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firstSheet="16" activeTab="31"/>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Tab28" sheetId="53" r:id="rId29"/>
    <sheet name="Country groupings" sheetId="23" r:id="rId30"/>
    <sheet name="Indicators" sheetId="24" r:id="rId31"/>
    <sheet name="Sources" sheetId="25" r:id="rId32"/>
  </sheets>
  <externalReferences>
    <externalReference r:id="rId33"/>
  </externalReferences>
  <definedNames>
    <definedName name="_xlnm._FilterDatabase" localSheetId="29" hidden="1">'Country groupings'!$A$3:$AA$196</definedName>
    <definedName name="_xlnm._FilterDatabase" localSheetId="30"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'Tab26'!$A$2:$I$99</definedName>
    <definedName name="_xlnm._FilterDatabase" localSheetId="27" hidden="1">'Tab27'!$A$2:$E$99</definedName>
    <definedName name="_xlnm._FilterDatabase" localSheetId="28" hidden="1">'Tab28'!$A$2:$E$99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'Tab26'!$A$1:$I$99</definedName>
    <definedName name="_xlnm.Print_Area" localSheetId="27">'Tab27'!$A$1:$E$99</definedName>
    <definedName name="_xlnm.Print_Area" localSheetId="28">'Tab28'!$A$1:$E$99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7" i="24" l="1"/>
  <c r="M207" i="24"/>
  <c r="O207" i="24"/>
  <c r="P207" i="24"/>
  <c r="Q207" i="24"/>
  <c r="R207" i="24"/>
  <c r="L250" i="24" l="1"/>
  <c r="R251" i="24"/>
  <c r="F264" i="24"/>
  <c r="F265" i="24"/>
  <c r="F266" i="24"/>
  <c r="F267" i="24"/>
  <c r="F268" i="24"/>
  <c r="F269" i="24"/>
  <c r="F270" i="24"/>
  <c r="G264" i="24"/>
  <c r="G265" i="24"/>
  <c r="G266" i="24"/>
  <c r="G267" i="24"/>
  <c r="G268" i="24"/>
  <c r="G269" i="24"/>
  <c r="G270" i="24"/>
  <c r="H264" i="24"/>
  <c r="H265" i="24"/>
  <c r="H266" i="24"/>
  <c r="H267" i="24"/>
  <c r="H268" i="24"/>
  <c r="H269" i="24"/>
  <c r="H270" i="24"/>
  <c r="I264" i="24"/>
  <c r="I265" i="24"/>
  <c r="I266" i="24"/>
  <c r="I267" i="24"/>
  <c r="I268" i="24"/>
  <c r="I269" i="24"/>
  <c r="I270" i="24"/>
  <c r="J264" i="24"/>
  <c r="J265" i="24"/>
  <c r="J266" i="24"/>
  <c r="J267" i="24"/>
  <c r="J268" i="24"/>
  <c r="J269" i="24"/>
  <c r="J270" i="24"/>
  <c r="K264" i="24"/>
  <c r="K265" i="24"/>
  <c r="K266" i="24"/>
  <c r="K267" i="24"/>
  <c r="K268" i="24"/>
  <c r="K269" i="24"/>
  <c r="K270" i="24"/>
  <c r="L264" i="24"/>
  <c r="L265" i="24"/>
  <c r="L266" i="24"/>
  <c r="L267" i="24"/>
  <c r="L268" i="24"/>
  <c r="L269" i="24"/>
  <c r="L270" i="24"/>
  <c r="M264" i="24"/>
  <c r="M265" i="24"/>
  <c r="M266" i="24"/>
  <c r="M267" i="24"/>
  <c r="M268" i="24"/>
  <c r="M269" i="24"/>
  <c r="M270" i="24"/>
  <c r="O264" i="24"/>
  <c r="O265" i="24"/>
  <c r="O266" i="24"/>
  <c r="O267" i="24"/>
  <c r="O268" i="24"/>
  <c r="O269" i="24"/>
  <c r="O270" i="24"/>
  <c r="P264" i="24"/>
  <c r="P265" i="24"/>
  <c r="P266" i="24"/>
  <c r="P267" i="24"/>
  <c r="P268" i="24"/>
  <c r="P269" i="24"/>
  <c r="P270" i="24"/>
  <c r="Q264" i="24"/>
  <c r="Q265" i="24"/>
  <c r="Q266" i="24"/>
  <c r="Q267" i="24"/>
  <c r="Q268" i="24"/>
  <c r="Q269" i="24"/>
  <c r="Q270" i="24"/>
  <c r="R264" i="24"/>
  <c r="R265" i="24"/>
  <c r="R266" i="24"/>
  <c r="R267" i="24"/>
  <c r="R268" i="24"/>
  <c r="R269" i="24"/>
  <c r="R270" i="24"/>
  <c r="F251" i="24" l="1"/>
  <c r="F252" i="24"/>
  <c r="F253" i="24"/>
  <c r="F254" i="24"/>
  <c r="F255" i="24"/>
  <c r="F256" i="24"/>
  <c r="F257" i="24"/>
  <c r="F258" i="24"/>
  <c r="F259" i="24"/>
  <c r="F260" i="24"/>
  <c r="F261" i="24"/>
  <c r="F262" i="24"/>
  <c r="F263" i="24"/>
  <c r="F271" i="24"/>
  <c r="F272" i="24"/>
  <c r="G251" i="24"/>
  <c r="G252" i="24"/>
  <c r="G253" i="24"/>
  <c r="G254" i="24"/>
  <c r="G255" i="24"/>
  <c r="G256" i="24"/>
  <c r="G257" i="24"/>
  <c r="G258" i="24"/>
  <c r="G259" i="24"/>
  <c r="G260" i="24"/>
  <c r="G261" i="24"/>
  <c r="G262" i="24"/>
  <c r="G263" i="24"/>
  <c r="G271" i="24"/>
  <c r="G272" i="24"/>
  <c r="H251" i="24"/>
  <c r="H252" i="24"/>
  <c r="H253" i="24"/>
  <c r="H254" i="24"/>
  <c r="H255" i="24"/>
  <c r="H256" i="24"/>
  <c r="H257" i="24"/>
  <c r="H258" i="24"/>
  <c r="H259" i="24"/>
  <c r="H260" i="24"/>
  <c r="H261" i="24"/>
  <c r="H262" i="24"/>
  <c r="H263" i="24"/>
  <c r="H271" i="24"/>
  <c r="H272" i="24"/>
  <c r="I251" i="24"/>
  <c r="I252" i="24"/>
  <c r="I253" i="24"/>
  <c r="I254" i="24"/>
  <c r="I255" i="24"/>
  <c r="I256" i="24"/>
  <c r="I257" i="24"/>
  <c r="I258" i="24"/>
  <c r="I259" i="24"/>
  <c r="I260" i="24"/>
  <c r="I261" i="24"/>
  <c r="I262" i="24"/>
  <c r="I263" i="24"/>
  <c r="I271" i="24"/>
  <c r="I272" i="24"/>
  <c r="J251" i="24"/>
  <c r="J252" i="24"/>
  <c r="J253" i="24"/>
  <c r="J254" i="24"/>
  <c r="J255" i="24"/>
  <c r="J256" i="24"/>
  <c r="J257" i="24"/>
  <c r="J258" i="24"/>
  <c r="J259" i="24"/>
  <c r="J260" i="24"/>
  <c r="J261" i="24"/>
  <c r="J262" i="24"/>
  <c r="J263" i="24"/>
  <c r="J271" i="24"/>
  <c r="J272" i="24"/>
  <c r="K251" i="24"/>
  <c r="K252" i="24"/>
  <c r="K253" i="24"/>
  <c r="K254" i="24"/>
  <c r="K255" i="24"/>
  <c r="K256" i="24"/>
  <c r="K257" i="24"/>
  <c r="K258" i="24"/>
  <c r="K259" i="24"/>
  <c r="K260" i="24"/>
  <c r="K261" i="24"/>
  <c r="K262" i="24"/>
  <c r="K263" i="24"/>
  <c r="K271" i="24"/>
  <c r="K272" i="24"/>
  <c r="L251" i="24"/>
  <c r="L252" i="24"/>
  <c r="L253" i="24"/>
  <c r="L254" i="24"/>
  <c r="L255" i="24"/>
  <c r="L256" i="24"/>
  <c r="L257" i="24"/>
  <c r="L258" i="24"/>
  <c r="L259" i="24"/>
  <c r="L260" i="24"/>
  <c r="L261" i="24"/>
  <c r="L262" i="24"/>
  <c r="L263" i="24"/>
  <c r="L271" i="24"/>
  <c r="L272" i="24"/>
  <c r="M251" i="24"/>
  <c r="M252" i="24"/>
  <c r="M253" i="24"/>
  <c r="M254" i="24"/>
  <c r="M255" i="24"/>
  <c r="M256" i="24"/>
  <c r="M257" i="24"/>
  <c r="M258" i="24"/>
  <c r="M259" i="24"/>
  <c r="M260" i="24"/>
  <c r="M261" i="24"/>
  <c r="M262" i="24"/>
  <c r="M263" i="24"/>
  <c r="M271" i="24"/>
  <c r="M272" i="24"/>
  <c r="O251" i="24"/>
  <c r="O252" i="24"/>
  <c r="O253" i="24"/>
  <c r="O254" i="24"/>
  <c r="O255" i="24"/>
  <c r="O256" i="24"/>
  <c r="O257" i="24"/>
  <c r="O258" i="24"/>
  <c r="O259" i="24"/>
  <c r="O260" i="24"/>
  <c r="O261" i="24"/>
  <c r="O262" i="24"/>
  <c r="O263" i="24"/>
  <c r="O271" i="24"/>
  <c r="O272" i="24"/>
  <c r="P251" i="24"/>
  <c r="P252" i="24"/>
  <c r="P253" i="24"/>
  <c r="P254" i="24"/>
  <c r="P255" i="24"/>
  <c r="P256" i="24"/>
  <c r="P257" i="24"/>
  <c r="P258" i="24"/>
  <c r="P259" i="24"/>
  <c r="P260" i="24"/>
  <c r="P261" i="24"/>
  <c r="P262" i="24"/>
  <c r="P263" i="24"/>
  <c r="P271" i="24"/>
  <c r="P272" i="24"/>
  <c r="Q251" i="24"/>
  <c r="Q252" i="24"/>
  <c r="Q253" i="24"/>
  <c r="Q254" i="24"/>
  <c r="Q255" i="24"/>
  <c r="Q256" i="24"/>
  <c r="Q257" i="24"/>
  <c r="Q258" i="24"/>
  <c r="Q259" i="24"/>
  <c r="Q260" i="24"/>
  <c r="Q261" i="24"/>
  <c r="Q262" i="24"/>
  <c r="Q263" i="24"/>
  <c r="Q271" i="24"/>
  <c r="Q272" i="24"/>
  <c r="R252" i="24"/>
  <c r="R253" i="24"/>
  <c r="R254" i="24"/>
  <c r="R255" i="24"/>
  <c r="R256" i="24"/>
  <c r="R257" i="24"/>
  <c r="R258" i="24"/>
  <c r="R259" i="24"/>
  <c r="R260" i="24"/>
  <c r="R261" i="24"/>
  <c r="R262" i="24"/>
  <c r="R263" i="24"/>
  <c r="R271" i="24"/>
  <c r="R272" i="24"/>
  <c r="R287" i="24" l="1"/>
  <c r="Q287" i="24"/>
  <c r="P287" i="24"/>
  <c r="O287" i="24"/>
  <c r="M287" i="24"/>
  <c r="L287" i="24"/>
  <c r="K287" i="24"/>
  <c r="J287" i="24"/>
  <c r="I287" i="24"/>
  <c r="H287" i="24"/>
  <c r="G287" i="24"/>
  <c r="F287" i="24"/>
  <c r="R286" i="24"/>
  <c r="Q286" i="24"/>
  <c r="P286" i="24"/>
  <c r="O286" i="24"/>
  <c r="M286" i="24"/>
  <c r="L286" i="24"/>
  <c r="K286" i="24"/>
  <c r="J286" i="24"/>
  <c r="I286" i="24"/>
  <c r="H286" i="24"/>
  <c r="G286" i="24"/>
  <c r="F286" i="24"/>
  <c r="R285" i="24"/>
  <c r="Q285" i="24"/>
  <c r="P285" i="24"/>
  <c r="O285" i="24"/>
  <c r="M285" i="24"/>
  <c r="L285" i="24"/>
  <c r="K285" i="24"/>
  <c r="J285" i="24"/>
  <c r="I285" i="24"/>
  <c r="H285" i="24"/>
  <c r="G285" i="24"/>
  <c r="F285" i="24"/>
  <c r="R284" i="24"/>
  <c r="Q284" i="24"/>
  <c r="P284" i="24"/>
  <c r="O284" i="24"/>
  <c r="M284" i="24"/>
  <c r="L284" i="24"/>
  <c r="K284" i="24"/>
  <c r="J284" i="24"/>
  <c r="I284" i="24"/>
  <c r="H284" i="24"/>
  <c r="G284" i="24"/>
  <c r="F284" i="24"/>
  <c r="R283" i="24"/>
  <c r="Q283" i="24"/>
  <c r="P283" i="24"/>
  <c r="O283" i="24"/>
  <c r="M283" i="24"/>
  <c r="L283" i="24"/>
  <c r="K283" i="24"/>
  <c r="J283" i="24"/>
  <c r="I283" i="24"/>
  <c r="H283" i="24"/>
  <c r="G283" i="24"/>
  <c r="F283" i="24"/>
  <c r="R282" i="24"/>
  <c r="Q282" i="24"/>
  <c r="P282" i="24"/>
  <c r="O282" i="24"/>
  <c r="M282" i="24"/>
  <c r="L282" i="24"/>
  <c r="K282" i="24"/>
  <c r="J282" i="24"/>
  <c r="I282" i="24"/>
  <c r="H282" i="24"/>
  <c r="G282" i="24"/>
  <c r="F282" i="24"/>
  <c r="R281" i="24"/>
  <c r="Q281" i="24"/>
  <c r="P281" i="24"/>
  <c r="O281" i="24"/>
  <c r="M281" i="24"/>
  <c r="L281" i="24"/>
  <c r="K281" i="24"/>
  <c r="J281" i="24"/>
  <c r="I281" i="24"/>
  <c r="H281" i="24"/>
  <c r="G281" i="24"/>
  <c r="F281" i="24"/>
  <c r="R280" i="24"/>
  <c r="Q280" i="24"/>
  <c r="P280" i="24"/>
  <c r="O280" i="24"/>
  <c r="M280" i="24"/>
  <c r="L280" i="24"/>
  <c r="K280" i="24"/>
  <c r="J280" i="24"/>
  <c r="I280" i="24"/>
  <c r="H280" i="24"/>
  <c r="G280" i="24"/>
  <c r="F280" i="24"/>
  <c r="R279" i="24"/>
  <c r="Q279" i="24"/>
  <c r="P279" i="24"/>
  <c r="O279" i="24"/>
  <c r="M279" i="24"/>
  <c r="L279" i="24"/>
  <c r="K279" i="24"/>
  <c r="J279" i="24"/>
  <c r="I279" i="24"/>
  <c r="H279" i="24"/>
  <c r="G279" i="24"/>
  <c r="F279" i="24"/>
  <c r="R278" i="24"/>
  <c r="Q278" i="24"/>
  <c r="P278" i="24"/>
  <c r="O278" i="24"/>
  <c r="M278" i="24"/>
  <c r="L278" i="24"/>
  <c r="K278" i="24"/>
  <c r="J278" i="24"/>
  <c r="I278" i="24"/>
  <c r="H278" i="24"/>
  <c r="G278" i="24"/>
  <c r="F278" i="24"/>
  <c r="R277" i="24"/>
  <c r="Q277" i="24"/>
  <c r="P277" i="24"/>
  <c r="O277" i="24"/>
  <c r="M277" i="24"/>
  <c r="L277" i="24"/>
  <c r="K277" i="24"/>
  <c r="J277" i="24"/>
  <c r="I277" i="24"/>
  <c r="H277" i="24"/>
  <c r="G277" i="24"/>
  <c r="F277" i="24"/>
  <c r="R276" i="24"/>
  <c r="Q276" i="24"/>
  <c r="P276" i="24"/>
  <c r="O276" i="24"/>
  <c r="M276" i="24"/>
  <c r="L276" i="24"/>
  <c r="K276" i="24"/>
  <c r="J276" i="24"/>
  <c r="I276" i="24"/>
  <c r="H276" i="24"/>
  <c r="G276" i="24"/>
  <c r="F276" i="24"/>
  <c r="R275" i="24"/>
  <c r="Q275" i="24"/>
  <c r="P275" i="24"/>
  <c r="O275" i="24"/>
  <c r="M275" i="24"/>
  <c r="L275" i="24"/>
  <c r="K275" i="24"/>
  <c r="J275" i="24"/>
  <c r="I275" i="24"/>
  <c r="H275" i="24"/>
  <c r="G275" i="24"/>
  <c r="F275" i="24"/>
  <c r="R274" i="24"/>
  <c r="Q274" i="24"/>
  <c r="P274" i="24"/>
  <c r="O274" i="24"/>
  <c r="M274" i="24"/>
  <c r="L274" i="24"/>
  <c r="K274" i="24"/>
  <c r="J274" i="24"/>
  <c r="I274" i="24"/>
  <c r="H274" i="24"/>
  <c r="G274" i="24"/>
  <c r="F274" i="24"/>
  <c r="R273" i="24"/>
  <c r="Q273" i="24"/>
  <c r="P273" i="24"/>
  <c r="O273" i="24"/>
  <c r="M273" i="24"/>
  <c r="L273" i="24"/>
  <c r="K273" i="24"/>
  <c r="J273" i="24"/>
  <c r="I273" i="24"/>
  <c r="H273" i="24"/>
  <c r="G273" i="24"/>
  <c r="F273" i="24"/>
  <c r="R250" i="24"/>
  <c r="Q250" i="24"/>
  <c r="P250" i="24"/>
  <c r="O250" i="24"/>
  <c r="M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<sst xmlns="http://schemas.openxmlformats.org/spreadsheetml/2006/main" count="15335" uniqueCount="1931">
  <si>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</si>
  <si>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</si>
  <si>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</si>
  <si>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</si>
  <si>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</si>
  <si>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</si>
  <si>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</si>
  <si>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</si>
  <si>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</si>
  <si>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</si>
  <si>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</si>
  <si>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</si>
  <si>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</si>
  <si>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</si>
  <si>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</si>
  <si>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</si>
  <si>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</si>
  <si>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</si>
  <si>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</si>
  <si>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</si>
  <si>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</si>
  <si>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</si>
  <si>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</si>
  <si>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</si>
  <si>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</si>
  <si>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</si>
  <si>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</si>
  <si>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</si>
  <si>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</si>
  <si>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</si>
  <si>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</si>
  <si>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</si>
  <si>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</si>
  <si>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</si>
  <si>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</si>
  <si>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</si>
  <si>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</si>
  <si>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</si>
  <si>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</si>
  <si>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</si>
  <si>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</si>
  <si>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</si>
  <si>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</si>
  <si>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</si>
  <si>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</si>
  <si>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</si>
  <si>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</si>
  <si>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</si>
  <si>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</si>
  <si>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</si>
  <si>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</si>
  <si>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</si>
  <si>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</si>
  <si>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</si>
  <si>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</si>
  <si>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</si>
  <si>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</si>
  <si>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</si>
  <si>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</si>
  <si>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</si>
  <si>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</si>
  <si>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</si>
  <si>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</si>
  <si>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</si>
  <si>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</si>
  <si>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</si>
  <si>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</si>
  <si>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</si>
  <si>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</si>
  <si>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</si>
  <si>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</si>
  <si>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</si>
  <si>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</si>
  <si>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</si>
  <si>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</si>
  <si>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</si>
  <si>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</si>
  <si>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</si>
  <si>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</si>
  <si>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</si>
  <si>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</si>
  <si>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</si>
  <si>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</si>
  <si>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</si>
  <si>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</si>
  <si>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</si>
  <si>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</si>
  <si>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</si>
  <si>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</si>
  <si>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</si>
  <si>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</si>
  <si>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</si>
  <si>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</si>
  <si>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</si>
  <si>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</si>
  <si>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</si>
  <si>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</si>
  <si>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</si>
  <si>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</si>
  <si>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</si>
  <si>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</si>
  <si>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</si>
  <si>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</si>
  <si>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</si>
  <si>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</si>
  <si>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</si>
  <si>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</si>
  <si>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</si>
  <si>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</si>
  <si>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</si>
  <si>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</si>
  <si>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</si>
  <si>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</si>
  <si>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</si>
  <si>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</si>
  <si>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</si>
  <si>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</si>
  <si>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</si>
  <si>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</si>
  <si>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</si>
  <si>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</si>
  <si>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</si>
  <si>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</si>
  <si>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</si>
  <si>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</si>
  <si>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</si>
  <si>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</si>
  <si>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</si>
  <si>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</si>
  <si>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</si>
  <si>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</si>
  <si>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</si>
  <si>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</si>
  <si>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</si>
  <si>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</si>
  <si>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</si>
  <si>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</si>
  <si>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</si>
  <si>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</si>
  <si>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</si>
  <si>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</si>
  <si>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</si>
  <si>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</si>
  <si>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</si>
  <si>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</si>
  <si>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</si>
  <si>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</si>
  <si>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</si>
  <si>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</si>
  <si>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</si>
  <si>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</si>
  <si>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</si>
  <si>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</si>
  <si>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</si>
  <si>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</si>
  <si>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</si>
  <si>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</si>
  <si>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</si>
  <si>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</si>
  <si>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</si>
  <si>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</si>
  <si>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</si>
  <si>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</si>
  <si>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</si>
  <si>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</si>
  <si>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</si>
  <si>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</si>
  <si>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</si>
  <si>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</si>
  <si>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</si>
  <si>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</si>
  <si>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</si>
  <si>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</si>
  <si>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</si>
  <si>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</si>
  <si>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</si>
  <si>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</si>
  <si>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</si>
  <si>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</si>
  <si>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</si>
  <si>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</si>
  <si>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</si>
  <si>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</si>
  <si>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</si>
  <si>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</si>
  <si>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</si>
  <si>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</si>
  <si>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</si>
  <si>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</si>
  <si>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</si>
  <si>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</si>
  <si>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</si>
  <si>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</si>
  <si>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</si>
  <si>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</si>
  <si>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</si>
  <si>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</si>
  <si>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</si>
  <si>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</si>
  <si>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</si>
  <si>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</si>
  <si>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</si>
  <si>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</si>
  <si>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</si>
  <si>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</si>
  <si>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</si>
  <si>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</si>
  <si>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</si>
  <si>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</si>
  <si>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</si>
  <si>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</si>
  <si>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</si>
  <si>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</si>
  <si>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</si>
  <si>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</si>
  <si>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</si>
  <si>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</si>
  <si>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</si>
  <si>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</si>
  <si>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</si>
  <si>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</si>
  <si>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</si>
  <si>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</si>
  <si>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</si>
  <si>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</si>
  <si>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</si>
  <si>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</si>
  <si>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</si>
  <si>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</si>
  <si>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</si>
  <si>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</si>
  <si>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</si>
  <si>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</si>
  <si>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</si>
  <si>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</si>
  <si>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</si>
  <si>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</si>
  <si>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</si>
  <si>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</si>
  <si>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</si>
  <si>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</si>
  <si>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</si>
  <si>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</si>
  <si>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</si>
  <si>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</si>
  <si>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</si>
  <si>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</si>
  <si>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</si>
  <si>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</si>
  <si>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</si>
  <si>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</si>
  <si>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</si>
  <si>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</si>
  <si>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</si>
  <si>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</si>
  <si>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</si>
  <si>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</si>
  <si>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</si>
  <si>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</si>
  <si>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</si>
  <si>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</si>
  <si>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</si>
  <si>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</si>
  <si>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</si>
  <si>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</si>
  <si>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</si>
  <si>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</si>
  <si>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</si>
  <si>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</si>
  <si>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</si>
  <si>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</si>
  <si>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</si>
  <si>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</si>
  <si>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</si>
  <si>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</si>
  <si>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</si>
  <si>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</si>
  <si>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</si>
  <si>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</si>
  <si>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</si>
  <si>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</si>
  <si>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</si>
  <si>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</si>
  <si>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</si>
  <si>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</si>
  <si>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</si>
  <si>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</si>
  <si>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</si>
  <si>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</si>
  <si>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</si>
  <si>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</si>
  <si>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</si>
  <si>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</si>
  <si>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</si>
  <si>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</si>
  <si>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</si>
  <si>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</si>
  <si>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</si>
  <si>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</si>
  <si>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</si>
  <si>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</si>
  <si>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</si>
  <si>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</si>
  <si>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</si>
  <si>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</si>
  <si>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</si>
  <si>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</si>
  <si>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</si>
  <si>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</si>
  <si>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</si>
  <si>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</si>
  <si>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</si>
  <si>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</si>
  <si>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</si>
  <si>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</si>
  <si>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</si>
  <si>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</si>
  <si>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</si>
  <si>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</si>
  <si>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</si>
  <si>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</si>
  <si>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</si>
  <si>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</si>
  <si>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</si>
  <si>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</si>
  <si>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</si>
  <si>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</si>
  <si>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</si>
  <si>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</si>
  <si>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</si>
  <si>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</si>
  <si>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</si>
  <si>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</si>
  <si>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</si>
  <si>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</si>
  <si>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</si>
  <si>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</si>
  <si>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</si>
  <si>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</si>
  <si>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</si>
  <si>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</si>
  <si>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</si>
  <si>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</si>
  <si>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</si>
  <si>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</si>
  <si>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</si>
  <si>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</si>
  <si>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</si>
  <si>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</si>
  <si>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</si>
  <si>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</si>
  <si>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</si>
  <si>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</si>
  <si>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</si>
  <si>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</si>
  <si>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</si>
  <si>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</si>
  <si>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</si>
  <si>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</si>
  <si>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</si>
  <si>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</si>
  <si>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</si>
  <si>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</si>
  <si>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</si>
  <si>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</si>
  <si>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</si>
  <si>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</si>
  <si>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</si>
  <si>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</si>
  <si>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</si>
  <si>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</si>
  <si>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</si>
  <si>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</si>
  <si>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</si>
  <si>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</si>
  <si>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</si>
  <si>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</si>
  <si>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</si>
  <si>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</si>
  <si>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</si>
  <si>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</si>
  <si>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</si>
  <si>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</si>
  <si>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</si>
  <si>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</si>
  <si>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</si>
  <si>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</si>
  <si>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</si>
  <si>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</si>
  <si>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</si>
  <si>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</si>
  <si>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</si>
  <si>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</si>
  <si>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</si>
  <si>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</si>
  <si>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</si>
  <si>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</si>
  <si>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</si>
  <si>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</si>
  <si>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</si>
  <si>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</si>
  <si>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</si>
  <si>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</si>
  <si>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</si>
  <si>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</si>
  <si>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</si>
  <si>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</si>
  <si>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</si>
  <si>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</si>
  <si>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</si>
  <si>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</si>
  <si>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</si>
  <si>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</si>
  <si>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</si>
  <si>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</si>
  <si>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</si>
  <si>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</si>
  <si>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</si>
  <si>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</si>
  <si>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</si>
  <si>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</si>
  <si>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</si>
  <si>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</si>
  <si>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</si>
  <si>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</si>
  <si>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</si>
  <si>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</si>
  <si>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</si>
  <si>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</si>
  <si>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</si>
  <si>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</si>
  <si>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</si>
  <si>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</si>
  <si>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</si>
  <si>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</si>
  <si>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</si>
  <si>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</si>
  <si>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</si>
  <si>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</si>
  <si>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</si>
  <si>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</si>
  <si>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</si>
  <si>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</si>
  <si>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</si>
  <si>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</si>
  <si>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</si>
  <si>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</si>
  <si>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</si>
  <si>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</si>
  <si>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</si>
  <si>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</si>
  <si>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</si>
  <si>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</si>
  <si>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</si>
  <si>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</si>
  <si>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</si>
  <si>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</si>
  <si>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</si>
  <si>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</si>
  <si>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</si>
  <si>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</si>
  <si>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</si>
  <si>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</si>
  <si>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</si>
  <si>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</si>
  <si>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</si>
  <si>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</si>
  <si>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</si>
  <si>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</si>
  <si>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</si>
  <si>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</si>
  <si>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</si>
  <si>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</si>
  <si>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</si>
  <si>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</si>
  <si>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</si>
  <si>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</si>
  <si>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</si>
  <si>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</si>
  <si>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</si>
  <si>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</si>
  <si>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</si>
  <si>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</si>
  <si>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</si>
  <si>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</si>
  <si>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</si>
  <si>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</si>
  <si>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</si>
  <si>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</si>
  <si>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</si>
  <si>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</si>
  <si>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</si>
  <si>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</si>
  <si>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</si>
  <si>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</si>
  <si>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</si>
  <si>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</si>
  <si>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</si>
  <si>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</si>
  <si>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</si>
  <si>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</si>
  <si>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</si>
  <si>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</si>
  <si>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</si>
  <si>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</si>
  <si>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</si>
  <si>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</si>
  <si>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</si>
  <si>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</si>
  <si>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</si>
  <si>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</si>
  <si>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</si>
  <si>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</si>
  <si>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</si>
  <si>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</si>
  <si>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</si>
  <si>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</si>
  <si>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</si>
  <si>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</si>
  <si>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</si>
  <si>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</si>
  <si>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</si>
  <si>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</si>
  <si>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</si>
  <si>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</si>
  <si>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</si>
  <si>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</si>
  <si>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</si>
  <si>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</si>
  <si>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</si>
  <si>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</si>
  <si>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</si>
  <si>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</si>
  <si>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</si>
  <si>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</si>
  <si>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</si>
  <si>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</si>
  <si>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</si>
  <si>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</si>
  <si>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</si>
  <si>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</si>
  <si>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</si>
  <si>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</si>
  <si>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</si>
  <si>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</si>
  <si>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</si>
  <si>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</si>
  <si>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</si>
  <si>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</si>
  <si>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</si>
  <si>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</si>
  <si>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</si>
  <si>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</si>
  <si>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</si>
  <si>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</si>
  <si>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</si>
  <si>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</si>
  <si>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</si>
  <si>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</si>
  <si>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</si>
  <si>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</si>
  <si>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</si>
  <si>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</si>
  <si>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</si>
  <si>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</si>
  <si>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</si>
  <si>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</si>
  <si>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</si>
  <si>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</si>
  <si>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</si>
  <si>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</si>
  <si>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</si>
  <si>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</si>
  <si>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</si>
  <si>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</si>
  <si>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</si>
  <si>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</si>
  <si>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</si>
  <si>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</si>
  <si>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</si>
  <si>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</si>
  <si>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</si>
  <si>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</si>
  <si>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</si>
  <si>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</si>
  <si>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</si>
  <si>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</si>
  <si>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</si>
  <si>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</si>
  <si>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</si>
  <si>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</si>
  <si>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</si>
  <si>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</si>
  <si>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</si>
  <si>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</si>
  <si>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</si>
  <si>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</si>
  <si>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</si>
  <si>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</si>
  <si>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</si>
  <si>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</si>
  <si>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</si>
  <si>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</si>
  <si>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</si>
  <si>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</si>
  <si>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</si>
  <si>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</si>
  <si>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</si>
  <si>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</si>
  <si>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</si>
  <si>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</si>
  <si>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</si>
  <si>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</si>
  <si>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</si>
  <si>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</si>
  <si>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</si>
  <si>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</si>
  <si>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</si>
  <si>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</si>
  <si>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</si>
  <si>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</si>
  <si>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</si>
  <si>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</si>
  <si>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</si>
  <si>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</si>
  <si>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</si>
  <si>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</si>
  <si>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</si>
  <si>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</si>
  <si>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</si>
  <si>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</si>
  <si>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</si>
  <si>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</si>
  <si>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</si>
  <si>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</si>
  <si>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</si>
  <si>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</si>
  <si>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</si>
  <si>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</si>
  <si>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</si>
  <si>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</si>
  <si>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</si>
  <si>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</si>
  <si>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</si>
  <si>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</si>
  <si>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</si>
  <si>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</si>
  <si>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</si>
  <si>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</si>
  <si>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</si>
  <si>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</si>
  <si>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</si>
  <si>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</si>
  <si>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</si>
  <si>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</si>
  <si>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</si>
  <si>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</si>
  <si>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</si>
  <si>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</si>
  <si>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</si>
  <si>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</si>
  <si>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</si>
  <si>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</si>
  <si>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</si>
  <si>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</si>
  <si>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</si>
  <si>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</si>
  <si>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</si>
  <si>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</si>
  <si>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</si>
  <si>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</si>
  <si>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</si>
  <si>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</si>
  <si>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</si>
  <si>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</si>
  <si>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</si>
  <si>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</si>
  <si>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</si>
  <si>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</si>
  <si>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</si>
  <si>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</si>
  <si>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</si>
  <si>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</si>
  <si>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</si>
  <si>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</si>
  <si>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</si>
  <si>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</si>
  <si>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</si>
  <si>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</si>
  <si>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</si>
  <si>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</si>
  <si>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</si>
  <si>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</si>
  <si>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</si>
  <si>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</si>
  <si>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</si>
  <si>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</si>
  <si>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</si>
  <si>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</si>
  <si>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</si>
  <si>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</si>
  <si>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</si>
  <si>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</si>
  <si>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</si>
  <si>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</si>
  <si>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</si>
  <si>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</si>
  <si>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</si>
  <si>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</si>
  <si>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</si>
  <si>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</si>
  <si>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</si>
  <si>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</si>
  <si>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</si>
  <si>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</si>
  <si>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</si>
  <si>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</si>
  <si>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</si>
  <si>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</si>
  <si>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</si>
  <si>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</si>
  <si>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</si>
  <si>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</si>
  <si>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</si>
  <si>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</si>
  <si>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</si>
  <si>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</si>
  <si>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</si>
  <si>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</si>
  <si>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</si>
  <si>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</si>
  <si>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</si>
  <si>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</si>
  <si>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</si>
  <si>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</si>
  <si>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</si>
  <si>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</si>
  <si>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</si>
  <si>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</si>
  <si>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</si>
  <si>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</si>
  <si>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</si>
  <si>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</si>
  <si>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</si>
  <si>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</si>
  <si>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</si>
  <si>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</si>
  <si>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</si>
  <si>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</si>
  <si>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</si>
  <si>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</si>
  <si>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</si>
  <si>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</si>
  <si>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</si>
  <si>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</si>
  <si>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</si>
  <si>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</si>
  <si>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</si>
  <si>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</si>
  <si>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</si>
  <si>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</si>
  <si>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</si>
  <si>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</si>
  <si>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</si>
  <si>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</si>
  <si>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</si>
  <si>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</si>
  <si>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</si>
  <si>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</si>
  <si>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</si>
  <si>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</si>
  <si>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</si>
  <si>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</si>
  <si>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</si>
  <si>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</si>
  <si>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</si>
  <si>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</si>
  <si>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</si>
  <si>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</si>
  <si>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</si>
  <si>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</si>
  <si>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</si>
  <si>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</si>
  <si>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</si>
  <si>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</si>
  <si>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</si>
  <si>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</si>
  <si>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</si>
  <si>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</si>
  <si>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</si>
  <si>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</si>
  <si>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</si>
  <si>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</si>
  <si>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</si>
  <si>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</si>
  <si>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</si>
  <si>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t>To see which countries belong to each country grouping, see the list of countries, and country groupings used for aggregating indicators.</t>
  </si>
  <si>
    <t>Table 5: Demographic estimates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</si>
  <si>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</si>
  <si>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</si>
  <si>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</si>
  <si>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</si>
  <si>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</si>
  <si>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</si>
  <si>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</si>
  <si>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</si>
  <si>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</si>
  <si>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</si>
  <si>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</si>
  <si>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</si>
  <si>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</si>
  <si>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</si>
  <si>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</si>
  <si>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</si>
  <si>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</si>
  <si>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</si>
  <si>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</si>
  <si>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</si>
  <si>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</si>
  <si>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</si>
  <si>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</si>
  <si>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</si>
  <si>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</si>
  <si>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</si>
  <si>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</si>
  <si>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</si>
  <si>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</si>
  <si>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</si>
  <si>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</si>
  <si>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</si>
  <si>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</si>
  <si>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</si>
  <si>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</si>
  <si>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</si>
  <si>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</si>
  <si>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</si>
  <si>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</si>
  <si>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</si>
  <si>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</si>
  <si>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</si>
  <si>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</si>
  <si>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</si>
  <si>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</si>
  <si>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</si>
  <si>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</si>
  <si>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</si>
  <si>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</si>
  <si>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</si>
  <si>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</si>
  <si>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</si>
  <si>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</si>
  <si>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</si>
  <si>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</si>
  <si>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</si>
  <si>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</si>
  <si>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</si>
  <si>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</si>
  <si>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</si>
  <si>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</si>
  <si>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</si>
  <si>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</si>
  <si>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</si>
  <si>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</si>
  <si>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</si>
  <si>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</si>
  <si>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</si>
  <si>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</si>
  <si>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</si>
  <si>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</si>
  <si>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</si>
  <si>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</si>
  <si>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</si>
  <si>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</si>
  <si>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</si>
  <si>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</si>
  <si>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</si>
  <si>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</si>
  <si>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</si>
  <si>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</si>
  <si>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</si>
  <si>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</si>
  <si>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</si>
  <si>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</si>
  <si>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</si>
  <si>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</si>
  <si>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</si>
  <si>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</si>
  <si>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</si>
  <si>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</si>
  <si>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</si>
  <si>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</si>
  <si>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</si>
  <si>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</si>
  <si>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</si>
  <si>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</si>
  <si>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</si>
  <si>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</si>
  <si>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</si>
  <si>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</si>
  <si>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</si>
  <si>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</si>
  <si>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</si>
  <si>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</si>
  <si>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</si>
  <si>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</si>
  <si>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</si>
  <si>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</si>
  <si>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</si>
  <si>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</si>
  <si>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</si>
  <si>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</si>
  <si>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</si>
  <si>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</si>
  <si>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</si>
  <si>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</si>
  <si>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</si>
  <si>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</si>
  <si>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</si>
  <si>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</si>
  <si>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</si>
  <si>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</si>
  <si>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</si>
  <si>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</si>
  <si>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</si>
  <si>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</si>
  <si>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</si>
  <si>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</si>
  <si>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</si>
  <si>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</si>
  <si>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</si>
  <si>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</si>
  <si>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</si>
  <si>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</si>
  <si>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</si>
  <si>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</si>
  <si>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</si>
  <si>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</si>
  <si>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</si>
  <si>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</si>
  <si>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</si>
  <si>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</si>
  <si>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</si>
  <si>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</si>
  <si>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</si>
  <si>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</si>
  <si>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</si>
  <si>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</si>
  <si>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</si>
  <si>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</si>
  <si>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</si>
  <si>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</si>
  <si>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</si>
  <si>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</si>
  <si>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</si>
  <si>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</si>
  <si>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</si>
  <si>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</si>
  <si>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</si>
  <si>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</si>
  <si>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</si>
  <si>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</si>
  <si>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</si>
  <si>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</si>
  <si>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</si>
  <si>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</si>
  <si>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</si>
  <si>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</si>
  <si>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</si>
  <si>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</si>
  <si>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</si>
  <si>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</si>
  <si>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</si>
  <si>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</si>
  <si>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</si>
  <si>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</si>
  <si>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</si>
  <si>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</si>
  <si>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</si>
  <si>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</si>
  <si>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</si>
  <si>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</si>
  <si>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</si>
  <si>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</si>
  <si>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</si>
  <si>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</si>
  <si>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</si>
  <si>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</si>
  <si>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</si>
  <si>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</si>
  <si>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</si>
  <si>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</si>
  <si>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</si>
  <si>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</si>
  <si>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</si>
  <si>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</si>
  <si>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</si>
  <si>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</si>
  <si>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</si>
  <si>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</si>
  <si>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</si>
  <si>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</si>
  <si>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</si>
  <si>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</si>
  <si>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</si>
  <si>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</si>
  <si>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</si>
  <si>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</si>
  <si>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</si>
  <si>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</si>
  <si>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</si>
  <si>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</si>
  <si>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</si>
  <si>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</si>
  <si>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</si>
  <si>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</si>
  <si>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</si>
  <si>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</si>
  <si>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</si>
  <si>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</si>
  <si>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</si>
  <si>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</si>
  <si>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</si>
  <si>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</si>
  <si>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</si>
  <si>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</si>
  <si>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</si>
  <si>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</si>
  <si>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</si>
  <si>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</si>
  <si>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</si>
  <si>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</si>
  <si>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</si>
  <si>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</si>
  <si>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</si>
  <si>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</si>
  <si>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</si>
  <si>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</si>
  <si>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</si>
  <si>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</si>
  <si>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</si>
  <si>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</si>
  <si>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</si>
  <si>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</si>
  <si>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</si>
  <si>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</si>
  <si>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</si>
  <si>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</si>
  <si>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</si>
  <si>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</si>
  <si>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</si>
  <si>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</si>
  <si>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</si>
  <si>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</si>
  <si>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</si>
  <si>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</si>
  <si>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</si>
  <si>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</si>
  <si>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</si>
  <si>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</si>
  <si>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</si>
  <si>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</si>
  <si>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</si>
  <si>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</si>
  <si>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</si>
  <si>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</si>
  <si>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</si>
  <si>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</si>
  <si>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</si>
  <si>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</si>
  <si>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</si>
  <si>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</si>
  <si>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</si>
  <si>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</si>
  <si>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</si>
  <si>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</si>
  <si>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</si>
  <si>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</si>
  <si>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</si>
  <si>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</si>
  <si>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</si>
  <si>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</si>
  <si>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</si>
  <si>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</si>
  <si>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</si>
  <si>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</si>
  <si>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</si>
  <si>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</si>
  <si>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</si>
  <si>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</si>
  <si>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</si>
  <si>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</si>
  <si>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</si>
  <si>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</si>
  <si>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</si>
  <si>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</si>
  <si>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</si>
  <si>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</si>
  <si>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</si>
  <si>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</si>
  <si>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</si>
  <si>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</si>
  <si>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</si>
  <si>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</si>
  <si>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</si>
  <si>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</si>
  <si>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</si>
  <si>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</si>
  <si>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</si>
  <si>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</si>
  <si>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</si>
  <si>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</si>
  <si>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</si>
  <si>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</si>
  <si>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</si>
  <si>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</si>
  <si>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</si>
  <si>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</si>
  <si>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</si>
  <si>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</si>
  <si>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</si>
  <si>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</si>
  <si>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</si>
  <si>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</si>
  <si>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</si>
  <si>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</si>
  <si>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</si>
  <si>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</si>
  <si>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</si>
  <si>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</si>
  <si>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</si>
  <si>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</si>
  <si>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</si>
  <si>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</si>
  <si>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</si>
  <si>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</si>
  <si>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</si>
  <si>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</si>
  <si>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</si>
  <si>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</si>
  <si>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</si>
  <si>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</si>
  <si>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</si>
  <si>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</si>
  <si>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</si>
  <si>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</si>
  <si>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</si>
  <si>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</si>
  <si>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</si>
  <si>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</si>
  <si>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</si>
  <si>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</si>
  <si>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</si>
  <si>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</si>
  <si>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</si>
  <si>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</si>
  <si>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</si>
  <si>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</si>
  <si>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</si>
  <si>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</si>
  <si>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</si>
  <si>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</si>
  <si>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</si>
  <si>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</si>
  <si>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</si>
  <si>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</si>
  <si>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</si>
  <si>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</si>
  <si>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</si>
  <si>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</si>
  <si>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</si>
  <si>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</si>
  <si>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</si>
  <si>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</si>
  <si>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</si>
  <si>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</si>
  <si>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</si>
  <si>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</si>
  <si>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</si>
  <si>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</si>
  <si>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</si>
  <si>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</si>
  <si>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</si>
  <si>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</si>
  <si>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</si>
  <si>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</si>
  <si>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</si>
  <si>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</si>
  <si>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</si>
  <si>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</si>
  <si>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</si>
  <si>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</si>
  <si>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</si>
  <si>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</si>
  <si>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</si>
  <si>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</si>
  <si>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</si>
  <si>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</si>
  <si>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</si>
  <si>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</si>
  <si>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</si>
  <si>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</si>
  <si>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</si>
  <si>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</si>
  <si>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</si>
  <si>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</si>
  <si>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</si>
  <si>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</si>
  <si>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</si>
  <si>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</si>
  <si>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</si>
  <si>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</si>
  <si>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</si>
  <si>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</si>
  <si>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</si>
  <si>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</si>
  <si>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</si>
  <si>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</si>
  <si>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</si>
  <si>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</si>
  <si>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</si>
  <si>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</si>
  <si>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</si>
  <si>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Number of ISO 9001 quality management systems certificates, 2020</t>
  </si>
  <si>
    <t>Number of ISO 14001 environmental management systems certificates, 2020</t>
  </si>
  <si>
    <t>Number of ISO 50001 energy management systems certificates, 2020</t>
  </si>
  <si>
    <t>Tab26</t>
  </si>
  <si>
    <t>Tab27</t>
  </si>
  <si>
    <t>OECD</t>
  </si>
  <si>
    <t>PALOP</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</si>
  <si>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</si>
  <si>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</si>
  <si>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</si>
  <si>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</si>
  <si>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</si>
  <si>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</si>
  <si>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</si>
  <si>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</si>
  <si>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</si>
  <si>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</si>
  <si>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</si>
  <si>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</si>
  <si>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</si>
  <si>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</si>
  <si>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</si>
  <si>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</si>
  <si>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</si>
  <si>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</si>
  <si>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</si>
  <si>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</si>
  <si>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</si>
  <si>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</si>
  <si>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</si>
  <si>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</si>
  <si>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</si>
  <si>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</si>
  <si>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</si>
  <si>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</si>
  <si>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</si>
  <si>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</si>
  <si>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</si>
  <si>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</si>
  <si>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</si>
  <si>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</si>
  <si>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</si>
  <si>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</si>
  <si>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</si>
  <si>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</si>
  <si>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</si>
  <si>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</si>
  <si>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</si>
  <si>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</si>
  <si>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</si>
  <si>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</si>
  <si>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</si>
  <si>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</si>
  <si>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</si>
  <si>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Source: ESCAP-World Bank Trade Cost Database (updated 01 July 2021).</t>
  </si>
  <si>
    <t>If you would like to explore these data further, look up historic values for these indicators, or produce interactive visualisations of these data, please visit the website https://oe.cd/AFDD-2022</t>
  </si>
  <si>
    <t>Table 15: Basic health indicators</t>
  </si>
  <si>
    <t>Tab28</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</si>
  <si>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-15/09/2021).</t>
  </si>
  <si>
    <t>Table 28: Corporate governance</t>
  </si>
  <si>
    <t>Total value of national exports originating domestically (millions of USD), 2019</t>
  </si>
  <si>
    <t>Total foreign added value embedded in national exports (millions of USD), 2019</t>
  </si>
  <si>
    <t>Total added value from neighbouring countries embedded in national exports (millions of USD), 2019</t>
  </si>
  <si>
    <t>Total added value from outside the continent embedded in national exports (millions of USD), 2019</t>
  </si>
  <si>
    <t>Total value of national exports embedded in foreign exports (millions of USD), 2019</t>
  </si>
  <si>
    <t>Total value of national exports embedded in exports of neighbouring countries (millions of USD), 2019</t>
  </si>
  <si>
    <t>Total value of national exports embedded in exports of countries in other continents (millions of USD), 2019</t>
  </si>
  <si>
    <t>Total value of national exports originating domestically (% of GDP), 2019</t>
  </si>
  <si>
    <t>Total foreign added value embedded in national exports (% of GDP), 2019</t>
  </si>
  <si>
    <t>Total added value from neighbouring countries embedded in national exports (% of GDP), 2019</t>
  </si>
  <si>
    <t>Total added value from outside the continent embedded in national exports (% of GDP), 2019</t>
  </si>
  <si>
    <t>Total value of national exports embedded in foreign exports (% of GDP), 2019</t>
  </si>
  <si>
    <t>Total value of national exports embedded in exports of neighbouring countries (% of GDP), 2019</t>
  </si>
  <si>
    <t>Total value of national exports embedded in exports of countries in other continents (% of GDP), 2019</t>
  </si>
  <si>
    <t>Table 2: Annual real GDP growth rate, 1990-2026</t>
  </si>
  <si>
    <t>Table 3: Annual population growth rate, 1990-2026</t>
  </si>
  <si>
    <t>Table 26: Origin and destination of added value</t>
  </si>
  <si>
    <t>Total added value from countries within the same AUC region embedded in national exports (millions of USD), 2019</t>
  </si>
  <si>
    <t>Total added value from countries within the same continent embedded in national exports (millions of USD), 2019</t>
  </si>
  <si>
    <t>Total value of national exports embedded in exports of countries within the same AUC region (millions of USD), 2019</t>
  </si>
  <si>
    <t>Total value of national exports embedded in exports of countries within the same continent (millions of USD), 2019</t>
  </si>
  <si>
    <t>Total added value from countries within the same AUC region embedded in national exports (% of GDP), 2019</t>
  </si>
  <si>
    <t>Total added value from countries within the same continent embedded in national exports (% of GDP), 2019</t>
  </si>
  <si>
    <t>Total value of national exports embedded in exports of countries within the same AUC region (% of GDP), 2019</t>
  </si>
  <si>
    <t>Total value of national exports embedded in exports of countries within the same continent (% of GDP), 2019</t>
  </si>
  <si>
    <t>Fragility (2018 OECD report)(9)</t>
  </si>
  <si>
    <t>Disclaimer: This document, as well as any data and map included herein, are without prejudice to the status of or sovereignty over any territory, to the delimitation of international frontiers and boundaries and to the name of any territory, city or area.</t>
  </si>
  <si>
    <t>Table 27: International trade costs</t>
  </si>
  <si>
    <t>VASameCtry</t>
  </si>
  <si>
    <t>BkwdVA</t>
  </si>
  <si>
    <t>BkwdVABordCtry</t>
  </si>
  <si>
    <t>BkwdVASameAUCReg</t>
  </si>
  <si>
    <t>BkwdVASameCont</t>
  </si>
  <si>
    <t>BkwdVAExtraCont</t>
  </si>
  <si>
    <t>FrwdVA</t>
  </si>
  <si>
    <t>FrwdVABordCtry</t>
  </si>
  <si>
    <t>FrwdVASameAUCReg</t>
  </si>
  <si>
    <t>FrwdVASameCont</t>
  </si>
  <si>
    <t>FrwdVAExtraCont</t>
  </si>
  <si>
    <t>VASameCtryPGD</t>
  </si>
  <si>
    <t>BkwdVAPGD</t>
  </si>
  <si>
    <t>BkwdVABordCtryPGD</t>
  </si>
  <si>
    <t>BkwdVASameAUCRegPGD</t>
  </si>
  <si>
    <t>BkwdVASameContPGD</t>
  </si>
  <si>
    <t>BkwdVAExtraContPGD</t>
  </si>
  <si>
    <t>FrwdVAPGD</t>
  </si>
  <si>
    <t>FrwdVABordCtryPGD</t>
  </si>
  <si>
    <t>FrwdVASameAUCRegPGD</t>
  </si>
  <si>
    <t>FrwdVASameContPGD</t>
  </si>
  <si>
    <t>FrwdVAExtraContPGD</t>
  </si>
  <si>
    <t>Source: UNCTAD-Eora Global Value Chain (GVC) database (updated 01/09/2021).</t>
  </si>
  <si>
    <t>Table 28</t>
  </si>
  <si>
    <t>To download all data for the Africa's Development Dynamics statistical annex in an Excel format, including historic data back to 2000, click here.</t>
  </si>
  <si>
    <t>To download the entire dataset as a flat file in compressed CSV form, click here.</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</si>
  <si>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</si>
  <si>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</si>
  <si>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</si>
  <si>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</si>
  <si>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</si>
  <si>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</si>
  <si>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</si>
  <si>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</si>
  <si>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</si>
  <si>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</si>
  <si>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</si>
  <si>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</si>
  <si>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</si>
  <si>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</si>
  <si>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</si>
  <si>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</si>
  <si>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</si>
  <si>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</si>
  <si>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</si>
  <si>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</si>
  <si>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</si>
  <si>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</si>
  <si>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</si>
  <si>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</si>
  <si>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</si>
  <si>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</si>
  <si>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</si>
  <si>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</si>
  <si>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</si>
  <si>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</si>
  <si>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</si>
  <si>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</si>
  <si>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</si>
  <si>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</si>
  <si>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</si>
  <si>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</si>
  <si>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</si>
  <si>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</si>
  <si>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</si>
  <si>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</si>
  <si>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</si>
  <si>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</si>
  <si>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</si>
  <si>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</si>
  <si>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</si>
  <si>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</si>
  <si>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</si>
  <si>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</si>
  <si>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</si>
  <si>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</si>
  <si>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</si>
  <si>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</si>
  <si>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</si>
  <si>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</si>
  <si>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</si>
  <si>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</si>
  <si>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</si>
  <si>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</si>
  <si>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</si>
  <si>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</si>
  <si>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</si>
  <si>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</si>
  <si>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</si>
  <si>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</si>
  <si>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</si>
  <si>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</si>
  <si>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</si>
  <si>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</si>
  <si>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</si>
  <si>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</si>
  <si>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</si>
  <si>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</si>
  <si>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</si>
  <si>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</si>
  <si>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</si>
  <si>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</si>
  <si>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</si>
  <si>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</si>
  <si>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</si>
  <si>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</si>
  <si>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</si>
  <si>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</si>
  <si>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</si>
  <si>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</si>
  <si>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</si>
  <si>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</si>
  <si>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</si>
  <si>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</si>
  <si>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</si>
  <si>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</si>
  <si>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</si>
  <si>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</si>
  <si>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</si>
  <si>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</si>
  <si>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</si>
  <si>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</si>
  <si>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</si>
  <si>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</si>
  <si>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</si>
  <si>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</si>
  <si>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</si>
  <si>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</si>
  <si>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</si>
  <si>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</si>
  <si>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</si>
  <si>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</si>
  <si>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</si>
  <si>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</si>
  <si>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</si>
  <si>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</si>
  <si>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</si>
  <si>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</si>
  <si>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</si>
  <si>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</si>
  <si>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</si>
  <si>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</si>
  <si>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</si>
  <si>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</si>
  <si>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</si>
  <si>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</si>
  <si>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</si>
  <si>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</si>
  <si>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</si>
  <si>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</si>
  <si>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</si>
  <si>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</si>
  <si>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</si>
  <si>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</si>
  <si>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</si>
  <si>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</si>
  <si>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</si>
  <si>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</si>
  <si>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</si>
  <si>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</si>
  <si>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</si>
  <si>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</si>
  <si>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</si>
  <si>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</si>
  <si>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</si>
  <si>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</si>
  <si>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</si>
  <si>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</si>
  <si>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</si>
  <si>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</si>
  <si>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</si>
  <si>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</si>
  <si>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</si>
  <si>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</si>
  <si>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</si>
  <si>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</si>
  <si>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</si>
  <si>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</si>
  <si>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</si>
  <si>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</si>
  <si>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</si>
  <si>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</si>
  <si>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</si>
  <si>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</si>
  <si>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</si>
  <si>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</si>
  <si>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</si>
  <si>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</si>
  <si>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</si>
  <si>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</si>
  <si>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</si>
  <si>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</si>
  <si>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</si>
  <si>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</si>
  <si>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</si>
  <si>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</si>
  <si>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</si>
  <si>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</si>
  <si>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</si>
  <si>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</si>
  <si>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</si>
  <si>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</si>
  <si>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</si>
  <si>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</si>
  <si>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</si>
  <si>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</si>
  <si>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</si>
  <si>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</si>
  <si>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</si>
  <si>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</si>
  <si>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</si>
  <si>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</si>
  <si>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</si>
  <si>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</si>
  <si>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</si>
  <si>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</si>
  <si>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</si>
  <si>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</si>
  <si>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</si>
  <si>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</si>
  <si>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</si>
  <si>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</si>
  <si>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</si>
  <si>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</si>
  <si>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</si>
  <si>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</si>
  <si>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</si>
  <si>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</si>
  <si>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</si>
  <si>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</si>
  <si>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</si>
  <si>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</si>
  <si>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</si>
  <si>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</si>
  <si>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</si>
  <si>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</si>
  <si>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</si>
  <si>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</si>
  <si>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</si>
  <si>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</si>
  <si>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</si>
  <si>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</si>
  <si>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</si>
  <si>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</si>
  <si>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</si>
  <si>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</si>
  <si>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</si>
  <si>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</si>
  <si>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</si>
  <si>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</si>
  <si>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</si>
  <si>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</si>
  <si>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</si>
  <si>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</si>
  <si>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</si>
  <si>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</si>
  <si>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</si>
  <si>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</si>
  <si>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</si>
  <si>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</si>
  <si>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</si>
  <si>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</si>
  <si>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</si>
  <si>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</si>
  <si>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</si>
  <si>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</si>
  <si>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</si>
  <si>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</si>
  <si>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</si>
  <si>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</si>
  <si>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</si>
  <si>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</si>
  <si>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</si>
  <si>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</si>
  <si>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</si>
  <si>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</si>
  <si>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</si>
  <si>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</si>
  <si>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</si>
  <si>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</si>
  <si>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</si>
  <si>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</si>
  <si>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</si>
  <si>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</si>
  <si>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</si>
  <si>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</si>
  <si>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</si>
  <si>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</si>
  <si>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</si>
  <si>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</si>
  <si>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</si>
  <si>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</si>
  <si>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</si>
  <si>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</si>
  <si>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</si>
  <si>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</si>
  <si>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</si>
  <si>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</si>
  <si>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</si>
  <si>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</si>
  <si>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</si>
  <si>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</si>
  <si>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</si>
  <si>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</si>
  <si>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</si>
  <si>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</si>
  <si>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</si>
  <si>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</si>
  <si>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</si>
  <si>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</si>
  <si>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</si>
  <si>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</si>
  <si>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</si>
  <si>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</si>
  <si>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</si>
  <si>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</si>
  <si>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</si>
  <si>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</si>
  <si>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</si>
  <si>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</si>
  <si>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</si>
  <si>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</si>
  <si>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</si>
  <si>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</si>
  <si>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</si>
  <si>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</si>
  <si>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</si>
  <si>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</si>
  <si>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</si>
  <si>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</si>
  <si>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</si>
  <si>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</si>
  <si>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</si>
  <si>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</si>
  <si>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</si>
  <si>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</si>
  <si>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</si>
  <si>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</si>
  <si>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</si>
  <si>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</si>
  <si>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</si>
  <si>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</si>
  <si>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</si>
  <si>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</si>
  <si>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</si>
  <si>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</si>
  <si>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</si>
  <si>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</si>
  <si>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</si>
  <si>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</si>
  <si>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</si>
  <si>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</si>
  <si>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</si>
  <si>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</si>
  <si>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</si>
  <si>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</si>
  <si>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</si>
  <si>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</si>
  <si>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</si>
  <si>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</si>
  <si>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</si>
  <si>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</si>
  <si>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</si>
  <si>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</si>
  <si>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</si>
  <si>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</si>
  <si>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</si>
  <si>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</si>
  <si>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</si>
  <si>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</si>
  <si>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</si>
  <si>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</si>
  <si>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</si>
  <si>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</si>
  <si>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</si>
  <si>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</si>
  <si>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</si>
  <si>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</si>
  <si>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</si>
  <si>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</si>
  <si>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</si>
  <si>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</si>
  <si>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</si>
  <si>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</si>
  <si>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</si>
  <si>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</si>
  <si>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</si>
  <si>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</si>
  <si>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</si>
  <si>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</si>
  <si>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</si>
  <si>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</si>
  <si>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</si>
  <si>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</si>
  <si>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</si>
  <si>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</si>
  <si>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</si>
  <si>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</si>
  <si>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</si>
  <si>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</si>
  <si>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</si>
  <si>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</si>
  <si>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</si>
  <si>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</si>
  <si>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</si>
  <si>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</si>
  <si>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</si>
  <si>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</si>
  <si>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</si>
  <si>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</si>
  <si>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</si>
  <si>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</si>
  <si>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</si>
  <si>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</si>
  <si>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</si>
  <si>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</si>
  <si>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</si>
  <si>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</si>
  <si>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</si>
  <si>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</si>
  <si>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</si>
  <si>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</si>
  <si>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</si>
  <si>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</si>
  <si>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</si>
  <si>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</si>
  <si>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</si>
  <si>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</si>
  <si>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</si>
  <si>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</si>
  <si>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</si>
  <si>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</si>
  <si>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</si>
  <si>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</si>
  <si>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</si>
  <si>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</si>
  <si>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</si>
  <si>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</si>
  <si>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</si>
  <si>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</si>
  <si>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</si>
  <si>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</si>
  <si>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</si>
  <si>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</si>
  <si>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</si>
  <si>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</si>
  <si>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</si>
  <si>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</si>
  <si>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</si>
  <si>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</si>
  <si>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</si>
  <si>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</si>
  <si>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</si>
  <si>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</si>
  <si>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</si>
  <si>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</si>
  <si>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</si>
  <si>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</si>
  <si>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</si>
  <si>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</si>
  <si>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</si>
  <si>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</si>
  <si>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</si>
  <si>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</si>
  <si>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</si>
  <si>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</si>
  <si>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</si>
  <si>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</si>
  <si>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</si>
  <si>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</si>
  <si>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</si>
  <si>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</si>
  <si>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</si>
  <si>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</si>
  <si>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Total value of national exports originating domestically (millions of USD)</t>
  </si>
  <si>
    <t xml:space="preserve">Calculated from a country-by-country matrix of countries originating added value crossed with the countries exporting that added value that was calculated for each given year from data in the UNCTAD-Eora Global Value Chain Database. The database produces global coverage of value added generated from the Eora Multi-Region Input-Output tables (MRIOs). The methodology is based on the 2019 paper "Improving the analysis of global value chains: the UNCTAD-Eora Database" by Casella, B., R. Bolwign, D. Moran and K. Kanemoto published in Transnational Corporations 26(3). The data are provided under a Creative Commons Attribution-ShareAlike 4.0 International License (see https://creativecommons.org/licenses/by-sa/4.0/).
</t>
  </si>
  <si>
    <t>Total foreign added value embedded in national exports (millions of USD)</t>
  </si>
  <si>
    <t>Total added value from neighbouring countries embedded in national exports (millions of USD)</t>
  </si>
  <si>
    <t>Total added value from countries within the same AUC region embedded in national exports (millions of USD)</t>
  </si>
  <si>
    <t>Total added value from countries within the same continent embedded in national exports (millions of USD)</t>
  </si>
  <si>
    <t>Total added value from outside the continent embedded in national exports (millions of USD)</t>
  </si>
  <si>
    <t>Total value of national exports embedded in foreign exports (millions of USD)</t>
  </si>
  <si>
    <t>Total value of national exports embedded in exports of neighbouring countries (millions of USD)</t>
  </si>
  <si>
    <t>Total value of national exports embedded in exports of countries within the same AUC region (millions of USD)</t>
  </si>
  <si>
    <t>Total value of national exports embedded in exports of countries within the same continent (millions of USD)</t>
  </si>
  <si>
    <t>Total value of national exports embedded in exports of countries in other continents (millions of USD)</t>
  </si>
  <si>
    <t>Total value of national exports originating domestically (% of GDP)</t>
  </si>
  <si>
    <t>Total foreign added value embedded in national exports (% of GDP)</t>
  </si>
  <si>
    <t>Total added value from neighbouring countries embedded in national exports (% of GDP)</t>
  </si>
  <si>
    <t>Total added value from countries within the same AUC region embedded in national exports (% of GDP)</t>
  </si>
  <si>
    <t>Total added value from countries within the same continent embedded in national exports (% of GDP)</t>
  </si>
  <si>
    <t>Total added value from outside the continent embedded in national exports (% of GDP)</t>
  </si>
  <si>
    <t>Total value of national exports embedded in foreign exports (% of GDP)</t>
  </si>
  <si>
    <t>Total value of national exports embedded in exports of neighbouring countries (% of GDP)</t>
  </si>
  <si>
    <t>Total value of national exports embedded in exports of countries within the same AUC region (% of GDP)</t>
  </si>
  <si>
    <t>Total value of national exports embedded in exports of countries within the same continent (% of GDP)</t>
  </si>
  <si>
    <t>Total value of national exports embedded in exports of countries in other continents (% of GDP)</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</si>
  <si>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</si>
  <si>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</si>
  <si>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</si>
  <si>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</si>
  <si>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</si>
  <si>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</si>
  <si>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</si>
  <si>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</si>
  <si>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</si>
  <si>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</si>
  <si>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</si>
  <si>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</si>
  <si>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bordering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</si>
  <si>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</si>
  <si>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</si>
  <si>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</si>
  <si>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</si>
  <si>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</si>
  <si>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</si>
  <si>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</si>
  <si>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</si>
  <si>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</si>
  <si>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</si>
  <si>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</si>
  <si>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</si>
  <si>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</si>
  <si>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</si>
  <si>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</si>
  <si>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</si>
  <si>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</si>
  <si>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</si>
  <si>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</si>
  <si>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</si>
  <si>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</si>
  <si>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</si>
  <si>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</si>
  <si>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</si>
  <si>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</si>
  <si>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</si>
  <si>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</si>
  <si>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</si>
  <si>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</si>
  <si>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</si>
  <si>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</si>
  <si>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</si>
  <si>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</si>
  <si>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</si>
  <si>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</si>
  <si>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</si>
  <si>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</si>
  <si>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</si>
  <si>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</si>
  <si>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</si>
  <si>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</si>
  <si>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</si>
  <si>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</si>
  <si>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</si>
  <si>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</si>
  <si>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</si>
  <si>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</si>
  <si>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</si>
  <si>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</si>
  <si>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</si>
  <si>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</si>
  <si>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</si>
  <si>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</si>
  <si>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</si>
  <si>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</si>
  <si>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</si>
  <si>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</si>
  <si>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</si>
  <si>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</si>
  <si>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</si>
  <si>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</si>
  <si>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</si>
  <si>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</si>
  <si>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</si>
  <si>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</si>
  <si>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</si>
  <si>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</si>
  <si>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</si>
  <si>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</si>
  <si>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</si>
  <si>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UNCTAD-Eora Global Value Chain (GVC) database</t>
  </si>
  <si>
    <t>UNCTAD and Eora</t>
  </si>
  <si>
    <t>Updated 01/09/2021</t>
  </si>
  <si>
    <t>https://worldmrio.com/unctadgvc/</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</si>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</sst>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u/>
      <sz val="8"/>
      <color theme="10"/>
      <name val="Calibri"/>
      <family val="2"/>
      <scheme val="minor"/>
    </font>
    <font>
      <sz val="8"/>
      <color rgb="FF000000"/>
      <name val="Calibri Light"/>
      <family val="2"/>
      <scheme val="major"/>
    </font>
    <font>
      <sz val="8"/>
      <color theme="1"/>
      <name val="Calibri"/>
      <family val="2"/>
      <scheme val="minor"/>
    </font>
    <font>
      <b/>
      <sz val="11"/>
      <color rgb="FF000000"/>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4">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6"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6"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7" fillId="0" borderId="0" xfId="1" applyNumberFormat="1" applyFont="1" applyFill="1" applyAlignment="1">
      <alignment horizontal="left" vertical="top"/>
    </xf>
    <xf numFmtId="165" fontId="28" fillId="0" borderId="0" xfId="0" applyNumberFormat="1" applyFont="1" applyFill="1" applyAlignment="1">
      <alignment horizontal="left" vertical="top"/>
    </xf>
    <xf numFmtId="49" fontId="27" fillId="0" borderId="0" xfId="3" applyNumberFormat="1" applyFont="1" applyFill="1" applyAlignment="1">
      <alignment horizontal="left" vertical="top"/>
    </xf>
    <xf numFmtId="165" fontId="8" fillId="0" borderId="6" xfId="1" applyNumberFormat="1" applyFont="1" applyFill="1" applyBorder="1" applyAlignment="1">
      <alignment horizontal="left" vertical="center"/>
    </xf>
    <xf numFmtId="171" fontId="4" fillId="0" borderId="7" xfId="0" applyNumberFormat="1" applyFont="1" applyBorder="1" applyAlignment="1">
      <alignment horizontal="center" vertical="top" wrapText="1"/>
    </xf>
    <xf numFmtId="0" fontId="29" fillId="0" borderId="0" xfId="0" applyFont="1"/>
    <xf numFmtId="165" fontId="4" fillId="0" borderId="0" xfId="1" applyNumberFormat="1" applyFont="1" applyFill="1" applyBorder="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2"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4122401"/>
    <xdr:sp macro="" textlink="">
      <xdr:nvSpPr>
        <xdr:cNvPr id="6" name="TextBox 5"/>
        <xdr:cNvSpPr txBox="1"/>
      </xdr:nvSpPr>
      <xdr:spPr>
        <a:xfrm>
          <a:off x="8667750" y="260349"/>
          <a:ext cx="7953375" cy="141224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a:t>
          </a:r>
          <a:r>
            <a:rPr lang="en-GB" sz="1100" b="0" i="0" u="sng" strike="noStrike">
              <a:solidFill>
                <a:schemeClr val="tx1"/>
              </a:solidFill>
              <a:effectLst/>
              <a:latin typeface="+mn-lt"/>
              <a:ea typeface="+mn-ea"/>
              <a:cs typeface="+mn-cs"/>
            </a:rPr>
            <a:t>2</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p>
        <a:p>
          <a:endParaRPr lang="en-GB" sz="1100" b="0" i="0" u="none" strike="noStrike" baseline="0" smtClean="0">
            <a:solidFill>
              <a:schemeClr val="tx1"/>
            </a:solidFill>
            <a:effectLst/>
            <a:latin typeface="+mn-lt"/>
            <a:ea typeface="+mn-ea"/>
            <a:cs typeface="+mn-cs"/>
          </a:endParaRPr>
        </a:p>
        <a:p>
          <a:r>
            <a:rPr lang="en-GB" sz="1100" b="1" i="0" u="none" strike="noStrike">
              <a:solidFill>
                <a:schemeClr val="tx1"/>
              </a:solidFill>
              <a:effectLst/>
              <a:latin typeface="+mn-lt"/>
              <a:ea typeface="+mn-ea"/>
              <a:cs typeface="+mn-cs"/>
            </a:rPr>
            <a:t>Disclaimer: </a:t>
          </a:r>
          <a:r>
            <a:rPr lang="en-GB" sz="1100" b="1" i="0" u="none" strike="noStrike" smtClean="0">
              <a:solidFill>
                <a:schemeClr val="tx1"/>
              </a:solidFill>
              <a:effectLst/>
              <a:latin typeface="+mn-lt"/>
              <a:ea typeface="+mn-ea"/>
              <a:cs typeface="+mn-cs"/>
            </a:rPr>
            <a:t>This document and any map included herein are without prejudice to the status of or sovereignty over any territory, to the delimitation of international frontiers and boundaries and to the name of any territory, city or area</a:t>
          </a:r>
          <a:r>
            <a:rPr lang="en-GB" sz="1100" b="1" i="0" u="none" strike="noStrike">
              <a:solidFill>
                <a:schemeClr val="tx1"/>
              </a:solidFill>
              <a:effectLst/>
              <a:latin typeface="+mn-lt"/>
              <a:ea typeface="+mn-ea"/>
              <a:cs typeface="+mn-cs"/>
            </a:rPr>
            <a:t>.</a:t>
          </a: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48</xdr:row>
      <xdr:rowOff>149225</xdr:rowOff>
    </xdr:from>
    <xdr:to>
      <xdr:col>3</xdr:col>
      <xdr:colOff>1900225</xdr:colOff>
      <xdr:row>57</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row r="2">
          <cell r="A2" t="str">
            <v>Indicator Code</v>
          </cell>
          <cell r="B2" t="str">
            <v>Indicator Name</v>
          </cell>
          <cell r="C2" t="str">
            <v>Table</v>
          </cell>
          <cell r="D2" t="str">
            <v>Unit of measure</v>
          </cell>
          <cell r="E2" t="str">
            <v>Scale</v>
          </cell>
          <cell r="F2" t="str">
            <v>Calculation used in aggregation</v>
          </cell>
          <cell r="G2" t="str">
            <v>Weight used in aggregation</v>
          </cell>
          <cell r="H2" t="str">
            <v>Years covered by data</v>
          </cell>
          <cell r="I2" t="str">
            <v>Reference year for coverage statistics</v>
          </cell>
          <cell r="J2" t="str">
            <v>Data coverage - % of African countries</v>
          </cell>
          <cell r="K2" t="str">
            <v>Data coverage - % of population of African countries</v>
          </cell>
          <cell r="L2" t="str">
            <v>Data coverage - % of GDP (in PPP dollars) of African countries</v>
          </cell>
          <cell r="M2" t="str">
            <v>Data coverage - % of non-African countries</v>
          </cell>
          <cell r="N2" t="str">
            <v>Data coverage - % of population of non-African countries</v>
          </cell>
          <cell r="O2" t="str">
            <v>Data coverage - % of GDP in PPP dollars of non-African countries</v>
          </cell>
          <cell r="P2" t="str">
            <v>Source</v>
          </cell>
        </row>
        <row r="3">
          <cell r="A3" t="str">
            <v>Population</v>
          </cell>
          <cell r="B3" t="str">
            <v>Population (thousands)</v>
          </cell>
          <cell r="C3" t="str">
            <v>Tab01</v>
          </cell>
          <cell r="D3" t="str">
            <v>Persons</v>
          </cell>
          <cell r="E3" t="str">
            <v>Thousands</v>
          </cell>
          <cell r="F3" t="str">
            <v>Sum</v>
          </cell>
          <cell r="G3" t="str">
            <v>Unweighted</v>
          </cell>
          <cell r="H3" t="str">
            <v>2000-2026</v>
          </cell>
          <cell r="I3">
            <v>2020</v>
          </cell>
          <cell r="J3">
            <v>100</v>
          </cell>
          <cell r="K3">
            <v>100</v>
          </cell>
          <cell r="L3">
            <v>100</v>
          </cell>
          <cell r="M3">
            <v>100</v>
          </cell>
          <cell r="N3">
            <v>100</v>
          </cell>
          <cell r="O3">
            <v>100</v>
          </cell>
          <cell r="P3" t="str">
            <v>World Population Prospects: the 2019 Revision, UN</v>
          </cell>
        </row>
        <row r="4">
          <cell r="A4" t="str">
            <v>PPPGDP</v>
          </cell>
          <cell r="B4" t="str">
            <v>Gross domestic product based on purchasing-power-parity (PPP) valuation of country GDP</v>
          </cell>
          <cell r="C4" t="str">
            <v>Tab01</v>
          </cell>
          <cell r="D4" t="str">
            <v>PPP dollars</v>
          </cell>
          <cell r="E4" t="str">
            <v>Millions</v>
          </cell>
          <cell r="F4" t="str">
            <v>Sum</v>
          </cell>
          <cell r="G4" t="str">
            <v>Unweighted</v>
          </cell>
          <cell r="H4" t="str">
            <v>2000-2026</v>
          </cell>
          <cell r="I4">
            <v>2020</v>
          </cell>
          <cell r="J4">
            <v>100</v>
          </cell>
          <cell r="K4">
            <v>100</v>
          </cell>
          <cell r="L4">
            <v>100</v>
          </cell>
          <cell r="M4">
            <v>96.402877697841802</v>
          </cell>
          <cell r="N4">
            <v>99.147063872228401</v>
          </cell>
          <cell r="O4">
            <v>100</v>
          </cell>
          <cell r="P4" t="str">
            <v>IMF World Economic Outlook Database October, 2021 (October 2019, for some indicators)</v>
          </cell>
        </row>
        <row r="5">
          <cell r="A5" t="str">
            <v>NGDPD</v>
          </cell>
          <cell r="B5" t="str">
            <v>Gross domestic product, current prices</v>
          </cell>
          <cell r="C5" t="str">
            <v>Tab01</v>
          </cell>
          <cell r="D5" t="str">
            <v>US dollars</v>
          </cell>
          <cell r="E5" t="str">
            <v>Millions</v>
          </cell>
          <cell r="F5" t="str">
            <v>Sum</v>
          </cell>
          <cell r="G5" t="str">
            <v>Unweighted</v>
          </cell>
          <cell r="H5" t="str">
            <v>2000-2026</v>
          </cell>
          <cell r="I5">
            <v>2020</v>
          </cell>
          <cell r="J5">
            <v>100</v>
          </cell>
          <cell r="K5">
            <v>100</v>
          </cell>
          <cell r="L5">
            <v>100</v>
          </cell>
          <cell r="M5">
            <v>96.402877697841802</v>
          </cell>
          <cell r="N5">
            <v>99.147063872228401</v>
          </cell>
          <cell r="O5">
            <v>100</v>
          </cell>
          <cell r="P5" t="str">
            <v>IMF World Economic Outlook Database October, 2021 (October 2019, for some indicators)</v>
          </cell>
        </row>
        <row r="6">
          <cell r="A6" t="str">
            <v>RealGDPGrowth</v>
          </cell>
          <cell r="B6" t="str">
            <v>Real GDP Growth</v>
          </cell>
          <cell r="C6" t="str">
            <v>Tab01</v>
          </cell>
          <cell r="D6" t="str">
            <v>Percentage</v>
          </cell>
          <cell r="E6" t="str">
            <v>Percentage</v>
          </cell>
          <cell r="F6" t="str">
            <v>Mean</v>
          </cell>
          <cell r="G6" t="str">
            <v>GDP in PPP dollars</v>
          </cell>
          <cell r="H6" t="str">
            <v>1989-2026</v>
          </cell>
          <cell r="I6">
            <v>2020</v>
          </cell>
          <cell r="J6">
            <v>100</v>
          </cell>
          <cell r="K6">
            <v>100</v>
          </cell>
          <cell r="L6">
            <v>100</v>
          </cell>
          <cell r="M6">
            <v>96.402877697841802</v>
          </cell>
          <cell r="N6">
            <v>99.147063872228401</v>
          </cell>
          <cell r="O6">
            <v>100</v>
          </cell>
          <cell r="P6" t="str">
            <v>IMF World Economic Outlook Database October, 2021 (October 2019, for some indicators)</v>
          </cell>
        </row>
        <row r="7">
          <cell r="A7" t="str">
            <v>PPPPC</v>
          </cell>
          <cell r="B7" t="str">
            <v>GDP in purchasing power parity (PPP) dollars per capita</v>
          </cell>
          <cell r="C7" t="str">
            <v>Tab01</v>
          </cell>
          <cell r="D7" t="str">
            <v>PPP dollars</v>
          </cell>
          <cell r="E7" t="str">
            <v>Units</v>
          </cell>
          <cell r="F7" t="str">
            <v>Mean</v>
          </cell>
          <cell r="G7" t="str">
            <v>Population</v>
          </cell>
          <cell r="H7" t="str">
            <v>2000-2026</v>
          </cell>
          <cell r="I7">
            <v>2020</v>
          </cell>
          <cell r="J7">
            <v>100</v>
          </cell>
          <cell r="K7">
            <v>100</v>
          </cell>
          <cell r="L7">
            <v>100</v>
          </cell>
          <cell r="M7">
            <v>96.402877697841802</v>
          </cell>
          <cell r="N7">
            <v>99.147063872228401</v>
          </cell>
          <cell r="O7">
            <v>100</v>
          </cell>
          <cell r="P7" t="str">
            <v>IMF World Economic Outlook Database October, 2021 (October 2019, for some indicators)</v>
          </cell>
        </row>
        <row r="8">
          <cell r="A8" t="str">
            <v>EmpRateTot</v>
          </cell>
          <cell r="B8" t="str">
            <v>Employment to population ratio, both sexes (population 15+)</v>
          </cell>
          <cell r="C8" t="str">
            <v>Tab01</v>
          </cell>
          <cell r="D8" t="str">
            <v>Percentage</v>
          </cell>
          <cell r="E8" t="str">
            <v>Percentage</v>
          </cell>
          <cell r="F8" t="str">
            <v>Mean</v>
          </cell>
          <cell r="G8" t="str">
            <v>Unweighted</v>
          </cell>
          <cell r="H8" t="str">
            <v>2000-2020</v>
          </cell>
          <cell r="I8">
            <v>2020</v>
          </cell>
          <cell r="J8">
            <v>98.148148148148195</v>
          </cell>
          <cell r="K8">
            <v>99.992654761963905</v>
          </cell>
          <cell r="L8">
            <v>99.962660448719305</v>
          </cell>
          <cell r="M8">
            <v>89.928057553956904</v>
          </cell>
          <cell r="N8">
            <v>99.986607927365597</v>
          </cell>
          <cell r="O8">
            <v>99.989364983225698</v>
          </cell>
          <cell r="P8" t="str">
            <v>International Labour Organization - ILOSTAT (retrieved 14/11/2021)</v>
          </cell>
        </row>
        <row r="9">
          <cell r="A9" t="str">
            <v>GINI</v>
          </cell>
          <cell r="B9" t="str">
            <v>Gini coefficient (World Bank estimate)</v>
          </cell>
          <cell r="C9" t="str">
            <v>Tab01</v>
          </cell>
          <cell r="D9" t="str">
            <v>Index</v>
          </cell>
          <cell r="E9" t="str">
            <v>Index</v>
          </cell>
          <cell r="F9" t="str">
            <v>Mean</v>
          </cell>
          <cell r="G9" t="str">
            <v>Unweighted</v>
          </cell>
          <cell r="H9" t="str">
            <v>2000-2019</v>
          </cell>
          <cell r="I9" t="str">
            <v>2011-20 maximum</v>
          </cell>
          <cell r="J9">
            <v>22.2222222222222</v>
          </cell>
          <cell r="K9">
            <v>28.4343837920784</v>
          </cell>
          <cell r="L9">
            <v>38.238337548134702</v>
          </cell>
          <cell r="M9">
            <v>53.956834532374103</v>
          </cell>
          <cell r="N9">
            <v>79.185263147552504</v>
          </cell>
          <cell r="O9">
            <v>80.457517396018105</v>
          </cell>
          <cell r="P9" t="str">
            <v>World Development Indicators (data from central banks, national agencies, and WB country desks - updated 15/09/2021)</v>
          </cell>
        </row>
        <row r="10">
          <cell r="A10" t="str">
            <v>PovHC190</v>
          </cell>
          <cell r="B10" t="str">
            <v>% of population in extreme poverty ($1.90 a day)</v>
          </cell>
          <cell r="C10" t="str">
            <v>Tab01</v>
          </cell>
          <cell r="D10" t="str">
            <v>Percentage</v>
          </cell>
          <cell r="E10" t="str">
            <v>Percentage</v>
          </cell>
          <cell r="F10" t="str">
            <v>Mean</v>
          </cell>
          <cell r="G10" t="str">
            <v>Unweighted</v>
          </cell>
          <cell r="H10" t="str">
            <v>2000-2019</v>
          </cell>
          <cell r="I10" t="str">
            <v>2011-20 maximum</v>
          </cell>
          <cell r="J10">
            <v>22.2222222222222</v>
          </cell>
          <cell r="K10">
            <v>28.4343837920784</v>
          </cell>
          <cell r="L10">
            <v>38.238337548134702</v>
          </cell>
          <cell r="M10">
            <v>53.956834532374103</v>
          </cell>
          <cell r="N10">
            <v>79.185263147552504</v>
          </cell>
          <cell r="O10">
            <v>80.457517396018105</v>
          </cell>
          <cell r="P10" t="str">
            <v>World Development Indicators (data from central banks, national agencies, and WB country desks - updated 15/09/2021)</v>
          </cell>
        </row>
        <row r="11">
          <cell r="A11" t="str">
            <v>HDI</v>
          </cell>
          <cell r="B11" t="str">
            <v>Human development index (HDI)</v>
          </cell>
          <cell r="C11" t="str">
            <v>Tab01</v>
          </cell>
          <cell r="D11" t="str">
            <v>Index</v>
          </cell>
          <cell r="E11" t="str">
            <v>Index</v>
          </cell>
          <cell r="F11" t="str">
            <v>Mean</v>
          </cell>
          <cell r="G11" t="str">
            <v>Unweighted</v>
          </cell>
          <cell r="H11" t="str">
            <v>2000-2019</v>
          </cell>
          <cell r="I11">
            <v>2019</v>
          </cell>
          <cell r="J11">
            <v>98.148148148148195</v>
          </cell>
          <cell r="K11">
            <v>98.817831830026506</v>
          </cell>
          <cell r="L11">
            <v>99.792582189504401</v>
          </cell>
          <cell r="M11">
            <v>96.402877697841802</v>
          </cell>
          <cell r="N11">
            <v>99.595111077116798</v>
          </cell>
          <cell r="O11">
            <v>99.998158063827404</v>
          </cell>
          <cell r="P11" t="str">
            <v>United Nations Development Programme Human Development Data Online (2020 edition)</v>
          </cell>
        </row>
        <row r="12">
          <cell r="A12" t="str">
            <v>IHDI</v>
          </cell>
          <cell r="B12" t="str">
            <v>Inequality-adjusted HDI (IHDI)</v>
          </cell>
          <cell r="C12" t="str">
            <v>Tab01</v>
          </cell>
          <cell r="D12" t="str">
            <v>Index</v>
          </cell>
          <cell r="E12" t="str">
            <v>Index</v>
          </cell>
          <cell r="F12" t="str">
            <v>Mean</v>
          </cell>
          <cell r="G12" t="str">
            <v>Unweighted</v>
          </cell>
          <cell r="H12" t="str">
            <v>2010-2019</v>
          </cell>
          <cell r="I12">
            <v>2019</v>
          </cell>
          <cell r="J12">
            <v>85.185185185185205</v>
          </cell>
          <cell r="K12">
            <v>94.842581411938497</v>
          </cell>
          <cell r="L12">
            <v>92.819531206324399</v>
          </cell>
          <cell r="M12">
            <v>74.820143884892104</v>
          </cell>
          <cell r="N12">
            <v>95.663903312963896</v>
          </cell>
          <cell r="O12">
            <v>96.272549521585105</v>
          </cell>
          <cell r="P12" t="str">
            <v>United Nations Development Programme Human Development Data Online (2020 edition)</v>
          </cell>
        </row>
        <row r="13">
          <cell r="A13" t="str">
            <v>PopGrwth</v>
          </cell>
          <cell r="B13" t="str">
            <v>Population growth (%)</v>
          </cell>
          <cell r="C13" t="str">
            <v>Tab02</v>
          </cell>
          <cell r="D13" t="str">
            <v>Percentage</v>
          </cell>
          <cell r="E13" t="str">
            <v>Percentage</v>
          </cell>
          <cell r="F13" t="str">
            <v>Sum</v>
          </cell>
          <cell r="G13" t="str">
            <v>Unweighted</v>
          </cell>
          <cell r="H13" t="str">
            <v>1990-2026</v>
          </cell>
          <cell r="I13">
            <v>2020</v>
          </cell>
          <cell r="J13">
            <v>100</v>
          </cell>
          <cell r="K13">
            <v>100</v>
          </cell>
          <cell r="L13">
            <v>100</v>
          </cell>
          <cell r="M13">
            <v>100</v>
          </cell>
          <cell r="N13">
            <v>100</v>
          </cell>
          <cell r="O13">
            <v>100</v>
          </cell>
          <cell r="P13" t="str">
            <v>World Population Prospects: the 2019 Revision, UN</v>
          </cell>
        </row>
        <row r="14">
          <cell r="A14" t="str">
            <v>RealGDPGrowth</v>
          </cell>
          <cell r="B14" t="str">
            <v>Real GDP Growth</v>
          </cell>
          <cell r="C14" t="str">
            <v>Tab02</v>
          </cell>
          <cell r="D14" t="str">
            <v>Percentage</v>
          </cell>
          <cell r="E14" t="str">
            <v>Percentage</v>
          </cell>
          <cell r="F14" t="str">
            <v>Mean</v>
          </cell>
          <cell r="G14" t="str">
            <v>GDP in PPP dollars</v>
          </cell>
          <cell r="H14" t="str">
            <v>1989-2026</v>
          </cell>
          <cell r="I14">
            <v>2020</v>
          </cell>
          <cell r="J14">
            <v>100</v>
          </cell>
          <cell r="K14">
            <v>100</v>
          </cell>
          <cell r="L14">
            <v>100</v>
          </cell>
          <cell r="M14">
            <v>96.402877697841802</v>
          </cell>
          <cell r="N14">
            <v>99.147063872228401</v>
          </cell>
          <cell r="O14">
            <v>100</v>
          </cell>
          <cell r="P14" t="str">
            <v>IMF World Economic Outlook Database October, 2021 (October 2019, for some indicators)</v>
          </cell>
        </row>
        <row r="15">
          <cell r="A15" t="str">
            <v>RealGDPGrowth</v>
          </cell>
          <cell r="B15" t="str">
            <v>Real GDP Growth</v>
          </cell>
          <cell r="C15" t="str">
            <v>Tab02</v>
          </cell>
          <cell r="D15" t="str">
            <v>Percentage</v>
          </cell>
          <cell r="E15" t="str">
            <v>Percentage</v>
          </cell>
          <cell r="F15" t="str">
            <v>Mean</v>
          </cell>
          <cell r="G15" t="str">
            <v>GDP in PPP dollars</v>
          </cell>
          <cell r="H15" t="str">
            <v>1989-2026</v>
          </cell>
          <cell r="I15" t="str">
            <v>2011-20 maximum</v>
          </cell>
          <cell r="J15">
            <v>100</v>
          </cell>
          <cell r="K15">
            <v>100</v>
          </cell>
          <cell r="L15">
            <v>100</v>
          </cell>
          <cell r="M15">
            <v>97.122302158273399</v>
          </cell>
          <cell r="N15">
            <v>99.389983762864006</v>
          </cell>
          <cell r="O15">
            <v>100</v>
          </cell>
          <cell r="P15" t="str">
            <v>IMF World Economic Outlook Database October, 2021 (October 2019, for some indicators)</v>
          </cell>
        </row>
        <row r="16">
          <cell r="A16" t="str">
            <v>PopGrwth</v>
          </cell>
          <cell r="B16" t="str">
            <v>Population growth (%)</v>
          </cell>
          <cell r="C16" t="str">
            <v>Tab03</v>
          </cell>
          <cell r="D16" t="str">
            <v>Percentage</v>
          </cell>
          <cell r="E16" t="str">
            <v>Percentage</v>
          </cell>
          <cell r="F16" t="str">
            <v>Sum</v>
          </cell>
          <cell r="G16" t="str">
            <v>Unweighted</v>
          </cell>
          <cell r="H16" t="str">
            <v>1990-2026</v>
          </cell>
          <cell r="I16">
            <v>2020</v>
          </cell>
          <cell r="J16">
            <v>100</v>
          </cell>
          <cell r="K16">
            <v>100</v>
          </cell>
          <cell r="L16">
            <v>100</v>
          </cell>
          <cell r="M16">
            <v>100</v>
          </cell>
          <cell r="N16">
            <v>100</v>
          </cell>
          <cell r="O16">
            <v>100</v>
          </cell>
          <cell r="P16" t="str">
            <v>World Population Prospects: the 2019 Revision, UN</v>
          </cell>
        </row>
        <row r="17">
          <cell r="A17" t="str">
            <v>PopGrwth</v>
          </cell>
          <cell r="B17" t="str">
            <v>Population growth (%)</v>
          </cell>
          <cell r="C17" t="str">
            <v>Tab03</v>
          </cell>
          <cell r="D17" t="str">
            <v>Percentage</v>
          </cell>
          <cell r="E17" t="str">
            <v>Percentage</v>
          </cell>
          <cell r="F17" t="str">
            <v>Sum</v>
          </cell>
          <cell r="G17" t="str">
            <v>Unweighted</v>
          </cell>
          <cell r="H17" t="str">
            <v>1990-2026</v>
          </cell>
          <cell r="I17" t="str">
            <v>2011-20 maximum</v>
          </cell>
          <cell r="J17">
            <v>100</v>
          </cell>
          <cell r="K17">
            <v>100</v>
          </cell>
          <cell r="L17">
            <v>100</v>
          </cell>
          <cell r="M17">
            <v>100</v>
          </cell>
          <cell r="N17">
            <v>100</v>
          </cell>
          <cell r="O17">
            <v>100</v>
          </cell>
          <cell r="P17" t="str">
            <v>World Population Prospects: the 2019 Revision, UN</v>
          </cell>
        </row>
        <row r="18">
          <cell r="A18" t="str">
            <v>RlGDPPrCpGr</v>
          </cell>
          <cell r="B18" t="str">
            <v>Real GDP Growth Per Capita (%)</v>
          </cell>
          <cell r="C18" t="str">
            <v>Tab04</v>
          </cell>
          <cell r="D18" t="str">
            <v>Percentage</v>
          </cell>
          <cell r="E18" t="str">
            <v>Percentage</v>
          </cell>
          <cell r="F18" t="str">
            <v>Mean</v>
          </cell>
          <cell r="G18" t="str">
            <v>Population and GDP(PPP)</v>
          </cell>
          <cell r="H18" t="str">
            <v>1990-2026</v>
          </cell>
          <cell r="I18">
            <v>2020</v>
          </cell>
          <cell r="J18">
            <v>100</v>
          </cell>
          <cell r="K18">
            <v>100</v>
          </cell>
          <cell r="L18">
            <v>100</v>
          </cell>
          <cell r="M18">
            <v>96.402877697841802</v>
          </cell>
          <cell r="N18">
            <v>99.147063872228401</v>
          </cell>
          <cell r="O18">
            <v>100</v>
          </cell>
          <cell r="P18" t="str">
            <v>Author's calculations based IMF World Economic Outlook Database and UN World Population Prospects</v>
          </cell>
        </row>
        <row r="19">
          <cell r="A19" t="str">
            <v>Population</v>
          </cell>
          <cell r="B19" t="str">
            <v>Population (thousands)</v>
          </cell>
          <cell r="C19" t="str">
            <v>Tab05</v>
          </cell>
          <cell r="D19" t="str">
            <v>Persons</v>
          </cell>
          <cell r="E19" t="str">
            <v>Thousands</v>
          </cell>
          <cell r="F19" t="str">
            <v>Sum</v>
          </cell>
          <cell r="G19" t="str">
            <v>Unweighted</v>
          </cell>
          <cell r="H19" t="str">
            <v>2000-2026</v>
          </cell>
          <cell r="I19">
            <v>2020</v>
          </cell>
          <cell r="J19">
            <v>100</v>
          </cell>
          <cell r="K19">
            <v>100</v>
          </cell>
          <cell r="L19">
            <v>100</v>
          </cell>
          <cell r="M19">
            <v>100</v>
          </cell>
          <cell r="N19">
            <v>100</v>
          </cell>
          <cell r="O19">
            <v>100</v>
          </cell>
          <cell r="P19" t="str">
            <v>World Population Prospects: the 2019 Revision, UN</v>
          </cell>
        </row>
        <row r="20">
          <cell r="A20" t="str">
            <v>PopUrban</v>
          </cell>
          <cell r="B20" t="str">
            <v>Urban Population (thousands)</v>
          </cell>
          <cell r="C20" t="str">
            <v>Tab05</v>
          </cell>
          <cell r="D20" t="str">
            <v>Persons</v>
          </cell>
          <cell r="E20" t="str">
            <v>Thousands</v>
          </cell>
          <cell r="F20" t="str">
            <v>Sum</v>
          </cell>
          <cell r="G20" t="str">
            <v>Unweighted</v>
          </cell>
          <cell r="H20" t="str">
            <v>2000-2020</v>
          </cell>
          <cell r="I20">
            <v>2020</v>
          </cell>
          <cell r="J20">
            <v>100</v>
          </cell>
          <cell r="K20">
            <v>100</v>
          </cell>
          <cell r="L20">
            <v>100</v>
          </cell>
          <cell r="M20">
            <v>100</v>
          </cell>
          <cell r="N20">
            <v>100</v>
          </cell>
          <cell r="O20">
            <v>100</v>
          </cell>
          <cell r="P20" t="str">
            <v>World Urbanization Prospects: The 2018 Revision, UN</v>
          </cell>
        </row>
        <row r="21">
          <cell r="A21" t="str">
            <v>PopRural</v>
          </cell>
          <cell r="B21" t="str">
            <v>Rural Population (thousands)</v>
          </cell>
          <cell r="C21" t="str">
            <v>Tab05</v>
          </cell>
          <cell r="D21" t="str">
            <v>Persons</v>
          </cell>
          <cell r="E21" t="str">
            <v>Thousands</v>
          </cell>
          <cell r="F21" t="str">
            <v>Sum</v>
          </cell>
          <cell r="G21" t="str">
            <v>Unweighted</v>
          </cell>
          <cell r="H21" t="str">
            <v>2000-2020</v>
          </cell>
          <cell r="I21">
            <v>2020</v>
          </cell>
          <cell r="J21">
            <v>100</v>
          </cell>
          <cell r="K21">
            <v>100</v>
          </cell>
          <cell r="L21">
            <v>100</v>
          </cell>
          <cell r="M21">
            <v>97.122302158273399</v>
          </cell>
          <cell r="N21">
            <v>99.841356083159496</v>
          </cell>
          <cell r="O21">
            <v>99.382118970540702</v>
          </cell>
          <cell r="P21" t="str">
            <v>World Urbanization Prospects: The 2018 Revision, UN</v>
          </cell>
        </row>
        <row r="22">
          <cell r="A22" t="str">
            <v>IntermCitPop</v>
          </cell>
          <cell r="B22" t="str">
            <v>Population living in urban agglomerations of 300,000 to 1 million inhabitants (thousands)</v>
          </cell>
          <cell r="C22" t="str">
            <v>Tab05</v>
          </cell>
          <cell r="D22" t="str">
            <v>Persons</v>
          </cell>
          <cell r="E22" t="str">
            <v>Thousands</v>
          </cell>
          <cell r="F22" t="str">
            <v>Sum</v>
          </cell>
          <cell r="G22" t="str">
            <v>Unweighted</v>
          </cell>
          <cell r="H22" t="str">
            <v>2000-2030</v>
          </cell>
          <cell r="I22">
            <v>2020</v>
          </cell>
          <cell r="J22">
            <v>66.6666666666667</v>
          </cell>
          <cell r="K22">
            <v>89.521220676143599</v>
          </cell>
          <cell r="L22">
            <v>94.286881959649605</v>
          </cell>
          <cell r="M22">
            <v>58.9928057553957</v>
          </cell>
          <cell r="N22">
            <v>97.370540261515501</v>
          </cell>
          <cell r="O22">
            <v>96.432601172061396</v>
          </cell>
          <cell r="P22" t="str">
            <v>World Urbanization Prospects: The 2018 Revision, UN</v>
          </cell>
        </row>
        <row r="23">
          <cell r="A23" t="str">
            <v>IntermCitNum</v>
          </cell>
          <cell r="B23" t="str">
            <v>Number of urban agglomerations of 300,000 to 1 million inhabitants</v>
          </cell>
          <cell r="C23" t="str">
            <v>Tab05</v>
          </cell>
          <cell r="D23" t="str">
            <v>Number</v>
          </cell>
          <cell r="E23" t="str">
            <v>Units</v>
          </cell>
          <cell r="F23" t="str">
            <v>Sum</v>
          </cell>
          <cell r="G23" t="str">
            <v>Unweighted</v>
          </cell>
          <cell r="H23" t="str">
            <v>2000-2030</v>
          </cell>
          <cell r="I23">
            <v>2020</v>
          </cell>
          <cell r="J23">
            <v>66.6666666666667</v>
          </cell>
          <cell r="K23">
            <v>89.521220676143599</v>
          </cell>
          <cell r="L23">
            <v>94.286881959649605</v>
          </cell>
          <cell r="M23">
            <v>58.9928057553957</v>
          </cell>
          <cell r="N23">
            <v>97.370540261515501</v>
          </cell>
          <cell r="O23">
            <v>96.432601172061396</v>
          </cell>
          <cell r="P23" t="str">
            <v>World Population Prospects: the 2019 Revision, UN</v>
          </cell>
        </row>
        <row r="24">
          <cell r="A24" t="str">
            <v>PrimCitPop</v>
          </cell>
          <cell r="B24" t="str">
            <v>Population living in urban agglomerations of over 1 million inhabitants (thousands)</v>
          </cell>
          <cell r="C24" t="str">
            <v>Tab05</v>
          </cell>
          <cell r="D24" t="str">
            <v>Persons</v>
          </cell>
          <cell r="E24" t="str">
            <v>Thousands</v>
          </cell>
          <cell r="F24" t="str">
            <v>Sum</v>
          </cell>
          <cell r="G24" t="str">
            <v>Unweighted</v>
          </cell>
          <cell r="H24" t="str">
            <v>2000-2030</v>
          </cell>
          <cell r="I24">
            <v>2020</v>
          </cell>
          <cell r="J24">
            <v>68.518518518518505</v>
          </cell>
          <cell r="K24">
            <v>97.0286588817834</v>
          </cell>
          <cell r="L24">
            <v>96.874407039550206</v>
          </cell>
          <cell r="M24">
            <v>61.151079136690697</v>
          </cell>
          <cell r="N24">
            <v>98.376057762436204</v>
          </cell>
          <cell r="O24">
            <v>98.426262759736503</v>
          </cell>
          <cell r="P24" t="str">
            <v>World Urbanization Prospects: The 2018 Revision, UN</v>
          </cell>
        </row>
        <row r="25">
          <cell r="A25" t="str">
            <v>PrimCitNum</v>
          </cell>
          <cell r="B25" t="str">
            <v>Number of urban agglomerations of over 1 million inhabitants</v>
          </cell>
          <cell r="C25" t="str">
            <v>Tab05</v>
          </cell>
          <cell r="D25" t="str">
            <v>Number</v>
          </cell>
          <cell r="E25" t="str">
            <v>Units</v>
          </cell>
          <cell r="F25" t="str">
            <v>Sum</v>
          </cell>
          <cell r="G25" t="str">
            <v>Unweighted</v>
          </cell>
          <cell r="H25" t="str">
            <v>2000-2030</v>
          </cell>
          <cell r="I25">
            <v>2020</v>
          </cell>
          <cell r="J25">
            <v>68.518518518518505</v>
          </cell>
          <cell r="K25">
            <v>97.0286588817834</v>
          </cell>
          <cell r="L25">
            <v>96.874407039550206</v>
          </cell>
          <cell r="M25">
            <v>61.151079136690697</v>
          </cell>
          <cell r="N25">
            <v>98.376057762436204</v>
          </cell>
          <cell r="O25">
            <v>98.426262759736503</v>
          </cell>
          <cell r="P25" t="str">
            <v>World Urbanization Prospects: The 2018 Revision, UN</v>
          </cell>
        </row>
        <row r="26">
          <cell r="A26" t="str">
            <v>OldDepRatio</v>
          </cell>
          <cell r="B26" t="str">
            <v>Old-age dependency ratio 65+/(15-64)*100</v>
          </cell>
          <cell r="C26" t="str">
            <v>Tab05</v>
          </cell>
          <cell r="D26" t="str">
            <v>Ratio</v>
          </cell>
          <cell r="E26" t="str">
            <v>Per 100</v>
          </cell>
          <cell r="F26" t="str">
            <v>Mean</v>
          </cell>
          <cell r="G26" t="str">
            <v>Unweighted</v>
          </cell>
          <cell r="H26" t="str">
            <v>2000-2025</v>
          </cell>
          <cell r="I26">
            <v>2020</v>
          </cell>
          <cell r="J26">
            <v>100</v>
          </cell>
          <cell r="K26">
            <v>100</v>
          </cell>
          <cell r="L26">
            <v>100</v>
          </cell>
          <cell r="M26">
            <v>92.805755395683505</v>
          </cell>
          <cell r="N26">
            <v>99.993547560700705</v>
          </cell>
          <cell r="O26">
            <v>99.992722459780097</v>
          </cell>
          <cell r="P26" t="str">
            <v>World Population Prospects: the 2019 Revision, UN</v>
          </cell>
        </row>
        <row r="27">
          <cell r="A27" t="str">
            <v>ChildDepRatio</v>
          </cell>
          <cell r="B27" t="str">
            <v>Child dependency ratio &lt;15/(15-64)*100</v>
          </cell>
          <cell r="C27" t="str">
            <v>Tab05</v>
          </cell>
          <cell r="D27" t="str">
            <v>Ratio</v>
          </cell>
          <cell r="E27" t="str">
            <v>Per 100</v>
          </cell>
          <cell r="F27" t="str">
            <v>Mean</v>
          </cell>
          <cell r="G27" t="str">
            <v>Unweighted</v>
          </cell>
          <cell r="H27" t="str">
            <v>2000-2025</v>
          </cell>
          <cell r="I27">
            <v>2020</v>
          </cell>
          <cell r="J27">
            <v>100</v>
          </cell>
          <cell r="K27">
            <v>100</v>
          </cell>
          <cell r="L27">
            <v>100</v>
          </cell>
          <cell r="M27">
            <v>92.805755395683505</v>
          </cell>
          <cell r="N27">
            <v>99.993547560700705</v>
          </cell>
          <cell r="O27">
            <v>99.992722459780097</v>
          </cell>
          <cell r="P27" t="str">
            <v>World Population Prospects: the 2019 Revision, UN</v>
          </cell>
        </row>
        <row r="28">
          <cell r="A28" t="str">
            <v>TotDepRatio</v>
          </cell>
          <cell r="B28" t="str">
            <v>Total dependency ratio (Child dependency ratio + Old-age dependency ratio)</v>
          </cell>
          <cell r="C28" t="str">
            <v>Tab05</v>
          </cell>
          <cell r="D28" t="str">
            <v>Ratio</v>
          </cell>
          <cell r="E28" t="str">
            <v>Per 100</v>
          </cell>
          <cell r="F28" t="str">
            <v>Mean</v>
          </cell>
          <cell r="G28" t="str">
            <v>Unweighted</v>
          </cell>
          <cell r="H28" t="str">
            <v>2000-2025</v>
          </cell>
          <cell r="I28">
            <v>2020</v>
          </cell>
          <cell r="J28">
            <v>100</v>
          </cell>
          <cell r="K28">
            <v>100</v>
          </cell>
          <cell r="L28">
            <v>100</v>
          </cell>
          <cell r="M28">
            <v>92.805755395683505</v>
          </cell>
          <cell r="N28">
            <v>99.993547560700705</v>
          </cell>
          <cell r="O28">
            <v>99.992722459780097</v>
          </cell>
          <cell r="P28" t="str">
            <v>World Population Prospects: the 2019 Revision, UN</v>
          </cell>
        </row>
        <row r="29">
          <cell r="A29" t="str">
            <v>LitRt15T24</v>
          </cell>
          <cell r="B29" t="str">
            <v>Youth literacy rate, population 15-24 years, both sexes (%)</v>
          </cell>
          <cell r="C29" t="str">
            <v>Tab06</v>
          </cell>
          <cell r="D29" t="str">
            <v>Percentage</v>
          </cell>
          <cell r="E29" t="str">
            <v>Percentage</v>
          </cell>
          <cell r="F29" t="str">
            <v>Mean</v>
          </cell>
          <cell r="G29" t="str">
            <v>Unweighted</v>
          </cell>
          <cell r="H29" t="str">
            <v>2000-2020</v>
          </cell>
          <cell r="I29" t="str">
            <v>2011-20 maximum</v>
          </cell>
          <cell r="J29">
            <v>51.851851851851897</v>
          </cell>
          <cell r="K29">
            <v>50.716085030433597</v>
          </cell>
          <cell r="L29">
            <v>47.772120168725699</v>
          </cell>
          <cell r="M29">
            <v>33.093525179856101</v>
          </cell>
          <cell r="N29">
            <v>70.974300308300499</v>
          </cell>
          <cell r="O29">
            <v>48.639447683216702</v>
          </cell>
          <cell r="P29" t="str">
            <v>UNESCO Institute for Statistics (UIS) Database (retrieved 17/11/2021)</v>
          </cell>
        </row>
        <row r="30">
          <cell r="A30" t="str">
            <v>LitRt15T24F</v>
          </cell>
          <cell r="B30" t="str">
            <v>Youth literacy rate, population 15-24 years, female (%)</v>
          </cell>
          <cell r="C30" t="str">
            <v>Tab06</v>
          </cell>
          <cell r="D30" t="str">
            <v>Percentage</v>
          </cell>
          <cell r="E30" t="str">
            <v>Percentage</v>
          </cell>
          <cell r="F30" t="str">
            <v>Mean</v>
          </cell>
          <cell r="G30" t="str">
            <v>Unweighted</v>
          </cell>
          <cell r="H30" t="str">
            <v>2000-2020</v>
          </cell>
          <cell r="I30" t="str">
            <v>2011-20 maximum</v>
          </cell>
          <cell r="J30">
            <v>51.851851851851897</v>
          </cell>
          <cell r="K30">
            <v>50.716085030433597</v>
          </cell>
          <cell r="L30">
            <v>47.772120168725699</v>
          </cell>
          <cell r="M30">
            <v>33.093525179856101</v>
          </cell>
          <cell r="N30">
            <v>70.974300308300499</v>
          </cell>
          <cell r="O30">
            <v>48.639447683216702</v>
          </cell>
          <cell r="P30" t="str">
            <v>UNESCO Institute for Statistics (UIS) Database (retrieved 17/11/2021)</v>
          </cell>
        </row>
        <row r="31">
          <cell r="A31" t="str">
            <v>LitRt15T24M</v>
          </cell>
          <cell r="B31" t="str">
            <v>Youth literacy rate, population 15-24 years, male (%)</v>
          </cell>
          <cell r="C31" t="str">
            <v>Tab06</v>
          </cell>
          <cell r="D31" t="str">
            <v>Percentage</v>
          </cell>
          <cell r="E31" t="str">
            <v>Percentage</v>
          </cell>
          <cell r="F31" t="str">
            <v>Mean</v>
          </cell>
          <cell r="G31" t="str">
            <v>Unweighted</v>
          </cell>
          <cell r="H31" t="str">
            <v>2000-2020</v>
          </cell>
          <cell r="I31" t="str">
            <v>2011-20 maximum</v>
          </cell>
          <cell r="J31">
            <v>51.851851851851897</v>
          </cell>
          <cell r="K31">
            <v>50.716085030433597</v>
          </cell>
          <cell r="L31">
            <v>47.772120168725699</v>
          </cell>
          <cell r="M31">
            <v>33.093525179856101</v>
          </cell>
          <cell r="N31">
            <v>70.974300308300499</v>
          </cell>
          <cell r="O31">
            <v>48.639447683216702</v>
          </cell>
          <cell r="P31" t="str">
            <v>UNESCO Institute for Statistics (UIS) Database (retrieved 17/11/2021)</v>
          </cell>
        </row>
        <row r="32">
          <cell r="A32" t="str">
            <v>LitRt15T24GPIA</v>
          </cell>
          <cell r="B32" t="str">
            <v>Youth literacy rate, population 15-24 years, adjusted gender parity index (GPIA)</v>
          </cell>
          <cell r="C32" t="str">
            <v>Tab06</v>
          </cell>
          <cell r="D32" t="str">
            <v>Index</v>
          </cell>
          <cell r="E32" t="str">
            <v>Index</v>
          </cell>
          <cell r="F32" t="str">
            <v>Mean</v>
          </cell>
          <cell r="G32" t="str">
            <v>Unweighted</v>
          </cell>
          <cell r="H32" t="str">
            <v>2000-2020</v>
          </cell>
          <cell r="I32" t="str">
            <v>2011-20 maximum</v>
          </cell>
          <cell r="J32">
            <v>51.851851851851897</v>
          </cell>
          <cell r="K32">
            <v>50.716085030433597</v>
          </cell>
          <cell r="L32">
            <v>47.772120168725699</v>
          </cell>
          <cell r="M32">
            <v>33.093525179856101</v>
          </cell>
          <cell r="N32">
            <v>70.974300308300499</v>
          </cell>
          <cell r="O32">
            <v>48.639447683216702</v>
          </cell>
          <cell r="P32" t="str">
            <v>UNESCO Institute for Statistics (UIS) Database (retrieved 17/11/2021)</v>
          </cell>
        </row>
        <row r="33">
          <cell r="A33" t="str">
            <v>LitRt15T99</v>
          </cell>
          <cell r="B33" t="str">
            <v>Adult literacy rate, population 15+ years, both sexes (%)</v>
          </cell>
          <cell r="C33" t="str">
            <v>Tab06</v>
          </cell>
          <cell r="D33" t="str">
            <v>Percentage</v>
          </cell>
          <cell r="E33" t="str">
            <v>Percentage</v>
          </cell>
          <cell r="F33" t="str">
            <v>Mean</v>
          </cell>
          <cell r="G33" t="str">
            <v>Unweighted</v>
          </cell>
          <cell r="H33" t="str">
            <v>2000-2020</v>
          </cell>
          <cell r="I33" t="str">
            <v>2011-20 maximum</v>
          </cell>
          <cell r="J33">
            <v>51.851851851851897</v>
          </cell>
          <cell r="K33">
            <v>50.716085030433597</v>
          </cell>
          <cell r="L33">
            <v>47.772120168725699</v>
          </cell>
          <cell r="M33">
            <v>33.812949640287798</v>
          </cell>
          <cell r="N33">
            <v>70.974300308300499</v>
          </cell>
          <cell r="O33">
            <v>48.639447683216702</v>
          </cell>
          <cell r="P33" t="str">
            <v>UNESCO Institute for Statistics (UIS) Database (retrieved 17/11/2021)</v>
          </cell>
        </row>
        <row r="34">
          <cell r="A34" t="str">
            <v>LitRt15T99F</v>
          </cell>
          <cell r="B34" t="str">
            <v>Adult literacy rate, population 15+ years, female (%)</v>
          </cell>
          <cell r="C34" t="str">
            <v>Tab06</v>
          </cell>
          <cell r="D34" t="str">
            <v>Percentage</v>
          </cell>
          <cell r="E34" t="str">
            <v>Percentage</v>
          </cell>
          <cell r="F34" t="str">
            <v>Mean</v>
          </cell>
          <cell r="G34" t="str">
            <v>Unweighted</v>
          </cell>
          <cell r="H34" t="str">
            <v>2000-2020</v>
          </cell>
          <cell r="I34" t="str">
            <v>2011-20 maximum</v>
          </cell>
          <cell r="J34">
            <v>51.851851851851897</v>
          </cell>
          <cell r="K34">
            <v>50.716085030433597</v>
          </cell>
          <cell r="L34">
            <v>47.772120168725699</v>
          </cell>
          <cell r="M34">
            <v>33.812949640287798</v>
          </cell>
          <cell r="N34">
            <v>70.974300308300499</v>
          </cell>
          <cell r="O34">
            <v>48.639447683216702</v>
          </cell>
          <cell r="P34" t="str">
            <v>UNESCO Institute for Statistics (UIS) Database (retrieved 17/11/2021)</v>
          </cell>
        </row>
        <row r="35">
          <cell r="A35" t="str">
            <v>LitRt15T99M</v>
          </cell>
          <cell r="B35" t="str">
            <v>Adult literacy rate, population 15+ years, male (%)</v>
          </cell>
          <cell r="C35" t="str">
            <v>Tab06</v>
          </cell>
          <cell r="D35" t="str">
            <v>Percentage</v>
          </cell>
          <cell r="E35" t="str">
            <v>Percentage</v>
          </cell>
          <cell r="F35" t="str">
            <v>Mean</v>
          </cell>
          <cell r="G35" t="str">
            <v>Unweighted</v>
          </cell>
          <cell r="H35" t="str">
            <v>2000-2020</v>
          </cell>
          <cell r="I35" t="str">
            <v>2011-20 maximum</v>
          </cell>
          <cell r="J35">
            <v>51.851851851851897</v>
          </cell>
          <cell r="K35">
            <v>50.716085030433597</v>
          </cell>
          <cell r="L35">
            <v>47.772120168725699</v>
          </cell>
          <cell r="M35">
            <v>33.812949640287798</v>
          </cell>
          <cell r="N35">
            <v>70.974300308300499</v>
          </cell>
          <cell r="O35">
            <v>48.639447683216702</v>
          </cell>
          <cell r="P35" t="str">
            <v>UNESCO Institute for Statistics (UIS) Database (retrieved 17/11/2021)</v>
          </cell>
        </row>
        <row r="36">
          <cell r="A36" t="str">
            <v>LitRt15T99GPIA</v>
          </cell>
          <cell r="B36" t="str">
            <v>Adult literacy rate, population 15+ years, adjusted gender parity index (GPIA)</v>
          </cell>
          <cell r="C36" t="str">
            <v>Tab06</v>
          </cell>
          <cell r="D36" t="str">
            <v>Index</v>
          </cell>
          <cell r="E36" t="str">
            <v>Index</v>
          </cell>
          <cell r="F36" t="str">
            <v>Mean</v>
          </cell>
          <cell r="G36" t="str">
            <v>Unweighted</v>
          </cell>
          <cell r="H36" t="str">
            <v>2000-2020</v>
          </cell>
          <cell r="I36" t="str">
            <v>2011-20 maximum</v>
          </cell>
          <cell r="J36">
            <v>51.851851851851897</v>
          </cell>
          <cell r="K36">
            <v>50.716085030433597</v>
          </cell>
          <cell r="L36">
            <v>47.772120168725699</v>
          </cell>
          <cell r="M36">
            <v>33.812949640287798</v>
          </cell>
          <cell r="N36">
            <v>70.974300308300499</v>
          </cell>
          <cell r="O36">
            <v>48.639447683216702</v>
          </cell>
          <cell r="P36" t="str">
            <v>UNESCO Institute for Statistics (UIS) Database (retrieved 17/11/2021)</v>
          </cell>
        </row>
        <row r="37">
          <cell r="A37" t="str">
            <v>WittMedLowEd15PL</v>
          </cell>
          <cell r="B37" t="str">
            <v>Population 15+ with less than primary education, Medium Scenario (SSP2)</v>
          </cell>
          <cell r="C37" t="str">
            <v>Tab07</v>
          </cell>
          <cell r="D37" t="str">
            <v>Percentage</v>
          </cell>
          <cell r="E37" t="str">
            <v>Percentage</v>
          </cell>
          <cell r="F37" t="str">
            <v>Ratio of sums</v>
          </cell>
          <cell r="G37" t="str">
            <v>Self-weighting</v>
          </cell>
          <cell r="H37" t="str">
            <v>2000-2040</v>
          </cell>
          <cell r="I37">
            <v>2020</v>
          </cell>
          <cell r="J37">
            <v>100</v>
          </cell>
          <cell r="K37">
            <v>100</v>
          </cell>
          <cell r="L37">
            <v>100</v>
          </cell>
          <cell r="M37">
            <v>92.805755395683505</v>
          </cell>
          <cell r="N37">
            <v>99.993547560700705</v>
          </cell>
          <cell r="O37">
            <v>99.992722459780097</v>
          </cell>
          <cell r="P37" t="str">
            <v>Wittgenstein Centre Human Capital Data Explorer, 2018</v>
          </cell>
        </row>
        <row r="38">
          <cell r="A38" t="str">
            <v>WittMedPrim15PL</v>
          </cell>
          <cell r="B38" t="str">
            <v>Population 15+ with primary but not secondary education, Medium scenario (SSP2)</v>
          </cell>
          <cell r="C38" t="str">
            <v>Tab07</v>
          </cell>
          <cell r="D38" t="str">
            <v>Percentage</v>
          </cell>
          <cell r="E38" t="str">
            <v>Percentage</v>
          </cell>
          <cell r="F38" t="str">
            <v>Ratio of sums</v>
          </cell>
          <cell r="G38" t="str">
            <v>Self-weighting</v>
          </cell>
          <cell r="H38" t="str">
            <v>2000-2040</v>
          </cell>
          <cell r="I38">
            <v>2020</v>
          </cell>
          <cell r="J38">
            <v>100</v>
          </cell>
          <cell r="K38">
            <v>100</v>
          </cell>
          <cell r="L38">
            <v>100</v>
          </cell>
          <cell r="M38">
            <v>92.805755395683505</v>
          </cell>
          <cell r="N38">
            <v>99.993547560700705</v>
          </cell>
          <cell r="O38">
            <v>99.992722459780097</v>
          </cell>
          <cell r="P38" t="str">
            <v>Wittgenstein Centre Human Capital Data Explorer, 2018</v>
          </cell>
        </row>
        <row r="39">
          <cell r="A39" t="str">
            <v>WittMedScndPL15PL</v>
          </cell>
          <cell r="B39" t="str">
            <v>Population 15+ with at least secondary education, Medium scenario (SSP2)</v>
          </cell>
          <cell r="C39" t="str">
            <v>Tab07</v>
          </cell>
          <cell r="D39" t="str">
            <v>Percentage</v>
          </cell>
          <cell r="E39" t="str">
            <v>Percentage</v>
          </cell>
          <cell r="F39" t="str">
            <v>Ratio of sums</v>
          </cell>
          <cell r="G39" t="str">
            <v>Self-weighting</v>
          </cell>
          <cell r="H39" t="str">
            <v>2000-2040</v>
          </cell>
          <cell r="I39">
            <v>2020</v>
          </cell>
          <cell r="J39">
            <v>100</v>
          </cell>
          <cell r="K39">
            <v>100</v>
          </cell>
          <cell r="L39">
            <v>100</v>
          </cell>
          <cell r="M39">
            <v>92.805755395683505</v>
          </cell>
          <cell r="N39">
            <v>99.993547560700705</v>
          </cell>
          <cell r="O39">
            <v>99.992722459780097</v>
          </cell>
          <cell r="P39" t="str">
            <v>Wittgenstein Centre Human Capital Data Explorer, 2018</v>
          </cell>
        </row>
        <row r="40">
          <cell r="A40" t="str">
            <v>WittMedLowEd15PL</v>
          </cell>
          <cell r="B40" t="str">
            <v>Population 15+ with less than primary education, Medium Scenario (SSP2)</v>
          </cell>
          <cell r="C40" t="str">
            <v>Tab07</v>
          </cell>
          <cell r="D40" t="str">
            <v>Percentage</v>
          </cell>
          <cell r="E40" t="str">
            <v>Percentage</v>
          </cell>
          <cell r="F40" t="str">
            <v>Ratio of sums</v>
          </cell>
          <cell r="G40" t="str">
            <v>Self-weighting</v>
          </cell>
          <cell r="H40" t="str">
            <v>2000-2040</v>
          </cell>
          <cell r="I40">
            <v>2020</v>
          </cell>
          <cell r="J40">
            <v>100</v>
          </cell>
          <cell r="K40">
            <v>100</v>
          </cell>
          <cell r="L40">
            <v>100</v>
          </cell>
          <cell r="M40">
            <v>92.805755395683505</v>
          </cell>
          <cell r="N40">
            <v>99.993547560700705</v>
          </cell>
          <cell r="O40">
            <v>99.992722459780097</v>
          </cell>
          <cell r="P40" t="str">
            <v>Wittgenstein Centre Human Capital Data Explorer, 2018</v>
          </cell>
        </row>
        <row r="41">
          <cell r="A41" t="str">
            <v>WittMedPrim15PL</v>
          </cell>
          <cell r="B41" t="str">
            <v>Population 15+ with primary but not secondary education, Medium scenario (SSP2)</v>
          </cell>
          <cell r="C41" t="str">
            <v>Tab07</v>
          </cell>
          <cell r="D41" t="str">
            <v>Percentage</v>
          </cell>
          <cell r="E41" t="str">
            <v>Percentage</v>
          </cell>
          <cell r="F41" t="str">
            <v>Ratio of sums</v>
          </cell>
          <cell r="G41" t="str">
            <v>Self-weighting</v>
          </cell>
          <cell r="H41" t="str">
            <v>2000-2040</v>
          </cell>
          <cell r="I41">
            <v>2020</v>
          </cell>
          <cell r="J41">
            <v>100</v>
          </cell>
          <cell r="K41">
            <v>100</v>
          </cell>
          <cell r="L41">
            <v>100</v>
          </cell>
          <cell r="M41">
            <v>92.805755395683505</v>
          </cell>
          <cell r="N41">
            <v>99.993547560700705</v>
          </cell>
          <cell r="O41">
            <v>99.992722459780097</v>
          </cell>
          <cell r="P41" t="str">
            <v>Wittgenstein Centre Human Capital Data Explorer, 2018</v>
          </cell>
        </row>
        <row r="42">
          <cell r="A42" t="str">
            <v>WittMedScndPL15PL</v>
          </cell>
          <cell r="B42" t="str">
            <v>Population 15+ with at least secondary education, Medium scenario (SSP2)</v>
          </cell>
          <cell r="C42" t="str">
            <v>Tab07</v>
          </cell>
          <cell r="D42" t="str">
            <v>Percentage</v>
          </cell>
          <cell r="E42" t="str">
            <v>Percentage</v>
          </cell>
          <cell r="F42" t="str">
            <v>Ratio of sums</v>
          </cell>
          <cell r="G42" t="str">
            <v>Self-weighting</v>
          </cell>
          <cell r="H42" t="str">
            <v>2000-2040</v>
          </cell>
          <cell r="I42">
            <v>2020</v>
          </cell>
          <cell r="J42">
            <v>100</v>
          </cell>
          <cell r="K42">
            <v>100</v>
          </cell>
          <cell r="L42">
            <v>100</v>
          </cell>
          <cell r="M42">
            <v>92.805755395683505</v>
          </cell>
          <cell r="N42">
            <v>99.993547560700705</v>
          </cell>
          <cell r="O42">
            <v>99.992722459780097</v>
          </cell>
          <cell r="P42" t="str">
            <v>Wittgenstein Centre Human Capital Data Explorer, 2018</v>
          </cell>
        </row>
        <row r="43">
          <cell r="A43" t="str">
            <v>WittAcclLowEd15PL</v>
          </cell>
          <cell r="B43" t="str">
            <v>Population 15+ with less than primary education, Rapid Development (SSP1)</v>
          </cell>
          <cell r="C43" t="str">
            <v>Tab07</v>
          </cell>
          <cell r="D43" t="str">
            <v>Percentage</v>
          </cell>
          <cell r="E43" t="str">
            <v>Percentage</v>
          </cell>
          <cell r="F43" t="str">
            <v>Ratio of sums</v>
          </cell>
          <cell r="G43" t="str">
            <v>Self-weighting</v>
          </cell>
          <cell r="H43" t="str">
            <v>2000-2040</v>
          </cell>
          <cell r="I43">
            <v>2020</v>
          </cell>
          <cell r="J43">
            <v>100</v>
          </cell>
          <cell r="K43">
            <v>100</v>
          </cell>
          <cell r="L43">
            <v>100</v>
          </cell>
          <cell r="M43">
            <v>92.805755395683505</v>
          </cell>
          <cell r="N43">
            <v>99.993547560700705</v>
          </cell>
          <cell r="O43">
            <v>99.992722459780097</v>
          </cell>
          <cell r="P43" t="str">
            <v>Wittgenstein Centre Human Capital Data Explorer, 2018</v>
          </cell>
        </row>
        <row r="44">
          <cell r="A44" t="str">
            <v>WittAcclPrim15PL</v>
          </cell>
          <cell r="B44" t="str">
            <v>Population 15+ with primary but not secondary education, Rapid Development (SSP1)</v>
          </cell>
          <cell r="C44" t="str">
            <v>Tab07</v>
          </cell>
          <cell r="D44" t="str">
            <v>Percentage</v>
          </cell>
          <cell r="E44" t="str">
            <v>Percentage</v>
          </cell>
          <cell r="F44" t="str">
            <v>Ratio of sums</v>
          </cell>
          <cell r="G44" t="str">
            <v>Self-weighting</v>
          </cell>
          <cell r="H44" t="str">
            <v>2000-2040</v>
          </cell>
          <cell r="I44">
            <v>2020</v>
          </cell>
          <cell r="J44">
            <v>100</v>
          </cell>
          <cell r="K44">
            <v>100</v>
          </cell>
          <cell r="L44">
            <v>100</v>
          </cell>
          <cell r="M44">
            <v>92.805755395683505</v>
          </cell>
          <cell r="N44">
            <v>99.993547560700705</v>
          </cell>
          <cell r="O44">
            <v>99.992722459780097</v>
          </cell>
          <cell r="P44" t="str">
            <v>Wittgenstein Centre Human Capital Data Explorer, 2018</v>
          </cell>
        </row>
        <row r="45">
          <cell r="A45" t="str">
            <v>WittAcclScndPL15PL</v>
          </cell>
          <cell r="B45" t="str">
            <v>Population 15+ with at least secondary education, Rapid Development (SSP1)</v>
          </cell>
          <cell r="C45" t="str">
            <v>Tab07</v>
          </cell>
          <cell r="D45" t="str">
            <v>Percentage</v>
          </cell>
          <cell r="E45" t="str">
            <v>Percentage</v>
          </cell>
          <cell r="F45" t="str">
            <v>Ratio of sums</v>
          </cell>
          <cell r="G45" t="str">
            <v>Self-weighting</v>
          </cell>
          <cell r="H45" t="str">
            <v>2000-2040</v>
          </cell>
          <cell r="I45">
            <v>2020</v>
          </cell>
          <cell r="J45">
            <v>100</v>
          </cell>
          <cell r="K45">
            <v>100</v>
          </cell>
          <cell r="L45">
            <v>100</v>
          </cell>
          <cell r="M45">
            <v>92.805755395683505</v>
          </cell>
          <cell r="N45">
            <v>99.993547560700705</v>
          </cell>
          <cell r="O45">
            <v>99.992722459780097</v>
          </cell>
          <cell r="P45" t="str">
            <v>Wittgenstein Centre Human Capital Data Explorer, 2018</v>
          </cell>
        </row>
        <row r="46">
          <cell r="A46" t="str">
            <v>WittMedLowEd1529</v>
          </cell>
          <cell r="B46" t="str">
            <v>Population aged 15-29 with less than primary education, Medium Scenario (SSP2)</v>
          </cell>
          <cell r="C46" t="str">
            <v>Tab08</v>
          </cell>
          <cell r="D46" t="str">
            <v>Percentage</v>
          </cell>
          <cell r="E46" t="str">
            <v>Percentage</v>
          </cell>
          <cell r="F46" t="str">
            <v>Ratio of sums</v>
          </cell>
          <cell r="G46" t="str">
            <v>Self-weighting</v>
          </cell>
          <cell r="H46" t="str">
            <v>2000-2040</v>
          </cell>
          <cell r="I46">
            <v>2020</v>
          </cell>
          <cell r="J46">
            <v>100</v>
          </cell>
          <cell r="K46">
            <v>100</v>
          </cell>
          <cell r="L46">
            <v>100</v>
          </cell>
          <cell r="M46">
            <v>92.805755395683505</v>
          </cell>
          <cell r="N46">
            <v>99.993547560700705</v>
          </cell>
          <cell r="O46">
            <v>99.992722459780097</v>
          </cell>
          <cell r="P46" t="str">
            <v>Wittgenstein Centre Human Capital Data Explorer, 2018</v>
          </cell>
        </row>
        <row r="47">
          <cell r="A47" t="str">
            <v>WittMedPrim1529</v>
          </cell>
          <cell r="B47" t="str">
            <v>Population aged 15-29 with primary but not secondary education, Medium scenario (SSP2)</v>
          </cell>
          <cell r="C47" t="str">
            <v>Tab08</v>
          </cell>
          <cell r="D47" t="str">
            <v>Percentage</v>
          </cell>
          <cell r="E47" t="str">
            <v>Percentage</v>
          </cell>
          <cell r="F47" t="str">
            <v>Ratio of sums</v>
          </cell>
          <cell r="G47" t="str">
            <v>Self-weighting</v>
          </cell>
          <cell r="H47" t="str">
            <v>2000-2040</v>
          </cell>
          <cell r="I47">
            <v>2020</v>
          </cell>
          <cell r="J47">
            <v>100</v>
          </cell>
          <cell r="K47">
            <v>100</v>
          </cell>
          <cell r="L47">
            <v>100</v>
          </cell>
          <cell r="M47">
            <v>92.805755395683505</v>
          </cell>
          <cell r="N47">
            <v>99.993547560700705</v>
          </cell>
          <cell r="O47">
            <v>99.992722459780097</v>
          </cell>
          <cell r="P47" t="str">
            <v>Wittgenstein Centre Human Capital Data Explorer, 2018</v>
          </cell>
        </row>
        <row r="48">
          <cell r="A48" t="str">
            <v>WittMedScndPL1529</v>
          </cell>
          <cell r="B48" t="str">
            <v>Population aged 15-29 with at least secondary education, Medium scenario (SSP2)</v>
          </cell>
          <cell r="C48" t="str">
            <v>Tab08</v>
          </cell>
          <cell r="D48" t="str">
            <v>Percentage</v>
          </cell>
          <cell r="E48" t="str">
            <v>Percentage</v>
          </cell>
          <cell r="F48" t="str">
            <v>Ratio of sums</v>
          </cell>
          <cell r="G48" t="str">
            <v>Self-weighting</v>
          </cell>
          <cell r="H48" t="str">
            <v>2000-2040</v>
          </cell>
          <cell r="I48">
            <v>2020</v>
          </cell>
          <cell r="J48">
            <v>100</v>
          </cell>
          <cell r="K48">
            <v>100</v>
          </cell>
          <cell r="L48">
            <v>100</v>
          </cell>
          <cell r="M48">
            <v>92.805755395683505</v>
          </cell>
          <cell r="N48">
            <v>99.993547560700705</v>
          </cell>
          <cell r="O48">
            <v>99.992722459780097</v>
          </cell>
          <cell r="P48" t="str">
            <v>Wittgenstein Centre Human Capital Data Explorer, 2018</v>
          </cell>
        </row>
        <row r="49">
          <cell r="A49" t="str">
            <v>WittMedLowEd1529</v>
          </cell>
          <cell r="B49" t="str">
            <v>Population aged 15-29 with less than primary education, Medium Scenario (SSP2)</v>
          </cell>
          <cell r="C49" t="str">
            <v>Tab08</v>
          </cell>
          <cell r="D49" t="str">
            <v>Percentage</v>
          </cell>
          <cell r="E49" t="str">
            <v>Percentage</v>
          </cell>
          <cell r="F49" t="str">
            <v>Ratio of sums</v>
          </cell>
          <cell r="G49" t="str">
            <v>Self-weighting</v>
          </cell>
          <cell r="H49" t="str">
            <v>2000-2040</v>
          </cell>
          <cell r="I49">
            <v>2020</v>
          </cell>
          <cell r="J49">
            <v>100</v>
          </cell>
          <cell r="K49">
            <v>100</v>
          </cell>
          <cell r="L49">
            <v>100</v>
          </cell>
          <cell r="M49">
            <v>92.805755395683505</v>
          </cell>
          <cell r="N49">
            <v>99.993547560700705</v>
          </cell>
          <cell r="O49">
            <v>99.992722459780097</v>
          </cell>
          <cell r="P49" t="str">
            <v>Wittgenstein Centre Human Capital Data Explorer, 2018</v>
          </cell>
        </row>
        <row r="50">
          <cell r="A50" t="str">
            <v>WittMedPrim1529</v>
          </cell>
          <cell r="B50" t="str">
            <v>Population aged 15-29 with primary but not secondary education, Medium scenario (SSP2)</v>
          </cell>
          <cell r="C50" t="str">
            <v>Tab08</v>
          </cell>
          <cell r="D50" t="str">
            <v>Percentage</v>
          </cell>
          <cell r="E50" t="str">
            <v>Percentage</v>
          </cell>
          <cell r="F50" t="str">
            <v>Ratio of sums</v>
          </cell>
          <cell r="G50" t="str">
            <v>Self-weighting</v>
          </cell>
          <cell r="H50" t="str">
            <v>2000-2040</v>
          </cell>
          <cell r="I50">
            <v>2020</v>
          </cell>
          <cell r="J50">
            <v>100</v>
          </cell>
          <cell r="K50">
            <v>100</v>
          </cell>
          <cell r="L50">
            <v>100</v>
          </cell>
          <cell r="M50">
            <v>92.805755395683505</v>
          </cell>
          <cell r="N50">
            <v>99.993547560700705</v>
          </cell>
          <cell r="O50">
            <v>99.992722459780097</v>
          </cell>
          <cell r="P50" t="str">
            <v>Wittgenstein Centre Human Capital Data Explorer, 2018</v>
          </cell>
        </row>
        <row r="51">
          <cell r="A51" t="str">
            <v>WittMedScndPL1529</v>
          </cell>
          <cell r="B51" t="str">
            <v>Population aged 15-29 with at least secondary education, Medium scenario (SSP2)</v>
          </cell>
          <cell r="C51" t="str">
            <v>Tab08</v>
          </cell>
          <cell r="D51" t="str">
            <v>Percentage</v>
          </cell>
          <cell r="E51" t="str">
            <v>Percentage</v>
          </cell>
          <cell r="F51" t="str">
            <v>Ratio of sums</v>
          </cell>
          <cell r="G51" t="str">
            <v>Self-weighting</v>
          </cell>
          <cell r="H51" t="str">
            <v>2000-2040</v>
          </cell>
          <cell r="I51">
            <v>2020</v>
          </cell>
          <cell r="J51">
            <v>100</v>
          </cell>
          <cell r="K51">
            <v>100</v>
          </cell>
          <cell r="L51">
            <v>100</v>
          </cell>
          <cell r="M51">
            <v>92.805755395683505</v>
          </cell>
          <cell r="N51">
            <v>99.993547560700705</v>
          </cell>
          <cell r="O51">
            <v>99.992722459780097</v>
          </cell>
          <cell r="P51" t="str">
            <v>Wittgenstein Centre Human Capital Data Explorer, 2018</v>
          </cell>
        </row>
        <row r="52">
          <cell r="A52" t="str">
            <v>WittAcclLowEd1529</v>
          </cell>
          <cell r="B52" t="str">
            <v>Population aged 15-29 with less than primary education, Rapid Development (SSP1)</v>
          </cell>
          <cell r="C52" t="str">
            <v>Tab08</v>
          </cell>
          <cell r="D52" t="str">
            <v>Percentage</v>
          </cell>
          <cell r="E52" t="str">
            <v>Percentage</v>
          </cell>
          <cell r="F52" t="str">
            <v>Ratio of sums</v>
          </cell>
          <cell r="G52" t="str">
            <v>Self-weighting</v>
          </cell>
          <cell r="H52" t="str">
            <v>2000-2040</v>
          </cell>
          <cell r="I52">
            <v>2020</v>
          </cell>
          <cell r="J52">
            <v>100</v>
          </cell>
          <cell r="K52">
            <v>100</v>
          </cell>
          <cell r="L52">
            <v>100</v>
          </cell>
          <cell r="M52">
            <v>92.805755395683505</v>
          </cell>
          <cell r="N52">
            <v>99.993547560700705</v>
          </cell>
          <cell r="O52">
            <v>99.992722459780097</v>
          </cell>
          <cell r="P52" t="str">
            <v>Wittgenstein Centre Human Capital Data Explorer, 2018</v>
          </cell>
        </row>
        <row r="53">
          <cell r="A53" t="str">
            <v>WittAcclPrim1529</v>
          </cell>
          <cell r="B53" t="str">
            <v>Population aged 15-29 with primary but not secondary education, Rapid Development (SSP1)</v>
          </cell>
          <cell r="C53" t="str">
            <v>Tab08</v>
          </cell>
          <cell r="D53" t="str">
            <v>Percentage</v>
          </cell>
          <cell r="E53" t="str">
            <v>Percentage</v>
          </cell>
          <cell r="F53" t="str">
            <v>Ratio of sums</v>
          </cell>
          <cell r="G53" t="str">
            <v>Self-weighting</v>
          </cell>
          <cell r="H53" t="str">
            <v>2000-2040</v>
          </cell>
          <cell r="I53">
            <v>2020</v>
          </cell>
          <cell r="J53">
            <v>100</v>
          </cell>
          <cell r="K53">
            <v>100</v>
          </cell>
          <cell r="L53">
            <v>100</v>
          </cell>
          <cell r="M53">
            <v>92.805755395683505</v>
          </cell>
          <cell r="N53">
            <v>99.993547560700705</v>
          </cell>
          <cell r="O53">
            <v>99.992722459780097</v>
          </cell>
          <cell r="P53" t="str">
            <v>Wittgenstein Centre Human Capital Data Explorer, 2018</v>
          </cell>
        </row>
        <row r="54">
          <cell r="A54" t="str">
            <v>WittAcclScndPL1529</v>
          </cell>
          <cell r="B54" t="str">
            <v>Population aged 15-29 with at least secondary education, Rapid Development (SSP1)</v>
          </cell>
          <cell r="C54" t="str">
            <v>Tab08</v>
          </cell>
          <cell r="D54" t="str">
            <v>Percentage</v>
          </cell>
          <cell r="E54" t="str">
            <v>Percentage</v>
          </cell>
          <cell r="F54" t="str">
            <v>Ratio of sums</v>
          </cell>
          <cell r="G54" t="str">
            <v>Self-weighting</v>
          </cell>
          <cell r="H54" t="str">
            <v>2000-2040</v>
          </cell>
          <cell r="I54">
            <v>2020</v>
          </cell>
          <cell r="J54">
            <v>100</v>
          </cell>
          <cell r="K54">
            <v>100</v>
          </cell>
          <cell r="L54">
            <v>100</v>
          </cell>
          <cell r="M54">
            <v>92.805755395683505</v>
          </cell>
          <cell r="N54">
            <v>99.993547560700705</v>
          </cell>
          <cell r="O54">
            <v>99.992722459780097</v>
          </cell>
          <cell r="P54" t="str">
            <v>Wittgenstein Centre Human Capital Data Explorer, 2018</v>
          </cell>
        </row>
        <row r="55">
          <cell r="A55" t="str">
            <v>EmpRateTot</v>
          </cell>
          <cell r="B55" t="str">
            <v>Employment to population ratio, both sexes (population 15+)</v>
          </cell>
          <cell r="C55" t="str">
            <v>Tab09</v>
          </cell>
          <cell r="D55" t="str">
            <v>Percentage</v>
          </cell>
          <cell r="E55" t="str">
            <v>Percentage</v>
          </cell>
          <cell r="F55" t="str">
            <v>Mean</v>
          </cell>
          <cell r="G55" t="str">
            <v>Unweighted</v>
          </cell>
          <cell r="H55" t="str">
            <v>2000-2020</v>
          </cell>
          <cell r="I55">
            <v>2019</v>
          </cell>
          <cell r="J55">
            <v>98.148148148148195</v>
          </cell>
          <cell r="K55">
            <v>99.992517839640996</v>
          </cell>
          <cell r="L55">
            <v>99.958118990839296</v>
          </cell>
          <cell r="M55">
            <v>89.928057553956904</v>
          </cell>
          <cell r="N55">
            <v>99.986603152691799</v>
          </cell>
          <cell r="O55">
            <v>99.988337513818607</v>
          </cell>
          <cell r="P55" t="str">
            <v>International Labour Organization - ILOSTAT (retrieved 14/11/2021)</v>
          </cell>
        </row>
        <row r="56">
          <cell r="A56" t="str">
            <v>EmpRateFemale</v>
          </cell>
          <cell r="B56" t="str">
            <v>Employment to population ratio, female (population 15+)</v>
          </cell>
          <cell r="C56" t="str">
            <v>Tab09</v>
          </cell>
          <cell r="D56" t="str">
            <v>Percentage</v>
          </cell>
          <cell r="E56" t="str">
            <v>Percentage</v>
          </cell>
          <cell r="F56" t="str">
            <v>Mean</v>
          </cell>
          <cell r="G56" t="str">
            <v>Unweighted</v>
          </cell>
          <cell r="H56" t="str">
            <v>2000-2019</v>
          </cell>
          <cell r="I56">
            <v>2019</v>
          </cell>
          <cell r="J56">
            <v>98.148148148148195</v>
          </cell>
          <cell r="K56">
            <v>99.992517839640996</v>
          </cell>
          <cell r="L56">
            <v>99.958118990839296</v>
          </cell>
          <cell r="M56">
            <v>89.928057553956904</v>
          </cell>
          <cell r="N56">
            <v>99.986603152691799</v>
          </cell>
          <cell r="O56">
            <v>99.988337513818607</v>
          </cell>
          <cell r="P56" t="str">
            <v>International Labour Organization - ILOSTAT (retrieved 14/11/2021)</v>
          </cell>
        </row>
        <row r="57">
          <cell r="A57" t="str">
            <v>EmpRateMale</v>
          </cell>
          <cell r="B57" t="str">
            <v>Employment to population ratio, male (population 15+)</v>
          </cell>
          <cell r="C57" t="str">
            <v>Tab09</v>
          </cell>
          <cell r="D57" t="str">
            <v>Percentage</v>
          </cell>
          <cell r="E57" t="str">
            <v>Percentage</v>
          </cell>
          <cell r="F57" t="str">
            <v>Mean</v>
          </cell>
          <cell r="G57" t="str">
            <v>Unweighted</v>
          </cell>
          <cell r="H57" t="str">
            <v>2000-2019</v>
          </cell>
          <cell r="I57">
            <v>2019</v>
          </cell>
          <cell r="J57">
            <v>98.148148148148195</v>
          </cell>
          <cell r="K57">
            <v>99.992517839640996</v>
          </cell>
          <cell r="L57">
            <v>99.958118990839296</v>
          </cell>
          <cell r="M57">
            <v>89.928057553956904</v>
          </cell>
          <cell r="N57">
            <v>99.986603152691799</v>
          </cell>
          <cell r="O57">
            <v>99.988337513818607</v>
          </cell>
          <cell r="P57" t="str">
            <v>International Labour Organization - ILOSTAT (retrieved 14/11/2021)</v>
          </cell>
        </row>
        <row r="58">
          <cell r="A58" t="str">
            <v>VulnRate</v>
          </cell>
          <cell r="B58" t="str">
            <v>Percentage of workers in vulnerable employment</v>
          </cell>
          <cell r="C58" t="str">
            <v>Tab09</v>
          </cell>
          <cell r="D58" t="str">
            <v>Percentage</v>
          </cell>
          <cell r="E58" t="str">
            <v>Percentage</v>
          </cell>
          <cell r="F58" t="str">
            <v>Mean</v>
          </cell>
          <cell r="G58" t="str">
            <v>Unweighted</v>
          </cell>
          <cell r="H58" t="str">
            <v>2000-2019</v>
          </cell>
          <cell r="I58">
            <v>2019</v>
          </cell>
          <cell r="J58">
            <v>98.148148148148195</v>
          </cell>
          <cell r="K58">
            <v>99.992517839640996</v>
          </cell>
          <cell r="L58">
            <v>99.958118990839296</v>
          </cell>
          <cell r="M58">
            <v>89.928057553956904</v>
          </cell>
          <cell r="N58">
            <v>99.986603152691799</v>
          </cell>
          <cell r="O58">
            <v>99.988337513818607</v>
          </cell>
          <cell r="P58" t="str">
            <v>International Labour Organization - ILOSTAT (retrieved 14/11/2021)</v>
          </cell>
        </row>
        <row r="59">
          <cell r="A59" t="str">
            <v>Employees</v>
          </cell>
          <cell r="B59" t="str">
            <v>Total workers aged 15+ classified as employees</v>
          </cell>
          <cell r="C59" t="str">
            <v>Tab09</v>
          </cell>
          <cell r="D59" t="str">
            <v>Percentage</v>
          </cell>
          <cell r="E59" t="str">
            <v>Percentage</v>
          </cell>
          <cell r="F59" t="str">
            <v>Ratio of sums</v>
          </cell>
          <cell r="G59" t="str">
            <v>Self-weighting</v>
          </cell>
          <cell r="H59" t="str">
            <v>2000-2019</v>
          </cell>
          <cell r="I59">
            <v>2019</v>
          </cell>
          <cell r="J59">
            <v>98.148148148148195</v>
          </cell>
          <cell r="K59">
            <v>99.992517839640996</v>
          </cell>
          <cell r="L59">
            <v>99.958118990839296</v>
          </cell>
          <cell r="M59">
            <v>89.928057553956904</v>
          </cell>
          <cell r="N59">
            <v>99.986603152691799</v>
          </cell>
          <cell r="O59">
            <v>99.988337513818607</v>
          </cell>
          <cell r="P59" t="str">
            <v>International Labour Organization - ILOSTAT (retrieved 14/11/2021)</v>
          </cell>
        </row>
        <row r="60">
          <cell r="A60" t="str">
            <v>Employers</v>
          </cell>
          <cell r="B60" t="str">
            <v>Total workers aged 15+ classified as employers</v>
          </cell>
          <cell r="C60" t="str">
            <v>Tab09</v>
          </cell>
          <cell r="D60" t="str">
            <v>Percentage</v>
          </cell>
          <cell r="E60" t="str">
            <v>Percentage</v>
          </cell>
          <cell r="F60" t="str">
            <v>Ratio of sums</v>
          </cell>
          <cell r="G60" t="str">
            <v>Self-weighting</v>
          </cell>
          <cell r="H60" t="str">
            <v>2000-2019</v>
          </cell>
          <cell r="I60">
            <v>2019</v>
          </cell>
          <cell r="J60">
            <v>98.148148148148195</v>
          </cell>
          <cell r="K60">
            <v>99.992517839640996</v>
          </cell>
          <cell r="L60">
            <v>99.958118990839296</v>
          </cell>
          <cell r="M60">
            <v>89.928057553956904</v>
          </cell>
          <cell r="N60">
            <v>99.986603152691799</v>
          </cell>
          <cell r="O60">
            <v>99.988337513818607</v>
          </cell>
          <cell r="P60" t="str">
            <v>International Labour Organization - ILOSTAT (retrieved 14/11/2021)</v>
          </cell>
        </row>
        <row r="61">
          <cell r="A61" t="str">
            <v>OwnAccount</v>
          </cell>
          <cell r="B61" t="str">
            <v>Total workers aged 15+ classified as own-account workers</v>
          </cell>
          <cell r="C61" t="str">
            <v>Tab09</v>
          </cell>
          <cell r="D61" t="str">
            <v>Percentage</v>
          </cell>
          <cell r="E61" t="str">
            <v>Percentage</v>
          </cell>
          <cell r="F61" t="str">
            <v>Ratio of sums</v>
          </cell>
          <cell r="G61" t="str">
            <v>Self-weighting</v>
          </cell>
          <cell r="H61" t="str">
            <v>2000-2019</v>
          </cell>
          <cell r="I61">
            <v>2019</v>
          </cell>
          <cell r="J61">
            <v>98.148148148148195</v>
          </cell>
          <cell r="K61">
            <v>99.992517839640996</v>
          </cell>
          <cell r="L61">
            <v>99.958118990839296</v>
          </cell>
          <cell r="M61">
            <v>89.928057553956904</v>
          </cell>
          <cell r="N61">
            <v>99.986603152691799</v>
          </cell>
          <cell r="O61">
            <v>99.988337513818607</v>
          </cell>
          <cell r="P61" t="str">
            <v>International Labour Organization - ILOSTAT (retrieved 14/11/2021)</v>
          </cell>
        </row>
        <row r="62">
          <cell r="A62" t="str">
            <v>ContribFamily</v>
          </cell>
          <cell r="B62" t="str">
            <v>Total workers aged 15+ classified as contributing family workers</v>
          </cell>
          <cell r="C62" t="str">
            <v>Tab09</v>
          </cell>
          <cell r="D62" t="str">
            <v>Percentage</v>
          </cell>
          <cell r="E62" t="str">
            <v>Percentage</v>
          </cell>
          <cell r="F62" t="str">
            <v>Ratio of sums</v>
          </cell>
          <cell r="G62" t="str">
            <v>Self-weighting</v>
          </cell>
          <cell r="H62" t="str">
            <v>2000-2019</v>
          </cell>
          <cell r="I62">
            <v>2019</v>
          </cell>
          <cell r="J62">
            <v>98.148148148148195</v>
          </cell>
          <cell r="K62">
            <v>99.992517839640996</v>
          </cell>
          <cell r="L62">
            <v>99.958118990839296</v>
          </cell>
          <cell r="M62">
            <v>89.928057553956904</v>
          </cell>
          <cell r="N62">
            <v>99.986603152691799</v>
          </cell>
          <cell r="O62">
            <v>99.988337513818607</v>
          </cell>
          <cell r="P62" t="str">
            <v>International Labour Organization - ILOSTAT (retrieved 14/11/2021)</v>
          </cell>
        </row>
        <row r="63">
          <cell r="A63" t="str">
            <v>OilRent</v>
          </cell>
          <cell r="B63" t="str">
            <v>Oil rents (% of GDP)</v>
          </cell>
          <cell r="C63" t="str">
            <v>Tab10</v>
          </cell>
          <cell r="D63" t="str">
            <v>Percentage</v>
          </cell>
          <cell r="E63" t="str">
            <v>Percentage</v>
          </cell>
          <cell r="F63" t="str">
            <v>Mean</v>
          </cell>
          <cell r="G63" t="str">
            <v>GDP in PPP dollars</v>
          </cell>
          <cell r="H63" t="str">
            <v>2000-2019</v>
          </cell>
          <cell r="I63">
            <v>2019</v>
          </cell>
          <cell r="J63">
            <v>94.4444444444445</v>
          </cell>
          <cell r="K63">
            <v>97.703309766142198</v>
          </cell>
          <cell r="L63">
            <v>99.525714874226296</v>
          </cell>
          <cell r="M63">
            <v>90.647482014388501</v>
          </cell>
          <cell r="N63">
            <v>97.299522927524293</v>
          </cell>
          <cell r="O63">
            <v>98.914972564196106</v>
          </cell>
          <cell r="P63" t="str">
            <v>World Development Indicators (data from central banks, national agencies, and WB country desks - updated 15/09/2021)</v>
          </cell>
        </row>
        <row r="64">
          <cell r="A64" t="str">
            <v>MinRent</v>
          </cell>
          <cell r="B64" t="str">
            <v>Mineral rents (% of GDP)</v>
          </cell>
          <cell r="C64" t="str">
            <v>Tab10</v>
          </cell>
          <cell r="D64" t="str">
            <v>Percentage</v>
          </cell>
          <cell r="E64" t="str">
            <v>Percentage</v>
          </cell>
          <cell r="F64" t="str">
            <v>Mean</v>
          </cell>
          <cell r="G64" t="str">
            <v>GDP in PPP dollars</v>
          </cell>
          <cell r="H64" t="str">
            <v>2000-2019</v>
          </cell>
          <cell r="I64">
            <v>2019</v>
          </cell>
          <cell r="J64">
            <v>94.4444444444445</v>
          </cell>
          <cell r="K64">
            <v>97.703309766142198</v>
          </cell>
          <cell r="L64">
            <v>99.525714874226296</v>
          </cell>
          <cell r="M64">
            <v>92.086330935251794</v>
          </cell>
          <cell r="N64">
            <v>97.301018341375297</v>
          </cell>
          <cell r="O64">
            <v>98.918801474058299</v>
          </cell>
          <cell r="P64" t="str">
            <v>World Development Indicators (data from central banks, national agencies, and WB country desks - updated 15/09/2021)</v>
          </cell>
        </row>
        <row r="65">
          <cell r="A65" t="str">
            <v>TotNRRent</v>
          </cell>
          <cell r="B65" t="str">
            <v>Total natural resources rents (% of GDP)</v>
          </cell>
          <cell r="C65" t="str">
            <v>Tab10</v>
          </cell>
          <cell r="D65" t="str">
            <v>Percentage</v>
          </cell>
          <cell r="E65" t="str">
            <v>Percentage</v>
          </cell>
          <cell r="F65" t="str">
            <v>Mean</v>
          </cell>
          <cell r="G65" t="str">
            <v>GDP in PPP dollars</v>
          </cell>
          <cell r="H65" t="str">
            <v>2000-2019</v>
          </cell>
          <cell r="I65">
            <v>2019</v>
          </cell>
          <cell r="J65">
            <v>94.4444444444445</v>
          </cell>
          <cell r="K65">
            <v>97.703309766142198</v>
          </cell>
          <cell r="L65">
            <v>99.525714874226296</v>
          </cell>
          <cell r="M65">
            <v>92.086330935251794</v>
          </cell>
          <cell r="N65">
            <v>97.301018341375297</v>
          </cell>
          <cell r="O65">
            <v>98.918801474058299</v>
          </cell>
          <cell r="P65" t="str">
            <v>World Development Indicators (data from central banks, national agencies, and WB country desks - updated 15/09/2021)</v>
          </cell>
        </row>
        <row r="66">
          <cell r="A66" t="str">
            <v>AgrFrPerGDP</v>
          </cell>
          <cell r="B66" t="str">
            <v>Agriculture, hunting, forestry, fishing (ISIC A-B)</v>
          </cell>
          <cell r="C66" t="str">
            <v>Tab10</v>
          </cell>
          <cell r="D66" t="str">
            <v>Percentage</v>
          </cell>
          <cell r="E66" t="str">
            <v>Percentage</v>
          </cell>
          <cell r="F66" t="str">
            <v>Mean</v>
          </cell>
          <cell r="G66" t="str">
            <v>GDP in US dollars</v>
          </cell>
          <cell r="H66" t="str">
            <v>2000-2019</v>
          </cell>
          <cell r="I66">
            <v>2019</v>
          </cell>
          <cell r="J66">
            <v>100</v>
          </cell>
          <cell r="K66">
            <v>100</v>
          </cell>
          <cell r="L66">
            <v>100</v>
          </cell>
          <cell r="M66">
            <v>99.280575539568403</v>
          </cell>
          <cell r="N66">
            <v>99.999387560390403</v>
          </cell>
          <cell r="O66">
            <v>100</v>
          </cell>
          <cell r="P66" t="str">
            <v>United Nations Statistics Division National Accounts (Analysis of Main Aggregates dataset uploaded in December 2020)</v>
          </cell>
        </row>
        <row r="67">
          <cell r="A67" t="str">
            <v>MnIndPerGDP</v>
          </cell>
          <cell r="B67" t="str">
            <v>Mining, Manufacturing, Utilities (ISIC C-E)</v>
          </cell>
          <cell r="C67" t="str">
            <v>Tab10</v>
          </cell>
          <cell r="D67" t="str">
            <v>Percentage</v>
          </cell>
          <cell r="E67" t="str">
            <v>Percentage</v>
          </cell>
          <cell r="F67" t="str">
            <v>Mean</v>
          </cell>
          <cell r="G67" t="str">
            <v>GDP in US dollars</v>
          </cell>
          <cell r="H67" t="str">
            <v>2000-2019</v>
          </cell>
          <cell r="I67">
            <v>2019</v>
          </cell>
          <cell r="J67">
            <v>100</v>
          </cell>
          <cell r="K67">
            <v>100</v>
          </cell>
          <cell r="L67">
            <v>100</v>
          </cell>
          <cell r="M67">
            <v>100</v>
          </cell>
          <cell r="N67">
            <v>100</v>
          </cell>
          <cell r="O67">
            <v>100</v>
          </cell>
          <cell r="P67" t="str">
            <v>United Nations Statistics Division National Accounts (Analysis of Main Aggregates dataset uploaded in December 2020)</v>
          </cell>
        </row>
        <row r="68">
          <cell r="A68" t="str">
            <v>CnstrPerGDP</v>
          </cell>
          <cell r="B68" t="str">
            <v>Construction (ISIC F)</v>
          </cell>
          <cell r="C68" t="str">
            <v>Tab10</v>
          </cell>
          <cell r="D68" t="str">
            <v>Percentage</v>
          </cell>
          <cell r="E68" t="str">
            <v>Percentage</v>
          </cell>
          <cell r="F68" t="str">
            <v>Mean</v>
          </cell>
          <cell r="G68" t="str">
            <v>GDP in US dollars</v>
          </cell>
          <cell r="H68" t="str">
            <v>2000-2019</v>
          </cell>
          <cell r="I68">
            <v>2019</v>
          </cell>
          <cell r="J68">
            <v>100</v>
          </cell>
          <cell r="K68">
            <v>100</v>
          </cell>
          <cell r="L68">
            <v>100</v>
          </cell>
          <cell r="M68">
            <v>100</v>
          </cell>
          <cell r="N68">
            <v>100</v>
          </cell>
          <cell r="O68">
            <v>100</v>
          </cell>
          <cell r="P68" t="str">
            <v>United Nations Statistics Division National Accounts (Analysis of Main Aggregates dataset uploaded in December 2020)</v>
          </cell>
        </row>
        <row r="69">
          <cell r="A69" t="str">
            <v>TrdHsPerGDP</v>
          </cell>
          <cell r="B69" t="str">
            <v>Wholesale, retail trade, restaurants and hotels (ISIC G-H)</v>
          </cell>
          <cell r="C69" t="str">
            <v>Tab10</v>
          </cell>
          <cell r="D69" t="str">
            <v>Percentage</v>
          </cell>
          <cell r="E69" t="str">
            <v>Percentage</v>
          </cell>
          <cell r="F69" t="str">
            <v>Mean</v>
          </cell>
          <cell r="G69" t="str">
            <v>GDP in US dollars</v>
          </cell>
          <cell r="H69" t="str">
            <v>2000-2019</v>
          </cell>
          <cell r="I69">
            <v>2019</v>
          </cell>
          <cell r="J69">
            <v>100</v>
          </cell>
          <cell r="K69">
            <v>100</v>
          </cell>
          <cell r="L69">
            <v>100</v>
          </cell>
          <cell r="M69">
            <v>99.280575539568403</v>
          </cell>
          <cell r="N69">
            <v>99.596608109806297</v>
          </cell>
          <cell r="O69">
            <v>100</v>
          </cell>
          <cell r="P69" t="str">
            <v>United Nations Statistics Division National Accounts (Analysis of Main Aggregates dataset uploaded in December 2020)</v>
          </cell>
        </row>
        <row r="70">
          <cell r="A70" t="str">
            <v>TnsCmPerGDP</v>
          </cell>
          <cell r="B70" t="str">
            <v>Transport, storage and communication (ISIC I)</v>
          </cell>
          <cell r="C70" t="str">
            <v>Tab10</v>
          </cell>
          <cell r="D70" t="str">
            <v>Percentage</v>
          </cell>
          <cell r="E70" t="str">
            <v>Percentage</v>
          </cell>
          <cell r="F70" t="str">
            <v>Mean</v>
          </cell>
          <cell r="G70" t="str">
            <v>GDP in US dollars</v>
          </cell>
          <cell r="H70" t="str">
            <v>2000-2019</v>
          </cell>
          <cell r="I70">
            <v>2019</v>
          </cell>
          <cell r="J70">
            <v>100</v>
          </cell>
          <cell r="K70">
            <v>100</v>
          </cell>
          <cell r="L70">
            <v>100</v>
          </cell>
          <cell r="M70">
            <v>99.280575539568403</v>
          </cell>
          <cell r="N70">
            <v>99.596608109806297</v>
          </cell>
          <cell r="O70">
            <v>100</v>
          </cell>
          <cell r="P70" t="str">
            <v>United Nations Statistics Division National Accounts (Analysis of Main Aggregates dataset uploaded in December 2020)</v>
          </cell>
        </row>
        <row r="71">
          <cell r="A71" t="str">
            <v>OtherPerGDP</v>
          </cell>
          <cell r="B71" t="str">
            <v>Other Activities (ISIC J-P)</v>
          </cell>
          <cell r="C71" t="str">
            <v>Tab10</v>
          </cell>
          <cell r="D71" t="str">
            <v>Percentage</v>
          </cell>
          <cell r="E71" t="str">
            <v>Percentage</v>
          </cell>
          <cell r="F71" t="str">
            <v>Mean</v>
          </cell>
          <cell r="G71" t="str">
            <v>GDP in US dollars</v>
          </cell>
          <cell r="H71" t="str">
            <v>2000-2019</v>
          </cell>
          <cell r="I71">
            <v>2019</v>
          </cell>
          <cell r="J71">
            <v>100</v>
          </cell>
          <cell r="K71">
            <v>100</v>
          </cell>
          <cell r="L71">
            <v>100</v>
          </cell>
          <cell r="M71">
            <v>100</v>
          </cell>
          <cell r="N71">
            <v>100</v>
          </cell>
          <cell r="O71">
            <v>100</v>
          </cell>
          <cell r="P71" t="str">
            <v>United Nations Statistics Division National Accounts (Analysis of Main Aggregates dataset uploaded in December 2020)</v>
          </cell>
        </row>
        <row r="72">
          <cell r="A72" t="str">
            <v>ManufPerGDP</v>
          </cell>
          <cell r="B72" t="str">
            <v>Manufacturing (ISIC D)</v>
          </cell>
          <cell r="C72" t="str">
            <v>Tab10</v>
          </cell>
          <cell r="D72" t="str">
            <v>Percentage</v>
          </cell>
          <cell r="E72" t="str">
            <v>Percentage</v>
          </cell>
          <cell r="F72" t="str">
            <v>Mean</v>
          </cell>
          <cell r="G72" t="str">
            <v>GDP in US dollars</v>
          </cell>
          <cell r="H72" t="str">
            <v>2000-2019</v>
          </cell>
          <cell r="I72">
            <v>2019</v>
          </cell>
          <cell r="J72">
            <v>100</v>
          </cell>
          <cell r="K72">
            <v>100</v>
          </cell>
          <cell r="L72">
            <v>100</v>
          </cell>
          <cell r="M72">
            <v>100</v>
          </cell>
          <cell r="N72">
            <v>100</v>
          </cell>
          <cell r="O72">
            <v>100</v>
          </cell>
          <cell r="P72" t="str">
            <v>United Nations Statistics Division National Accounts (Analysis of Main Aggregates dataset uploaded in December 2020)</v>
          </cell>
        </row>
        <row r="73">
          <cell r="A73" t="str">
            <v>AgrEmpPerTot</v>
          </cell>
          <cell r="B73" t="str">
            <v>Workers aged 15+ in agriculture as % of total</v>
          </cell>
          <cell r="C73" t="str">
            <v>Tab10</v>
          </cell>
          <cell r="D73" t="str">
            <v>Percentage</v>
          </cell>
          <cell r="E73" t="str">
            <v>Percentage</v>
          </cell>
          <cell r="F73" t="str">
            <v>Mean</v>
          </cell>
          <cell r="G73" t="str">
            <v>Unweighted</v>
          </cell>
          <cell r="H73" t="str">
            <v>2000-2019</v>
          </cell>
          <cell r="I73">
            <v>2019</v>
          </cell>
          <cell r="J73">
            <v>98.148148148148195</v>
          </cell>
          <cell r="K73">
            <v>99.992517839640996</v>
          </cell>
          <cell r="L73">
            <v>99.958118990839296</v>
          </cell>
          <cell r="M73">
            <v>89.928057553956904</v>
          </cell>
          <cell r="N73">
            <v>99.986603152691799</v>
          </cell>
          <cell r="O73">
            <v>99.988337513818607</v>
          </cell>
          <cell r="P73" t="str">
            <v>International Labour Organization - ILOSTAT (retrieved 14/11/2021)</v>
          </cell>
        </row>
        <row r="74">
          <cell r="A74" t="str">
            <v>IndEmpPerTot</v>
          </cell>
          <cell r="B74" t="str">
            <v>Workers aged 15+ in industry as % of total</v>
          </cell>
          <cell r="C74" t="str">
            <v>Tab10</v>
          </cell>
          <cell r="D74" t="str">
            <v>Percentage</v>
          </cell>
          <cell r="E74" t="str">
            <v>Percentage</v>
          </cell>
          <cell r="F74" t="str">
            <v>Mean</v>
          </cell>
          <cell r="G74" t="str">
            <v>Unweighted</v>
          </cell>
          <cell r="H74" t="str">
            <v>2000-2019</v>
          </cell>
          <cell r="I74">
            <v>2019</v>
          </cell>
          <cell r="J74">
            <v>98.148148148148195</v>
          </cell>
          <cell r="K74">
            <v>99.992517839640996</v>
          </cell>
          <cell r="L74">
            <v>99.958118990839296</v>
          </cell>
          <cell r="M74">
            <v>89.928057553956904</v>
          </cell>
          <cell r="N74">
            <v>99.986603152691799</v>
          </cell>
          <cell r="O74">
            <v>99.988337513818607</v>
          </cell>
          <cell r="P74" t="str">
            <v>International Labour Organization - ILOSTAT (retrieved 14/11/2021)</v>
          </cell>
        </row>
        <row r="75">
          <cell r="A75" t="str">
            <v>SrvEmpPerTot</v>
          </cell>
          <cell r="B75" t="str">
            <v>Workers aged 15+ in services as % of total</v>
          </cell>
          <cell r="C75" t="str">
            <v>Tab10</v>
          </cell>
          <cell r="D75" t="str">
            <v>Percentage</v>
          </cell>
          <cell r="E75" t="str">
            <v>Percentage</v>
          </cell>
          <cell r="F75" t="str">
            <v>Mean</v>
          </cell>
          <cell r="G75" t="str">
            <v>Unweighted</v>
          </cell>
          <cell r="H75" t="str">
            <v>2000-2019</v>
          </cell>
          <cell r="I75">
            <v>2019</v>
          </cell>
          <cell r="J75">
            <v>98.148148148148195</v>
          </cell>
          <cell r="K75">
            <v>99.992517839640996</v>
          </cell>
          <cell r="L75">
            <v>99.958118990839296</v>
          </cell>
          <cell r="M75">
            <v>89.928057553956904</v>
          </cell>
          <cell r="N75">
            <v>99.986603152691799</v>
          </cell>
          <cell r="O75">
            <v>99.988337513818607</v>
          </cell>
          <cell r="P75" t="str">
            <v>International Labour Organization - ILOSTAT (retrieved 14/11/2021)</v>
          </cell>
        </row>
        <row r="76">
          <cell r="A76" t="str">
            <v>ManfEmpPerTot</v>
          </cell>
          <cell r="B76" t="str">
            <v>Workers aged 15+ in manufacturing as % of total</v>
          </cell>
          <cell r="C76" t="str">
            <v>Tab10</v>
          </cell>
          <cell r="D76" t="str">
            <v>Percentage</v>
          </cell>
          <cell r="E76" t="str">
            <v>Percentage</v>
          </cell>
          <cell r="F76" t="str">
            <v>Mean</v>
          </cell>
          <cell r="G76" t="str">
            <v>Unweighted</v>
          </cell>
          <cell r="H76" t="str">
            <v>2000-2019</v>
          </cell>
          <cell r="I76">
            <v>2019</v>
          </cell>
          <cell r="J76">
            <v>98.148148148148195</v>
          </cell>
          <cell r="K76">
            <v>99.992517839640996</v>
          </cell>
          <cell r="L76">
            <v>99.958118990839296</v>
          </cell>
          <cell r="M76">
            <v>89.928057553956904</v>
          </cell>
          <cell r="N76">
            <v>99.986603152691799</v>
          </cell>
          <cell r="O76">
            <v>99.988337513818607</v>
          </cell>
          <cell r="P76" t="str">
            <v>International Labour Organization - ILOSTAT (retrieved 14/11/2021)</v>
          </cell>
        </row>
        <row r="77">
          <cell r="A77" t="str">
            <v>PovHC190</v>
          </cell>
          <cell r="B77" t="str">
            <v>% of population in extreme poverty ($1.90 a day)</v>
          </cell>
          <cell r="C77" t="str">
            <v>Tab11</v>
          </cell>
          <cell r="D77" t="str">
            <v>Percentage</v>
          </cell>
          <cell r="E77" t="str">
            <v>Percentage</v>
          </cell>
          <cell r="F77" t="str">
            <v>Mean</v>
          </cell>
          <cell r="G77" t="str">
            <v>Unweighted</v>
          </cell>
          <cell r="H77" t="str">
            <v>2000-2019</v>
          </cell>
          <cell r="I77" t="str">
            <v>2011-20 maximum</v>
          </cell>
          <cell r="J77">
            <v>22.2222222222222</v>
          </cell>
          <cell r="K77">
            <v>28.4343837920784</v>
          </cell>
          <cell r="L77">
            <v>38.238337548134702</v>
          </cell>
          <cell r="M77">
            <v>53.956834532374103</v>
          </cell>
          <cell r="N77">
            <v>79.185263147552504</v>
          </cell>
          <cell r="O77">
            <v>80.457517396018105</v>
          </cell>
          <cell r="P77" t="str">
            <v>World Development Indicators (data from central banks, national agencies, and WB country desks - updated 15/09/2021)</v>
          </cell>
        </row>
        <row r="78">
          <cell r="A78" t="str">
            <v>PovHC320</v>
          </cell>
          <cell r="B78" t="str">
            <v>% of population below LMIC poverty rates ($3.20 a day)</v>
          </cell>
          <cell r="C78" t="str">
            <v>Tab11</v>
          </cell>
          <cell r="D78" t="str">
            <v>Percentage</v>
          </cell>
          <cell r="E78" t="str">
            <v>Percentage</v>
          </cell>
          <cell r="F78" t="str">
            <v>Mean</v>
          </cell>
          <cell r="G78" t="str">
            <v>Unweighted</v>
          </cell>
          <cell r="H78" t="str">
            <v>2000-2019</v>
          </cell>
          <cell r="I78" t="str">
            <v>2011-20 maximum</v>
          </cell>
          <cell r="J78">
            <v>22.2222222222222</v>
          </cell>
          <cell r="K78">
            <v>28.4343837920784</v>
          </cell>
          <cell r="L78">
            <v>38.238337548134702</v>
          </cell>
          <cell r="M78">
            <v>53.956834532374103</v>
          </cell>
          <cell r="N78">
            <v>79.185263147552504</v>
          </cell>
          <cell r="O78">
            <v>80.457517396018105</v>
          </cell>
          <cell r="P78" t="str">
            <v>World Development Indicators (data from central banks, national agencies, and WB country desks - updated 15/09/2021)</v>
          </cell>
        </row>
        <row r="79">
          <cell r="A79" t="str">
            <v>PovHC550</v>
          </cell>
          <cell r="B79" t="str">
            <v>% of population below UMIC poverty rates ($5.50 a day)</v>
          </cell>
          <cell r="C79" t="str">
            <v>Tab11</v>
          </cell>
          <cell r="D79" t="str">
            <v>Percentage</v>
          </cell>
          <cell r="E79" t="str">
            <v>Percentage</v>
          </cell>
          <cell r="F79" t="str">
            <v>Mean</v>
          </cell>
          <cell r="G79" t="str">
            <v>Unweighted</v>
          </cell>
          <cell r="H79" t="str">
            <v>2000-2019</v>
          </cell>
          <cell r="I79" t="str">
            <v>2011-20 maximum</v>
          </cell>
          <cell r="J79">
            <v>22.2222222222222</v>
          </cell>
          <cell r="K79">
            <v>28.4343837920784</v>
          </cell>
          <cell r="L79">
            <v>38.238337548134702</v>
          </cell>
          <cell r="M79">
            <v>53.956834532374103</v>
          </cell>
          <cell r="N79">
            <v>79.185263147552504</v>
          </cell>
          <cell r="O79">
            <v>80.457517396018105</v>
          </cell>
          <cell r="P79" t="str">
            <v>World Development Indicators (data from central banks, national agencies, and WB country desks - updated 15/09/2021)</v>
          </cell>
        </row>
        <row r="80">
          <cell r="A80" t="str">
            <v>GINI</v>
          </cell>
          <cell r="B80" t="str">
            <v>Gini coefficient (World Bank estimate)</v>
          </cell>
          <cell r="C80" t="str">
            <v>Tab11</v>
          </cell>
          <cell r="D80" t="str">
            <v>Index</v>
          </cell>
          <cell r="E80" t="str">
            <v>Index</v>
          </cell>
          <cell r="F80" t="str">
            <v>Mean</v>
          </cell>
          <cell r="G80" t="str">
            <v>Unweighted</v>
          </cell>
          <cell r="H80" t="str">
            <v>2000-2019</v>
          </cell>
          <cell r="I80" t="str">
            <v>2011-20 maximum</v>
          </cell>
          <cell r="J80">
            <v>22.2222222222222</v>
          </cell>
          <cell r="K80">
            <v>28.4343837920784</v>
          </cell>
          <cell r="L80">
            <v>38.238337548134702</v>
          </cell>
          <cell r="M80">
            <v>53.956834532374103</v>
          </cell>
          <cell r="N80">
            <v>79.185263147552504</v>
          </cell>
          <cell r="O80">
            <v>80.457517396018105</v>
          </cell>
          <cell r="P80" t="str">
            <v>World Development Indicators (data from central banks, national agencies, and WB country desks - updated 15/09/2021)</v>
          </cell>
        </row>
        <row r="81">
          <cell r="A81" t="str">
            <v>ShareTop20</v>
          </cell>
          <cell r="B81" t="str">
            <v>Income share held by the 20% of the population with highest incomes</v>
          </cell>
          <cell r="C81" t="str">
            <v>Tab11</v>
          </cell>
          <cell r="D81" t="str">
            <v>Percentage</v>
          </cell>
          <cell r="E81" t="str">
            <v>Percentage</v>
          </cell>
          <cell r="F81" t="str">
            <v>Mean</v>
          </cell>
          <cell r="G81" t="str">
            <v>Unweighted</v>
          </cell>
          <cell r="H81" t="str">
            <v>2000-2019</v>
          </cell>
          <cell r="I81" t="str">
            <v>2011-20 maximum</v>
          </cell>
          <cell r="J81">
            <v>22.2222222222222</v>
          </cell>
          <cell r="K81">
            <v>28.4343837920784</v>
          </cell>
          <cell r="L81">
            <v>38.238337548134702</v>
          </cell>
          <cell r="M81">
            <v>53.956834532374103</v>
          </cell>
          <cell r="N81">
            <v>79.185263147552504</v>
          </cell>
          <cell r="O81">
            <v>80.457517396018105</v>
          </cell>
          <cell r="P81" t="str">
            <v>World Development Indicators (data from central banks, national agencies, and WB country desks - updated 15/09/2021)</v>
          </cell>
        </row>
        <row r="82">
          <cell r="A82" t="str">
            <v>WrkPovRate15PL</v>
          </cell>
          <cell r="B82" t="str">
            <v>Working poverty rate, both sexes (population 15+)</v>
          </cell>
          <cell r="C82" t="str">
            <v>Tab11</v>
          </cell>
          <cell r="D82" t="str">
            <v>Percentage</v>
          </cell>
          <cell r="E82" t="str">
            <v>Percentage</v>
          </cell>
          <cell r="F82" t="str">
            <v>Mean</v>
          </cell>
          <cell r="G82" t="str">
            <v>Unweighted</v>
          </cell>
          <cell r="H82" t="str">
            <v>2000-2020</v>
          </cell>
          <cell r="I82">
            <v>2020</v>
          </cell>
          <cell r="J82">
            <v>92.592592592592595</v>
          </cell>
          <cell r="K82">
            <v>99.066403962692107</v>
          </cell>
          <cell r="L82">
            <v>99.698235252007706</v>
          </cell>
          <cell r="M82">
            <v>53.956834532374103</v>
          </cell>
          <cell r="N82">
            <v>81.738932695330206</v>
          </cell>
          <cell r="O82">
            <v>51.948534625773398</v>
          </cell>
          <cell r="P82" t="str">
            <v>International Labour Organization - ILOSTAT (retrieved 14/11/2021)</v>
          </cell>
        </row>
        <row r="83">
          <cell r="A83" t="str">
            <v>WrkPovRateFem15PL</v>
          </cell>
          <cell r="B83" t="str">
            <v>Working poverty rate, females (population 15+)</v>
          </cell>
          <cell r="C83" t="str">
            <v>Tab11</v>
          </cell>
          <cell r="D83" t="str">
            <v>Percentage</v>
          </cell>
          <cell r="E83" t="str">
            <v>Percentage</v>
          </cell>
          <cell r="F83" t="str">
            <v>Mean</v>
          </cell>
          <cell r="G83" t="str">
            <v>Unweighted</v>
          </cell>
          <cell r="H83" t="str">
            <v>2000-2020</v>
          </cell>
          <cell r="I83">
            <v>2020</v>
          </cell>
          <cell r="J83">
            <v>92.592592592592595</v>
          </cell>
          <cell r="K83">
            <v>99.066403962692107</v>
          </cell>
          <cell r="L83">
            <v>99.698235252007706</v>
          </cell>
          <cell r="M83">
            <v>53.956834532374103</v>
          </cell>
          <cell r="N83">
            <v>81.738932695330206</v>
          </cell>
          <cell r="O83">
            <v>51.948534625773398</v>
          </cell>
          <cell r="P83" t="str">
            <v>International Labour Organization - ILOSTAT (retrieved 14/11/2021)</v>
          </cell>
        </row>
        <row r="84">
          <cell r="A84" t="str">
            <v>WrkPovRateMal15PL</v>
          </cell>
          <cell r="B84" t="str">
            <v>Working poverty rate, males (population 15+)</v>
          </cell>
          <cell r="C84" t="str">
            <v>Tab11</v>
          </cell>
          <cell r="D84" t="str">
            <v>Percentage</v>
          </cell>
          <cell r="E84" t="str">
            <v>Percentage</v>
          </cell>
          <cell r="F84" t="str">
            <v>Mean</v>
          </cell>
          <cell r="G84" t="str">
            <v>Unweighted</v>
          </cell>
          <cell r="H84" t="str">
            <v>2000-2020</v>
          </cell>
          <cell r="I84">
            <v>2020</v>
          </cell>
          <cell r="J84">
            <v>92.592592592592595</v>
          </cell>
          <cell r="K84">
            <v>99.066403962692107</v>
          </cell>
          <cell r="L84">
            <v>99.698235252007706</v>
          </cell>
          <cell r="M84">
            <v>53.956834532374103</v>
          </cell>
          <cell r="N84">
            <v>81.738932695330206</v>
          </cell>
          <cell r="O84">
            <v>51.948534625773398</v>
          </cell>
          <cell r="P84" t="str">
            <v>International Labour Organization - ILOSTAT (retrieved 14/11/2021)</v>
          </cell>
        </row>
        <row r="85">
          <cell r="A85" t="str">
            <v>WrkPovRate1529</v>
          </cell>
          <cell r="B85" t="str">
            <v>Working poverty rate, both sexes (population 15-29)</v>
          </cell>
          <cell r="C85" t="str">
            <v>Tab11</v>
          </cell>
          <cell r="D85" t="str">
            <v>Percentage</v>
          </cell>
          <cell r="E85" t="str">
            <v>Percentage</v>
          </cell>
          <cell r="F85" t="str">
            <v>Mean</v>
          </cell>
          <cell r="G85" t="str">
            <v>Unweighted</v>
          </cell>
          <cell r="H85" t="str">
            <v>2000-2020</v>
          </cell>
          <cell r="I85">
            <v>2020</v>
          </cell>
          <cell r="J85">
            <v>92.592592592592595</v>
          </cell>
          <cell r="K85">
            <v>99.066403962692107</v>
          </cell>
          <cell r="L85">
            <v>99.698235252007706</v>
          </cell>
          <cell r="M85">
            <v>53.956834532374103</v>
          </cell>
          <cell r="N85">
            <v>81.738932695330206</v>
          </cell>
          <cell r="O85">
            <v>51.948534625773398</v>
          </cell>
          <cell r="P85" t="str">
            <v>International Labour Organization - ILOSTAT (retrieved 14/11/2021)</v>
          </cell>
        </row>
        <row r="86">
          <cell r="A86" t="str">
            <v>WrkPovRateFem1529</v>
          </cell>
          <cell r="B86" t="str">
            <v>Working poverty rate, females (population 15-29)</v>
          </cell>
          <cell r="C86" t="str">
            <v>Tab11</v>
          </cell>
          <cell r="D86" t="str">
            <v>Percentage</v>
          </cell>
          <cell r="E86" t="str">
            <v>Percentage</v>
          </cell>
          <cell r="F86" t="str">
            <v>Mean</v>
          </cell>
          <cell r="G86" t="str">
            <v>Unweighted</v>
          </cell>
          <cell r="H86" t="str">
            <v>2000-2020</v>
          </cell>
          <cell r="I86">
            <v>2020</v>
          </cell>
          <cell r="J86">
            <v>92.592592592592595</v>
          </cell>
          <cell r="K86">
            <v>99.066403962692107</v>
          </cell>
          <cell r="L86">
            <v>99.698235252007706</v>
          </cell>
          <cell r="M86">
            <v>53.956834532374103</v>
          </cell>
          <cell r="N86">
            <v>81.738932695330206</v>
          </cell>
          <cell r="O86">
            <v>51.948534625773398</v>
          </cell>
          <cell r="P86" t="str">
            <v>International Labour Organization - ILOSTAT (retrieved 14/11/2021)</v>
          </cell>
        </row>
        <row r="87">
          <cell r="A87" t="str">
            <v>WrkPovRateMal1529</v>
          </cell>
          <cell r="B87" t="str">
            <v>Working poverty rate, males (population 15-29)</v>
          </cell>
          <cell r="C87" t="str">
            <v>Tab11</v>
          </cell>
          <cell r="D87" t="str">
            <v>Percentage</v>
          </cell>
          <cell r="E87" t="str">
            <v>Percentage</v>
          </cell>
          <cell r="F87" t="str">
            <v>Mean</v>
          </cell>
          <cell r="G87" t="str">
            <v>Unweighted</v>
          </cell>
          <cell r="H87" t="str">
            <v>2000-2020</v>
          </cell>
          <cell r="I87">
            <v>2020</v>
          </cell>
          <cell r="J87">
            <v>92.592592592592595</v>
          </cell>
          <cell r="K87">
            <v>99.066403962692107</v>
          </cell>
          <cell r="L87">
            <v>99.698235252007706</v>
          </cell>
          <cell r="M87">
            <v>53.956834532374103</v>
          </cell>
          <cell r="N87">
            <v>81.738932695330206</v>
          </cell>
          <cell r="O87">
            <v>51.948534625773398</v>
          </cell>
          <cell r="P87" t="str">
            <v>International Labour Organization - ILOSTAT (retrieved 14/11/2021)</v>
          </cell>
        </row>
        <row r="88">
          <cell r="A88" t="str">
            <v>OutputPerWrkPPP</v>
          </cell>
          <cell r="B88" t="str">
            <v>Output per worker (GDP constant 2011 international $ in PPP)</v>
          </cell>
          <cell r="C88" t="str">
            <v>Tab11</v>
          </cell>
          <cell r="D88" t="str">
            <v>PPP dollars</v>
          </cell>
          <cell r="E88" t="str">
            <v>Units</v>
          </cell>
          <cell r="F88" t="str">
            <v>Mean</v>
          </cell>
          <cell r="G88" t="str">
            <v>Population</v>
          </cell>
          <cell r="H88" t="str">
            <v>2000-2020</v>
          </cell>
          <cell r="I88">
            <v>2020</v>
          </cell>
          <cell r="J88">
            <v>98.148148148148195</v>
          </cell>
          <cell r="K88">
            <v>99.992654761963905</v>
          </cell>
          <cell r="L88">
            <v>99.962660448719305</v>
          </cell>
          <cell r="M88">
            <v>89.928057553956904</v>
          </cell>
          <cell r="N88">
            <v>99.986607927365597</v>
          </cell>
          <cell r="O88">
            <v>99.989364983225698</v>
          </cell>
          <cell r="P88" t="str">
            <v>International Labour Organization - ILOSTAT (retrieved 14/11/2021)</v>
          </cell>
        </row>
        <row r="89">
          <cell r="A89" t="str">
            <v>HDI</v>
          </cell>
          <cell r="B89" t="str">
            <v>Human development index (HDI)</v>
          </cell>
          <cell r="C89" t="str">
            <v>Tab12</v>
          </cell>
          <cell r="D89" t="str">
            <v>Index</v>
          </cell>
          <cell r="E89" t="str">
            <v>Index</v>
          </cell>
          <cell r="F89" t="str">
            <v>Mean</v>
          </cell>
          <cell r="G89" t="str">
            <v>Unweighted</v>
          </cell>
          <cell r="H89" t="str">
            <v>2000-2019</v>
          </cell>
          <cell r="I89">
            <v>2019</v>
          </cell>
          <cell r="J89">
            <v>98.148148148148195</v>
          </cell>
          <cell r="K89">
            <v>98.817831830026506</v>
          </cell>
          <cell r="L89">
            <v>99.792582189504401</v>
          </cell>
          <cell r="M89">
            <v>96.402877697841802</v>
          </cell>
          <cell r="N89">
            <v>99.595111077116798</v>
          </cell>
          <cell r="O89">
            <v>99.998158063827404</v>
          </cell>
          <cell r="P89" t="str">
            <v>United Nations Development Programme Human Development Data Online (2020 edition)</v>
          </cell>
        </row>
        <row r="90">
          <cell r="A90" t="str">
            <v>GDI</v>
          </cell>
          <cell r="B90" t="str">
            <v>Gender Development Index (GDI)</v>
          </cell>
          <cell r="C90" t="str">
            <v>Tab12</v>
          </cell>
          <cell r="D90" t="str">
            <v>Index</v>
          </cell>
          <cell r="E90" t="str">
            <v>Index</v>
          </cell>
          <cell r="F90" t="str">
            <v>Mean</v>
          </cell>
          <cell r="G90" t="str">
            <v>Unweighted</v>
          </cell>
          <cell r="H90" t="str">
            <v>2000-2019</v>
          </cell>
          <cell r="I90">
            <v>2019</v>
          </cell>
          <cell r="J90">
            <v>88.8888888888889</v>
          </cell>
          <cell r="K90">
            <v>98.2172660754822</v>
          </cell>
          <cell r="L90">
            <v>99.118594663362202</v>
          </cell>
          <cell r="M90">
            <v>84.172661870503603</v>
          </cell>
          <cell r="N90">
            <v>99.313439685091197</v>
          </cell>
          <cell r="O90">
            <v>99.867324689615998</v>
          </cell>
          <cell r="P90" t="str">
            <v>United Nations Development Programme Human Development Data Online (2020 edition)</v>
          </cell>
        </row>
        <row r="91">
          <cell r="A91" t="str">
            <v>GII</v>
          </cell>
          <cell r="B91" t="str">
            <v>Gender Inequality Index (GII)</v>
          </cell>
          <cell r="C91" t="str">
            <v>Tab12</v>
          </cell>
          <cell r="D91" t="str">
            <v>Index</v>
          </cell>
          <cell r="E91" t="str">
            <v>Index</v>
          </cell>
          <cell r="F91" t="str">
            <v>Mean</v>
          </cell>
          <cell r="G91" t="str">
            <v>Unweighted</v>
          </cell>
          <cell r="H91" t="str">
            <v>2000-2019</v>
          </cell>
          <cell r="I91">
            <v>2019</v>
          </cell>
          <cell r="J91">
            <v>79.629629629629704</v>
          </cell>
          <cell r="K91">
            <v>78.879198114626405</v>
          </cell>
          <cell r="L91">
            <v>81.731567483951494</v>
          </cell>
          <cell r="M91">
            <v>85.611510791366896</v>
          </cell>
          <cell r="N91">
            <v>99.452517401078495</v>
          </cell>
          <cell r="O91">
            <v>99.912501517791199</v>
          </cell>
          <cell r="P91" t="str">
            <v>United Nations Development Programme Human Development Data Online (2020 edition)</v>
          </cell>
        </row>
        <row r="92">
          <cell r="A92" t="str">
            <v>SIGI</v>
          </cell>
          <cell r="B92" t="str">
            <v>Social institutions and Gender Index (SIGI) 2019</v>
          </cell>
          <cell r="C92" t="str">
            <v>Tab12</v>
          </cell>
          <cell r="D92" t="str">
            <v>Index</v>
          </cell>
          <cell r="E92" t="str">
            <v>Index</v>
          </cell>
          <cell r="F92" t="str">
            <v>Mean</v>
          </cell>
          <cell r="G92" t="str">
            <v>Unweighted</v>
          </cell>
          <cell r="H92" t="str">
            <v>2015-2019</v>
          </cell>
          <cell r="I92">
            <v>2019</v>
          </cell>
          <cell r="J92">
            <v>57.407407407407398</v>
          </cell>
          <cell r="K92">
            <v>76.067128184214198</v>
          </cell>
          <cell r="L92">
            <v>62.836666936835798</v>
          </cell>
          <cell r="M92">
            <v>63.309352517985602</v>
          </cell>
          <cell r="N92">
            <v>72.941804477118893</v>
          </cell>
          <cell r="O92">
            <v>76.418707126910505</v>
          </cell>
          <cell r="P92" t="str">
            <v>Social Institutions and Gender Index, OECD Development Centre (updated with new methodology December 2018)</v>
          </cell>
        </row>
        <row r="93">
          <cell r="A93" t="str">
            <v>SIGIFAM</v>
          </cell>
          <cell r="B93" t="str">
            <v>Discrimination in the family (SIGI subindex) 2019</v>
          </cell>
          <cell r="C93" t="str">
            <v>Tab12</v>
          </cell>
          <cell r="D93" t="str">
            <v>Index</v>
          </cell>
          <cell r="E93" t="str">
            <v>Index</v>
          </cell>
          <cell r="F93" t="str">
            <v>Mean</v>
          </cell>
          <cell r="G93" t="str">
            <v>Unweighted</v>
          </cell>
          <cell r="H93" t="str">
            <v>2015-2019</v>
          </cell>
          <cell r="I93">
            <v>2019</v>
          </cell>
          <cell r="J93">
            <v>98.148148148148195</v>
          </cell>
          <cell r="K93">
            <v>99.117324089725798</v>
          </cell>
          <cell r="L93">
            <v>99.865708677022099</v>
          </cell>
          <cell r="M93">
            <v>87.7697841726619</v>
          </cell>
          <cell r="N93">
            <v>99.567522595664897</v>
          </cell>
          <cell r="O93">
            <v>99.978683409053701</v>
          </cell>
          <cell r="P93" t="str">
            <v>Social Institutions and Gender Index, OECD Development Centre (updated with new methodology December 2018)</v>
          </cell>
        </row>
        <row r="94">
          <cell r="A94" t="str">
            <v>SIGIPHYS</v>
          </cell>
          <cell r="B94" t="str">
            <v>Restricted physical integrity (SIGI subindex) 2019</v>
          </cell>
          <cell r="C94" t="str">
            <v>Tab12</v>
          </cell>
          <cell r="D94" t="str">
            <v>Index</v>
          </cell>
          <cell r="E94" t="str">
            <v>Index</v>
          </cell>
          <cell r="F94" t="str">
            <v>Mean</v>
          </cell>
          <cell r="G94" t="str">
            <v>Unweighted</v>
          </cell>
          <cell r="H94" t="str">
            <v>2015-2019</v>
          </cell>
          <cell r="I94">
            <v>2019</v>
          </cell>
          <cell r="J94">
            <v>70.370370370370395</v>
          </cell>
          <cell r="K94">
            <v>79.793275505424802</v>
          </cell>
          <cell r="L94">
            <v>66.843367933624407</v>
          </cell>
          <cell r="M94">
            <v>66.906474820143899</v>
          </cell>
          <cell r="N94">
            <v>72.996091911842896</v>
          </cell>
          <cell r="O94">
            <v>76.440400745921806</v>
          </cell>
          <cell r="P94" t="str">
            <v>Social Institutions and Gender Index, OECD Development Centre (updated with new methodology December 2018)</v>
          </cell>
        </row>
        <row r="95">
          <cell r="A95" t="str">
            <v>SIGICIV</v>
          </cell>
          <cell r="B95" t="str">
            <v>Restricted access to productive and financial resources (SIGI subindex) 2019</v>
          </cell>
          <cell r="C95" t="str">
            <v>Tab12</v>
          </cell>
          <cell r="D95" t="str">
            <v>Index</v>
          </cell>
          <cell r="E95" t="str">
            <v>Index</v>
          </cell>
          <cell r="F95" t="str">
            <v>Mean</v>
          </cell>
          <cell r="G95" t="str">
            <v>Unweighted</v>
          </cell>
          <cell r="H95" t="str">
            <v>2015-2019</v>
          </cell>
          <cell r="I95">
            <v>2019</v>
          </cell>
          <cell r="J95">
            <v>64.814814814814795</v>
          </cell>
          <cell r="K95">
            <v>87.321218960333496</v>
          </cell>
          <cell r="L95">
            <v>89.844282597635697</v>
          </cell>
          <cell r="M95">
            <v>69.7841726618705</v>
          </cell>
          <cell r="N95">
            <v>75.072261433940497</v>
          </cell>
          <cell r="O95">
            <v>79.936811076195298</v>
          </cell>
          <cell r="P95" t="str">
            <v>Social Institutions and Gender Index, OECD Development Centre (updated with new methodology December 2018)</v>
          </cell>
        </row>
        <row r="96">
          <cell r="A96" t="str">
            <v>SIGIRES</v>
          </cell>
          <cell r="B96" t="str">
            <v>Restricted civil liberties (SIGI subindex) 2019</v>
          </cell>
          <cell r="C96" t="str">
            <v>Tab12</v>
          </cell>
          <cell r="D96" t="str">
            <v>Index</v>
          </cell>
          <cell r="E96" t="str">
            <v>Index</v>
          </cell>
          <cell r="F96" t="str">
            <v>Mean</v>
          </cell>
          <cell r="G96" t="str">
            <v>Unweighted</v>
          </cell>
          <cell r="H96" t="str">
            <v>2015-2019</v>
          </cell>
          <cell r="I96">
            <v>2019</v>
          </cell>
          <cell r="J96">
            <v>72.2222222222222</v>
          </cell>
          <cell r="K96">
            <v>83.205740252248006</v>
          </cell>
          <cell r="L96">
            <v>72.9349163128458</v>
          </cell>
          <cell r="M96">
            <v>69.064748201438903</v>
          </cell>
          <cell r="N96">
            <v>74.837681047968502</v>
          </cell>
          <cell r="O96">
            <v>78.104392492378807</v>
          </cell>
          <cell r="P96" t="str">
            <v>Social Institutions and Gender Index, OECD Development Centre (updated with new methodology December 2018)</v>
          </cell>
        </row>
        <row r="97">
          <cell r="A97" t="str">
            <v>IntntSubsPer100</v>
          </cell>
          <cell r="B97" t="str">
            <v>Fixed(wired)-broadband subscriptions per 100 inhabitants</v>
          </cell>
          <cell r="C97" t="str">
            <v>Tab13</v>
          </cell>
          <cell r="D97" t="str">
            <v>Ratio</v>
          </cell>
          <cell r="E97" t="str">
            <v>Per 100</v>
          </cell>
          <cell r="F97" t="str">
            <v>Mean</v>
          </cell>
          <cell r="G97" t="str">
            <v>Population</v>
          </cell>
          <cell r="H97" t="str">
            <v>2000-2020</v>
          </cell>
          <cell r="I97">
            <v>2020</v>
          </cell>
          <cell r="J97">
            <v>98.148148148148195</v>
          </cell>
          <cell r="K97">
            <v>99.404180866019303</v>
          </cell>
          <cell r="L97">
            <v>99.792875156504806</v>
          </cell>
          <cell r="M97">
            <v>99.280575539568403</v>
          </cell>
          <cell r="N97">
            <v>99.597909879407297</v>
          </cell>
          <cell r="O97">
            <v>100</v>
          </cell>
          <cell r="P97" t="str">
            <v>International Telecommunication Union - ICT Indicators Online Database (retrieved 19/11/2021)</v>
          </cell>
        </row>
        <row r="98">
          <cell r="A98" t="str">
            <v>IntntUsePct</v>
          </cell>
          <cell r="B98" t="str">
            <v>Percentage of the population using the Internet</v>
          </cell>
          <cell r="C98" t="str">
            <v>Tab13</v>
          </cell>
          <cell r="D98" t="str">
            <v>Percentage</v>
          </cell>
          <cell r="E98" t="str">
            <v>Percentage</v>
          </cell>
          <cell r="F98" t="str">
            <v>Mean</v>
          </cell>
          <cell r="G98" t="str">
            <v>Population</v>
          </cell>
          <cell r="H98" t="str">
            <v>2000-2020</v>
          </cell>
          <cell r="I98">
            <v>2019</v>
          </cell>
          <cell r="J98">
            <v>100</v>
          </cell>
          <cell r="K98">
            <v>100</v>
          </cell>
          <cell r="L98">
            <v>100</v>
          </cell>
          <cell r="M98">
            <v>98.561151079136707</v>
          </cell>
          <cell r="N98">
            <v>99.596325190274101</v>
          </cell>
          <cell r="O98">
            <v>99.999778281980994</v>
          </cell>
          <cell r="P98" t="str">
            <v>International Telecommunication Union - ICT Indicators Online Database (retrieved 19/11/2021)</v>
          </cell>
        </row>
        <row r="99">
          <cell r="A99" t="str">
            <v>MobileSubsPer100</v>
          </cell>
          <cell r="B99" t="str">
            <v>Mobile-cellular telephone subscriptions per 100 inhabitants</v>
          </cell>
          <cell r="C99" t="str">
            <v>Tab13</v>
          </cell>
          <cell r="D99" t="str">
            <v>Ratio</v>
          </cell>
          <cell r="E99" t="str">
            <v>Per 100</v>
          </cell>
          <cell r="F99" t="str">
            <v>Mean</v>
          </cell>
          <cell r="G99" t="str">
            <v>Population</v>
          </cell>
          <cell r="H99" t="str">
            <v>2000-2019</v>
          </cell>
          <cell r="I99">
            <v>2019</v>
          </cell>
          <cell r="J99">
            <v>100</v>
          </cell>
          <cell r="K99">
            <v>100</v>
          </cell>
          <cell r="L99">
            <v>100</v>
          </cell>
          <cell r="M99">
            <v>100</v>
          </cell>
          <cell r="N99">
            <v>100</v>
          </cell>
          <cell r="O99">
            <v>100</v>
          </cell>
          <cell r="P99" t="str">
            <v>International Telecommunication Union - ICT Indicators Online Database (retrieved 19/11/2021)</v>
          </cell>
        </row>
        <row r="100">
          <cell r="A100" t="str">
            <v>PhoneSubsPer100</v>
          </cell>
          <cell r="B100" t="str">
            <v>Fixed-telephone subscriptions per 100 inhabitants</v>
          </cell>
          <cell r="C100" t="str">
            <v>Tab13</v>
          </cell>
          <cell r="D100" t="str">
            <v>Ratio</v>
          </cell>
          <cell r="E100" t="str">
            <v>Per 100</v>
          </cell>
          <cell r="F100" t="str">
            <v>Mean</v>
          </cell>
          <cell r="G100" t="str">
            <v>Population</v>
          </cell>
          <cell r="H100" t="str">
            <v>2000-2019</v>
          </cell>
          <cell r="I100">
            <v>2019</v>
          </cell>
          <cell r="J100">
            <v>70.370370370370395</v>
          </cell>
          <cell r="K100">
            <v>75.462689031280206</v>
          </cell>
          <cell r="L100">
            <v>89.896114160383505</v>
          </cell>
          <cell r="M100">
            <v>82.733812949640296</v>
          </cell>
          <cell r="N100">
            <v>96.731116605251003</v>
          </cell>
          <cell r="O100">
            <v>98.923825606869798</v>
          </cell>
          <cell r="P100" t="str">
            <v>International Telecommunication Union - ICT Indicators Online Database (retrieved 19/11/2021)</v>
          </cell>
        </row>
        <row r="101">
          <cell r="A101" t="str">
            <v>MobBBSubsPer100</v>
          </cell>
          <cell r="B101" t="str">
            <v>Mobile-broadband subscriptions per 100 inhabitants</v>
          </cell>
          <cell r="C101" t="str">
            <v>Tab13</v>
          </cell>
          <cell r="D101" t="str">
            <v>Ratio</v>
          </cell>
          <cell r="E101" t="str">
            <v>Per 100</v>
          </cell>
          <cell r="F101" t="str">
            <v>Mean</v>
          </cell>
          <cell r="G101" t="str">
            <v>Population</v>
          </cell>
          <cell r="H101" t="str">
            <v>2007-2019</v>
          </cell>
          <cell r="I101">
            <v>2019</v>
          </cell>
          <cell r="J101">
            <v>77.7777777777778</v>
          </cell>
          <cell r="K101">
            <v>81.0524683369987</v>
          </cell>
          <cell r="L101">
            <v>90.603075974573898</v>
          </cell>
          <cell r="M101">
            <v>79.856115107913695</v>
          </cell>
          <cell r="N101">
            <v>93.360915609761605</v>
          </cell>
          <cell r="O101">
            <v>96.742382695641396</v>
          </cell>
          <cell r="P101" t="str">
            <v>International Telecommunication Union - ICT Indicators Online Database (retrieved 19/11/2021)</v>
          </cell>
        </row>
        <row r="102">
          <cell r="A102" t="str">
            <v>IntlBBSpeedMBits</v>
          </cell>
          <cell r="B102" t="str">
            <v>International bandwidth, in megabytes per second</v>
          </cell>
          <cell r="C102" t="str">
            <v>Tab13</v>
          </cell>
          <cell r="D102" t="str">
            <v>MB/s</v>
          </cell>
          <cell r="E102" t="str">
            <v>Rate</v>
          </cell>
          <cell r="F102" t="str">
            <v>Mean</v>
          </cell>
          <cell r="G102" t="str">
            <v>Population</v>
          </cell>
          <cell r="H102" t="str">
            <v>2000-2019</v>
          </cell>
          <cell r="I102">
            <v>2019</v>
          </cell>
          <cell r="J102">
            <v>62.962962962962997</v>
          </cell>
          <cell r="K102">
            <v>70.945715153294003</v>
          </cell>
          <cell r="L102">
            <v>83.195479884950899</v>
          </cell>
          <cell r="M102">
            <v>45.3237410071943</v>
          </cell>
          <cell r="N102">
            <v>70.114562432826702</v>
          </cell>
          <cell r="O102">
            <v>46.012840385176403</v>
          </cell>
          <cell r="P102" t="str">
            <v>International Telecommunication Union - ICT Indicators Online Database (retrieved 19/11/2021)</v>
          </cell>
        </row>
        <row r="103">
          <cell r="A103" t="str">
            <v>GSMA4GCov</v>
          </cell>
          <cell r="B103" t="str">
            <v>Percentage of inhabitants that live within 4G mobile technology coverage</v>
          </cell>
          <cell r="C103" t="str">
            <v>Tab13</v>
          </cell>
          <cell r="D103" t="str">
            <v>Percentage</v>
          </cell>
          <cell r="E103" t="str">
            <v>Percentage</v>
          </cell>
          <cell r="F103" t="str">
            <v>Mean</v>
          </cell>
          <cell r="G103" t="str">
            <v>Population</v>
          </cell>
          <cell r="H103" t="str">
            <v>2020-2020</v>
          </cell>
          <cell r="I103">
            <v>2020</v>
          </cell>
          <cell r="J103">
            <v>90.740740740740804</v>
          </cell>
          <cell r="K103">
            <v>98.430568817407107</v>
          </cell>
          <cell r="L103">
            <v>98.970058572668805</v>
          </cell>
          <cell r="M103">
            <v>56.834532374100696</v>
          </cell>
          <cell r="N103">
            <v>86.648008967826698</v>
          </cell>
          <cell r="O103">
            <v>75.275861463171793</v>
          </cell>
          <cell r="P103" t="str">
            <v>GSMA Intelligence (data updated in june 2020)</v>
          </cell>
        </row>
        <row r="104">
          <cell r="A104" t="str">
            <v>IntntAccss</v>
          </cell>
          <cell r="B104" t="str">
            <v>Access to internet (% of population aged 15+), 2016-18</v>
          </cell>
          <cell r="C104" t="str">
            <v>Tab13</v>
          </cell>
          <cell r="D104" t="str">
            <v>Percentage</v>
          </cell>
          <cell r="E104" t="str">
            <v>Percentage</v>
          </cell>
          <cell r="F104" t="str">
            <v>Mean</v>
          </cell>
          <cell r="G104" t="str">
            <v>Population</v>
          </cell>
          <cell r="H104" t="str">
            <v>2018-2018</v>
          </cell>
          <cell r="I104">
            <v>2018</v>
          </cell>
          <cell r="J104">
            <v>83.3333333333334</v>
          </cell>
          <cell r="K104">
            <v>93.638530237039802</v>
          </cell>
          <cell r="L104">
            <v>92.883452032961301</v>
          </cell>
          <cell r="M104">
            <v>74.100719424460394</v>
          </cell>
          <cell r="N104">
            <v>98.753358903343099</v>
          </cell>
          <cell r="O104">
            <v>99.537417217679206</v>
          </cell>
          <cell r="P104" t="str">
            <v>Gallup World Poll (accessed 15 December 2019)</v>
          </cell>
        </row>
        <row r="105">
          <cell r="A105" t="str">
            <v>OwnWSitLrgFm</v>
          </cell>
          <cell r="B105" t="str">
            <v>Percentage of large firms using their own website</v>
          </cell>
          <cell r="C105" t="str">
            <v>Tab14</v>
          </cell>
          <cell r="D105" t="str">
            <v>Percentage</v>
          </cell>
          <cell r="E105" t="str">
            <v>Percentage</v>
          </cell>
          <cell r="F105" t="str">
            <v>Mean</v>
          </cell>
          <cell r="G105" t="str">
            <v>Unweighted</v>
          </cell>
          <cell r="H105" t="str">
            <v>2006-2019</v>
          </cell>
          <cell r="I105" t="str">
            <v>2011-20 maximum</v>
          </cell>
          <cell r="J105">
            <v>20.370370370370399</v>
          </cell>
          <cell r="K105">
            <v>35.624064075640803</v>
          </cell>
          <cell r="L105">
            <v>36.370766021107798</v>
          </cell>
          <cell r="M105">
            <v>15.8273381294964</v>
          </cell>
          <cell r="N105">
            <v>21.7835735856154</v>
          </cell>
          <cell r="O105">
            <v>6.7256490941212199</v>
          </cell>
          <cell r="P105" t="str">
            <v>Author's calculations based on World Bank Enterprise Survey (retrieved April 2020)</v>
          </cell>
        </row>
        <row r="106">
          <cell r="A106" t="str">
            <v>OwnWSitMedFm</v>
          </cell>
          <cell r="B106" t="str">
            <v>Percentage of medium-sized firms using their own website</v>
          </cell>
          <cell r="C106" t="str">
            <v>Tab14</v>
          </cell>
          <cell r="D106" t="str">
            <v>Percentage</v>
          </cell>
          <cell r="E106" t="str">
            <v>Percentage</v>
          </cell>
          <cell r="F106" t="str">
            <v>Mean</v>
          </cell>
          <cell r="G106" t="str">
            <v>Unweighted</v>
          </cell>
          <cell r="H106" t="str">
            <v>2006-2019</v>
          </cell>
          <cell r="I106" t="str">
            <v>2011-20 maximum</v>
          </cell>
          <cell r="J106">
            <v>20.370370370370399</v>
          </cell>
          <cell r="K106">
            <v>35.624064075640803</v>
          </cell>
          <cell r="L106">
            <v>36.370766021107798</v>
          </cell>
          <cell r="M106">
            <v>16.5467625899281</v>
          </cell>
          <cell r="N106">
            <v>21.7835735856154</v>
          </cell>
          <cell r="O106">
            <v>6.7256490941212199</v>
          </cell>
          <cell r="P106" t="str">
            <v>Author's calculations based on World Bank Enterprise Survey (retrieved April 2020)</v>
          </cell>
        </row>
        <row r="107">
          <cell r="A107" t="str">
            <v>OwnWSitSmlFm</v>
          </cell>
          <cell r="B107" t="str">
            <v>Percentage of small firms using their own website</v>
          </cell>
          <cell r="C107" t="str">
            <v>Tab14</v>
          </cell>
          <cell r="D107" t="str">
            <v>Percentage</v>
          </cell>
          <cell r="E107" t="str">
            <v>Percentage</v>
          </cell>
          <cell r="F107" t="str">
            <v>Mean</v>
          </cell>
          <cell r="G107" t="str">
            <v>Unweighted</v>
          </cell>
          <cell r="H107" t="str">
            <v>2006-2019</v>
          </cell>
          <cell r="I107" t="str">
            <v>2011-20 maximum</v>
          </cell>
          <cell r="J107">
            <v>20.370370370370399</v>
          </cell>
          <cell r="K107">
            <v>35.624064075640803</v>
          </cell>
          <cell r="L107">
            <v>36.370766021107798</v>
          </cell>
          <cell r="M107">
            <v>16.5467625899281</v>
          </cell>
          <cell r="N107">
            <v>21.7835735856154</v>
          </cell>
          <cell r="O107">
            <v>6.7256490941212199</v>
          </cell>
          <cell r="P107" t="str">
            <v>Author's calculations based on World Bank Enterprise Survey (retrieved April 2020)</v>
          </cell>
        </row>
        <row r="108">
          <cell r="A108" t="str">
            <v>OwnWSitTotFm</v>
          </cell>
          <cell r="B108" t="str">
            <v>Percentage of firms of all sizes using their own website</v>
          </cell>
          <cell r="C108" t="str">
            <v>Tab14</v>
          </cell>
          <cell r="D108" t="str">
            <v>Percentage</v>
          </cell>
          <cell r="E108" t="str">
            <v>Percentage</v>
          </cell>
          <cell r="F108" t="str">
            <v>Mean</v>
          </cell>
          <cell r="G108" t="str">
            <v>Unweighted</v>
          </cell>
          <cell r="H108" t="str">
            <v>2006-2019</v>
          </cell>
          <cell r="I108" t="str">
            <v>2011-20 maximum</v>
          </cell>
          <cell r="J108">
            <v>20.370370370370399</v>
          </cell>
          <cell r="K108">
            <v>35.624064075640803</v>
          </cell>
          <cell r="L108">
            <v>36.370766021107798</v>
          </cell>
          <cell r="M108">
            <v>16.5467625899281</v>
          </cell>
          <cell r="N108">
            <v>21.7835735856154</v>
          </cell>
          <cell r="O108">
            <v>6.7256490941212199</v>
          </cell>
          <cell r="P108" t="str">
            <v>Author's calculations based on World Bank Enterprise Survey (retrieved April 2020)</v>
          </cell>
        </row>
        <row r="109">
          <cell r="A109" t="str">
            <v>EmailLrgFm</v>
          </cell>
          <cell r="B109" t="str">
            <v>Percentage of large firms using email to interact with clients/suppliers</v>
          </cell>
          <cell r="C109" t="str">
            <v>Tab14</v>
          </cell>
          <cell r="D109" t="str">
            <v>Percentage</v>
          </cell>
          <cell r="E109" t="str">
            <v>Percentage</v>
          </cell>
          <cell r="F109" t="str">
            <v>Mean</v>
          </cell>
          <cell r="G109" t="str">
            <v>Unweighted</v>
          </cell>
          <cell r="H109" t="str">
            <v>2006-2018</v>
          </cell>
          <cell r="I109" t="str">
            <v>2011-20 maximum</v>
          </cell>
          <cell r="J109">
            <v>20.370370370370399</v>
          </cell>
          <cell r="K109">
            <v>35.624064075640803</v>
          </cell>
          <cell r="L109">
            <v>36.370766021107798</v>
          </cell>
          <cell r="M109">
            <v>15.8273381294964</v>
          </cell>
          <cell r="N109">
            <v>21.7835735856154</v>
          </cell>
          <cell r="O109">
            <v>6.7256490941212199</v>
          </cell>
          <cell r="P109" t="str">
            <v>Author's calculations based on World Bank Enterprise Survey (retrieved April 2020)</v>
          </cell>
        </row>
        <row r="110">
          <cell r="A110" t="str">
            <v>EmailMedFm</v>
          </cell>
          <cell r="B110" t="str">
            <v>Percentage of medium-sized firms using email to interact with clients/suppliers</v>
          </cell>
          <cell r="C110" t="str">
            <v>Tab14</v>
          </cell>
          <cell r="D110" t="str">
            <v>Percentage</v>
          </cell>
          <cell r="E110" t="str">
            <v>Percentage</v>
          </cell>
          <cell r="F110" t="str">
            <v>Mean</v>
          </cell>
          <cell r="G110" t="str">
            <v>Unweighted</v>
          </cell>
          <cell r="H110" t="str">
            <v>2006-2018</v>
          </cell>
          <cell r="I110" t="str">
            <v>2011-20 maximum</v>
          </cell>
          <cell r="J110">
            <v>20.370370370370399</v>
          </cell>
          <cell r="K110">
            <v>35.624064075640803</v>
          </cell>
          <cell r="L110">
            <v>36.370766021107798</v>
          </cell>
          <cell r="M110">
            <v>16.5467625899281</v>
          </cell>
          <cell r="N110">
            <v>21.7835735856154</v>
          </cell>
          <cell r="O110">
            <v>6.7256490941212199</v>
          </cell>
          <cell r="P110" t="str">
            <v>Author's calculations based on World Bank Enterprise Survey (retrieved April 2020)</v>
          </cell>
        </row>
        <row r="111">
          <cell r="A111" t="str">
            <v>EmailSmlFm</v>
          </cell>
          <cell r="B111" t="str">
            <v>Percentage of small firms using email to interact with clients/suppliers</v>
          </cell>
          <cell r="C111" t="str">
            <v>Tab14</v>
          </cell>
          <cell r="D111" t="str">
            <v>Percentage</v>
          </cell>
          <cell r="E111" t="str">
            <v>Percentage</v>
          </cell>
          <cell r="F111" t="str">
            <v>Mean</v>
          </cell>
          <cell r="G111" t="str">
            <v>Unweighted</v>
          </cell>
          <cell r="H111" t="str">
            <v>2006-2018</v>
          </cell>
          <cell r="I111" t="str">
            <v>2011-20 maximum</v>
          </cell>
          <cell r="J111">
            <v>20.370370370370399</v>
          </cell>
          <cell r="K111">
            <v>35.624064075640803</v>
          </cell>
          <cell r="L111">
            <v>36.370766021107798</v>
          </cell>
          <cell r="M111">
            <v>16.5467625899281</v>
          </cell>
          <cell r="N111">
            <v>21.7835735856154</v>
          </cell>
          <cell r="O111">
            <v>6.7256490941212199</v>
          </cell>
          <cell r="P111" t="str">
            <v>Author's calculations based on World Bank Enterprise Survey (retrieved April 2020)</v>
          </cell>
        </row>
        <row r="112">
          <cell r="A112" t="str">
            <v>EmailTotFm</v>
          </cell>
          <cell r="B112" t="str">
            <v>Percentage of firms of all sizes using email to interact with clients/suppliers</v>
          </cell>
          <cell r="C112" t="str">
            <v>Tab14</v>
          </cell>
          <cell r="D112" t="str">
            <v>Percentage</v>
          </cell>
          <cell r="E112" t="str">
            <v>Percentage</v>
          </cell>
          <cell r="F112" t="str">
            <v>Mean</v>
          </cell>
          <cell r="G112" t="str">
            <v>Unweighted</v>
          </cell>
          <cell r="H112" t="str">
            <v>2006-2018</v>
          </cell>
          <cell r="I112" t="str">
            <v>2011-20 maximum</v>
          </cell>
          <cell r="J112">
            <v>20.370370370370399</v>
          </cell>
          <cell r="K112">
            <v>35.624064075640803</v>
          </cell>
          <cell r="L112">
            <v>36.370766021107798</v>
          </cell>
          <cell r="M112">
            <v>16.5467625899281</v>
          </cell>
          <cell r="N112">
            <v>21.7835735856154</v>
          </cell>
          <cell r="O112">
            <v>6.7256490941212199</v>
          </cell>
          <cell r="P112" t="str">
            <v>Author's calculations based on World Bank Enterprise Survey (retrieved April 2020)</v>
          </cell>
        </row>
        <row r="113">
          <cell r="A113" t="str">
            <v>ExpICTSrv</v>
          </cell>
          <cell r="B113" t="str">
            <v>Total exports of ICT services, millions of USD</v>
          </cell>
          <cell r="C113" t="str">
            <v>Tab14</v>
          </cell>
          <cell r="D113" t="str">
            <v>US dollars</v>
          </cell>
          <cell r="E113" t="str">
            <v>Millions</v>
          </cell>
          <cell r="F113" t="str">
            <v>Sum</v>
          </cell>
          <cell r="G113" t="str">
            <v>Unweighted</v>
          </cell>
          <cell r="H113" t="str">
            <v>2005-2020</v>
          </cell>
          <cell r="I113">
            <v>2019</v>
          </cell>
          <cell r="J113">
            <v>75.925925925925895</v>
          </cell>
          <cell r="K113">
            <v>88.721146159826503</v>
          </cell>
          <cell r="L113">
            <v>83.308636403151397</v>
          </cell>
          <cell r="M113">
            <v>75.539568345323801</v>
          </cell>
          <cell r="N113">
            <v>95.6860483320866</v>
          </cell>
          <cell r="O113">
            <v>96.405791465709697</v>
          </cell>
          <cell r="P113" t="str">
            <v>UNCTADStat Online Data Centre (retrieved 18/11/2020)</v>
          </cell>
        </row>
        <row r="114">
          <cell r="A114" t="str">
            <v>ExpICTSrvPrp</v>
          </cell>
          <cell r="B114" t="str">
            <v>Exports of ICT services as a % of total exports</v>
          </cell>
          <cell r="C114" t="str">
            <v>Tab14</v>
          </cell>
          <cell r="D114" t="str">
            <v>Percentage</v>
          </cell>
          <cell r="E114" t="str">
            <v>Percentage</v>
          </cell>
          <cell r="F114" t="str">
            <v>Mean</v>
          </cell>
          <cell r="G114" t="str">
            <v>Unweighted</v>
          </cell>
          <cell r="H114" t="str">
            <v>2005-2020</v>
          </cell>
          <cell r="I114">
            <v>2019</v>
          </cell>
          <cell r="J114">
            <v>75.925925925925895</v>
          </cell>
          <cell r="K114">
            <v>88.721146159826503</v>
          </cell>
          <cell r="L114">
            <v>83.308636403151397</v>
          </cell>
          <cell r="M114">
            <v>75.539568345323801</v>
          </cell>
          <cell r="N114">
            <v>95.6860483320866</v>
          </cell>
          <cell r="O114">
            <v>96.405791465709697</v>
          </cell>
          <cell r="P114" t="str">
            <v>UNCTADStat Online Data Centre (retrieved 18/11/2020)</v>
          </cell>
        </row>
        <row r="115">
          <cell r="A115" t="str">
            <v>ExpDigSrv</v>
          </cell>
          <cell r="B115" t="str">
            <v>Total exports of digital services, millions of USD</v>
          </cell>
          <cell r="C115" t="str">
            <v>Tab14</v>
          </cell>
          <cell r="D115" t="str">
            <v>US dollars</v>
          </cell>
          <cell r="E115" t="str">
            <v>Millions</v>
          </cell>
          <cell r="F115" t="str">
            <v>Sum</v>
          </cell>
          <cell r="G115" t="str">
            <v>Unweighted</v>
          </cell>
          <cell r="H115" t="str">
            <v>2005-2020</v>
          </cell>
          <cell r="I115">
            <v>2019</v>
          </cell>
          <cell r="J115">
            <v>77.7777777777778</v>
          </cell>
          <cell r="K115">
            <v>93.507267219244298</v>
          </cell>
          <cell r="L115">
            <v>95.774330815990197</v>
          </cell>
          <cell r="M115">
            <v>87.7697841726619</v>
          </cell>
          <cell r="N115">
            <v>96.810714312718702</v>
          </cell>
          <cell r="O115">
            <v>98.798567821060004</v>
          </cell>
          <cell r="P115" t="str">
            <v>UNCTADStat Online Data Centre (retrieved 18/11/2020)</v>
          </cell>
        </row>
        <row r="116">
          <cell r="A116" t="str">
            <v>ExpDigSrvPrp</v>
          </cell>
          <cell r="B116" t="str">
            <v>Exports of digital services as a % of total exports</v>
          </cell>
          <cell r="C116" t="str">
            <v>Tab14</v>
          </cell>
          <cell r="D116" t="str">
            <v>Percentage</v>
          </cell>
          <cell r="E116" t="str">
            <v>Percentage</v>
          </cell>
          <cell r="F116" t="str">
            <v>Mean</v>
          </cell>
          <cell r="G116" t="str">
            <v>Unweighted</v>
          </cell>
          <cell r="H116" t="str">
            <v>2005-2020</v>
          </cell>
          <cell r="I116">
            <v>2019</v>
          </cell>
          <cell r="J116">
            <v>77.7777777777778</v>
          </cell>
          <cell r="K116">
            <v>93.507267219244298</v>
          </cell>
          <cell r="L116">
            <v>95.774330815990197</v>
          </cell>
          <cell r="M116">
            <v>87.7697841726619</v>
          </cell>
          <cell r="N116">
            <v>96.810714312718702</v>
          </cell>
          <cell r="O116">
            <v>98.798567821060004</v>
          </cell>
          <cell r="P116" t="str">
            <v>UNCTADStat Online Data Centre (retrieved 18/11/2020)</v>
          </cell>
        </row>
        <row r="117">
          <cell r="A117" t="str">
            <v>B2CDevInd</v>
          </cell>
          <cell r="B117" t="str">
            <v>UNCTAD B2C E-commerce Index</v>
          </cell>
          <cell r="C117" t="str">
            <v>Tab14</v>
          </cell>
          <cell r="D117" t="str">
            <v>Index</v>
          </cell>
          <cell r="E117" t="str">
            <v>Index</v>
          </cell>
          <cell r="F117" t="str">
            <v>Mean</v>
          </cell>
          <cell r="G117" t="str">
            <v>Unweighted</v>
          </cell>
          <cell r="H117" t="str">
            <v>2015-2020</v>
          </cell>
          <cell r="I117">
            <v>2020</v>
          </cell>
          <cell r="J117">
            <v>81.481481481481495</v>
          </cell>
          <cell r="K117">
            <v>96.8536421906188</v>
          </cell>
          <cell r="L117">
            <v>98.826308128544099</v>
          </cell>
          <cell r="M117">
            <v>76.978417266187094</v>
          </cell>
          <cell r="N117">
            <v>99.067543651493807</v>
          </cell>
          <cell r="O117">
            <v>99.811057919400298</v>
          </cell>
          <cell r="P117" t="str">
            <v>UNCTAD B2C E-Commerce Index Reports (2015-2019)</v>
          </cell>
        </row>
        <row r="118">
          <cell r="A118" t="str">
            <v>LifeExpTot</v>
          </cell>
          <cell r="B118" t="str">
            <v>Life expectancy at birth (both sexes combined)</v>
          </cell>
          <cell r="C118" t="str">
            <v>Tab15</v>
          </cell>
          <cell r="D118" t="str">
            <v>Years</v>
          </cell>
          <cell r="E118" t="str">
            <v>Index</v>
          </cell>
          <cell r="F118" t="str">
            <v>Mean</v>
          </cell>
          <cell r="G118" t="str">
            <v>Unweighted</v>
          </cell>
          <cell r="H118" t="str">
            <v>2000-2025</v>
          </cell>
          <cell r="I118">
            <v>2020</v>
          </cell>
          <cell r="J118">
            <v>100</v>
          </cell>
          <cell r="K118">
            <v>100</v>
          </cell>
          <cell r="L118">
            <v>100</v>
          </cell>
          <cell r="M118">
            <v>92.805755395683505</v>
          </cell>
          <cell r="N118">
            <v>99.993547560700705</v>
          </cell>
          <cell r="O118">
            <v>99.992722459780097</v>
          </cell>
          <cell r="P118" t="str">
            <v>World Population Prospects: the 2019 Revision, UN</v>
          </cell>
        </row>
        <row r="119">
          <cell r="A119" t="str">
            <v>LifeExpMal</v>
          </cell>
          <cell r="B119" t="str">
            <v>Male life expectancy at birth (years)</v>
          </cell>
          <cell r="C119" t="str">
            <v>Tab15</v>
          </cell>
          <cell r="D119" t="str">
            <v>Years</v>
          </cell>
          <cell r="E119" t="str">
            <v>Index</v>
          </cell>
          <cell r="F119" t="str">
            <v>Mean</v>
          </cell>
          <cell r="G119" t="str">
            <v>Unweighted</v>
          </cell>
          <cell r="H119" t="str">
            <v>2000-2025</v>
          </cell>
          <cell r="I119">
            <v>2020</v>
          </cell>
          <cell r="J119">
            <v>100</v>
          </cell>
          <cell r="K119">
            <v>100</v>
          </cell>
          <cell r="L119">
            <v>100</v>
          </cell>
          <cell r="M119">
            <v>92.805755395683505</v>
          </cell>
          <cell r="N119">
            <v>99.993547560700705</v>
          </cell>
          <cell r="O119">
            <v>99.992722459780097</v>
          </cell>
          <cell r="P119" t="str">
            <v>World Population Prospects: the 2019 Revision, UN</v>
          </cell>
        </row>
        <row r="120">
          <cell r="A120" t="str">
            <v>LifeExpFem</v>
          </cell>
          <cell r="B120" t="str">
            <v>Female life expectancy at birth (years)</v>
          </cell>
          <cell r="C120" t="str">
            <v>Tab15</v>
          </cell>
          <cell r="D120" t="str">
            <v>Years</v>
          </cell>
          <cell r="E120" t="str">
            <v>Index</v>
          </cell>
          <cell r="F120" t="str">
            <v>Mean</v>
          </cell>
          <cell r="G120" t="str">
            <v>Unweighted</v>
          </cell>
          <cell r="H120" t="str">
            <v>2000-2025</v>
          </cell>
          <cell r="I120">
            <v>2020</v>
          </cell>
          <cell r="J120">
            <v>100</v>
          </cell>
          <cell r="K120">
            <v>100</v>
          </cell>
          <cell r="L120">
            <v>100</v>
          </cell>
          <cell r="M120">
            <v>92.805755395683505</v>
          </cell>
          <cell r="N120">
            <v>99.993547560700705</v>
          </cell>
          <cell r="O120">
            <v>99.992722459780097</v>
          </cell>
          <cell r="P120" t="str">
            <v>World Population Prospects: the 2019 Revision, UN</v>
          </cell>
        </row>
        <row r="121">
          <cell r="A121" t="str">
            <v>TotFert</v>
          </cell>
          <cell r="B121" t="str">
            <v>Total fertility (live births per woman)</v>
          </cell>
          <cell r="C121" t="str">
            <v>Tab15</v>
          </cell>
          <cell r="D121" t="str">
            <v>Births</v>
          </cell>
          <cell r="E121" t="str">
            <v>Index</v>
          </cell>
          <cell r="F121" t="str">
            <v>Mean</v>
          </cell>
          <cell r="G121" t="str">
            <v>Unweighted</v>
          </cell>
          <cell r="H121" t="str">
            <v>2000-2025</v>
          </cell>
          <cell r="I121">
            <v>2020</v>
          </cell>
          <cell r="J121">
            <v>100</v>
          </cell>
          <cell r="K121">
            <v>100</v>
          </cell>
          <cell r="L121">
            <v>100</v>
          </cell>
          <cell r="M121">
            <v>92.805755395683505</v>
          </cell>
          <cell r="N121">
            <v>99.993547560700705</v>
          </cell>
          <cell r="O121">
            <v>99.992722459780097</v>
          </cell>
          <cell r="P121" t="str">
            <v>World Population Prospects: the 2019 Revision, UN</v>
          </cell>
        </row>
        <row r="122">
          <cell r="A122" t="str">
            <v>Mort01</v>
          </cell>
          <cell r="B122" t="str">
            <v>Infant mortality rate (infant deaths per 1,000 live births)</v>
          </cell>
          <cell r="C122" t="str">
            <v>Tab15</v>
          </cell>
          <cell r="D122" t="str">
            <v>Ratio</v>
          </cell>
          <cell r="E122" t="str">
            <v>Per 1000</v>
          </cell>
          <cell r="F122" t="str">
            <v>Mean</v>
          </cell>
          <cell r="G122" t="str">
            <v>Unweighted</v>
          </cell>
          <cell r="H122" t="str">
            <v>2000-2025</v>
          </cell>
          <cell r="I122">
            <v>2020</v>
          </cell>
          <cell r="J122">
            <v>100</v>
          </cell>
          <cell r="K122">
            <v>100</v>
          </cell>
          <cell r="L122">
            <v>100</v>
          </cell>
          <cell r="M122">
            <v>92.805755395683505</v>
          </cell>
          <cell r="N122">
            <v>99.993547560700705</v>
          </cell>
          <cell r="O122">
            <v>99.992722459780097</v>
          </cell>
          <cell r="P122" t="str">
            <v>World Population Prospects: the 2019 Revision, UN</v>
          </cell>
        </row>
        <row r="123">
          <cell r="A123" t="str">
            <v>Mort05</v>
          </cell>
          <cell r="B123" t="str">
            <v>Under-five mortality (deaths under age five per 1,000 live births)</v>
          </cell>
          <cell r="C123" t="str">
            <v>Tab15</v>
          </cell>
          <cell r="D123" t="str">
            <v>Ratio</v>
          </cell>
          <cell r="E123" t="str">
            <v>Per 1000</v>
          </cell>
          <cell r="F123" t="str">
            <v>Mean</v>
          </cell>
          <cell r="G123" t="str">
            <v>Unweighted</v>
          </cell>
          <cell r="H123" t="str">
            <v>2000-2025</v>
          </cell>
          <cell r="I123">
            <v>2020</v>
          </cell>
          <cell r="J123">
            <v>100</v>
          </cell>
          <cell r="K123">
            <v>100</v>
          </cell>
          <cell r="L123">
            <v>100</v>
          </cell>
          <cell r="M123">
            <v>92.805755395683505</v>
          </cell>
          <cell r="N123">
            <v>99.993547560700705</v>
          </cell>
          <cell r="O123">
            <v>99.992722459780097</v>
          </cell>
          <cell r="P123" t="str">
            <v>World Population Prospects: the 2019 Revision, UN</v>
          </cell>
        </row>
        <row r="124">
          <cell r="A124" t="str">
            <v>Mort40</v>
          </cell>
          <cell r="B124" t="str">
            <v>Probability of dying before age 40 (deaths under age 40 per 1,000 live births)</v>
          </cell>
          <cell r="C124" t="str">
            <v>Tab15</v>
          </cell>
          <cell r="D124" t="str">
            <v>Index</v>
          </cell>
          <cell r="E124" t="str">
            <v>Index</v>
          </cell>
          <cell r="F124" t="str">
            <v>Mean</v>
          </cell>
          <cell r="G124" t="str">
            <v>Unweighted</v>
          </cell>
          <cell r="H124" t="str">
            <v>2000-2025</v>
          </cell>
          <cell r="I124">
            <v>2020</v>
          </cell>
          <cell r="J124">
            <v>100</v>
          </cell>
          <cell r="K124">
            <v>100</v>
          </cell>
          <cell r="L124">
            <v>100</v>
          </cell>
          <cell r="M124">
            <v>92.805755395683505</v>
          </cell>
          <cell r="N124">
            <v>99.993547560700705</v>
          </cell>
          <cell r="O124">
            <v>99.992722459780097</v>
          </cell>
          <cell r="P124" t="str">
            <v>World Population Prospects: the 2019 Revision, UN</v>
          </cell>
        </row>
        <row r="125">
          <cell r="A125" t="str">
            <v>GHI</v>
          </cell>
          <cell r="B125" t="str">
            <v>Global Hunger Index</v>
          </cell>
          <cell r="C125" t="str">
            <v>Tab15</v>
          </cell>
          <cell r="D125" t="str">
            <v>Index</v>
          </cell>
          <cell r="E125" t="str">
            <v>Index</v>
          </cell>
          <cell r="F125" t="str">
            <v>Mean</v>
          </cell>
          <cell r="G125" t="str">
            <v>Unweighted</v>
          </cell>
          <cell r="H125" t="str">
            <v>2000-2021</v>
          </cell>
          <cell r="I125">
            <v>2021</v>
          </cell>
          <cell r="J125">
            <v>85.185185185185205</v>
          </cell>
          <cell r="K125">
            <v>97.312986207114506</v>
          </cell>
          <cell r="L125">
            <v>97.877134300001799</v>
          </cell>
          <cell r="M125">
            <v>54.676258992805799</v>
          </cell>
          <cell r="N125">
            <v>82.871541616026803</v>
          </cell>
          <cell r="O125">
            <v>56.341382031684802</v>
          </cell>
          <cell r="P125" t="str">
            <v>Global Hunger Index (GHI) - Welthungerhilfe and Concern Worldwide (2021 edition)</v>
          </cell>
        </row>
        <row r="126">
          <cell r="A126" t="str">
            <v>LifeLadder</v>
          </cell>
          <cell r="B126" t="str">
            <v>Cantril life Ladder</v>
          </cell>
          <cell r="C126" t="str">
            <v>Tab16</v>
          </cell>
          <cell r="D126" t="str">
            <v>Index</v>
          </cell>
          <cell r="E126" t="str">
            <v>Index</v>
          </cell>
          <cell r="F126" t="str">
            <v>Mean</v>
          </cell>
          <cell r="G126" t="str">
            <v>Unweighted</v>
          </cell>
          <cell r="H126" t="str">
            <v>2005-2020</v>
          </cell>
          <cell r="I126" t="str">
            <v>2011-20 maximum</v>
          </cell>
          <cell r="J126">
            <v>75.925925925925895</v>
          </cell>
          <cell r="K126">
            <v>91.447063511073395</v>
          </cell>
          <cell r="L126">
            <v>94.570052930253397</v>
          </cell>
          <cell r="M126">
            <v>74.100719424460394</v>
          </cell>
          <cell r="N126">
            <v>98.928603809925406</v>
          </cell>
          <cell r="O126">
            <v>99.642479618771006</v>
          </cell>
          <cell r="P126" t="str">
            <v>World Happiness Report Online Dataset 2021</v>
          </cell>
        </row>
        <row r="127">
          <cell r="A127" t="str">
            <v>NegativeAffect</v>
          </cell>
          <cell r="B127" t="str">
            <v>Negative affect</v>
          </cell>
          <cell r="C127" t="str">
            <v>Tab16</v>
          </cell>
          <cell r="D127" t="str">
            <v>Index</v>
          </cell>
          <cell r="E127" t="str">
            <v>Index</v>
          </cell>
          <cell r="F127" t="str">
            <v>Mean</v>
          </cell>
          <cell r="G127" t="str">
            <v>Unweighted</v>
          </cell>
          <cell r="H127" t="str">
            <v>2005-2020</v>
          </cell>
          <cell r="I127" t="str">
            <v>2011-20 maximum</v>
          </cell>
          <cell r="J127">
            <v>75.925925925925895</v>
          </cell>
          <cell r="K127">
            <v>91.447063511073395</v>
          </cell>
          <cell r="L127">
            <v>94.570052930253397</v>
          </cell>
          <cell r="M127">
            <v>74.100719424460394</v>
          </cell>
          <cell r="N127">
            <v>98.928603809925406</v>
          </cell>
          <cell r="O127">
            <v>99.412876032600195</v>
          </cell>
          <cell r="P127" t="str">
            <v>World Happiness Report Online Dataset 2021</v>
          </cell>
        </row>
        <row r="128">
          <cell r="A128" t="str">
            <v>PositiveAffect</v>
          </cell>
          <cell r="B128" t="str">
            <v>Positive affect</v>
          </cell>
          <cell r="C128" t="str">
            <v>Tab16</v>
          </cell>
          <cell r="D128" t="str">
            <v>Index</v>
          </cell>
          <cell r="E128" t="str">
            <v>Index</v>
          </cell>
          <cell r="F128" t="str">
            <v>Mean</v>
          </cell>
          <cell r="G128" t="str">
            <v>Unweighted</v>
          </cell>
          <cell r="H128" t="str">
            <v>2005-2020</v>
          </cell>
          <cell r="I128" t="str">
            <v>2011-20 maximum</v>
          </cell>
          <cell r="J128">
            <v>75.925925925925895</v>
          </cell>
          <cell r="K128">
            <v>91.447063511073395</v>
          </cell>
          <cell r="L128">
            <v>94.570052930253397</v>
          </cell>
          <cell r="M128">
            <v>74.100719424460394</v>
          </cell>
          <cell r="N128">
            <v>98.928603809925406</v>
          </cell>
          <cell r="O128">
            <v>99.412876032600195</v>
          </cell>
          <cell r="P128" t="str">
            <v>World Happiness Report Online Dataset 2021</v>
          </cell>
        </row>
        <row r="129">
          <cell r="A129" t="str">
            <v>FreedomLife</v>
          </cell>
          <cell r="B129" t="str">
            <v>Freedom to make life choices</v>
          </cell>
          <cell r="C129" t="str">
            <v>Tab16</v>
          </cell>
          <cell r="D129" t="str">
            <v>Index</v>
          </cell>
          <cell r="E129" t="str">
            <v>Index</v>
          </cell>
          <cell r="F129" t="str">
            <v>Mean</v>
          </cell>
          <cell r="G129" t="str">
            <v>Unweighted</v>
          </cell>
          <cell r="H129" t="str">
            <v>2005-2020</v>
          </cell>
          <cell r="I129" t="str">
            <v>2011-20 maximum</v>
          </cell>
          <cell r="J129">
            <v>75.925925925925895</v>
          </cell>
          <cell r="K129">
            <v>91.447063511073395</v>
          </cell>
          <cell r="L129">
            <v>94.570052930253397</v>
          </cell>
          <cell r="M129">
            <v>73.381294964028797</v>
          </cell>
          <cell r="N129">
            <v>98.821012331976803</v>
          </cell>
          <cell r="O129">
            <v>99.135579177048101</v>
          </cell>
          <cell r="P129" t="str">
            <v>World Happiness Report Online Dataset 2021</v>
          </cell>
        </row>
        <row r="130">
          <cell r="A130" t="str">
            <v>Generosity</v>
          </cell>
          <cell r="B130" t="str">
            <v>Generosity</v>
          </cell>
          <cell r="C130" t="str">
            <v>Tab16</v>
          </cell>
          <cell r="D130" t="str">
            <v>Index</v>
          </cell>
          <cell r="E130" t="str">
            <v>Index</v>
          </cell>
          <cell r="F130" t="str">
            <v>Mean</v>
          </cell>
          <cell r="G130" t="str">
            <v>Unweighted</v>
          </cell>
          <cell r="H130" t="str">
            <v>2005-2020</v>
          </cell>
          <cell r="I130" t="str">
            <v>2011-20 maximum</v>
          </cell>
          <cell r="J130">
            <v>74.074074074074105</v>
          </cell>
          <cell r="K130">
            <v>90.568957224916701</v>
          </cell>
          <cell r="L130">
            <v>94.570052930253397</v>
          </cell>
          <cell r="M130">
            <v>73.381294964028797</v>
          </cell>
          <cell r="N130">
            <v>98.862428922962906</v>
          </cell>
          <cell r="O130">
            <v>99.412876032600195</v>
          </cell>
          <cell r="P130" t="str">
            <v>World Happiness Report Online Dataset 2021</v>
          </cell>
        </row>
        <row r="131">
          <cell r="A131" t="str">
            <v>SocialSupp</v>
          </cell>
          <cell r="B131" t="str">
            <v>Social support</v>
          </cell>
          <cell r="C131" t="str">
            <v>Tab16</v>
          </cell>
          <cell r="D131" t="str">
            <v>Index</v>
          </cell>
          <cell r="E131" t="str">
            <v>Index</v>
          </cell>
          <cell r="F131" t="str">
            <v>Mean</v>
          </cell>
          <cell r="G131" t="str">
            <v>Unweighted</v>
          </cell>
          <cell r="H131" t="str">
            <v>2005-2020</v>
          </cell>
          <cell r="I131" t="str">
            <v>2011-20 maximum</v>
          </cell>
          <cell r="J131">
            <v>75.925925925925895</v>
          </cell>
          <cell r="K131">
            <v>91.447063511073395</v>
          </cell>
          <cell r="L131">
            <v>94.570052930253397</v>
          </cell>
          <cell r="M131">
            <v>74.100719424460394</v>
          </cell>
          <cell r="N131">
            <v>98.928603809925406</v>
          </cell>
          <cell r="O131">
            <v>99.412876032600195</v>
          </cell>
          <cell r="P131" t="str">
            <v>World Happiness Report Online Dataset 2021</v>
          </cell>
        </row>
        <row r="132">
          <cell r="A132" t="str">
            <v>GrthDCmpNCP</v>
          </cell>
          <cell r="B132" t="str">
            <v>Consumption, private (% of GDP growth)</v>
          </cell>
          <cell r="C132" t="str">
            <v>Tab17</v>
          </cell>
          <cell r="D132" t="str">
            <v>National currency</v>
          </cell>
          <cell r="E132" t="str">
            <v>Millions</v>
          </cell>
          <cell r="F132" t="str">
            <v>Mean</v>
          </cell>
          <cell r="G132" t="str">
            <v>GDP in PPP dollars</v>
          </cell>
          <cell r="H132" t="str">
            <v>2000-2020</v>
          </cell>
          <cell r="I132">
            <v>2019</v>
          </cell>
          <cell r="J132">
            <v>92.592592592592595</v>
          </cell>
          <cell r="K132">
            <v>96.799927453029497</v>
          </cell>
          <cell r="L132">
            <v>97.7304386302485</v>
          </cell>
          <cell r="M132">
            <v>87.050359712230204</v>
          </cell>
          <cell r="N132">
            <v>98.336792957018602</v>
          </cell>
          <cell r="O132">
            <v>99.680539674038101</v>
          </cell>
          <cell r="P132" t="str">
            <v>Growth decomposition calculated by the OECD Development Centre based on World Economic Outlook data (October 2019)</v>
          </cell>
        </row>
        <row r="133">
          <cell r="A133" t="str">
            <v>GrthDCmpNCG</v>
          </cell>
          <cell r="B133" t="str">
            <v>Consumption, public (% of GDP growth)</v>
          </cell>
          <cell r="C133" t="str">
            <v>Tab17</v>
          </cell>
          <cell r="D133" t="str">
            <v>National currency</v>
          </cell>
          <cell r="E133" t="str">
            <v>Millions</v>
          </cell>
          <cell r="F133" t="str">
            <v>Mean</v>
          </cell>
          <cell r="G133" t="str">
            <v>GDP in PPP dollars</v>
          </cell>
          <cell r="H133" t="str">
            <v>2000-2020</v>
          </cell>
          <cell r="I133">
            <v>2019</v>
          </cell>
          <cell r="J133">
            <v>92.592592592592595</v>
          </cell>
          <cell r="K133">
            <v>96.799927453029497</v>
          </cell>
          <cell r="L133">
            <v>97.7304386302485</v>
          </cell>
          <cell r="M133">
            <v>88.489208633093497</v>
          </cell>
          <cell r="N133">
            <v>98.439321338938001</v>
          </cell>
          <cell r="O133">
            <v>99.758591044620402</v>
          </cell>
          <cell r="P133" t="str">
            <v>Growth decomposition calculated by the OECD Development Centre based on World Economic Outlook data (October 2019)</v>
          </cell>
        </row>
        <row r="134">
          <cell r="A134" t="str">
            <v>GrthDCmpNFIP</v>
          </cell>
          <cell r="B134" t="str">
            <v>Gross fixed capital formation, private (% of GDP growth)</v>
          </cell>
          <cell r="C134" t="str">
            <v>Tab17</v>
          </cell>
          <cell r="D134" t="str">
            <v>National currency</v>
          </cell>
          <cell r="E134" t="str">
            <v>Millions</v>
          </cell>
          <cell r="F134" t="str">
            <v>Mean</v>
          </cell>
          <cell r="G134" t="str">
            <v>GDP in PPP dollars</v>
          </cell>
          <cell r="H134" t="str">
            <v>2000-2020</v>
          </cell>
          <cell r="I134">
            <v>2019</v>
          </cell>
          <cell r="J134">
            <v>88.8888888888889</v>
          </cell>
          <cell r="K134">
            <v>93.176089934531106</v>
          </cell>
          <cell r="L134">
            <v>94.586971944187795</v>
          </cell>
          <cell r="M134">
            <v>71.942446043165504</v>
          </cell>
          <cell r="N134">
            <v>96.606503431287805</v>
          </cell>
          <cell r="O134">
            <v>96.187646035374101</v>
          </cell>
          <cell r="P134" t="str">
            <v>Growth decomposition calculated by the OECD Development Centre based on World Economic Outlook data (October 2019)</v>
          </cell>
        </row>
        <row r="135">
          <cell r="A135" t="str">
            <v>GrthDCmpNFIG</v>
          </cell>
          <cell r="B135" t="str">
            <v>Gross fixed capital formation, public (% of GDP growth)</v>
          </cell>
          <cell r="C135" t="str">
            <v>Tab17</v>
          </cell>
          <cell r="D135" t="str">
            <v>National currency</v>
          </cell>
          <cell r="E135" t="str">
            <v>Millions</v>
          </cell>
          <cell r="F135" t="str">
            <v>Mean</v>
          </cell>
          <cell r="G135" t="str">
            <v>GDP in PPP dollars</v>
          </cell>
          <cell r="H135" t="str">
            <v>2000-2020</v>
          </cell>
          <cell r="I135">
            <v>2019</v>
          </cell>
          <cell r="J135">
            <v>88.8888888888889</v>
          </cell>
          <cell r="K135">
            <v>93.176089934531106</v>
          </cell>
          <cell r="L135">
            <v>94.586971944187795</v>
          </cell>
          <cell r="M135">
            <v>74.100719424460394</v>
          </cell>
          <cell r="N135">
            <v>96.730956371673301</v>
          </cell>
          <cell r="O135">
            <v>96.295450044421997</v>
          </cell>
          <cell r="P135" t="str">
            <v>Growth decomposition calculated by the OECD Development Centre based on World Economic Outlook data (October 2019)</v>
          </cell>
        </row>
        <row r="136">
          <cell r="A136" t="str">
            <v>GrthDCmpNX</v>
          </cell>
          <cell r="B136" t="str">
            <v>Exports of goods and services, current prices (% of GDP growth)</v>
          </cell>
          <cell r="C136" t="str">
            <v>Tab17</v>
          </cell>
          <cell r="D136" t="str">
            <v>National currency</v>
          </cell>
          <cell r="E136" t="str">
            <v>Millions</v>
          </cell>
          <cell r="F136" t="str">
            <v>Mean</v>
          </cell>
          <cell r="G136" t="str">
            <v>GDP in PPP dollars</v>
          </cell>
          <cell r="H136" t="str">
            <v>2000-2020</v>
          </cell>
          <cell r="I136">
            <v>2019</v>
          </cell>
          <cell r="J136">
            <v>94.4444444444445</v>
          </cell>
          <cell r="K136">
            <v>97.177887817876297</v>
          </cell>
          <cell r="L136">
            <v>97.840594409437102</v>
          </cell>
          <cell r="M136">
            <v>91.366906474820198</v>
          </cell>
          <cell r="N136">
            <v>97.376148290339202</v>
          </cell>
          <cell r="O136">
            <v>99.113933686605293</v>
          </cell>
          <cell r="P136" t="str">
            <v>Growth decomposition calculated by the OECD Development Centre based on World Economic Outlook data (October 2019)</v>
          </cell>
        </row>
        <row r="137">
          <cell r="A137" t="str">
            <v>GrthDCmpNM</v>
          </cell>
          <cell r="B137" t="str">
            <v>Imports of goods and services, current prices (% of GDP growth)</v>
          </cell>
          <cell r="C137" t="str">
            <v>Tab17</v>
          </cell>
          <cell r="D137" t="str">
            <v>National currency</v>
          </cell>
          <cell r="E137" t="str">
            <v>Millions</v>
          </cell>
          <cell r="F137" t="str">
            <v>Mean</v>
          </cell>
          <cell r="G137" t="str">
            <v>GDP in PPP dollars</v>
          </cell>
          <cell r="H137" t="str">
            <v>2000-2020</v>
          </cell>
          <cell r="I137">
            <v>2019</v>
          </cell>
          <cell r="J137">
            <v>94.4444444444445</v>
          </cell>
          <cell r="K137">
            <v>97.177887817876297</v>
          </cell>
          <cell r="L137">
            <v>97.840594409437102</v>
          </cell>
          <cell r="M137">
            <v>91.366906474820198</v>
          </cell>
          <cell r="N137">
            <v>97.376148290339202</v>
          </cell>
          <cell r="O137">
            <v>99.113933686605293</v>
          </cell>
          <cell r="P137" t="str">
            <v>Growth decomposition calculated by the OECD Development Centre based on World Economic Outlook data (October 2019)</v>
          </cell>
        </row>
        <row r="138">
          <cell r="A138" t="str">
            <v>GrthDCmpNFB</v>
          </cell>
          <cell r="B138" t="str">
            <v>Foreign balance, current prices (% of GDP growth)</v>
          </cell>
          <cell r="C138" t="str">
            <v>Tab17</v>
          </cell>
          <cell r="D138" t="str">
            <v>National currency</v>
          </cell>
          <cell r="E138" t="str">
            <v>Millions</v>
          </cell>
          <cell r="F138" t="str">
            <v>Mean</v>
          </cell>
          <cell r="G138" t="str">
            <v>GDP in PPP dollars</v>
          </cell>
          <cell r="H138" t="str">
            <v>2000-2020</v>
          </cell>
          <cell r="I138">
            <v>2019</v>
          </cell>
          <cell r="J138">
            <v>94.4444444444445</v>
          </cell>
          <cell r="K138">
            <v>97.318747499599198</v>
          </cell>
          <cell r="L138">
            <v>99.158047173935401</v>
          </cell>
          <cell r="M138">
            <v>92.086330935251794</v>
          </cell>
          <cell r="N138">
            <v>98.8922315342041</v>
          </cell>
          <cell r="O138">
            <v>99.9211897714152</v>
          </cell>
          <cell r="P138" t="str">
            <v>Growth decomposition calculated by the OECD Development Centre based on World Economic Outlook data (October 2019)</v>
          </cell>
        </row>
        <row r="139">
          <cell r="A139" t="str">
            <v>GovRevPerGDP</v>
          </cell>
          <cell r="B139" t="str">
            <v>General government revenue as a % of GDP</v>
          </cell>
          <cell r="C139" t="str">
            <v>Tab18</v>
          </cell>
          <cell r="D139" t="str">
            <v>Percentage</v>
          </cell>
          <cell r="E139" t="str">
            <v>Percentage</v>
          </cell>
          <cell r="F139" t="str">
            <v>Mean</v>
          </cell>
          <cell r="G139" t="str">
            <v>Unweighted</v>
          </cell>
          <cell r="H139" t="str">
            <v>2000-2026</v>
          </cell>
          <cell r="I139">
            <v>2020</v>
          </cell>
          <cell r="J139">
            <v>100</v>
          </cell>
          <cell r="K139">
            <v>100</v>
          </cell>
          <cell r="L139">
            <v>100</v>
          </cell>
          <cell r="M139">
            <v>96.402877697841802</v>
          </cell>
          <cell r="N139">
            <v>99.147063872228401</v>
          </cell>
          <cell r="O139">
            <v>100</v>
          </cell>
          <cell r="P139" t="str">
            <v>IMF World Economic Outlook Database October, 2021 (October 2019, for some indicators)</v>
          </cell>
        </row>
        <row r="140">
          <cell r="A140" t="str">
            <v>TaxPerGDP</v>
          </cell>
          <cell r="B140" t="str">
            <v>General government taxes as a % of GDP</v>
          </cell>
          <cell r="C140" t="str">
            <v>Tab18</v>
          </cell>
          <cell r="D140" t="str">
            <v>Percentage</v>
          </cell>
          <cell r="E140" t="str">
            <v>Percentage</v>
          </cell>
          <cell r="F140" t="str">
            <v>Mean</v>
          </cell>
          <cell r="G140" t="str">
            <v>Unweighted</v>
          </cell>
          <cell r="H140" t="str">
            <v>2000-2026</v>
          </cell>
          <cell r="I140">
            <v>2020</v>
          </cell>
          <cell r="J140">
            <v>98.148148148148195</v>
          </cell>
          <cell r="K140">
            <v>99.486767961871195</v>
          </cell>
          <cell r="L140">
            <v>99.411594330186006</v>
          </cell>
          <cell r="M140">
            <v>86.330935251798607</v>
          </cell>
          <cell r="N140">
            <v>89.707783700160604</v>
          </cell>
          <cell r="O140">
            <v>75.166183890745998</v>
          </cell>
          <cell r="P140" t="str">
            <v>IMF World Economic Outlook Database October, 2021 (October 2019, for some indicators)</v>
          </cell>
        </row>
        <row r="141">
          <cell r="A141" t="str">
            <v>GrantsPerGDP</v>
          </cell>
          <cell r="B141" t="str">
            <v>General government revenue, grants as a % of GDP</v>
          </cell>
          <cell r="C141" t="str">
            <v>Tab18</v>
          </cell>
          <cell r="D141" t="str">
            <v>Percentage</v>
          </cell>
          <cell r="E141" t="str">
            <v>Percentage</v>
          </cell>
          <cell r="F141" t="str">
            <v>Mean</v>
          </cell>
          <cell r="G141" t="str">
            <v>Unweighted</v>
          </cell>
          <cell r="H141" t="str">
            <v>2000-2026</v>
          </cell>
          <cell r="I141">
            <v>2020</v>
          </cell>
          <cell r="J141">
            <v>100</v>
          </cell>
          <cell r="K141">
            <v>100</v>
          </cell>
          <cell r="L141">
            <v>100</v>
          </cell>
          <cell r="M141">
            <v>82.733812949640296</v>
          </cell>
          <cell r="N141">
            <v>92.280202165107497</v>
          </cell>
          <cell r="O141">
            <v>90.292200551740095</v>
          </cell>
          <cell r="P141" t="str">
            <v>IMF World Economic Outlook Database October, 2021 (October 2019, for some indicators)</v>
          </cell>
        </row>
        <row r="142">
          <cell r="A142" t="str">
            <v>CommodityPerGDP</v>
          </cell>
          <cell r="B142" t="str">
            <v>General government commodity-related revenues as a % of GDP</v>
          </cell>
          <cell r="C142" t="str">
            <v>Tab18</v>
          </cell>
          <cell r="D142" t="str">
            <v>Percentage</v>
          </cell>
          <cell r="E142" t="str">
            <v>Percentage</v>
          </cell>
          <cell r="F142" t="str">
            <v>Mean</v>
          </cell>
          <cell r="G142" t="str">
            <v>Unweighted</v>
          </cell>
          <cell r="H142" t="str">
            <v>2000-2020</v>
          </cell>
          <cell r="I142">
            <v>2020</v>
          </cell>
          <cell r="J142">
            <v>51.851851851851897</v>
          </cell>
          <cell r="K142">
            <v>46.106154236071603</v>
          </cell>
          <cell r="L142">
            <v>43.782609490336903</v>
          </cell>
          <cell r="M142">
            <v>20.863309352518002</v>
          </cell>
          <cell r="N142">
            <v>14.542286530025599</v>
          </cell>
          <cell r="O142">
            <v>13.209605476075099</v>
          </cell>
          <cell r="P142" t="str">
            <v>IMF World Economic Outlook Database October, 2021 (October 2019, for some indicators)</v>
          </cell>
        </row>
        <row r="143">
          <cell r="A143" t="str">
            <v>TaxIncPerGDP</v>
          </cell>
          <cell r="B143" t="str">
            <v>General government taxes on income, profits, and capital gains as a % of GDP</v>
          </cell>
          <cell r="C143" t="str">
            <v>Tab18</v>
          </cell>
          <cell r="D143" t="str">
            <v>Percentage</v>
          </cell>
          <cell r="E143" t="str">
            <v>Percentage</v>
          </cell>
          <cell r="F143" t="str">
            <v>Mean</v>
          </cell>
          <cell r="G143" t="str">
            <v>Unweighted</v>
          </cell>
          <cell r="H143" t="str">
            <v>2000-2020</v>
          </cell>
          <cell r="I143">
            <v>2020</v>
          </cell>
          <cell r="J143">
            <v>90.740740740740804</v>
          </cell>
          <cell r="K143">
            <v>89.613964427152595</v>
          </cell>
          <cell r="L143">
            <v>78.954370463706795</v>
          </cell>
          <cell r="M143">
            <v>66.906474820143899</v>
          </cell>
          <cell r="N143">
            <v>78.8921848692341</v>
          </cell>
          <cell r="O143">
            <v>66.434284328155599</v>
          </cell>
          <cell r="P143" t="str">
            <v>IMF World Economic Outlook Database October, 2021 (October 2019, for some indicators)</v>
          </cell>
        </row>
        <row r="144">
          <cell r="A144" t="str">
            <v>TaxGdsSrvPerGDP</v>
          </cell>
          <cell r="B144" t="str">
            <v>General government taxes on goods and services as a % of GDP</v>
          </cell>
          <cell r="C144" t="str">
            <v>Tab18</v>
          </cell>
          <cell r="D144" t="str">
            <v>Percentage</v>
          </cell>
          <cell r="E144" t="str">
            <v>Percentage</v>
          </cell>
          <cell r="F144" t="str">
            <v>Mean</v>
          </cell>
          <cell r="G144" t="str">
            <v>Unweighted</v>
          </cell>
          <cell r="H144" t="str">
            <v>2000-2020</v>
          </cell>
          <cell r="I144">
            <v>2020</v>
          </cell>
          <cell r="J144">
            <v>90.740740740740804</v>
          </cell>
          <cell r="K144">
            <v>88.593108470759404</v>
          </cell>
          <cell r="L144">
            <v>79.248965296304902</v>
          </cell>
          <cell r="M144">
            <v>64.028776978417298</v>
          </cell>
          <cell r="N144">
            <v>76.669418708557998</v>
          </cell>
          <cell r="O144">
            <v>64.006656915256897</v>
          </cell>
          <cell r="P144" t="str">
            <v>IMF World Economic Outlook Database October, 2021 (October 2019, for some indicators)</v>
          </cell>
        </row>
        <row r="145">
          <cell r="A145" t="str">
            <v>TaxTradePerGDP</v>
          </cell>
          <cell r="B145" t="str">
            <v>General government taxes on international trade and transactions as a % of GDP</v>
          </cell>
          <cell r="C145" t="str">
            <v>Tab18</v>
          </cell>
          <cell r="D145" t="str">
            <v>Percentage</v>
          </cell>
          <cell r="E145" t="str">
            <v>Percentage</v>
          </cell>
          <cell r="F145" t="str">
            <v>Mean</v>
          </cell>
          <cell r="G145" t="str">
            <v>Unweighted</v>
          </cell>
          <cell r="H145" t="str">
            <v>2000-2020</v>
          </cell>
          <cell r="I145">
            <v>2020</v>
          </cell>
          <cell r="J145">
            <v>92.592592592592595</v>
          </cell>
          <cell r="K145">
            <v>89.780209108499804</v>
          </cell>
          <cell r="L145">
            <v>79.459711235193097</v>
          </cell>
          <cell r="M145">
            <v>64.028776978417298</v>
          </cell>
          <cell r="N145">
            <v>79.694563779297397</v>
          </cell>
          <cell r="O145">
            <v>64.366015199288896</v>
          </cell>
          <cell r="P145" t="str">
            <v>IMF World Economic Outlook Database October, 2021 (October 2019, for some indicators)</v>
          </cell>
        </row>
        <row r="146">
          <cell r="A146" t="str">
            <v>ExpendPerGDP</v>
          </cell>
          <cell r="B146" t="str">
            <v>General government expenditure as a % of GDP</v>
          </cell>
          <cell r="C146" t="str">
            <v>Tab18</v>
          </cell>
          <cell r="D146" t="str">
            <v>Percentage</v>
          </cell>
          <cell r="E146" t="str">
            <v>Percentage</v>
          </cell>
          <cell r="F146" t="str">
            <v>Mean</v>
          </cell>
          <cell r="G146" t="str">
            <v>Unweighted</v>
          </cell>
          <cell r="H146" t="str">
            <v>2000-2026</v>
          </cell>
          <cell r="I146">
            <v>2020</v>
          </cell>
          <cell r="J146">
            <v>98.148148148148195</v>
          </cell>
          <cell r="K146">
            <v>98.8128993622596</v>
          </cell>
          <cell r="L146">
            <v>99.789254061111905</v>
          </cell>
          <cell r="M146">
            <v>96.402877697841802</v>
          </cell>
          <cell r="N146">
            <v>99.147063872228401</v>
          </cell>
          <cell r="O146">
            <v>100</v>
          </cell>
          <cell r="P146" t="str">
            <v>IMF World Economic Outlook Database October, 2021 (October 2019, for some indicators)</v>
          </cell>
        </row>
        <row r="147">
          <cell r="A147" t="str">
            <v>GrossDebtPerGDP</v>
          </cell>
          <cell r="B147" t="str">
            <v>General government gross debt as a % of GDP</v>
          </cell>
          <cell r="C147" t="str">
            <v>Tab18</v>
          </cell>
          <cell r="D147" t="str">
            <v>Percentage</v>
          </cell>
          <cell r="E147" t="str">
            <v>Percentage</v>
          </cell>
          <cell r="F147" t="str">
            <v>Mean</v>
          </cell>
          <cell r="G147" t="str">
            <v>Unweighted</v>
          </cell>
          <cell r="H147" t="str">
            <v>2000-2026</v>
          </cell>
          <cell r="I147">
            <v>2020</v>
          </cell>
          <cell r="J147">
            <v>96.296296296296305</v>
          </cell>
          <cell r="K147">
            <v>98.299667324130695</v>
          </cell>
          <cell r="L147">
            <v>99.200848391297797</v>
          </cell>
          <cell r="M147">
            <v>95.683453237410106</v>
          </cell>
          <cell r="N147">
            <v>99.146781678711704</v>
          </cell>
          <cell r="O147">
            <v>99.999790372123101</v>
          </cell>
          <cell r="P147" t="str">
            <v>IMF World Economic Outlook Database October, 2021 (October 2019, for some indicators)</v>
          </cell>
        </row>
        <row r="148">
          <cell r="A148" t="str">
            <v>GrossDebtDPerGDP</v>
          </cell>
          <cell r="B148" t="str">
            <v>General government gross debt, domestic currency as a % of GDP</v>
          </cell>
          <cell r="C148" t="str">
            <v>Tab18</v>
          </cell>
          <cell r="D148" t="str">
            <v>Percentage</v>
          </cell>
          <cell r="E148" t="str">
            <v>Percentage</v>
          </cell>
          <cell r="F148" t="str">
            <v>Mean</v>
          </cell>
          <cell r="G148" t="str">
            <v>Unweighted</v>
          </cell>
          <cell r="H148" t="str">
            <v>2000-2020</v>
          </cell>
          <cell r="I148">
            <v>2020</v>
          </cell>
          <cell r="J148">
            <v>79.629629629629704</v>
          </cell>
          <cell r="K148">
            <v>63.5521296573949</v>
          </cell>
          <cell r="L148">
            <v>59.415742272634702</v>
          </cell>
          <cell r="M148">
            <v>55.395683453237403</v>
          </cell>
          <cell r="N148">
            <v>78.264811250845298</v>
          </cell>
          <cell r="O148">
            <v>59.167092025487797</v>
          </cell>
          <cell r="P148" t="str">
            <v>IMF World Economic Outlook Database October, 2021 (October 2019, for some indicators)</v>
          </cell>
        </row>
        <row r="149">
          <cell r="A149" t="str">
            <v>GrossDebtFPerGDP</v>
          </cell>
          <cell r="B149" t="str">
            <v>General government gross debt, foreign currency as a % of GDP</v>
          </cell>
          <cell r="C149" t="str">
            <v>Tab18</v>
          </cell>
          <cell r="D149" t="str">
            <v>Percentage</v>
          </cell>
          <cell r="E149" t="str">
            <v>Percentage</v>
          </cell>
          <cell r="F149" t="str">
            <v>Mean</v>
          </cell>
          <cell r="G149" t="str">
            <v>Unweighted</v>
          </cell>
          <cell r="H149" t="str">
            <v>2000-2020</v>
          </cell>
          <cell r="I149">
            <v>2020</v>
          </cell>
          <cell r="J149">
            <v>81.481481481481495</v>
          </cell>
          <cell r="K149">
            <v>63.328406807838803</v>
          </cell>
          <cell r="L149">
            <v>59.862884353708601</v>
          </cell>
          <cell r="M149">
            <v>58.273381294963997</v>
          </cell>
          <cell r="N149">
            <v>79.175400690149502</v>
          </cell>
          <cell r="O149">
            <v>60.295257558950503</v>
          </cell>
          <cell r="P149" t="str">
            <v>IMF World Economic Outlook Database October, 2021 (October 2019, for some indicators)</v>
          </cell>
        </row>
        <row r="150">
          <cell r="A150" t="str">
            <v>ExpUnproc</v>
          </cell>
          <cell r="B150" t="str">
            <v>Total exports of unprocessed goods (millions of USD)</v>
          </cell>
          <cell r="C150" t="str">
            <v>Tab19</v>
          </cell>
          <cell r="D150" t="str">
            <v>US dollars</v>
          </cell>
          <cell r="E150" t="str">
            <v>Millions</v>
          </cell>
          <cell r="F150" t="str">
            <v>Sum</v>
          </cell>
          <cell r="G150" t="str">
            <v>Unweighted</v>
          </cell>
          <cell r="H150" t="str">
            <v>2000-2019</v>
          </cell>
          <cell r="I150">
            <v>2019</v>
          </cell>
          <cell r="J150">
            <v>98.148148148148195</v>
          </cell>
          <cell r="K150">
            <v>99.732292587672802</v>
          </cell>
          <cell r="L150">
            <v>99.904575518134195</v>
          </cell>
          <cell r="M150">
            <v>98.561151079136707</v>
          </cell>
          <cell r="N150">
            <v>99.998790004664897</v>
          </cell>
          <cell r="O150">
            <v>100</v>
          </cell>
          <cell r="P150" t="str">
            <v>Author's calculations based on BACI International Trade Database at the Product-Level from CEPII (updated February 19, 2021)</v>
          </cell>
        </row>
        <row r="151">
          <cell r="A151" t="str">
            <v>ExpSemiProc</v>
          </cell>
          <cell r="B151" t="str">
            <v>Total exports of semi-processed goods (millions of USD)</v>
          </cell>
          <cell r="C151" t="str">
            <v>Tab19</v>
          </cell>
          <cell r="D151" t="str">
            <v>US dollars</v>
          </cell>
          <cell r="E151" t="str">
            <v>Millions</v>
          </cell>
          <cell r="F151" t="str">
            <v>Sum</v>
          </cell>
          <cell r="G151" t="str">
            <v>Unweighted</v>
          </cell>
          <cell r="H151" t="str">
            <v>2000-2019</v>
          </cell>
          <cell r="I151">
            <v>2019</v>
          </cell>
          <cell r="J151">
            <v>98.148148148148195</v>
          </cell>
          <cell r="K151">
            <v>99.732292587672802</v>
          </cell>
          <cell r="L151">
            <v>99.904575518134195</v>
          </cell>
          <cell r="M151">
            <v>98.561151079136707</v>
          </cell>
          <cell r="N151">
            <v>99.998790004664897</v>
          </cell>
          <cell r="O151">
            <v>100</v>
          </cell>
          <cell r="P151" t="str">
            <v>Author's calculations based on BACI International Trade Database at the Product-Level from CEPII (updated February 19, 2021)</v>
          </cell>
        </row>
        <row r="152">
          <cell r="A152" t="str">
            <v>ExpFullyProc</v>
          </cell>
          <cell r="B152" t="str">
            <v>Total exports of fully processed goods (millions of USD)</v>
          </cell>
          <cell r="C152" t="str">
            <v>Tab19</v>
          </cell>
          <cell r="D152" t="str">
            <v>US dollars</v>
          </cell>
          <cell r="E152" t="str">
            <v>Millions</v>
          </cell>
          <cell r="F152" t="str">
            <v>Sum</v>
          </cell>
          <cell r="G152" t="str">
            <v>Unweighted</v>
          </cell>
          <cell r="H152" t="str">
            <v>2000-2019</v>
          </cell>
          <cell r="I152">
            <v>2019</v>
          </cell>
          <cell r="J152">
            <v>98.148148148148195</v>
          </cell>
          <cell r="K152">
            <v>99.732292587672802</v>
          </cell>
          <cell r="L152">
            <v>99.904575518134195</v>
          </cell>
          <cell r="M152">
            <v>98.561151079136707</v>
          </cell>
          <cell r="N152">
            <v>99.998790004664897</v>
          </cell>
          <cell r="O152">
            <v>100</v>
          </cell>
          <cell r="P152" t="str">
            <v>Author's calculations based on BACI International Trade Database at the Product-Level from CEPII (updated February 19, 2021)</v>
          </cell>
        </row>
        <row r="153">
          <cell r="A153" t="str">
            <v>ExpAllProc</v>
          </cell>
          <cell r="B153" t="str">
            <v>Total exports of processed and unprocessed goods (millions of USD)</v>
          </cell>
          <cell r="C153" t="str">
            <v>Tab19</v>
          </cell>
          <cell r="D153" t="str">
            <v>US dollars</v>
          </cell>
          <cell r="E153" t="str">
            <v>Millions</v>
          </cell>
          <cell r="F153" t="str">
            <v>Sum</v>
          </cell>
          <cell r="G153" t="str">
            <v>Unweighted</v>
          </cell>
          <cell r="H153" t="str">
            <v>2000-2019</v>
          </cell>
          <cell r="I153">
            <v>2019</v>
          </cell>
          <cell r="J153">
            <v>98.148148148148195</v>
          </cell>
          <cell r="K153">
            <v>99.732292587672802</v>
          </cell>
          <cell r="L153">
            <v>99.904575518134195</v>
          </cell>
          <cell r="M153">
            <v>98.561151079136707</v>
          </cell>
          <cell r="N153">
            <v>99.998790004664897</v>
          </cell>
          <cell r="O153">
            <v>100</v>
          </cell>
          <cell r="P153" t="str">
            <v>Author's calculations based on BACI International Trade Database at the Product-Level from CEPII (updated February 19, 2021)</v>
          </cell>
        </row>
        <row r="154">
          <cell r="A154" t="str">
            <v>ImpUnproc</v>
          </cell>
          <cell r="B154" t="str">
            <v>Total imports of unprocessed goods (millions of USD)</v>
          </cell>
          <cell r="C154" t="str">
            <v>Tab19</v>
          </cell>
          <cell r="D154" t="str">
            <v>US dollars</v>
          </cell>
          <cell r="E154" t="str">
            <v>Millions</v>
          </cell>
          <cell r="F154" t="str">
            <v>Sum</v>
          </cell>
          <cell r="G154" t="str">
            <v>Unweighted</v>
          </cell>
          <cell r="H154" t="str">
            <v>2000-2019</v>
          </cell>
          <cell r="I154">
            <v>2019</v>
          </cell>
          <cell r="J154">
            <v>98.148148148148195</v>
          </cell>
          <cell r="K154">
            <v>99.732292587672802</v>
          </cell>
          <cell r="L154">
            <v>99.904575518134195</v>
          </cell>
          <cell r="M154">
            <v>98.561151079136707</v>
          </cell>
          <cell r="N154">
            <v>99.998790004664897</v>
          </cell>
          <cell r="O154">
            <v>100</v>
          </cell>
          <cell r="P154" t="str">
            <v>Author's calculations based on BACI International Trade Database at the Product-Level from CEPII (updated February 19, 2021)</v>
          </cell>
        </row>
        <row r="155">
          <cell r="A155" t="str">
            <v>ImpSemiProc</v>
          </cell>
          <cell r="B155" t="str">
            <v>Total imports of semi-processed goods (millions of USD)</v>
          </cell>
          <cell r="C155" t="str">
            <v>Tab19</v>
          </cell>
          <cell r="D155" t="str">
            <v>US dollars</v>
          </cell>
          <cell r="E155" t="str">
            <v>Millions</v>
          </cell>
          <cell r="F155" t="str">
            <v>Sum</v>
          </cell>
          <cell r="G155" t="str">
            <v>Unweighted</v>
          </cell>
          <cell r="H155" t="str">
            <v>2000-2019</v>
          </cell>
          <cell r="I155">
            <v>2019</v>
          </cell>
          <cell r="J155">
            <v>98.148148148148195</v>
          </cell>
          <cell r="K155">
            <v>99.732292587672802</v>
          </cell>
          <cell r="L155">
            <v>99.904575518134195</v>
          </cell>
          <cell r="M155">
            <v>98.561151079136707</v>
          </cell>
          <cell r="N155">
            <v>99.998790004664897</v>
          </cell>
          <cell r="O155">
            <v>100</v>
          </cell>
          <cell r="P155" t="str">
            <v>Author's calculations based on BACI International Trade Database at the Product-Level from CEPII (updated February 19, 2021)</v>
          </cell>
        </row>
        <row r="156">
          <cell r="A156" t="str">
            <v>ImpFullyProc</v>
          </cell>
          <cell r="B156" t="str">
            <v>Total imports of fully processed goods (millions of USD)</v>
          </cell>
          <cell r="C156" t="str">
            <v>Tab19</v>
          </cell>
          <cell r="D156" t="str">
            <v>US dollars</v>
          </cell>
          <cell r="E156" t="str">
            <v>Millions</v>
          </cell>
          <cell r="F156" t="str">
            <v>Sum</v>
          </cell>
          <cell r="G156" t="str">
            <v>Unweighted</v>
          </cell>
          <cell r="H156" t="str">
            <v>2000-2019</v>
          </cell>
          <cell r="I156">
            <v>2019</v>
          </cell>
          <cell r="J156">
            <v>98.148148148148195</v>
          </cell>
          <cell r="K156">
            <v>99.732292587672802</v>
          </cell>
          <cell r="L156">
            <v>99.904575518134195</v>
          </cell>
          <cell r="M156">
            <v>98.561151079136707</v>
          </cell>
          <cell r="N156">
            <v>99.998790004664897</v>
          </cell>
          <cell r="O156">
            <v>100</v>
          </cell>
          <cell r="P156" t="str">
            <v>Author's calculations based on BACI International Trade Database at the Product-Level from CEPII (updated February 19, 2021)</v>
          </cell>
        </row>
        <row r="157">
          <cell r="A157" t="str">
            <v>ImpAllProc</v>
          </cell>
          <cell r="B157" t="str">
            <v>Total imports of processed and unprocessed goods (millions of USD)</v>
          </cell>
          <cell r="C157" t="str">
            <v>Tab19</v>
          </cell>
          <cell r="D157" t="str">
            <v>US dollars</v>
          </cell>
          <cell r="E157" t="str">
            <v>Millions</v>
          </cell>
          <cell r="F157" t="str">
            <v>Sum</v>
          </cell>
          <cell r="G157" t="str">
            <v>Unweighted</v>
          </cell>
          <cell r="H157" t="str">
            <v>2000-2019</v>
          </cell>
          <cell r="I157">
            <v>2019</v>
          </cell>
          <cell r="J157">
            <v>98.148148148148195</v>
          </cell>
          <cell r="K157">
            <v>99.732292587672802</v>
          </cell>
          <cell r="L157">
            <v>99.904575518134195</v>
          </cell>
          <cell r="M157">
            <v>98.561151079136707</v>
          </cell>
          <cell r="N157">
            <v>99.998790004664897</v>
          </cell>
          <cell r="O157">
            <v>100</v>
          </cell>
          <cell r="P157" t="str">
            <v>Author's calculations based on BACI International Trade Database at the Product-Level from CEPII (updated February 19, 2021)</v>
          </cell>
        </row>
        <row r="158">
          <cell r="A158" t="str">
            <v>ExpProdPct1</v>
          </cell>
          <cell r="B158" t="str">
            <v>% of exports ascribed to 4-dig HS96 product category with highest level of exports</v>
          </cell>
          <cell r="C158" t="str">
            <v>Tab20</v>
          </cell>
          <cell r="D158" t="str">
            <v>Percentage</v>
          </cell>
          <cell r="E158" t="str">
            <v>Percentage</v>
          </cell>
          <cell r="F158" t="str">
            <v>Pooled data</v>
          </cell>
          <cell r="G158" t="str">
            <v>Self-weighting</v>
          </cell>
          <cell r="H158" t="str">
            <v>2000-2019</v>
          </cell>
          <cell r="I158">
            <v>2019</v>
          </cell>
          <cell r="J158" t="str">
            <v>.</v>
          </cell>
          <cell r="K158" t="str">
            <v>.</v>
          </cell>
          <cell r="L158" t="str">
            <v>.</v>
          </cell>
          <cell r="M158" t="str">
            <v>.</v>
          </cell>
          <cell r="N158" t="str">
            <v>.</v>
          </cell>
          <cell r="O158" t="str">
            <v>.</v>
          </cell>
          <cell r="P158" t="str">
            <v>Author's calculations based on BACI International Trade Database at the Product-Level from CEPII (updated February 19, 2021)</v>
          </cell>
        </row>
        <row r="159">
          <cell r="A159" t="str">
            <v>ExpProd1</v>
          </cell>
          <cell r="B159" t="str">
            <v>Product category (4-dig HS96 classification) with highest level of exports</v>
          </cell>
          <cell r="C159" t="str">
            <v>Tab20</v>
          </cell>
          <cell r="D159" t="str">
            <v>Percentage</v>
          </cell>
          <cell r="E159" t="str">
            <v>Percentage</v>
          </cell>
          <cell r="F159" t="str">
            <v>Pooled data</v>
          </cell>
          <cell r="G159" t="str">
            <v>Self-weighting</v>
          </cell>
          <cell r="H159" t="str">
            <v>2000-2019</v>
          </cell>
          <cell r="I159">
            <v>2019</v>
          </cell>
          <cell r="J159" t="str">
            <v>.</v>
          </cell>
          <cell r="K159" t="str">
            <v>.</v>
          </cell>
          <cell r="L159" t="str">
            <v>.</v>
          </cell>
          <cell r="M159" t="str">
            <v>.</v>
          </cell>
          <cell r="N159" t="str">
            <v>.</v>
          </cell>
          <cell r="O159" t="str">
            <v>.</v>
          </cell>
          <cell r="P159" t="str">
            <v>Author's calculations based on BACI International Trade Database at the Product-Level from CEPII (updated February 19, 2021)</v>
          </cell>
        </row>
        <row r="160">
          <cell r="A160" t="str">
            <v>ExpProdPct2</v>
          </cell>
          <cell r="B160" t="str">
            <v>% of exports ascribed to 4-dig HS96 product category with second highest level of</v>
          </cell>
          <cell r="C160" t="str">
            <v>Tab20</v>
          </cell>
          <cell r="D160" t="str">
            <v>Percentage</v>
          </cell>
          <cell r="E160" t="str">
            <v>Percentage</v>
          </cell>
          <cell r="F160" t="str">
            <v>Pooled data</v>
          </cell>
          <cell r="G160" t="str">
            <v>Self-weighting</v>
          </cell>
          <cell r="H160" t="str">
            <v>2000-2019</v>
          </cell>
          <cell r="I160">
            <v>2019</v>
          </cell>
          <cell r="J160" t="str">
            <v>.</v>
          </cell>
          <cell r="K160" t="str">
            <v>.</v>
          </cell>
          <cell r="L160" t="str">
            <v>.</v>
          </cell>
          <cell r="M160" t="str">
            <v>.</v>
          </cell>
          <cell r="N160" t="str">
            <v>.</v>
          </cell>
          <cell r="O160" t="str">
            <v>.</v>
          </cell>
          <cell r="P160" t="str">
            <v>Author's calculations based on BACI International Trade Database at the Product-Level from CEPII (updated February 19, 2021)</v>
          </cell>
        </row>
        <row r="161">
          <cell r="A161" t="str">
            <v>ExpProd2</v>
          </cell>
          <cell r="B161" t="str">
            <v>Product category (4-dig HS96 classification) with second highest level of exports</v>
          </cell>
          <cell r="C161" t="str">
            <v>Tab20</v>
          </cell>
          <cell r="D161" t="str">
            <v>Percentage</v>
          </cell>
          <cell r="E161" t="str">
            <v>Percentage</v>
          </cell>
          <cell r="F161" t="str">
            <v>Pooled data</v>
          </cell>
          <cell r="G161" t="str">
            <v>Self-weighting</v>
          </cell>
          <cell r="H161" t="str">
            <v>2000-2019</v>
          </cell>
          <cell r="I161">
            <v>2019</v>
          </cell>
          <cell r="J161" t="str">
            <v>.</v>
          </cell>
          <cell r="K161" t="str">
            <v>.</v>
          </cell>
          <cell r="L161" t="str">
            <v>.</v>
          </cell>
          <cell r="M161" t="str">
            <v>.</v>
          </cell>
          <cell r="N161" t="str">
            <v>.</v>
          </cell>
          <cell r="O161" t="str">
            <v>.</v>
          </cell>
          <cell r="P161" t="str">
            <v>Author's calculations based on BACI International Trade Database at the Product-Level from CEPII (updated February 19, 2021)</v>
          </cell>
        </row>
        <row r="162">
          <cell r="A162" t="str">
            <v>ExpProdPct3</v>
          </cell>
          <cell r="B162" t="str">
            <v>% of exports ascribed to 4-dig HS96 product category with third highest level of e</v>
          </cell>
          <cell r="C162" t="str">
            <v>Tab20</v>
          </cell>
          <cell r="D162" t="str">
            <v>Percentage</v>
          </cell>
          <cell r="E162" t="str">
            <v>Percentage</v>
          </cell>
          <cell r="F162" t="str">
            <v>Pooled data</v>
          </cell>
          <cell r="G162" t="str">
            <v>Self-weighting</v>
          </cell>
          <cell r="H162" t="str">
            <v>2000-2019</v>
          </cell>
          <cell r="I162">
            <v>2019</v>
          </cell>
          <cell r="J162" t="str">
            <v>.</v>
          </cell>
          <cell r="K162" t="str">
            <v>.</v>
          </cell>
          <cell r="L162" t="str">
            <v>.</v>
          </cell>
          <cell r="M162" t="str">
            <v>.</v>
          </cell>
          <cell r="N162" t="str">
            <v>.</v>
          </cell>
          <cell r="O162" t="str">
            <v>.</v>
          </cell>
          <cell r="P162" t="str">
            <v>Author's calculations based on BACI International Trade Database at the Product-Level from CEPII (updated February 19, 2021)</v>
          </cell>
        </row>
        <row r="163">
          <cell r="A163" t="str">
            <v>ExpProd3</v>
          </cell>
          <cell r="B163" t="str">
            <v>Product category (4-dig HS96 classification) with third highest level of exports</v>
          </cell>
          <cell r="C163" t="str">
            <v>Tab20</v>
          </cell>
          <cell r="D163" t="str">
            <v>Percentage</v>
          </cell>
          <cell r="E163" t="str">
            <v>Percentage</v>
          </cell>
          <cell r="F163" t="str">
            <v>Pooled data</v>
          </cell>
          <cell r="G163" t="str">
            <v>Self-weighting</v>
          </cell>
          <cell r="H163" t="str">
            <v>2000-2019</v>
          </cell>
          <cell r="I163">
            <v>2019</v>
          </cell>
          <cell r="J163" t="str">
            <v>.</v>
          </cell>
          <cell r="K163" t="str">
            <v>.</v>
          </cell>
          <cell r="L163" t="str">
            <v>.</v>
          </cell>
          <cell r="M163" t="str">
            <v>.</v>
          </cell>
          <cell r="N163" t="str">
            <v>.</v>
          </cell>
          <cell r="O163" t="str">
            <v>.</v>
          </cell>
          <cell r="P163" t="str">
            <v>Author's calculations based on BACI International Trade Database at the Product-Level from CEPII (updated February 19, 2021)</v>
          </cell>
        </row>
        <row r="164">
          <cell r="A164" t="str">
            <v>ExpProdPct4</v>
          </cell>
          <cell r="B164" t="str">
            <v>% of exports ascribed to 4-dig HS96 product category with fourth highest level of</v>
          </cell>
          <cell r="C164" t="str">
            <v>Tab20</v>
          </cell>
          <cell r="D164" t="str">
            <v>Percentage</v>
          </cell>
          <cell r="E164" t="str">
            <v>Percentage</v>
          </cell>
          <cell r="F164" t="str">
            <v>Pooled data</v>
          </cell>
          <cell r="G164" t="str">
            <v>Self-weighting</v>
          </cell>
          <cell r="H164" t="str">
            <v>2000-2019</v>
          </cell>
          <cell r="I164">
            <v>2019</v>
          </cell>
          <cell r="J164" t="str">
            <v>.</v>
          </cell>
          <cell r="K164" t="str">
            <v>.</v>
          </cell>
          <cell r="L164" t="str">
            <v>.</v>
          </cell>
          <cell r="M164" t="str">
            <v>.</v>
          </cell>
          <cell r="N164" t="str">
            <v>.</v>
          </cell>
          <cell r="O164" t="str">
            <v>.</v>
          </cell>
          <cell r="P164" t="str">
            <v>Author's calculations based on BACI International Trade Database at the Product-Level from CEPII (updated February 19, 2021)</v>
          </cell>
        </row>
        <row r="165">
          <cell r="A165" t="str">
            <v>ExpProd4</v>
          </cell>
          <cell r="B165" t="str">
            <v>Product category (4-dig HS96 classification) with fourth highest level of exports</v>
          </cell>
          <cell r="C165" t="str">
            <v>Tab20</v>
          </cell>
          <cell r="D165" t="str">
            <v>Percentage</v>
          </cell>
          <cell r="E165" t="str">
            <v>Percentage</v>
          </cell>
          <cell r="F165" t="str">
            <v>Pooled data</v>
          </cell>
          <cell r="G165" t="str">
            <v>Self-weighting</v>
          </cell>
          <cell r="H165" t="str">
            <v>2000-2019</v>
          </cell>
          <cell r="I165">
            <v>2019</v>
          </cell>
          <cell r="J165" t="str">
            <v>.</v>
          </cell>
          <cell r="K165" t="str">
            <v>.</v>
          </cell>
          <cell r="L165" t="str">
            <v>.</v>
          </cell>
          <cell r="M165" t="str">
            <v>.</v>
          </cell>
          <cell r="N165" t="str">
            <v>.</v>
          </cell>
          <cell r="O165" t="str">
            <v>.</v>
          </cell>
          <cell r="P165" t="str">
            <v>Author's calculations based on BACI International Trade Database at the Product-Level from CEPII (updated February 19, 2021)</v>
          </cell>
        </row>
        <row r="166">
          <cell r="A166" t="str">
            <v>ExpProdPct5</v>
          </cell>
          <cell r="B166" t="str">
            <v>% of exports ascribed to 4-dig HS96 product category with fifth highest level of e</v>
          </cell>
          <cell r="C166" t="str">
            <v>Tab20</v>
          </cell>
          <cell r="D166" t="str">
            <v>Percentage</v>
          </cell>
          <cell r="E166" t="str">
            <v>Percentage</v>
          </cell>
          <cell r="F166" t="str">
            <v>Pooled data</v>
          </cell>
          <cell r="G166" t="str">
            <v>Self-weighting</v>
          </cell>
          <cell r="H166" t="str">
            <v>2000-2019</v>
          </cell>
          <cell r="I166">
            <v>2019</v>
          </cell>
          <cell r="J166" t="str">
            <v>.</v>
          </cell>
          <cell r="K166" t="str">
            <v>.</v>
          </cell>
          <cell r="L166" t="str">
            <v>.</v>
          </cell>
          <cell r="M166" t="str">
            <v>.</v>
          </cell>
          <cell r="N166" t="str">
            <v>.</v>
          </cell>
          <cell r="O166" t="str">
            <v>.</v>
          </cell>
          <cell r="P166" t="str">
            <v>Author's calculations based on BACI International Trade Database at the Product-Level from CEPII (updated February 19, 2021)</v>
          </cell>
        </row>
        <row r="167">
          <cell r="A167" t="str">
            <v>ExpProd5</v>
          </cell>
          <cell r="B167" t="str">
            <v>Product category (4-dig HS96 classification) with fifth highest level of exports</v>
          </cell>
          <cell r="C167" t="str">
            <v>Tab20</v>
          </cell>
          <cell r="D167" t="str">
            <v>Percentage</v>
          </cell>
          <cell r="E167" t="str">
            <v>Percentage</v>
          </cell>
          <cell r="F167" t="str">
            <v>Pooled data</v>
          </cell>
          <cell r="G167" t="str">
            <v>Self-weighting</v>
          </cell>
          <cell r="H167" t="str">
            <v>2000-2019</v>
          </cell>
          <cell r="I167">
            <v>2019</v>
          </cell>
          <cell r="J167" t="str">
            <v>.</v>
          </cell>
          <cell r="K167" t="str">
            <v>.</v>
          </cell>
          <cell r="L167" t="str">
            <v>.</v>
          </cell>
          <cell r="M167" t="str">
            <v>.</v>
          </cell>
          <cell r="N167" t="str">
            <v>.</v>
          </cell>
          <cell r="O167" t="str">
            <v>.</v>
          </cell>
          <cell r="P167" t="str">
            <v>Author's calculations based on BACI International Trade Database at the Product-Level from CEPII (updated February 19, 2021)</v>
          </cell>
        </row>
        <row r="168">
          <cell r="A168" t="str">
            <v>NumPrdU75</v>
          </cell>
          <cell r="B168" t="str">
            <v>Number of products amounting to 75% of total exports</v>
          </cell>
          <cell r="C168" t="str">
            <v>Tab20</v>
          </cell>
          <cell r="D168" t="str">
            <v>Number</v>
          </cell>
          <cell r="E168" t="str">
            <v>Units</v>
          </cell>
          <cell r="F168" t="str">
            <v>Pooled data</v>
          </cell>
          <cell r="G168" t="str">
            <v>Self-weighting</v>
          </cell>
          <cell r="H168" t="str">
            <v>2000-2019</v>
          </cell>
          <cell r="I168">
            <v>2019</v>
          </cell>
          <cell r="J168" t="str">
            <v>.</v>
          </cell>
          <cell r="K168" t="str">
            <v>.</v>
          </cell>
          <cell r="L168" t="str">
            <v>.</v>
          </cell>
          <cell r="M168" t="str">
            <v>.</v>
          </cell>
          <cell r="N168" t="str">
            <v>.</v>
          </cell>
          <cell r="O168" t="str">
            <v>.</v>
          </cell>
          <cell r="P168" t="str">
            <v>Author's calculations based on BACI International Trade Database at the Product-Level from CEPII (updated February 19, 2021)</v>
          </cell>
        </row>
        <row r="169">
          <cell r="A169" t="str">
            <v>NumPrdU90</v>
          </cell>
          <cell r="B169" t="str">
            <v>Number of products amounting to 90% of total exports</v>
          </cell>
          <cell r="C169" t="str">
            <v>Tab20</v>
          </cell>
          <cell r="D169" t="str">
            <v>Number</v>
          </cell>
          <cell r="E169" t="str">
            <v>Units</v>
          </cell>
          <cell r="F169" t="str">
            <v>Pooled data</v>
          </cell>
          <cell r="G169" t="str">
            <v>Self-weighting</v>
          </cell>
          <cell r="H169" t="str">
            <v>2000-2019</v>
          </cell>
          <cell r="I169">
            <v>2019</v>
          </cell>
          <cell r="J169" t="str">
            <v>.</v>
          </cell>
          <cell r="K169" t="str">
            <v>.</v>
          </cell>
          <cell r="L169" t="str">
            <v>.</v>
          </cell>
          <cell r="M169" t="str">
            <v>.</v>
          </cell>
          <cell r="N169" t="str">
            <v>.</v>
          </cell>
          <cell r="O169" t="str">
            <v>.</v>
          </cell>
          <cell r="P169" t="str">
            <v>Author's calculations based on BACI International Trade Database at the Product-Level from CEPII (updated February 19, 2021)</v>
          </cell>
        </row>
        <row r="170">
          <cell r="A170" t="str">
            <v>TotExpPerGDP</v>
          </cell>
          <cell r="B170" t="str">
            <v>Value of total exports of goods and services as a % of GDP</v>
          </cell>
          <cell r="C170" t="str">
            <v>Tab20</v>
          </cell>
          <cell r="D170" t="str">
            <v>Percentage</v>
          </cell>
          <cell r="E170" t="str">
            <v>Percentage</v>
          </cell>
          <cell r="F170" t="str">
            <v>Mean</v>
          </cell>
          <cell r="G170" t="str">
            <v>GDP in PPP dollars</v>
          </cell>
          <cell r="H170" t="str">
            <v>2000-2026</v>
          </cell>
          <cell r="I170">
            <v>2019</v>
          </cell>
          <cell r="J170">
            <v>98.148148148148195</v>
          </cell>
          <cell r="K170">
            <v>99.481179953430299</v>
          </cell>
          <cell r="L170">
            <v>98.572391456313198</v>
          </cell>
          <cell r="M170">
            <v>95.683453237410106</v>
          </cell>
          <cell r="N170">
            <v>99.148449692757893</v>
          </cell>
          <cell r="O170">
            <v>99.998298653836997</v>
          </cell>
          <cell r="P170" t="str">
            <v>IMF World Economic Outlook Database October, 2021 (October 2019, for some indicators)</v>
          </cell>
        </row>
        <row r="171">
          <cell r="A171" t="str">
            <v>HHIProd</v>
          </cell>
          <cell r="B171" t="str">
            <v>Herfindahl-Hirschmann Concentration Index of export products</v>
          </cell>
          <cell r="C171" t="str">
            <v>Tab20</v>
          </cell>
          <cell r="D171" t="str">
            <v>Index</v>
          </cell>
          <cell r="E171" t="str">
            <v>Index</v>
          </cell>
          <cell r="F171" t="str">
            <v>Pooled data</v>
          </cell>
          <cell r="G171" t="str">
            <v>Self-weighting</v>
          </cell>
          <cell r="H171" t="str">
            <v>2000-2019</v>
          </cell>
          <cell r="I171">
            <v>2019</v>
          </cell>
          <cell r="J171" t="str">
            <v>.</v>
          </cell>
          <cell r="K171" t="str">
            <v>.</v>
          </cell>
          <cell r="L171" t="str">
            <v>.</v>
          </cell>
          <cell r="M171" t="str">
            <v>.</v>
          </cell>
          <cell r="N171" t="str">
            <v>.</v>
          </cell>
          <cell r="O171" t="str">
            <v>.</v>
          </cell>
          <cell r="P171" t="str">
            <v/>
          </cell>
        </row>
        <row r="172">
          <cell r="A172" t="str">
            <v>AUCRegExpPct</v>
          </cell>
          <cell r="B172" t="str">
            <v>Exports to countries in same AUC Region, as a % of total exports</v>
          </cell>
          <cell r="C172" t="str">
            <v>Tab21</v>
          </cell>
          <cell r="D172" t="str">
            <v>Percentage</v>
          </cell>
          <cell r="E172" t="str">
            <v>Percentage</v>
          </cell>
          <cell r="F172" t="str">
            <v>Sum</v>
          </cell>
          <cell r="G172" t="str">
            <v>Unweighted</v>
          </cell>
          <cell r="H172" t="str">
            <v>2000-2019</v>
          </cell>
          <cell r="I172">
            <v>2019</v>
          </cell>
          <cell r="J172">
            <v>98.148148148148195</v>
          </cell>
          <cell r="K172">
            <v>99.732292587672802</v>
          </cell>
          <cell r="L172">
            <v>99.904575518134195</v>
          </cell>
          <cell r="M172" t="str">
            <v>.</v>
          </cell>
          <cell r="N172" t="str">
            <v>.</v>
          </cell>
          <cell r="O172" t="str">
            <v>.</v>
          </cell>
          <cell r="P172" t="str">
            <v>Author's calculations based on BACI International Trade Database at the Product-Level from CEPII (updated February 19, 2021)</v>
          </cell>
        </row>
        <row r="173">
          <cell r="A173" t="str">
            <v>CHNExpPct</v>
          </cell>
          <cell r="B173" t="str">
            <v>Exports to China, as a % of total exports</v>
          </cell>
          <cell r="C173" t="str">
            <v>Tab21</v>
          </cell>
          <cell r="D173" t="str">
            <v>Percentage</v>
          </cell>
          <cell r="E173" t="str">
            <v>Percentage</v>
          </cell>
          <cell r="F173" t="str">
            <v>Sum</v>
          </cell>
          <cell r="G173" t="str">
            <v>Unweighted</v>
          </cell>
          <cell r="H173" t="str">
            <v>2000-2019</v>
          </cell>
          <cell r="I173">
            <v>2019</v>
          </cell>
          <cell r="J173">
            <v>98.148148148148195</v>
          </cell>
          <cell r="K173">
            <v>99.732292587672802</v>
          </cell>
          <cell r="L173">
            <v>99.904575518134195</v>
          </cell>
          <cell r="M173">
            <v>97.841726618705096</v>
          </cell>
          <cell r="N173">
            <v>77.464185735308405</v>
          </cell>
          <cell r="O173">
            <v>81.493563572101493</v>
          </cell>
          <cell r="P173" t="str">
            <v>Author's calculations based on BACI International Trade Database at the Product-Level from CEPII (updated February 19, 2021)</v>
          </cell>
        </row>
        <row r="174">
          <cell r="A174" t="str">
            <v>ContExpPct</v>
          </cell>
          <cell r="B174" t="str">
            <v>Exports to countries in same continent, as a % of total exports</v>
          </cell>
          <cell r="C174" t="str">
            <v>Tab21</v>
          </cell>
          <cell r="D174" t="str">
            <v>Percentage</v>
          </cell>
          <cell r="E174" t="str">
            <v>Percentage</v>
          </cell>
          <cell r="F174" t="str">
            <v>Sum</v>
          </cell>
          <cell r="G174" t="str">
            <v>Unweighted</v>
          </cell>
          <cell r="H174" t="str">
            <v>2000-2019</v>
          </cell>
          <cell r="I174">
            <v>2019</v>
          </cell>
          <cell r="J174">
            <v>98.148148148148195</v>
          </cell>
          <cell r="K174">
            <v>99.732292587672802</v>
          </cell>
          <cell r="L174">
            <v>99.904575518134195</v>
          </cell>
          <cell r="M174">
            <v>98.561151079136707</v>
          </cell>
          <cell r="N174">
            <v>99.998790004664897</v>
          </cell>
          <cell r="O174">
            <v>100</v>
          </cell>
          <cell r="P174" t="str">
            <v>Author's calculations based on BACI International Trade Database at the Product-Level from CEPII (updated February 19, 2021)</v>
          </cell>
        </row>
        <row r="175">
          <cell r="A175" t="str">
            <v>EUExpPct</v>
          </cell>
          <cell r="B175" t="str">
            <v>Exports to EU countries, as a % of total exports</v>
          </cell>
          <cell r="C175" t="str">
            <v>Tab21</v>
          </cell>
          <cell r="D175" t="str">
            <v>Percentage</v>
          </cell>
          <cell r="E175" t="str">
            <v>Percentage</v>
          </cell>
          <cell r="F175" t="str">
            <v>Sum</v>
          </cell>
          <cell r="G175" t="str">
            <v>Unweighted</v>
          </cell>
          <cell r="H175" t="str">
            <v>2000-2019</v>
          </cell>
          <cell r="I175">
            <v>2019</v>
          </cell>
          <cell r="J175">
            <v>98.148148148148195</v>
          </cell>
          <cell r="K175">
            <v>99.732292587672802</v>
          </cell>
          <cell r="L175">
            <v>99.904575518134195</v>
          </cell>
          <cell r="M175">
            <v>98.561151079136707</v>
          </cell>
          <cell r="N175">
            <v>99.998790004664897</v>
          </cell>
          <cell r="O175">
            <v>100</v>
          </cell>
          <cell r="P175" t="str">
            <v>Author's calculations based on BACI International Trade Database at the Product-Level from CEPII (updated February 19, 2021)</v>
          </cell>
        </row>
        <row r="176">
          <cell r="A176" t="str">
            <v>RECExpPct</v>
          </cell>
          <cell r="B176" t="str">
            <v>Exports to countries in same REC, as a % of total exports</v>
          </cell>
          <cell r="C176" t="str">
            <v>Tab21</v>
          </cell>
          <cell r="D176" t="str">
            <v>Percentage</v>
          </cell>
          <cell r="E176" t="str">
            <v>Percentage</v>
          </cell>
          <cell r="F176" t="str">
            <v>Sum</v>
          </cell>
          <cell r="G176" t="str">
            <v>Unweighted</v>
          </cell>
          <cell r="H176" t="str">
            <v>2000-2019</v>
          </cell>
          <cell r="I176">
            <v>2019</v>
          </cell>
          <cell r="J176">
            <v>98.148148148148195</v>
          </cell>
          <cell r="K176">
            <v>99.732292587672802</v>
          </cell>
          <cell r="L176">
            <v>99.904575518134195</v>
          </cell>
          <cell r="M176">
            <v>35.251798561151098</v>
          </cell>
          <cell r="N176">
            <v>24.087856736699401</v>
          </cell>
          <cell r="O176">
            <v>28.6156498039193</v>
          </cell>
          <cell r="P176" t="str">
            <v>Author's calculations based on BACI International Trade Database at the Product-Level from CEPII (updated February 19, 2021)</v>
          </cell>
        </row>
        <row r="177">
          <cell r="A177" t="str">
            <v>USAExpPct</v>
          </cell>
          <cell r="B177" t="str">
            <v>Exports to USA, as a % of total exports</v>
          </cell>
          <cell r="C177" t="str">
            <v>Tab21</v>
          </cell>
          <cell r="D177" t="str">
            <v>Percentage</v>
          </cell>
          <cell r="E177" t="str">
            <v>Percentage</v>
          </cell>
          <cell r="F177" t="str">
            <v>Sum</v>
          </cell>
          <cell r="G177" t="str">
            <v>Unweighted</v>
          </cell>
          <cell r="H177" t="str">
            <v>2000-2019</v>
          </cell>
          <cell r="I177">
            <v>2019</v>
          </cell>
          <cell r="J177">
            <v>98.148148148148195</v>
          </cell>
          <cell r="K177">
            <v>99.732292587672802</v>
          </cell>
          <cell r="L177">
            <v>99.904575518134195</v>
          </cell>
          <cell r="M177">
            <v>97.122302158273399</v>
          </cell>
          <cell r="N177">
            <v>94.423524752472005</v>
          </cell>
          <cell r="O177">
            <v>83.0653080158378</v>
          </cell>
          <cell r="P177" t="str">
            <v>Author's calculations based on BACI International Trade Database at the Product-Level from CEPII (updated February 19, 2021)</v>
          </cell>
        </row>
        <row r="178">
          <cell r="A178" t="str">
            <v>ExtraCont</v>
          </cell>
          <cell r="B178" t="str">
            <v>Extra-continental trade in intermediate goods (millions of USD)</v>
          </cell>
          <cell r="C178" t="str">
            <v>Tab21</v>
          </cell>
          <cell r="D178" t="str">
            <v>US Dollars</v>
          </cell>
          <cell r="E178" t="str">
            <v>Millions</v>
          </cell>
          <cell r="F178" t="str">
            <v>Sum</v>
          </cell>
          <cell r="G178" t="str">
            <v>Unweighted</v>
          </cell>
          <cell r="H178" t="str">
            <v>2000-2019</v>
          </cell>
          <cell r="I178">
            <v>2019</v>
          </cell>
          <cell r="J178">
            <v>98.148148148148195</v>
          </cell>
          <cell r="K178">
            <v>99.732292587672802</v>
          </cell>
          <cell r="L178">
            <v>99.904575518134195</v>
          </cell>
          <cell r="M178">
            <v>98.561151079136707</v>
          </cell>
          <cell r="N178">
            <v>99.998790004664897</v>
          </cell>
          <cell r="O178">
            <v>100</v>
          </cell>
          <cell r="P178" t="str">
            <v>Author's calculations based on BACI International Trade Database at the Product-Level from CEPII (updated February 19, 2021)</v>
          </cell>
        </row>
        <row r="179">
          <cell r="A179" t="str">
            <v>IntraCont</v>
          </cell>
          <cell r="B179" t="str">
            <v>Intra-continental trade in intermediate goods (millions of USD)</v>
          </cell>
          <cell r="C179" t="str">
            <v>Tab21</v>
          </cell>
          <cell r="D179" t="str">
            <v>US Dollars</v>
          </cell>
          <cell r="E179" t="str">
            <v>Millions</v>
          </cell>
          <cell r="F179" t="str">
            <v>Sum</v>
          </cell>
          <cell r="G179" t="str">
            <v>Unweighted</v>
          </cell>
          <cell r="H179" t="str">
            <v>2000-2019</v>
          </cell>
          <cell r="I179">
            <v>2019</v>
          </cell>
          <cell r="J179">
            <v>98.148148148148195</v>
          </cell>
          <cell r="K179">
            <v>99.732292587672802</v>
          </cell>
          <cell r="L179">
            <v>99.904575518134195</v>
          </cell>
          <cell r="M179">
            <v>98.561151079136707</v>
          </cell>
          <cell r="N179">
            <v>99.998790004664897</v>
          </cell>
          <cell r="O179">
            <v>100</v>
          </cell>
          <cell r="P179" t="str">
            <v>Author's calculations based on BACI International Trade Database at the Product-Level from CEPII (updated February 19, 2021)</v>
          </cell>
        </row>
        <row r="180">
          <cell r="A180" t="str">
            <v>PercIntra</v>
          </cell>
          <cell r="B180" t="str">
            <v>Intra-continental trade in intermediate goods as a % of all trade in intermediate goods</v>
          </cell>
          <cell r="C180" t="str">
            <v>Tab21</v>
          </cell>
          <cell r="D180" t="str">
            <v>US Dollars</v>
          </cell>
          <cell r="E180" t="str">
            <v>Millions</v>
          </cell>
          <cell r="F180" t="str">
            <v>Sum</v>
          </cell>
          <cell r="G180" t="str">
            <v>Unweighted</v>
          </cell>
          <cell r="H180" t="str">
            <v>2000-2019</v>
          </cell>
          <cell r="I180">
            <v>2019</v>
          </cell>
          <cell r="J180">
            <v>98.148148148148195</v>
          </cell>
          <cell r="K180">
            <v>99.732292587672802</v>
          </cell>
          <cell r="L180">
            <v>99.904575518134195</v>
          </cell>
          <cell r="M180">
            <v>98.561151079136707</v>
          </cell>
          <cell r="N180">
            <v>99.998790004664897</v>
          </cell>
          <cell r="O180">
            <v>100</v>
          </cell>
          <cell r="P180" t="str">
            <v>Author's calculations based on BACI International Trade Database at the Product-Level from CEPII (updated February 19, 2021)</v>
          </cell>
        </row>
        <row r="181">
          <cell r="A181" t="str">
            <v>TotExpPerGDP</v>
          </cell>
          <cell r="B181" t="str">
            <v>Value of total exports of goods and services as a % of GDP</v>
          </cell>
          <cell r="C181" t="str">
            <v>Tab21</v>
          </cell>
          <cell r="D181" t="str">
            <v>Percentage</v>
          </cell>
          <cell r="E181" t="str">
            <v>Percentage</v>
          </cell>
          <cell r="F181" t="str">
            <v>Mean</v>
          </cell>
          <cell r="G181" t="str">
            <v>GDP in PPP dollars</v>
          </cell>
          <cell r="H181" t="str">
            <v>2000-2026</v>
          </cell>
          <cell r="I181">
            <v>2019</v>
          </cell>
          <cell r="J181">
            <v>98.148148148148195</v>
          </cell>
          <cell r="K181">
            <v>99.481179953430299</v>
          </cell>
          <cell r="L181">
            <v>98.572391456313198</v>
          </cell>
          <cell r="M181">
            <v>95.683453237410106</v>
          </cell>
          <cell r="N181">
            <v>99.148449692757893</v>
          </cell>
          <cell r="O181">
            <v>99.998298653836997</v>
          </cell>
          <cell r="P181" t="str">
            <v>IMF World Economic Outlook Database October, 2021 (October 2019, for some indicators)</v>
          </cell>
        </row>
        <row r="182">
          <cell r="A182" t="str">
            <v>PortfolioInFlPGD</v>
          </cell>
          <cell r="B182" t="str">
            <v>Portfolio investment inflows as a % of GDP</v>
          </cell>
          <cell r="C182" t="str">
            <v>Tab22</v>
          </cell>
          <cell r="D182" t="str">
            <v>Percentage</v>
          </cell>
          <cell r="E182" t="str">
            <v>Percentage</v>
          </cell>
          <cell r="F182" t="str">
            <v>Mean</v>
          </cell>
          <cell r="G182" t="str">
            <v>GDP in PPP dollars</v>
          </cell>
          <cell r="H182" t="str">
            <v>2000-2020</v>
          </cell>
          <cell r="I182">
            <v>2019</v>
          </cell>
          <cell r="J182">
            <v>88.8888888888889</v>
          </cell>
          <cell r="K182">
            <v>96.164807928937705</v>
          </cell>
          <cell r="L182">
            <v>97.537435312822197</v>
          </cell>
          <cell r="M182">
            <v>88.489208633093497</v>
          </cell>
          <cell r="N182">
            <v>98.865738314873298</v>
          </cell>
          <cell r="O182">
            <v>99.905539745937006</v>
          </cell>
          <cell r="P182" t="str">
            <v>IMF World Economic Outlook Database October, 2021 (October 2019, for some indicators)</v>
          </cell>
        </row>
        <row r="183">
          <cell r="A183" t="str">
            <v>PortfolioOutFlPGD</v>
          </cell>
          <cell r="B183" t="str">
            <v>Portfolio investment outflows as a % of GDP</v>
          </cell>
          <cell r="C183" t="str">
            <v>Tab22</v>
          </cell>
          <cell r="D183" t="str">
            <v>Percentage</v>
          </cell>
          <cell r="E183" t="str">
            <v>Percentage</v>
          </cell>
          <cell r="F183" t="str">
            <v>Mean</v>
          </cell>
          <cell r="G183" t="str">
            <v>GDP in PPP dollars</v>
          </cell>
          <cell r="H183" t="str">
            <v>2000-2020</v>
          </cell>
          <cell r="I183" t="str">
            <v>.</v>
          </cell>
          <cell r="J183" t="str">
            <v>.</v>
          </cell>
          <cell r="K183" t="str">
            <v>.</v>
          </cell>
          <cell r="L183" t="str">
            <v>.</v>
          </cell>
          <cell r="M183" t="str">
            <v>.</v>
          </cell>
          <cell r="N183" t="str">
            <v>.</v>
          </cell>
          <cell r="O183" t="str">
            <v>.</v>
          </cell>
          <cell r="P183" t="str">
            <v>IMF World Economic Outlook Database October, 2021 (October 2019, for some indicators)</v>
          </cell>
        </row>
        <row r="184">
          <cell r="A184" t="str">
            <v>PortfolioNetPGD</v>
          </cell>
          <cell r="B184" t="str">
            <v>Net portfolio investments (outflows - inflows) as a % of GDP</v>
          </cell>
          <cell r="C184" t="str">
            <v>Tab22</v>
          </cell>
          <cell r="D184" t="str">
            <v>Percentage</v>
          </cell>
          <cell r="E184" t="str">
            <v>Percentage</v>
          </cell>
          <cell r="F184" t="str">
            <v>Mean</v>
          </cell>
          <cell r="G184" t="str">
            <v>GDP in PPP dollars</v>
          </cell>
          <cell r="H184" t="str">
            <v>2000-2026</v>
          </cell>
          <cell r="I184" t="str">
            <v>.</v>
          </cell>
          <cell r="J184" t="str">
            <v>.</v>
          </cell>
          <cell r="K184" t="str">
            <v>.</v>
          </cell>
          <cell r="L184" t="str">
            <v>.</v>
          </cell>
          <cell r="M184" t="str">
            <v>.</v>
          </cell>
          <cell r="N184" t="str">
            <v>.</v>
          </cell>
          <cell r="O184" t="str">
            <v>.</v>
          </cell>
          <cell r="P184" t="str">
            <v>IMF World Economic Outlook Database October, 2021 (October 2019, for some indicators)</v>
          </cell>
        </row>
        <row r="185">
          <cell r="A185" t="str">
            <v>ODAPGD</v>
          </cell>
          <cell r="B185" t="str">
            <v>Net Official Development Assistance (ODA) inflows as a % of GDP</v>
          </cell>
          <cell r="C185" t="str">
            <v>Tab22</v>
          </cell>
          <cell r="D185" t="str">
            <v>Percentage</v>
          </cell>
          <cell r="E185" t="str">
            <v>Percentage</v>
          </cell>
          <cell r="F185" t="str">
            <v>Mean</v>
          </cell>
          <cell r="G185" t="str">
            <v>GDP in PPP dollars</v>
          </cell>
          <cell r="H185" t="str">
            <v>2000-2019</v>
          </cell>
          <cell r="I185">
            <v>2019</v>
          </cell>
          <cell r="J185">
            <v>98.148148148148195</v>
          </cell>
          <cell r="K185">
            <v>99.992517839640996</v>
          </cell>
          <cell r="L185">
            <v>99.958118990839296</v>
          </cell>
          <cell r="M185">
            <v>56.834532374100696</v>
          </cell>
          <cell r="N185">
            <v>78.020047379432796</v>
          </cell>
          <cell r="O185">
            <v>47.238816657230998</v>
          </cell>
          <cell r="P185" t="str">
            <v>Official Development Assistance (ODA) reported by OECD Development Assistance Committee (retrieved 14/09/2021)</v>
          </cell>
        </row>
        <row r="186">
          <cell r="A186" t="str">
            <v>GrNatSavPrvPGD</v>
          </cell>
          <cell r="B186" t="str">
            <v>Gross private saving, current prices as a % of GDP</v>
          </cell>
          <cell r="C186" t="str">
            <v>Tab22</v>
          </cell>
          <cell r="D186" t="str">
            <v>Percentage</v>
          </cell>
          <cell r="E186" t="str">
            <v>Percentage</v>
          </cell>
          <cell r="F186" t="str">
            <v>Mean</v>
          </cell>
          <cell r="G186" t="str">
            <v>GDP in PPP dollars</v>
          </cell>
          <cell r="H186" t="str">
            <v>2000-2020</v>
          </cell>
          <cell r="I186">
            <v>2019</v>
          </cell>
          <cell r="J186">
            <v>90.740740740740804</v>
          </cell>
          <cell r="K186">
            <v>96.7254008000113</v>
          </cell>
          <cell r="L186">
            <v>97.646624634372102</v>
          </cell>
          <cell r="M186">
            <v>77.697841726618705</v>
          </cell>
          <cell r="N186">
            <v>74.6284133237058</v>
          </cell>
          <cell r="O186">
            <v>79.831546936596894</v>
          </cell>
          <cell r="P186" t="str">
            <v>IMF World Economic Outlook Database October, 2021 (October 2019, for some indicators)</v>
          </cell>
        </row>
        <row r="187">
          <cell r="A187" t="str">
            <v>UNCTADFDIPGD</v>
          </cell>
          <cell r="B187" t="str">
            <v>Foreign Direct Investment (FDI) inflows as a % of GDP</v>
          </cell>
          <cell r="C187" t="str">
            <v>Tab22</v>
          </cell>
          <cell r="D187" t="str">
            <v>Percentage</v>
          </cell>
          <cell r="E187" t="str">
            <v>Percentage</v>
          </cell>
          <cell r="F187" t="str">
            <v>Mean</v>
          </cell>
          <cell r="G187" t="str">
            <v>GDP in PPP dollars</v>
          </cell>
          <cell r="H187" t="str">
            <v>2000-2020</v>
          </cell>
          <cell r="I187">
            <v>2019</v>
          </cell>
          <cell r="J187">
            <v>96.296296296296305</v>
          </cell>
          <cell r="K187">
            <v>92.837284889669604</v>
          </cell>
          <cell r="L187">
            <v>97.095910638598099</v>
          </cell>
          <cell r="M187">
            <v>93.525179856115102</v>
          </cell>
          <cell r="N187">
            <v>99.145279268283701</v>
          </cell>
          <cell r="O187">
            <v>99.994305671226002</v>
          </cell>
          <cell r="P187" t="str">
            <v>UNCTADStat Online Data Centre, FDI Online Database (retrieved 17/11/2021)</v>
          </cell>
        </row>
        <row r="188">
          <cell r="A188" t="str">
            <v>RemitPGD</v>
          </cell>
          <cell r="B188" t="str">
            <v>Remittances inflows as a % of GDP</v>
          </cell>
          <cell r="C188" t="str">
            <v>Tab22</v>
          </cell>
          <cell r="D188" t="str">
            <v>Percentage</v>
          </cell>
          <cell r="E188" t="str">
            <v>Percentage</v>
          </cell>
          <cell r="F188" t="str">
            <v>Mean</v>
          </cell>
          <cell r="G188" t="str">
            <v>GDP in PPP dollars</v>
          </cell>
          <cell r="H188" t="str">
            <v>2000-2020</v>
          </cell>
          <cell r="I188">
            <v>2019</v>
          </cell>
          <cell r="J188">
            <v>98.148148148148195</v>
          </cell>
          <cell r="K188">
            <v>99.588117640085699</v>
          </cell>
          <cell r="L188">
            <v>99.681755904264605</v>
          </cell>
          <cell r="M188">
            <v>90.647482014388501</v>
          </cell>
          <cell r="N188">
            <v>98.496445921724799</v>
          </cell>
          <cell r="O188">
            <v>99.297228970868105</v>
          </cell>
          <cell r="P188" t="str">
            <v>World Bank Migration and Remittances Data (May 2021)</v>
          </cell>
        </row>
        <row r="189">
          <cell r="A189" t="str">
            <v>TotalFinInflowsPGD</v>
          </cell>
          <cell r="B189" t="str">
            <v>Total financial inflows as a % of GDP</v>
          </cell>
          <cell r="C189" t="str">
            <v>Tab22</v>
          </cell>
          <cell r="D189" t="str">
            <v>Percentage</v>
          </cell>
          <cell r="E189" t="str">
            <v>Percentage</v>
          </cell>
          <cell r="F189" t="str">
            <v>Mean</v>
          </cell>
          <cell r="G189" t="str">
            <v>GDP in PPP dollars</v>
          </cell>
          <cell r="H189" t="str">
            <v>2000-2019</v>
          </cell>
          <cell r="I189">
            <v>2019</v>
          </cell>
          <cell r="J189">
            <v>85.185185185185205</v>
          </cell>
          <cell r="K189">
            <v>89.109030505262595</v>
          </cell>
          <cell r="L189">
            <v>95.742710399371703</v>
          </cell>
          <cell r="M189">
            <v>84.172661870503603</v>
          </cell>
          <cell r="N189">
            <v>98.213327460966795</v>
          </cell>
          <cell r="O189">
            <v>99.207889184556606</v>
          </cell>
          <cell r="P189" t="str">
            <v>Author's calculations based on financial flows data from IMF, OECD Development Assistance Committee, UNCTAD, and the World Bank</v>
          </cell>
        </row>
        <row r="190">
          <cell r="A190" t="str">
            <v>PortfolioInFl</v>
          </cell>
          <cell r="B190" t="str">
            <v>Portfolio investment inflows</v>
          </cell>
          <cell r="C190" t="str">
            <v>Tab22</v>
          </cell>
          <cell r="D190" t="str">
            <v>US dollars</v>
          </cell>
          <cell r="E190" t="str">
            <v>Millions</v>
          </cell>
          <cell r="F190" t="str">
            <v>Sum</v>
          </cell>
          <cell r="G190" t="str">
            <v>Unweighted</v>
          </cell>
          <cell r="H190" t="str">
            <v>2000-2020</v>
          </cell>
          <cell r="I190">
            <v>2019</v>
          </cell>
          <cell r="J190">
            <v>88.8888888888889</v>
          </cell>
          <cell r="K190">
            <v>96.164807928937705</v>
          </cell>
          <cell r="L190">
            <v>97.537435312822197</v>
          </cell>
          <cell r="M190">
            <v>88.489208633093497</v>
          </cell>
          <cell r="N190">
            <v>98.865738314873298</v>
          </cell>
          <cell r="O190">
            <v>99.905539745937006</v>
          </cell>
          <cell r="P190" t="str">
            <v>IMF World Economic Outlook Database October, 2021 (October 2019, for some indicators)</v>
          </cell>
        </row>
        <row r="191">
          <cell r="A191" t="str">
            <v>PortfolioOutFl</v>
          </cell>
          <cell r="B191" t="str">
            <v>Portfolio investment outflows</v>
          </cell>
          <cell r="C191" t="str">
            <v>Tab22</v>
          </cell>
          <cell r="D191" t="str">
            <v>US dollars</v>
          </cell>
          <cell r="E191" t="str">
            <v>Millions</v>
          </cell>
          <cell r="F191" t="str">
            <v>Sum</v>
          </cell>
          <cell r="G191" t="str">
            <v>Unweighted</v>
          </cell>
          <cell r="H191" t="str">
            <v>2000-2020</v>
          </cell>
          <cell r="I191" t="str">
            <v>.</v>
          </cell>
          <cell r="J191" t="str">
            <v>.</v>
          </cell>
          <cell r="K191" t="str">
            <v>.</v>
          </cell>
          <cell r="L191" t="str">
            <v>.</v>
          </cell>
          <cell r="M191" t="str">
            <v>.</v>
          </cell>
          <cell r="N191" t="str">
            <v>.</v>
          </cell>
          <cell r="O191" t="str">
            <v>.</v>
          </cell>
          <cell r="P191" t="str">
            <v>IMF World Economic Outlook Database October, 2021 (October 2019, for some indicators)</v>
          </cell>
        </row>
        <row r="192">
          <cell r="A192" t="str">
            <v>PortfolioNetFl</v>
          </cell>
          <cell r="B192" t="str">
            <v>Net portfolio investments (outflows - inflows)</v>
          </cell>
          <cell r="C192" t="str">
            <v>Tab22</v>
          </cell>
          <cell r="D192" t="str">
            <v>US dollars</v>
          </cell>
          <cell r="E192" t="str">
            <v>Millions</v>
          </cell>
          <cell r="F192" t="str">
            <v>Sum</v>
          </cell>
          <cell r="G192" t="str">
            <v>Unweighted</v>
          </cell>
          <cell r="H192" t="str">
            <v>2000-2026</v>
          </cell>
          <cell r="I192" t="str">
            <v>.</v>
          </cell>
          <cell r="J192" t="str">
            <v>.</v>
          </cell>
          <cell r="K192" t="str">
            <v>.</v>
          </cell>
          <cell r="L192" t="str">
            <v>.</v>
          </cell>
          <cell r="M192" t="str">
            <v>.</v>
          </cell>
          <cell r="N192" t="str">
            <v>.</v>
          </cell>
          <cell r="O192" t="str">
            <v>.</v>
          </cell>
          <cell r="P192" t="str">
            <v>IMF World Economic Outlook Database October, 2021 (October 2019, for some indicators)</v>
          </cell>
        </row>
        <row r="193">
          <cell r="A193" t="str">
            <v>ODA</v>
          </cell>
          <cell r="B193" t="str">
            <v>Net Official Development Assistance (ODA) inflows</v>
          </cell>
          <cell r="C193" t="str">
            <v>Tab22</v>
          </cell>
          <cell r="D193" t="str">
            <v>US dollars</v>
          </cell>
          <cell r="E193" t="str">
            <v>Millions</v>
          </cell>
          <cell r="F193" t="str">
            <v>Sum</v>
          </cell>
          <cell r="G193" t="str">
            <v>Unweighted</v>
          </cell>
          <cell r="H193" t="str">
            <v>2000-2019</v>
          </cell>
          <cell r="I193">
            <v>2019</v>
          </cell>
          <cell r="J193">
            <v>98.148148148148195</v>
          </cell>
          <cell r="K193">
            <v>99.992517839640996</v>
          </cell>
          <cell r="L193">
            <v>99.958118990839296</v>
          </cell>
          <cell r="M193">
            <v>58.9928057553957</v>
          </cell>
          <cell r="N193">
            <v>78.869855454961893</v>
          </cell>
          <cell r="O193">
            <v>47.238816657230998</v>
          </cell>
          <cell r="P193" t="str">
            <v>Official Development Assistance (ODA) reported by OECD Development Assistance Committee (retrieved 14/09/2021)</v>
          </cell>
        </row>
        <row r="194">
          <cell r="A194" t="str">
            <v>UNCTADFDI</v>
          </cell>
          <cell r="B194" t="str">
            <v>Foreign Direct Investment (FDI) inflows</v>
          </cell>
          <cell r="C194" t="str">
            <v>Tab22</v>
          </cell>
          <cell r="D194" t="str">
            <v>US dollars</v>
          </cell>
          <cell r="E194" t="str">
            <v>Millions</v>
          </cell>
          <cell r="F194" t="str">
            <v>Sum</v>
          </cell>
          <cell r="G194" t="str">
            <v>Unweighted</v>
          </cell>
          <cell r="H194" t="str">
            <v>2000-2020</v>
          </cell>
          <cell r="I194">
            <v>2019</v>
          </cell>
          <cell r="J194">
            <v>96.296296296296305</v>
          </cell>
          <cell r="K194">
            <v>92.837284889669604</v>
          </cell>
          <cell r="L194">
            <v>97.095910638598099</v>
          </cell>
          <cell r="M194">
            <v>94.244604316546798</v>
          </cell>
          <cell r="N194">
            <v>99.548671158477404</v>
          </cell>
          <cell r="O194">
            <v>99.994305671226002</v>
          </cell>
          <cell r="P194" t="str">
            <v>UNCTADStat Online Data Centre, FDI Online Database (retrieved 17/11/2021)</v>
          </cell>
        </row>
        <row r="195">
          <cell r="A195" t="str">
            <v>Remit</v>
          </cell>
          <cell r="B195" t="str">
            <v>Remittances inflows</v>
          </cell>
          <cell r="C195" t="str">
            <v>Tab22</v>
          </cell>
          <cell r="D195" t="str">
            <v>US dollars</v>
          </cell>
          <cell r="E195" t="str">
            <v>Millions</v>
          </cell>
          <cell r="F195" t="str">
            <v>Sum</v>
          </cell>
          <cell r="G195" t="str">
            <v>Unweighted</v>
          </cell>
          <cell r="H195" t="str">
            <v>2000-2020</v>
          </cell>
          <cell r="I195">
            <v>2019</v>
          </cell>
          <cell r="J195">
            <v>98.148148148148195</v>
          </cell>
          <cell r="K195">
            <v>99.588117640085699</v>
          </cell>
          <cell r="L195">
            <v>99.681755904264605</v>
          </cell>
          <cell r="M195">
            <v>90.647482014388501</v>
          </cell>
          <cell r="N195">
            <v>98.496445921724799</v>
          </cell>
          <cell r="O195">
            <v>99.297228970868105</v>
          </cell>
          <cell r="P195" t="str">
            <v>World Bank Migration and Remittances Data (May 2021)</v>
          </cell>
        </row>
        <row r="196">
          <cell r="A196" t="str">
            <v>TotalFinInflows</v>
          </cell>
          <cell r="B196" t="str">
            <v>Total financial inflows (millions of USD)</v>
          </cell>
          <cell r="C196" t="str">
            <v>Tab22</v>
          </cell>
          <cell r="D196" t="str">
            <v>US Dollars</v>
          </cell>
          <cell r="E196" t="str">
            <v>Millions</v>
          </cell>
          <cell r="F196" t="str">
            <v>Sum</v>
          </cell>
          <cell r="G196" t="str">
            <v>Unweighted</v>
          </cell>
          <cell r="H196" t="str">
            <v>2000-2019</v>
          </cell>
          <cell r="I196">
            <v>2019</v>
          </cell>
          <cell r="J196">
            <v>85.185185185185205</v>
          </cell>
          <cell r="K196">
            <v>89.109030505262595</v>
          </cell>
          <cell r="L196">
            <v>95.742710399371703</v>
          </cell>
          <cell r="M196">
            <v>84.172661870503603</v>
          </cell>
          <cell r="N196">
            <v>98.213327460966795</v>
          </cell>
          <cell r="O196">
            <v>99.207889184556606</v>
          </cell>
          <cell r="P196" t="str">
            <v>Author's calculations based on financial flows data from IMF, OECD Development Assistance Committee, UNCTAD, and the World Bank</v>
          </cell>
        </row>
        <row r="197">
          <cell r="A197" t="str">
            <v>GrNatSavPrv</v>
          </cell>
          <cell r="B197" t="str">
            <v>Gross private saving, current prices (millions of USD)</v>
          </cell>
          <cell r="C197" t="str">
            <v>Tab22</v>
          </cell>
          <cell r="D197" t="str">
            <v>US dollars</v>
          </cell>
          <cell r="E197" t="str">
            <v>Millions</v>
          </cell>
          <cell r="F197" t="str">
            <v>Sum</v>
          </cell>
          <cell r="G197" t="str">
            <v>Unweighted</v>
          </cell>
          <cell r="H197" t="str">
            <v>2000-2020</v>
          </cell>
          <cell r="I197">
            <v>2019</v>
          </cell>
          <cell r="J197">
            <v>90.740740740740804</v>
          </cell>
          <cell r="K197">
            <v>96.7254008000113</v>
          </cell>
          <cell r="L197">
            <v>97.646624634372102</v>
          </cell>
          <cell r="M197">
            <v>77.697841726618705</v>
          </cell>
          <cell r="N197">
            <v>74.6284133237058</v>
          </cell>
          <cell r="O197">
            <v>79.831546936596894</v>
          </cell>
          <cell r="P197" t="str">
            <v>IMF World Economic Outlook Database October, 2021 (October 2019, for some indicators)</v>
          </cell>
        </row>
        <row r="198">
          <cell r="A198" t="str">
            <v>CountryArea</v>
          </cell>
          <cell r="B198" t="str">
            <v>Country Area (thousands of ha)</v>
          </cell>
          <cell r="C198" t="str">
            <v>Tab23</v>
          </cell>
          <cell r="D198" t="str">
            <v>ha</v>
          </cell>
          <cell r="E198" t="str">
            <v>Thousands</v>
          </cell>
          <cell r="F198" t="str">
            <v>Sum</v>
          </cell>
          <cell r="G198" t="str">
            <v>Unweighted</v>
          </cell>
          <cell r="H198" t="str">
            <v>2000-2019</v>
          </cell>
          <cell r="I198">
            <v>2019</v>
          </cell>
          <cell r="J198">
            <v>100</v>
          </cell>
          <cell r="K198">
            <v>100</v>
          </cell>
          <cell r="L198">
            <v>100</v>
          </cell>
          <cell r="M198">
            <v>100</v>
          </cell>
          <cell r="N198">
            <v>100</v>
          </cell>
          <cell r="O198">
            <v>100</v>
          </cell>
          <cell r="P198" t="str">
            <v>FAOStat online data, Food and Agriculture Organization of the United Nations (retrieved 18/11/2021)</v>
          </cell>
        </row>
        <row r="199">
          <cell r="A199" t="str">
            <v>AgricLand</v>
          </cell>
          <cell r="B199" t="str">
            <v>Agricultural land (thousands of ha)</v>
          </cell>
          <cell r="C199" t="str">
            <v>Tab23</v>
          </cell>
          <cell r="D199" t="str">
            <v>ha</v>
          </cell>
          <cell r="E199" t="str">
            <v>Thousands</v>
          </cell>
          <cell r="F199" t="str">
            <v>Sum</v>
          </cell>
          <cell r="G199" t="str">
            <v>Unweighted</v>
          </cell>
          <cell r="H199" t="str">
            <v>2000-2019</v>
          </cell>
          <cell r="I199">
            <v>2019</v>
          </cell>
          <cell r="J199">
            <v>100</v>
          </cell>
          <cell r="K199">
            <v>100</v>
          </cell>
          <cell r="L199">
            <v>100</v>
          </cell>
          <cell r="M199">
            <v>99.280575539568403</v>
          </cell>
          <cell r="N199">
            <v>99.999387560390403</v>
          </cell>
          <cell r="O199">
            <v>100</v>
          </cell>
          <cell r="P199" t="str">
            <v>FAOStat online data, Food and Agriculture Organization of the United Nations (retrieved 18/11/2021)</v>
          </cell>
        </row>
        <row r="200">
          <cell r="A200" t="str">
            <v>CropLand</v>
          </cell>
          <cell r="B200" t="str">
            <v>Cropland (thousands of ha)</v>
          </cell>
          <cell r="C200" t="str">
            <v>Tab23</v>
          </cell>
          <cell r="D200" t="str">
            <v>ha</v>
          </cell>
          <cell r="E200" t="str">
            <v>Thousands</v>
          </cell>
          <cell r="F200" t="str">
            <v>Sum</v>
          </cell>
          <cell r="G200" t="str">
            <v>Unweighted</v>
          </cell>
          <cell r="H200" t="str">
            <v>2000-2019</v>
          </cell>
          <cell r="I200">
            <v>2019</v>
          </cell>
          <cell r="J200">
            <v>100</v>
          </cell>
          <cell r="K200">
            <v>100</v>
          </cell>
          <cell r="L200">
            <v>100</v>
          </cell>
          <cell r="M200">
            <v>99.280575539568403</v>
          </cell>
          <cell r="N200">
            <v>99.999387560390403</v>
          </cell>
          <cell r="O200">
            <v>100</v>
          </cell>
          <cell r="P200" t="str">
            <v>FAOStat online data, Food and Agriculture Organization of the United Nations (retrieved 18/11/2021)</v>
          </cell>
        </row>
        <row r="201">
          <cell r="A201" t="str">
            <v>ForestLand</v>
          </cell>
          <cell r="B201" t="str">
            <v>Forest land (thousands of ha)</v>
          </cell>
          <cell r="C201" t="str">
            <v>Tab23</v>
          </cell>
          <cell r="D201" t="str">
            <v>ha</v>
          </cell>
          <cell r="E201" t="str">
            <v>Thousands</v>
          </cell>
          <cell r="F201" t="str">
            <v>Sum</v>
          </cell>
          <cell r="G201" t="str">
            <v>Unweighted</v>
          </cell>
          <cell r="H201" t="str">
            <v>2000-2019</v>
          </cell>
          <cell r="I201">
            <v>2019</v>
          </cell>
          <cell r="J201">
            <v>100</v>
          </cell>
          <cell r="K201">
            <v>100</v>
          </cell>
          <cell r="L201">
            <v>100</v>
          </cell>
          <cell r="M201">
            <v>100</v>
          </cell>
          <cell r="N201">
            <v>100</v>
          </cell>
          <cell r="O201">
            <v>100</v>
          </cell>
          <cell r="P201" t="str">
            <v>FAOStat online data, Food and Agriculture Organization of the United Nations (retrieved 18/11/2021)</v>
          </cell>
        </row>
        <row r="202">
          <cell r="A202" t="str">
            <v>InlndWtrs</v>
          </cell>
          <cell r="B202" t="str">
            <v>Inland waters (thousands of ha)</v>
          </cell>
          <cell r="C202" t="str">
            <v>Tab23</v>
          </cell>
          <cell r="D202" t="str">
            <v>ha</v>
          </cell>
          <cell r="E202" t="str">
            <v>Thousands</v>
          </cell>
          <cell r="F202" t="str">
            <v>Sum</v>
          </cell>
          <cell r="G202" t="str">
            <v>Unweighted</v>
          </cell>
          <cell r="H202" t="str">
            <v>2000-2019</v>
          </cell>
          <cell r="I202">
            <v>2019</v>
          </cell>
          <cell r="J202">
            <v>79.629629629629704</v>
          </cell>
          <cell r="K202">
            <v>92.641810129895205</v>
          </cell>
          <cell r="L202">
            <v>86.532278625992404</v>
          </cell>
          <cell r="M202">
            <v>79.856115107913695</v>
          </cell>
          <cell r="N202">
            <v>98.692591215380205</v>
          </cell>
          <cell r="O202">
            <v>97.973631904876697</v>
          </cell>
          <cell r="P202" t="str">
            <v>FAOStat online data, Food and Agriculture Organization of the United Nations (retrieved 18/11/2021)</v>
          </cell>
        </row>
        <row r="203">
          <cell r="A203" t="str">
            <v>AgricProd</v>
          </cell>
          <cell r="B203" t="str">
            <v>Agricultural Production Index Number (millions of USD)</v>
          </cell>
          <cell r="C203" t="str">
            <v>Tab23</v>
          </cell>
          <cell r="D203" t="str">
            <v>US dollars</v>
          </cell>
          <cell r="E203" t="str">
            <v>Millions</v>
          </cell>
          <cell r="F203" t="str">
            <v>Sum</v>
          </cell>
          <cell r="G203" t="str">
            <v>Unweighted</v>
          </cell>
          <cell r="H203" t="str">
            <v>2000-2018</v>
          </cell>
          <cell r="I203">
            <v>2018</v>
          </cell>
          <cell r="J203">
            <v>74.074074074074105</v>
          </cell>
          <cell r="K203">
            <v>82.903086885225505</v>
          </cell>
          <cell r="L203">
            <v>91.054379317263695</v>
          </cell>
          <cell r="M203">
            <v>81.294964028777002</v>
          </cell>
          <cell r="N203">
            <v>95.959762571618896</v>
          </cell>
          <cell r="O203">
            <v>98.525527145877803</v>
          </cell>
          <cell r="P203" t="str">
            <v>FAOStat online data, Food and Agriculture Organization of the United Nations (retrieved 18/11/2021)</v>
          </cell>
        </row>
        <row r="204">
          <cell r="A204" t="str">
            <v>CerealProd</v>
          </cell>
          <cell r="B204" t="str">
            <v>Cereal Production Index Number (millions of USD)</v>
          </cell>
          <cell r="C204" t="str">
            <v>Tab23</v>
          </cell>
          <cell r="D204" t="str">
            <v>US dollars</v>
          </cell>
          <cell r="E204" t="str">
            <v>Millions</v>
          </cell>
          <cell r="F204" t="str">
            <v>Sum</v>
          </cell>
          <cell r="G204" t="str">
            <v>Unweighted</v>
          </cell>
          <cell r="H204" t="str">
            <v>2000-2018</v>
          </cell>
          <cell r="I204">
            <v>2018</v>
          </cell>
          <cell r="J204">
            <v>70.370370370370395</v>
          </cell>
          <cell r="K204">
            <v>82.7927389095085</v>
          </cell>
          <cell r="L204">
            <v>90.5850509593336</v>
          </cell>
          <cell r="M204">
            <v>74.820143884892104</v>
          </cell>
          <cell r="N204">
            <v>95.807879199103496</v>
          </cell>
          <cell r="O204">
            <v>97.952777229149206</v>
          </cell>
          <cell r="P204" t="str">
            <v>FAOStat online data, Food and Agriculture Organization of the United Nations (retrieved 18/11/2021)</v>
          </cell>
        </row>
        <row r="205">
          <cell r="A205" t="str">
            <v>CropProd</v>
          </cell>
          <cell r="B205" t="str">
            <v>Crops Production Index Number (millions of USD)</v>
          </cell>
          <cell r="C205" t="str">
            <v>Tab23</v>
          </cell>
          <cell r="D205" t="str">
            <v>US dollars</v>
          </cell>
          <cell r="E205" t="str">
            <v>Millions</v>
          </cell>
          <cell r="F205" t="str">
            <v>Sum</v>
          </cell>
          <cell r="G205" t="str">
            <v>Unweighted</v>
          </cell>
          <cell r="H205" t="str">
            <v>2000-2018</v>
          </cell>
          <cell r="I205">
            <v>2018</v>
          </cell>
          <cell r="J205">
            <v>74.074074074074105</v>
          </cell>
          <cell r="K205">
            <v>82.903086885225505</v>
          </cell>
          <cell r="L205">
            <v>91.054379317263695</v>
          </cell>
          <cell r="M205">
            <v>81.294964028777002</v>
          </cell>
          <cell r="N205">
            <v>95.959762571618896</v>
          </cell>
          <cell r="O205">
            <v>98.525527145877803</v>
          </cell>
          <cell r="P205" t="str">
            <v>FAOStat online data, Food and Agriculture Organization of the United Nations (retrieved 18/11/2021)</v>
          </cell>
        </row>
        <row r="206">
          <cell r="A206" t="str">
            <v>FoodProd</v>
          </cell>
          <cell r="B206" t="str">
            <v>Food Production Index Number (millions of USD)</v>
          </cell>
          <cell r="C206" t="str">
            <v>Tab23</v>
          </cell>
          <cell r="D206" t="str">
            <v>US dollars</v>
          </cell>
          <cell r="E206" t="str">
            <v>Millions</v>
          </cell>
          <cell r="F206" t="str">
            <v>Sum</v>
          </cell>
          <cell r="G206" t="str">
            <v>Unweighted</v>
          </cell>
          <cell r="H206" t="str">
            <v>2000-2018</v>
          </cell>
          <cell r="I206">
            <v>2018</v>
          </cell>
          <cell r="J206">
            <v>74.074074074074105</v>
          </cell>
          <cell r="K206">
            <v>82.903086885225505</v>
          </cell>
          <cell r="L206">
            <v>91.054379317263695</v>
          </cell>
          <cell r="M206">
            <v>81.294964028777002</v>
          </cell>
          <cell r="N206">
            <v>95.959762571618896</v>
          </cell>
          <cell r="O206">
            <v>98.525527145877803</v>
          </cell>
          <cell r="P206" t="str">
            <v>FAOStat online data, Food and Agriculture Organization of the United Nations (retrieved 18/11/2021)</v>
          </cell>
        </row>
        <row r="207">
          <cell r="A207" t="str">
            <v>LivStkProd</v>
          </cell>
          <cell r="B207" t="str">
            <v>Livestock Production Index Number (millions of USD)</v>
          </cell>
          <cell r="C207" t="str">
            <v>Tab23</v>
          </cell>
          <cell r="D207" t="str">
            <v>US dollars</v>
          </cell>
          <cell r="E207" t="str">
            <v>Millions</v>
          </cell>
          <cell r="F207" t="str">
            <v>Sum</v>
          </cell>
          <cell r="G207" t="str">
            <v>Unweighted</v>
          </cell>
          <cell r="H207" t="str">
            <v>2000-2018</v>
          </cell>
          <cell r="I207">
            <v>2018</v>
          </cell>
          <cell r="J207">
            <v>70.370370370370395</v>
          </cell>
          <cell r="K207">
            <v>81.403706552136597</v>
          </cell>
          <cell r="L207">
            <v>90.407835994613905</v>
          </cell>
          <cell r="M207">
            <v>77.697841726618705</v>
          </cell>
          <cell r="N207">
            <v>95.8235704475603</v>
          </cell>
          <cell r="O207">
            <v>98.307975057834398</v>
          </cell>
          <cell r="P207" t="str">
            <v>FAOStat online data, Food and Agriculture Organization of the United Nations (retrieved 18/11/2021)</v>
          </cell>
        </row>
        <row r="208">
          <cell r="A208" t="str">
            <v>NFoodProd</v>
          </cell>
          <cell r="B208" t="str">
            <v>Non Food Agricultural Production Index Number (millions of USD)</v>
          </cell>
          <cell r="C208" t="str">
            <v>Tab23</v>
          </cell>
          <cell r="D208" t="str">
            <v>US dollars</v>
          </cell>
          <cell r="E208" t="str">
            <v>Millions</v>
          </cell>
          <cell r="F208" t="str">
            <v>Sum</v>
          </cell>
          <cell r="G208" t="str">
            <v>Unweighted</v>
          </cell>
          <cell r="H208" t="str">
            <v>2000-2018</v>
          </cell>
          <cell r="I208">
            <v>2018</v>
          </cell>
          <cell r="J208">
            <v>59.259259259259302</v>
          </cell>
          <cell r="K208">
            <v>77.311866570297298</v>
          </cell>
          <cell r="L208">
            <v>87.466665154820802</v>
          </cell>
          <cell r="M208">
            <v>68.345323741007206</v>
          </cell>
          <cell r="N208">
            <v>95.013598607277004</v>
          </cell>
          <cell r="O208">
            <v>97.171022267627805</v>
          </cell>
          <cell r="P208" t="str">
            <v>FAOStat online data, Food and Agriculture Organization of the United Nations (retrieved 18/11/2021)</v>
          </cell>
        </row>
        <row r="209">
          <cell r="A209" t="str">
            <v>FoodSupp</v>
          </cell>
          <cell r="B209" t="str">
            <v>Food supply (kcal/capita/day)</v>
          </cell>
          <cell r="C209" t="str">
            <v>Tab23</v>
          </cell>
          <cell r="D209" t="str">
            <v>kcal/capita/day</v>
          </cell>
          <cell r="E209" t="str">
            <v>Rate</v>
          </cell>
          <cell r="F209" t="str">
            <v>Mean</v>
          </cell>
          <cell r="G209" t="str">
            <v>Population</v>
          </cell>
          <cell r="H209" t="str">
            <v>2014-2018</v>
          </cell>
          <cell r="I209">
            <v>2018</v>
          </cell>
          <cell r="J209">
            <v>83.3333333333334</v>
          </cell>
          <cell r="K209">
            <v>89.515242110212796</v>
          </cell>
          <cell r="L209">
            <v>96.112476361172199</v>
          </cell>
          <cell r="M209">
            <v>87.7697841726619</v>
          </cell>
          <cell r="N209">
            <v>99.408394954209498</v>
          </cell>
          <cell r="O209">
            <v>99.191647759672307</v>
          </cell>
          <cell r="P209" t="str">
            <v>FAOStat online data, Food and Agriculture Organization of the United Nations (retrieved 18/11/2021)</v>
          </cell>
        </row>
        <row r="210">
          <cell r="A210" t="str">
            <v>NitUse</v>
          </cell>
          <cell r="B210" t="str">
            <v>Agricultural use of nutrient nitrogen (tonnes)</v>
          </cell>
          <cell r="C210" t="str">
            <v>Tab23</v>
          </cell>
          <cell r="D210" t="str">
            <v>tonnes</v>
          </cell>
          <cell r="E210" t="str">
            <v>Units</v>
          </cell>
          <cell r="F210" t="str">
            <v>Sum</v>
          </cell>
          <cell r="G210" t="str">
            <v>Unweighted</v>
          </cell>
          <cell r="H210" t="str">
            <v>2000-2019</v>
          </cell>
          <cell r="I210">
            <v>2019</v>
          </cell>
          <cell r="J210">
            <v>74.074074074074105</v>
          </cell>
          <cell r="K210">
            <v>94.728100171111805</v>
          </cell>
          <cell r="L210">
            <v>97.648311280527594</v>
          </cell>
          <cell r="M210">
            <v>86.330935251798607</v>
          </cell>
          <cell r="N210">
            <v>99.075243835509696</v>
          </cell>
          <cell r="O210">
            <v>99.377930460443693</v>
          </cell>
          <cell r="P210" t="str">
            <v>FAOStat online data, Food and Agriculture Organization of the United Nations (retrieved 18/11/2021)</v>
          </cell>
        </row>
        <row r="211">
          <cell r="A211" t="str">
            <v>NitUseArea</v>
          </cell>
          <cell r="B211" t="str">
            <v>Agricultural use of nutrient nitrogen per area of cropland (tonnes)</v>
          </cell>
          <cell r="C211" t="str">
            <v>Tab23</v>
          </cell>
          <cell r="D211" t="str">
            <v>kg/hectar</v>
          </cell>
          <cell r="E211" t="str">
            <v>Units</v>
          </cell>
          <cell r="F211" t="str">
            <v>Mean</v>
          </cell>
          <cell r="G211" t="str">
            <v>Unweighted</v>
          </cell>
          <cell r="H211" t="str">
            <v>2000-2019</v>
          </cell>
          <cell r="I211">
            <v>2019</v>
          </cell>
          <cell r="J211">
            <v>74.074074074074105</v>
          </cell>
          <cell r="K211">
            <v>94.728100171111805</v>
          </cell>
          <cell r="L211">
            <v>97.648311280527594</v>
          </cell>
          <cell r="M211">
            <v>86.330935251798607</v>
          </cell>
          <cell r="N211">
            <v>99.075243835509696</v>
          </cell>
          <cell r="O211">
            <v>99.377930460443693</v>
          </cell>
          <cell r="P211" t="str">
            <v>FAOStat online data, Food and Agriculture Organization of the United Nations (retrieved 18/11/2021)</v>
          </cell>
        </row>
        <row r="212">
          <cell r="A212" t="str">
            <v>CarbStock</v>
          </cell>
          <cell r="B212" t="str">
            <v>Carbon stock in living biomass (forests, millions of tonnes)</v>
          </cell>
          <cell r="C212" t="str">
            <v>Tab23</v>
          </cell>
          <cell r="D212" t="str">
            <v>tonnes</v>
          </cell>
          <cell r="E212" t="str">
            <v>Millions</v>
          </cell>
          <cell r="F212" t="str">
            <v>Sum</v>
          </cell>
          <cell r="G212" t="str">
            <v>Unweighted</v>
          </cell>
          <cell r="H212" t="str">
            <v>2000-2019</v>
          </cell>
          <cell r="I212">
            <v>2019</v>
          </cell>
          <cell r="J212">
            <v>98.148148148148195</v>
          </cell>
          <cell r="K212">
            <v>99.153185348443003</v>
          </cell>
          <cell r="L212">
            <v>99.8285571665877</v>
          </cell>
          <cell r="M212">
            <v>92.086330935251794</v>
          </cell>
          <cell r="N212">
            <v>98.948106609422894</v>
          </cell>
          <cell r="O212">
            <v>99.516198155947194</v>
          </cell>
          <cell r="P212" t="str">
            <v>FAOStat online data, Food and Agriculture Organization of the United Nations (retrieved 18/11/2021)</v>
          </cell>
        </row>
        <row r="213">
          <cell r="A213" t="str">
            <v>TotAgGHG</v>
          </cell>
          <cell r="B213" t="str">
            <v xml:space="preserve">	Total GHG emissions from agriculture (CO2-equivalent gigagrams)</v>
          </cell>
          <cell r="C213" t="str">
            <v>Tab23</v>
          </cell>
          <cell r="D213" t="str">
            <v>gigagrams</v>
          </cell>
          <cell r="E213" t="str">
            <v>Units</v>
          </cell>
          <cell r="F213" t="str">
            <v>Sum</v>
          </cell>
          <cell r="G213" t="str">
            <v>Unweighted</v>
          </cell>
          <cell r="H213" t="str">
            <v>2000-2019</v>
          </cell>
          <cell r="I213">
            <v>2019</v>
          </cell>
          <cell r="J213">
            <v>100</v>
          </cell>
          <cell r="K213">
            <v>100</v>
          </cell>
          <cell r="L213">
            <v>100</v>
          </cell>
          <cell r="M213">
            <v>97.122302158273399</v>
          </cell>
          <cell r="N213">
            <v>99.997045273968197</v>
          </cell>
          <cell r="O213">
            <v>99.994691461993796</v>
          </cell>
          <cell r="P213" t="str">
            <v>FAOStat online data, Food and Agriculture Organization of the United Nations (retrieved 18/11/2021)</v>
          </cell>
        </row>
        <row r="214">
          <cell r="A214" t="str">
            <v>gexp</v>
          </cell>
          <cell r="B214" t="str">
            <v>Gross exports (dc+fc)</v>
          </cell>
          <cell r="C214" t="str">
            <v>Tab24</v>
          </cell>
          <cell r="D214" t="str">
            <v>US dollars</v>
          </cell>
          <cell r="E214" t="str">
            <v>Millions</v>
          </cell>
          <cell r="F214" t="str">
            <v>Sum</v>
          </cell>
          <cell r="G214" t="str">
            <v>Unweighted</v>
          </cell>
          <cell r="H214" t="str">
            <v>2000-2015</v>
          </cell>
          <cell r="I214">
            <v>2015</v>
          </cell>
          <cell r="J214">
            <v>90.740740740740804</v>
          </cell>
          <cell r="K214">
            <v>95.485969626984996</v>
          </cell>
          <cell r="L214">
            <v>96.152457639321497</v>
          </cell>
          <cell r="M214">
            <v>89.928057553956904</v>
          </cell>
          <cell r="N214">
            <v>99.955535438109806</v>
          </cell>
          <cell r="O214">
            <v>99.986758090204205</v>
          </cell>
          <cell r="P214" t="str">
            <v>World Development Report 2020 GVC Database</v>
          </cell>
        </row>
        <row r="215">
          <cell r="A215" t="str">
            <v>gvc</v>
          </cell>
          <cell r="B215" t="str">
            <v>GVC exports (value of production crossing more than one border, gvcb+gvcf)</v>
          </cell>
          <cell r="C215" t="str">
            <v>Tab24</v>
          </cell>
          <cell r="D215" t="str">
            <v>US dollars</v>
          </cell>
          <cell r="E215" t="str">
            <v>Millions</v>
          </cell>
          <cell r="F215" t="str">
            <v>Sum</v>
          </cell>
          <cell r="G215" t="str">
            <v>Unweighted</v>
          </cell>
          <cell r="H215" t="str">
            <v>2000-2015</v>
          </cell>
          <cell r="I215">
            <v>2015</v>
          </cell>
          <cell r="J215">
            <v>90.740740740740804</v>
          </cell>
          <cell r="K215">
            <v>95.485969626984996</v>
          </cell>
          <cell r="L215">
            <v>96.152457639321497</v>
          </cell>
          <cell r="M215">
            <v>89.928057553956904</v>
          </cell>
          <cell r="N215">
            <v>99.955535438109806</v>
          </cell>
          <cell r="O215">
            <v>99.986758090204205</v>
          </cell>
          <cell r="P215" t="str">
            <v>World Development Report 2020 GVC Database</v>
          </cell>
        </row>
        <row r="216">
          <cell r="A216" t="str">
            <v>gvcb</v>
          </cell>
          <cell r="B216" t="str">
            <v>GVC backward participation (foreign and domestic value in imported inputs that are re-exported)</v>
          </cell>
          <cell r="C216" t="str">
            <v>Tab24</v>
          </cell>
          <cell r="D216" t="str">
            <v>US dollars</v>
          </cell>
          <cell r="E216" t="str">
            <v>Millions</v>
          </cell>
          <cell r="F216" t="str">
            <v>Sum</v>
          </cell>
          <cell r="G216" t="str">
            <v>Unweighted</v>
          </cell>
          <cell r="H216" t="str">
            <v>2000-2015</v>
          </cell>
          <cell r="I216">
            <v>2015</v>
          </cell>
          <cell r="J216">
            <v>90.740740740740804</v>
          </cell>
          <cell r="K216">
            <v>95.485969626984996</v>
          </cell>
          <cell r="L216">
            <v>96.152457639321497</v>
          </cell>
          <cell r="M216">
            <v>89.928057553956904</v>
          </cell>
          <cell r="N216">
            <v>99.955535438109806</v>
          </cell>
          <cell r="O216">
            <v>99.986758090204205</v>
          </cell>
          <cell r="P216" t="str">
            <v>World Development Report 2020 GVC Database</v>
          </cell>
        </row>
        <row r="217">
          <cell r="A217" t="str">
            <v>gvcf</v>
          </cell>
          <cell r="B217" t="str">
            <v>GVC forward participation (value of domestic productions re-exported by the bilateral partners)</v>
          </cell>
          <cell r="C217" t="str">
            <v>Tab24</v>
          </cell>
          <cell r="D217" t="str">
            <v>US dollars</v>
          </cell>
          <cell r="E217" t="str">
            <v>Millions</v>
          </cell>
          <cell r="F217" t="str">
            <v>Sum</v>
          </cell>
          <cell r="G217" t="str">
            <v>Unweighted</v>
          </cell>
          <cell r="H217" t="str">
            <v>2000-2015</v>
          </cell>
          <cell r="I217">
            <v>2015</v>
          </cell>
          <cell r="J217">
            <v>90.740740740740804</v>
          </cell>
          <cell r="K217">
            <v>95.485969626984996</v>
          </cell>
          <cell r="L217">
            <v>96.152457639321497</v>
          </cell>
          <cell r="M217">
            <v>89.928057553956904</v>
          </cell>
          <cell r="N217">
            <v>99.955535438109806</v>
          </cell>
          <cell r="O217">
            <v>99.986758090204205</v>
          </cell>
          <cell r="P217" t="str">
            <v>World Development Report 2020 GVC Database</v>
          </cell>
        </row>
        <row r="218">
          <cell r="A218" t="str">
            <v>gvcb01</v>
          </cell>
          <cell r="B218" t="str">
            <v>GVC backward participation - Agriculture</v>
          </cell>
          <cell r="C218" t="str">
            <v>Tab24</v>
          </cell>
          <cell r="D218" t="str">
            <v>US dollars</v>
          </cell>
          <cell r="E218" t="str">
            <v>Millions</v>
          </cell>
          <cell r="F218" t="str">
            <v>Sum</v>
          </cell>
          <cell r="G218" t="str">
            <v>Unweighted</v>
          </cell>
          <cell r="H218" t="str">
            <v>2000-2015</v>
          </cell>
          <cell r="I218">
            <v>2015</v>
          </cell>
          <cell r="J218">
            <v>90.740740740740804</v>
          </cell>
          <cell r="K218">
            <v>95.485969626984996</v>
          </cell>
          <cell r="L218">
            <v>96.152457639321497</v>
          </cell>
          <cell r="M218">
            <v>89.928057553956904</v>
          </cell>
          <cell r="N218">
            <v>99.955535438109806</v>
          </cell>
          <cell r="O218">
            <v>99.986758090204205</v>
          </cell>
          <cell r="P218" t="str">
            <v>World Development Report 2020 GVC Database</v>
          </cell>
        </row>
        <row r="219">
          <cell r="A219" t="str">
            <v>gvcb02</v>
          </cell>
          <cell r="B219" t="str">
            <v>GVC backward participation - Fishing</v>
          </cell>
          <cell r="C219" t="str">
            <v>Tab24</v>
          </cell>
          <cell r="D219" t="str">
            <v>US dollars</v>
          </cell>
          <cell r="E219" t="str">
            <v>Millions</v>
          </cell>
          <cell r="F219" t="str">
            <v>Sum</v>
          </cell>
          <cell r="G219" t="str">
            <v>Unweighted</v>
          </cell>
          <cell r="H219" t="str">
            <v>2000-2015</v>
          </cell>
          <cell r="I219">
            <v>2015</v>
          </cell>
          <cell r="J219">
            <v>90.740740740740804</v>
          </cell>
          <cell r="K219">
            <v>95.485969626984996</v>
          </cell>
          <cell r="L219">
            <v>96.152457639321497</v>
          </cell>
          <cell r="M219">
            <v>89.928057553956904</v>
          </cell>
          <cell r="N219">
            <v>99.955535438109806</v>
          </cell>
          <cell r="O219">
            <v>99.986758090204205</v>
          </cell>
          <cell r="P219" t="str">
            <v>World Development Report 2020 GVC Database</v>
          </cell>
        </row>
        <row r="220">
          <cell r="A220" t="str">
            <v>gvcb03</v>
          </cell>
          <cell r="B220" t="str">
            <v>GVC backward participation - Mining and Quarrying</v>
          </cell>
          <cell r="C220" t="str">
            <v>Tab24</v>
          </cell>
          <cell r="D220" t="str">
            <v>US dollars</v>
          </cell>
          <cell r="E220" t="str">
            <v>Millions</v>
          </cell>
          <cell r="F220" t="str">
            <v>Sum</v>
          </cell>
          <cell r="G220" t="str">
            <v>Unweighted</v>
          </cell>
          <cell r="H220" t="str">
            <v>2000-2015</v>
          </cell>
          <cell r="I220">
            <v>2015</v>
          </cell>
          <cell r="J220">
            <v>90.740740740740804</v>
          </cell>
          <cell r="K220">
            <v>95.485969626984996</v>
          </cell>
          <cell r="L220">
            <v>96.152457639321497</v>
          </cell>
          <cell r="M220">
            <v>89.928057553956904</v>
          </cell>
          <cell r="N220">
            <v>99.955535438109806</v>
          </cell>
          <cell r="O220">
            <v>99.986758090204205</v>
          </cell>
          <cell r="P220" t="str">
            <v>World Development Report 2020 GVC Database</v>
          </cell>
        </row>
        <row r="221">
          <cell r="A221" t="str">
            <v>gvcb04</v>
          </cell>
          <cell r="B221" t="str">
            <v>GVC backward participation - Food &amp; Beverages</v>
          </cell>
          <cell r="C221" t="str">
            <v>Tab24</v>
          </cell>
          <cell r="D221" t="str">
            <v>US dollars</v>
          </cell>
          <cell r="E221" t="str">
            <v>Millions</v>
          </cell>
          <cell r="F221" t="str">
            <v>Sum</v>
          </cell>
          <cell r="G221" t="str">
            <v>Unweighted</v>
          </cell>
          <cell r="H221" t="str">
            <v>2000-2015</v>
          </cell>
          <cell r="I221">
            <v>2015</v>
          </cell>
          <cell r="J221">
            <v>90.740740740740804</v>
          </cell>
          <cell r="K221">
            <v>95.485969626984996</v>
          </cell>
          <cell r="L221">
            <v>96.152457639321497</v>
          </cell>
          <cell r="M221">
            <v>89.928057553956904</v>
          </cell>
          <cell r="N221">
            <v>99.955535438109806</v>
          </cell>
          <cell r="O221">
            <v>99.986758090204205</v>
          </cell>
          <cell r="P221" t="str">
            <v>World Development Report 2020 GVC Database</v>
          </cell>
        </row>
        <row r="222">
          <cell r="A222" t="str">
            <v>gvcb05</v>
          </cell>
          <cell r="B222" t="str">
            <v>GVC backward participation - Textiles and Wearing Apparel</v>
          </cell>
          <cell r="C222" t="str">
            <v>Tab24</v>
          </cell>
          <cell r="D222" t="str">
            <v>US dollars</v>
          </cell>
          <cell r="E222" t="str">
            <v>Millions</v>
          </cell>
          <cell r="F222" t="str">
            <v>Sum</v>
          </cell>
          <cell r="G222" t="str">
            <v>Unweighted</v>
          </cell>
          <cell r="H222" t="str">
            <v>2000-2015</v>
          </cell>
          <cell r="I222">
            <v>2015</v>
          </cell>
          <cell r="J222">
            <v>90.740740740740804</v>
          </cell>
          <cell r="K222">
            <v>95.485969626984996</v>
          </cell>
          <cell r="L222">
            <v>96.152457639321497</v>
          </cell>
          <cell r="M222">
            <v>89.928057553956904</v>
          </cell>
          <cell r="N222">
            <v>99.955535438109806</v>
          </cell>
          <cell r="O222">
            <v>99.986758090204205</v>
          </cell>
          <cell r="P222" t="str">
            <v>World Development Report 2020 GVC Database</v>
          </cell>
        </row>
        <row r="223">
          <cell r="A223" t="str">
            <v>gvcb06</v>
          </cell>
          <cell r="B223" t="str">
            <v>GVC backward participation - Wood and Paper</v>
          </cell>
          <cell r="C223" t="str">
            <v>Tab24</v>
          </cell>
          <cell r="D223" t="str">
            <v>US dollars</v>
          </cell>
          <cell r="E223" t="str">
            <v>Millions</v>
          </cell>
          <cell r="F223" t="str">
            <v>Sum</v>
          </cell>
          <cell r="G223" t="str">
            <v>Unweighted</v>
          </cell>
          <cell r="H223" t="str">
            <v>2000-2015</v>
          </cell>
          <cell r="I223">
            <v>2015</v>
          </cell>
          <cell r="J223">
            <v>90.740740740740804</v>
          </cell>
          <cell r="K223">
            <v>95.485969626984996</v>
          </cell>
          <cell r="L223">
            <v>96.152457639321497</v>
          </cell>
          <cell r="M223">
            <v>89.928057553956904</v>
          </cell>
          <cell r="N223">
            <v>99.955535438109806</v>
          </cell>
          <cell r="O223">
            <v>99.986758090204205</v>
          </cell>
          <cell r="P223" t="str">
            <v>World Development Report 2020 GVC Database</v>
          </cell>
        </row>
        <row r="224">
          <cell r="A224" t="str">
            <v>gvcb07</v>
          </cell>
          <cell r="B224" t="str">
            <v>GVC backward participation - Petroleum, Chemical and Non-Metallic Mineral Products</v>
          </cell>
          <cell r="C224" t="str">
            <v>Tab24</v>
          </cell>
          <cell r="D224" t="str">
            <v>US dollars</v>
          </cell>
          <cell r="E224" t="str">
            <v>Millions</v>
          </cell>
          <cell r="F224" t="str">
            <v>Sum</v>
          </cell>
          <cell r="G224" t="str">
            <v>Unweighted</v>
          </cell>
          <cell r="H224" t="str">
            <v>2000-2015</v>
          </cell>
          <cell r="I224">
            <v>2015</v>
          </cell>
          <cell r="J224">
            <v>90.740740740740804</v>
          </cell>
          <cell r="K224">
            <v>95.485969626984996</v>
          </cell>
          <cell r="L224">
            <v>96.152457639321497</v>
          </cell>
          <cell r="M224">
            <v>89.928057553956904</v>
          </cell>
          <cell r="N224">
            <v>99.955535438109806</v>
          </cell>
          <cell r="O224">
            <v>99.986758090204205</v>
          </cell>
          <cell r="P224" t="str">
            <v>World Development Report 2020 GVC Database</v>
          </cell>
        </row>
        <row r="225">
          <cell r="A225" t="str">
            <v>gvcb08</v>
          </cell>
          <cell r="B225" t="str">
            <v>GVC backward participation - Metal Products</v>
          </cell>
          <cell r="C225" t="str">
            <v>Tab24</v>
          </cell>
          <cell r="D225" t="str">
            <v>US dollars</v>
          </cell>
          <cell r="E225" t="str">
            <v>Millions</v>
          </cell>
          <cell r="F225" t="str">
            <v>Sum</v>
          </cell>
          <cell r="G225" t="str">
            <v>Unweighted</v>
          </cell>
          <cell r="H225" t="str">
            <v>2000-2015</v>
          </cell>
          <cell r="I225">
            <v>2015</v>
          </cell>
          <cell r="J225">
            <v>90.740740740740804</v>
          </cell>
          <cell r="K225">
            <v>95.485969626984996</v>
          </cell>
          <cell r="L225">
            <v>96.152457639321497</v>
          </cell>
          <cell r="M225">
            <v>89.928057553956904</v>
          </cell>
          <cell r="N225">
            <v>99.955535438109806</v>
          </cell>
          <cell r="O225">
            <v>99.986758090204205</v>
          </cell>
          <cell r="P225" t="str">
            <v>World Development Report 2020 GVC Database</v>
          </cell>
        </row>
        <row r="226">
          <cell r="A226" t="str">
            <v>gvcb09</v>
          </cell>
          <cell r="B226" t="str">
            <v>GVC backward participation - Electrical and Machinery</v>
          </cell>
          <cell r="C226" t="str">
            <v>Tab24</v>
          </cell>
          <cell r="D226" t="str">
            <v>US dollars</v>
          </cell>
          <cell r="E226" t="str">
            <v>Millions</v>
          </cell>
          <cell r="F226" t="str">
            <v>Sum</v>
          </cell>
          <cell r="G226" t="str">
            <v>Unweighted</v>
          </cell>
          <cell r="H226" t="str">
            <v>2000-2015</v>
          </cell>
          <cell r="I226">
            <v>2015</v>
          </cell>
          <cell r="J226" t="str">
            <v>.</v>
          </cell>
          <cell r="K226" t="str">
            <v>.</v>
          </cell>
          <cell r="L226" t="str">
            <v>.</v>
          </cell>
          <cell r="M226" t="str">
            <v>.</v>
          </cell>
          <cell r="N226" t="str">
            <v>.</v>
          </cell>
          <cell r="O226" t="str">
            <v>.</v>
          </cell>
          <cell r="P226" t="str">
            <v>World Development Report 2020 GVC Database</v>
          </cell>
        </row>
        <row r="227">
          <cell r="A227" t="str">
            <v>gvcb10</v>
          </cell>
          <cell r="B227" t="str">
            <v>GVC backward participation - Transport Equipment</v>
          </cell>
          <cell r="C227" t="str">
            <v>Tab24</v>
          </cell>
          <cell r="D227" t="str">
            <v>US dollars</v>
          </cell>
          <cell r="E227" t="str">
            <v>Millions</v>
          </cell>
          <cell r="F227" t="str">
            <v>Sum</v>
          </cell>
          <cell r="G227" t="str">
            <v>Unweighted</v>
          </cell>
          <cell r="H227" t="str">
            <v>2000-2015</v>
          </cell>
          <cell r="I227">
            <v>2015</v>
          </cell>
          <cell r="J227">
            <v>90.740740740740804</v>
          </cell>
          <cell r="K227">
            <v>95.485969626984996</v>
          </cell>
          <cell r="L227">
            <v>96.152457639321497</v>
          </cell>
          <cell r="M227">
            <v>89.928057553956904</v>
          </cell>
          <cell r="N227">
            <v>99.955535438109806</v>
          </cell>
          <cell r="O227">
            <v>99.986758090204205</v>
          </cell>
          <cell r="P227" t="str">
            <v>World Development Report 2020 GVC Database</v>
          </cell>
        </row>
        <row r="228">
          <cell r="A228" t="str">
            <v>gvcb11</v>
          </cell>
          <cell r="B228" t="str">
            <v>GVC backward participation - Other Manufacturing</v>
          </cell>
          <cell r="C228" t="str">
            <v>Tab24</v>
          </cell>
          <cell r="D228" t="str">
            <v>US dollars</v>
          </cell>
          <cell r="E228" t="str">
            <v>Millions</v>
          </cell>
          <cell r="F228" t="str">
            <v>Sum</v>
          </cell>
          <cell r="G228" t="str">
            <v>Unweighted</v>
          </cell>
          <cell r="H228" t="str">
            <v>2000-2015</v>
          </cell>
          <cell r="I228">
            <v>2015</v>
          </cell>
          <cell r="J228">
            <v>90.740740740740804</v>
          </cell>
          <cell r="K228">
            <v>95.485969626984996</v>
          </cell>
          <cell r="L228">
            <v>96.152457639321497</v>
          </cell>
          <cell r="M228">
            <v>89.928057553956904</v>
          </cell>
          <cell r="N228">
            <v>99.955535438109806</v>
          </cell>
          <cell r="O228">
            <v>99.986758090204205</v>
          </cell>
          <cell r="P228" t="str">
            <v>World Development Report 2020 GVC Database</v>
          </cell>
        </row>
        <row r="229">
          <cell r="A229" t="str">
            <v>gvcb12</v>
          </cell>
          <cell r="B229" t="str">
            <v>GVC backward participation - Recycling</v>
          </cell>
          <cell r="C229" t="str">
            <v>Tab24</v>
          </cell>
          <cell r="D229" t="str">
            <v>US dollars</v>
          </cell>
          <cell r="E229" t="str">
            <v>Millions</v>
          </cell>
          <cell r="F229" t="str">
            <v>Sum</v>
          </cell>
          <cell r="G229" t="str">
            <v>Unweighted</v>
          </cell>
          <cell r="H229" t="str">
            <v>2000-2015</v>
          </cell>
          <cell r="I229">
            <v>2015</v>
          </cell>
          <cell r="J229">
            <v>90.740740740740804</v>
          </cell>
          <cell r="K229">
            <v>95.485969626984996</v>
          </cell>
          <cell r="L229">
            <v>96.152457639321497</v>
          </cell>
          <cell r="M229">
            <v>89.928057553956904</v>
          </cell>
          <cell r="N229">
            <v>99.955535438109806</v>
          </cell>
          <cell r="O229">
            <v>99.986758090204205</v>
          </cell>
          <cell r="P229" t="str">
            <v>World Development Report 2020 GVC Database</v>
          </cell>
        </row>
        <row r="230">
          <cell r="A230" t="str">
            <v>gvcb13</v>
          </cell>
          <cell r="B230" t="str">
            <v>GVC backward participation - Electricity, Gas and Water</v>
          </cell>
          <cell r="C230" t="str">
            <v>Tab24</v>
          </cell>
          <cell r="D230" t="str">
            <v>US dollars</v>
          </cell>
          <cell r="E230" t="str">
            <v>Millions</v>
          </cell>
          <cell r="F230" t="str">
            <v>Sum</v>
          </cell>
          <cell r="G230" t="str">
            <v>Unweighted</v>
          </cell>
          <cell r="H230" t="str">
            <v>2000-2015</v>
          </cell>
          <cell r="I230">
            <v>2015</v>
          </cell>
          <cell r="J230">
            <v>90.740740740740804</v>
          </cell>
          <cell r="K230">
            <v>95.485969626984996</v>
          </cell>
          <cell r="L230">
            <v>96.152457639321497</v>
          </cell>
          <cell r="M230">
            <v>89.928057553956904</v>
          </cell>
          <cell r="N230">
            <v>99.955535438109806</v>
          </cell>
          <cell r="O230">
            <v>99.986758090204205</v>
          </cell>
          <cell r="P230" t="str">
            <v>World Development Report 2020 GVC Database</v>
          </cell>
        </row>
        <row r="231">
          <cell r="A231" t="str">
            <v>gvcb14</v>
          </cell>
          <cell r="B231" t="str">
            <v>GVC backward participation - Construction</v>
          </cell>
          <cell r="C231" t="str">
            <v>Tab24</v>
          </cell>
          <cell r="D231" t="str">
            <v>US dollars</v>
          </cell>
          <cell r="E231" t="str">
            <v>Millions</v>
          </cell>
          <cell r="F231" t="str">
            <v>Sum</v>
          </cell>
          <cell r="G231" t="str">
            <v>Unweighted</v>
          </cell>
          <cell r="H231" t="str">
            <v>2000-2015</v>
          </cell>
          <cell r="I231">
            <v>2015</v>
          </cell>
          <cell r="J231">
            <v>90.740740740740804</v>
          </cell>
          <cell r="K231">
            <v>95.485969626984996</v>
          </cell>
          <cell r="L231">
            <v>96.152457639321497</v>
          </cell>
          <cell r="M231">
            <v>89.928057553956904</v>
          </cell>
          <cell r="N231">
            <v>99.955535438109806</v>
          </cell>
          <cell r="O231">
            <v>99.986758090204205</v>
          </cell>
          <cell r="P231" t="str">
            <v>World Development Report 2020 GVC Database</v>
          </cell>
        </row>
        <row r="232">
          <cell r="A232" t="str">
            <v>gvcb15</v>
          </cell>
          <cell r="B232" t="str">
            <v>GVC backward participation - Maintenance and Repair</v>
          </cell>
          <cell r="C232" t="str">
            <v>Tab24</v>
          </cell>
          <cell r="D232" t="str">
            <v>US dollars</v>
          </cell>
          <cell r="E232" t="str">
            <v>Millions</v>
          </cell>
          <cell r="F232" t="str">
            <v>Sum</v>
          </cell>
          <cell r="G232" t="str">
            <v>Unweighted</v>
          </cell>
          <cell r="H232" t="str">
            <v>2000-2015</v>
          </cell>
          <cell r="I232">
            <v>2015</v>
          </cell>
          <cell r="J232">
            <v>90.740740740740804</v>
          </cell>
          <cell r="K232">
            <v>95.485969626984996</v>
          </cell>
          <cell r="L232">
            <v>96.152457639321497</v>
          </cell>
          <cell r="M232">
            <v>89.928057553956904</v>
          </cell>
          <cell r="N232">
            <v>99.955535438109806</v>
          </cell>
          <cell r="O232">
            <v>99.986758090204205</v>
          </cell>
          <cell r="P232" t="str">
            <v>World Development Report 2020 GVC Database</v>
          </cell>
        </row>
        <row r="233">
          <cell r="A233" t="str">
            <v>gvcb16</v>
          </cell>
          <cell r="B233" t="str">
            <v>GVC backward participation - Wholesale Trade</v>
          </cell>
          <cell r="C233" t="str">
            <v>Tab24</v>
          </cell>
          <cell r="D233" t="str">
            <v>US dollars</v>
          </cell>
          <cell r="E233" t="str">
            <v>Millions</v>
          </cell>
          <cell r="F233" t="str">
            <v>Sum</v>
          </cell>
          <cell r="G233" t="str">
            <v>Unweighted</v>
          </cell>
          <cell r="H233" t="str">
            <v>2000-2015</v>
          </cell>
          <cell r="I233">
            <v>2015</v>
          </cell>
          <cell r="J233">
            <v>90.740740740740804</v>
          </cell>
          <cell r="K233">
            <v>95.485969626984996</v>
          </cell>
          <cell r="L233">
            <v>96.152457639321497</v>
          </cell>
          <cell r="M233">
            <v>89.928057553956904</v>
          </cell>
          <cell r="N233">
            <v>99.955535438109806</v>
          </cell>
          <cell r="O233">
            <v>99.986758090204205</v>
          </cell>
          <cell r="P233" t="str">
            <v>World Development Report 2020 GVC Database</v>
          </cell>
        </row>
        <row r="234">
          <cell r="A234" t="str">
            <v>gvcb17</v>
          </cell>
          <cell r="B234" t="str">
            <v>GVC backward participation - Retail Trade</v>
          </cell>
          <cell r="C234" t="str">
            <v>Tab24</v>
          </cell>
          <cell r="D234" t="str">
            <v>US dollars</v>
          </cell>
          <cell r="E234" t="str">
            <v>Millions</v>
          </cell>
          <cell r="F234" t="str">
            <v>Sum</v>
          </cell>
          <cell r="G234" t="str">
            <v>Unweighted</v>
          </cell>
          <cell r="H234" t="str">
            <v>2000-2015</v>
          </cell>
          <cell r="I234">
            <v>2015</v>
          </cell>
          <cell r="J234">
            <v>90.740740740740804</v>
          </cell>
          <cell r="K234">
            <v>95.485969626984996</v>
          </cell>
          <cell r="L234">
            <v>96.152457639321497</v>
          </cell>
          <cell r="M234">
            <v>89.928057553956904</v>
          </cell>
          <cell r="N234">
            <v>99.955535438109806</v>
          </cell>
          <cell r="O234">
            <v>99.986758090204205</v>
          </cell>
          <cell r="P234" t="str">
            <v>World Development Report 2020 GVC Database</v>
          </cell>
        </row>
        <row r="235">
          <cell r="A235" t="str">
            <v>gvcb18</v>
          </cell>
          <cell r="B235" t="str">
            <v>GVC backward participation - Hotels and Restraurants</v>
          </cell>
          <cell r="C235" t="str">
            <v>Tab24</v>
          </cell>
          <cell r="D235" t="str">
            <v>US dollars</v>
          </cell>
          <cell r="E235" t="str">
            <v>Millions</v>
          </cell>
          <cell r="F235" t="str">
            <v>Sum</v>
          </cell>
          <cell r="G235" t="str">
            <v>Unweighted</v>
          </cell>
          <cell r="H235" t="str">
            <v>2000-2015</v>
          </cell>
          <cell r="I235">
            <v>2015</v>
          </cell>
          <cell r="J235">
            <v>90.740740740740804</v>
          </cell>
          <cell r="K235">
            <v>95.485969626984996</v>
          </cell>
          <cell r="L235">
            <v>96.152457639321497</v>
          </cell>
          <cell r="M235">
            <v>89.928057553956904</v>
          </cell>
          <cell r="N235">
            <v>99.955535438109806</v>
          </cell>
          <cell r="O235">
            <v>99.986758090204205</v>
          </cell>
          <cell r="P235" t="str">
            <v>World Development Report 2020 GVC Database</v>
          </cell>
        </row>
        <row r="236">
          <cell r="A236" t="str">
            <v>gvcb19</v>
          </cell>
          <cell r="B236" t="str">
            <v>GVC backward participation - Transport</v>
          </cell>
          <cell r="C236" t="str">
            <v>Tab24</v>
          </cell>
          <cell r="D236" t="str">
            <v>US dollars</v>
          </cell>
          <cell r="E236" t="str">
            <v>Millions</v>
          </cell>
          <cell r="F236" t="str">
            <v>Sum</v>
          </cell>
          <cell r="G236" t="str">
            <v>Unweighted</v>
          </cell>
          <cell r="H236" t="str">
            <v>2000-2015</v>
          </cell>
          <cell r="I236">
            <v>2015</v>
          </cell>
          <cell r="J236">
            <v>90.740740740740804</v>
          </cell>
          <cell r="K236">
            <v>95.485969626984996</v>
          </cell>
          <cell r="L236">
            <v>96.152457639321497</v>
          </cell>
          <cell r="M236">
            <v>89.928057553956904</v>
          </cell>
          <cell r="N236">
            <v>99.955535438109806</v>
          </cell>
          <cell r="O236">
            <v>99.986758090204205</v>
          </cell>
          <cell r="P236" t="str">
            <v>World Development Report 2020 GVC Database</v>
          </cell>
        </row>
        <row r="237">
          <cell r="A237" t="str">
            <v>gvcb20</v>
          </cell>
          <cell r="B237" t="str">
            <v>GVC backward participation - Post and Telecommunications</v>
          </cell>
          <cell r="C237" t="str">
            <v>Tab24</v>
          </cell>
          <cell r="D237" t="str">
            <v>US dollars</v>
          </cell>
          <cell r="E237" t="str">
            <v>Millions</v>
          </cell>
          <cell r="F237" t="str">
            <v>Sum</v>
          </cell>
          <cell r="G237" t="str">
            <v>Unweighted</v>
          </cell>
          <cell r="H237" t="str">
            <v>2000-2015</v>
          </cell>
          <cell r="I237">
            <v>2015</v>
          </cell>
          <cell r="J237">
            <v>90.740740740740804</v>
          </cell>
          <cell r="K237">
            <v>95.485969626984996</v>
          </cell>
          <cell r="L237">
            <v>96.152457639321497</v>
          </cell>
          <cell r="M237">
            <v>89.928057553956904</v>
          </cell>
          <cell r="N237">
            <v>99.955535438109806</v>
          </cell>
          <cell r="O237">
            <v>99.986758090204205</v>
          </cell>
          <cell r="P237" t="str">
            <v>World Development Report 2020 GVC Database</v>
          </cell>
        </row>
        <row r="238">
          <cell r="A238" t="str">
            <v>gvcb21</v>
          </cell>
          <cell r="B238" t="str">
            <v>GVC backward participation - Finacial Intermediation and Business Activities</v>
          </cell>
          <cell r="C238" t="str">
            <v>Tab24</v>
          </cell>
          <cell r="D238" t="str">
            <v>US dollars</v>
          </cell>
          <cell r="E238" t="str">
            <v>Millions</v>
          </cell>
          <cell r="F238" t="str">
            <v>Sum</v>
          </cell>
          <cell r="G238" t="str">
            <v>Unweighted</v>
          </cell>
          <cell r="H238" t="str">
            <v>2000-2015</v>
          </cell>
          <cell r="I238">
            <v>2015</v>
          </cell>
          <cell r="J238">
            <v>90.740740740740804</v>
          </cell>
          <cell r="K238">
            <v>95.485969626984996</v>
          </cell>
          <cell r="L238">
            <v>96.152457639321497</v>
          </cell>
          <cell r="M238">
            <v>89.928057553956904</v>
          </cell>
          <cell r="N238">
            <v>99.955535438109806</v>
          </cell>
          <cell r="O238">
            <v>99.986758090204205</v>
          </cell>
          <cell r="P238" t="str">
            <v>World Development Report 2020 GVC Database</v>
          </cell>
        </row>
        <row r="239">
          <cell r="A239" t="str">
            <v>gvcb22</v>
          </cell>
          <cell r="B239" t="str">
            <v>GVC backward participation - Public Administration</v>
          </cell>
          <cell r="C239" t="str">
            <v>Tab24</v>
          </cell>
          <cell r="D239" t="str">
            <v>US dollars</v>
          </cell>
          <cell r="E239" t="str">
            <v>Millions</v>
          </cell>
          <cell r="F239" t="str">
            <v>Sum</v>
          </cell>
          <cell r="G239" t="str">
            <v>Unweighted</v>
          </cell>
          <cell r="H239" t="str">
            <v>2000-2015</v>
          </cell>
          <cell r="I239">
            <v>2015</v>
          </cell>
          <cell r="J239">
            <v>90.740740740740804</v>
          </cell>
          <cell r="K239">
            <v>95.485969626984996</v>
          </cell>
          <cell r="L239">
            <v>96.152457639321497</v>
          </cell>
          <cell r="M239">
            <v>89.928057553956904</v>
          </cell>
          <cell r="N239">
            <v>99.955535438109806</v>
          </cell>
          <cell r="O239">
            <v>99.986758090204205</v>
          </cell>
          <cell r="P239" t="str">
            <v>World Development Report 2020 GVC Database</v>
          </cell>
        </row>
        <row r="240">
          <cell r="A240" t="str">
            <v>gvcb23</v>
          </cell>
          <cell r="B240" t="str">
            <v>GVC backward participation - Education, Health and Other Services</v>
          </cell>
          <cell r="C240" t="str">
            <v>Tab24</v>
          </cell>
          <cell r="D240" t="str">
            <v>US dollars</v>
          </cell>
          <cell r="E240" t="str">
            <v>Millions</v>
          </cell>
          <cell r="F240" t="str">
            <v>Sum</v>
          </cell>
          <cell r="G240" t="str">
            <v>Unweighted</v>
          </cell>
          <cell r="H240" t="str">
            <v>2000-2015</v>
          </cell>
          <cell r="I240">
            <v>2015</v>
          </cell>
          <cell r="J240">
            <v>90.740740740740804</v>
          </cell>
          <cell r="K240">
            <v>95.485969626984996</v>
          </cell>
          <cell r="L240">
            <v>96.152457639321497</v>
          </cell>
          <cell r="M240">
            <v>89.928057553956904</v>
          </cell>
          <cell r="N240">
            <v>99.955535438109806</v>
          </cell>
          <cell r="O240">
            <v>99.986758090204205</v>
          </cell>
          <cell r="P240" t="str">
            <v>World Development Report 2020 GVC Database</v>
          </cell>
        </row>
        <row r="241">
          <cell r="A241" t="str">
            <v>gvcb24</v>
          </cell>
          <cell r="B241" t="str">
            <v>GVC backward participation - Private Households</v>
          </cell>
          <cell r="C241" t="str">
            <v>Tab24</v>
          </cell>
          <cell r="D241" t="str">
            <v>US dollars</v>
          </cell>
          <cell r="E241" t="str">
            <v>Millions</v>
          </cell>
          <cell r="F241" t="str">
            <v>Sum</v>
          </cell>
          <cell r="G241" t="str">
            <v>Unweighted</v>
          </cell>
          <cell r="H241" t="str">
            <v>2000-2015</v>
          </cell>
          <cell r="I241">
            <v>2015</v>
          </cell>
          <cell r="J241">
            <v>90.740740740740804</v>
          </cell>
          <cell r="K241">
            <v>95.485969626984996</v>
          </cell>
          <cell r="L241">
            <v>96.152457639321497</v>
          </cell>
          <cell r="M241">
            <v>89.928057553956904</v>
          </cell>
          <cell r="N241">
            <v>99.955535438109806</v>
          </cell>
          <cell r="O241">
            <v>99.986758090204205</v>
          </cell>
          <cell r="P241" t="str">
            <v>World Development Report 2020 GVC Database</v>
          </cell>
        </row>
        <row r="242">
          <cell r="A242" t="str">
            <v>gvcb25</v>
          </cell>
          <cell r="B242" t="str">
            <v>GVC backward participation - Others</v>
          </cell>
          <cell r="C242" t="str">
            <v>Tab24</v>
          </cell>
          <cell r="D242" t="str">
            <v>US dollars</v>
          </cell>
          <cell r="E242" t="str">
            <v>Millions</v>
          </cell>
          <cell r="F242" t="str">
            <v>Sum</v>
          </cell>
          <cell r="G242" t="str">
            <v>Unweighted</v>
          </cell>
          <cell r="H242" t="str">
            <v>2000-2015</v>
          </cell>
          <cell r="I242">
            <v>2015</v>
          </cell>
          <cell r="J242">
            <v>90.740740740740804</v>
          </cell>
          <cell r="K242">
            <v>95.485969626984996</v>
          </cell>
          <cell r="L242">
            <v>96.152457639321497</v>
          </cell>
          <cell r="M242">
            <v>89.928057553956904</v>
          </cell>
          <cell r="N242">
            <v>99.955535438109806</v>
          </cell>
          <cell r="O242">
            <v>99.986758090204205</v>
          </cell>
          <cell r="P242" t="str">
            <v>World Development Report 2020 GVC Database</v>
          </cell>
        </row>
        <row r="243">
          <cell r="A243" t="str">
            <v>gvcb26</v>
          </cell>
          <cell r="B243" t="str">
            <v>GVC backward participation - Re-export &amp; Re-import</v>
          </cell>
          <cell r="C243" t="str">
            <v>Tab24</v>
          </cell>
          <cell r="D243" t="str">
            <v>US dollars</v>
          </cell>
          <cell r="E243" t="str">
            <v>Millions</v>
          </cell>
          <cell r="F243" t="str">
            <v>Sum</v>
          </cell>
          <cell r="G243" t="str">
            <v>Unweighted</v>
          </cell>
          <cell r="H243" t="str">
            <v>2000-2015</v>
          </cell>
          <cell r="I243">
            <v>2015</v>
          </cell>
          <cell r="J243">
            <v>90.740740740740804</v>
          </cell>
          <cell r="K243">
            <v>95.485969626984996</v>
          </cell>
          <cell r="L243">
            <v>96.152457639321497</v>
          </cell>
          <cell r="M243">
            <v>89.928057553956904</v>
          </cell>
          <cell r="N243">
            <v>99.955535438109806</v>
          </cell>
          <cell r="O243">
            <v>99.986758090204205</v>
          </cell>
          <cell r="P243" t="str">
            <v>World Development Report 2020 GVC Database</v>
          </cell>
        </row>
        <row r="244">
          <cell r="A244" t="str">
            <v>gexp</v>
          </cell>
          <cell r="B244" t="str">
            <v>Gross exports (dc+fc)</v>
          </cell>
          <cell r="C244" t="str">
            <v>Tab25</v>
          </cell>
          <cell r="D244" t="str">
            <v>US dollars</v>
          </cell>
          <cell r="E244" t="str">
            <v>Millions</v>
          </cell>
          <cell r="F244" t="str">
            <v>Sum</v>
          </cell>
          <cell r="G244" t="str">
            <v>Unweighted</v>
          </cell>
          <cell r="H244" t="str">
            <v>2000-2015</v>
          </cell>
          <cell r="I244">
            <v>2015</v>
          </cell>
          <cell r="J244">
            <v>90.740740740740804</v>
          </cell>
          <cell r="K244">
            <v>95.485969626984996</v>
          </cell>
          <cell r="L244">
            <v>96.152457639321497</v>
          </cell>
          <cell r="M244">
            <v>89.928057553956904</v>
          </cell>
          <cell r="N244">
            <v>99.955535438109806</v>
          </cell>
          <cell r="O244">
            <v>99.986758090204205</v>
          </cell>
          <cell r="P244" t="str">
            <v>World Development Report 2020 GVC Database</v>
          </cell>
        </row>
        <row r="245">
          <cell r="A245" t="str">
            <v>gvc</v>
          </cell>
          <cell r="B245" t="str">
            <v>GVC exports (value of production crossing more than one border, gvcb+gvcf)</v>
          </cell>
          <cell r="C245" t="str">
            <v>Tab25</v>
          </cell>
          <cell r="D245" t="str">
            <v>US dollars</v>
          </cell>
          <cell r="E245" t="str">
            <v>Millions</v>
          </cell>
          <cell r="F245" t="str">
            <v>Sum</v>
          </cell>
          <cell r="G245" t="str">
            <v>Unweighted</v>
          </cell>
          <cell r="H245" t="str">
            <v>2000-2015</v>
          </cell>
          <cell r="I245">
            <v>2015</v>
          </cell>
          <cell r="J245">
            <v>90.740740740740804</v>
          </cell>
          <cell r="K245">
            <v>95.485969626984996</v>
          </cell>
          <cell r="L245">
            <v>96.152457639321497</v>
          </cell>
          <cell r="M245">
            <v>89.928057553956904</v>
          </cell>
          <cell r="N245">
            <v>99.955535438109806</v>
          </cell>
          <cell r="O245">
            <v>99.986758090204205</v>
          </cell>
          <cell r="P245" t="str">
            <v>World Development Report 2020 GVC Database</v>
          </cell>
        </row>
        <row r="246">
          <cell r="A246" t="str">
            <v>gvcb</v>
          </cell>
          <cell r="B246" t="str">
            <v>GVC backward participation (foreign and domestic value in imported inputs that are re-exported)</v>
          </cell>
          <cell r="C246" t="str">
            <v>Tab25</v>
          </cell>
          <cell r="D246" t="str">
            <v>US dollars</v>
          </cell>
          <cell r="E246" t="str">
            <v>Millions</v>
          </cell>
          <cell r="F246" t="str">
            <v>Sum</v>
          </cell>
          <cell r="G246" t="str">
            <v>Unweighted</v>
          </cell>
          <cell r="H246" t="str">
            <v>2000-2015</v>
          </cell>
          <cell r="I246">
            <v>2015</v>
          </cell>
          <cell r="J246">
            <v>90.740740740740804</v>
          </cell>
          <cell r="K246">
            <v>95.485969626984996</v>
          </cell>
          <cell r="L246">
            <v>96.152457639321497</v>
          </cell>
          <cell r="M246">
            <v>89.928057553956904</v>
          </cell>
          <cell r="N246">
            <v>99.955535438109806</v>
          </cell>
          <cell r="O246">
            <v>99.986758090204205</v>
          </cell>
          <cell r="P246" t="str">
            <v>World Development Report 2020 GVC Database</v>
          </cell>
        </row>
        <row r="247">
          <cell r="A247" t="str">
            <v>gvcf</v>
          </cell>
          <cell r="B247" t="str">
            <v>GVC forward participation (value of domestic productions re-exported by the bilateral partners)</v>
          </cell>
          <cell r="C247" t="str">
            <v>Tab25</v>
          </cell>
          <cell r="D247" t="str">
            <v>US dollars</v>
          </cell>
          <cell r="E247" t="str">
            <v>Millions</v>
          </cell>
          <cell r="F247" t="str">
            <v>Sum</v>
          </cell>
          <cell r="G247" t="str">
            <v>Unweighted</v>
          </cell>
          <cell r="H247" t="str">
            <v>2000-2015</v>
          </cell>
          <cell r="I247">
            <v>2015</v>
          </cell>
          <cell r="J247">
            <v>90.740740740740804</v>
          </cell>
          <cell r="K247">
            <v>95.485969626984996</v>
          </cell>
          <cell r="L247">
            <v>96.152457639321497</v>
          </cell>
          <cell r="M247">
            <v>89.928057553956904</v>
          </cell>
          <cell r="N247">
            <v>99.955535438109806</v>
          </cell>
          <cell r="O247">
            <v>99.986758090204205</v>
          </cell>
          <cell r="P247" t="str">
            <v>World Development Report 2020 GVC Database</v>
          </cell>
        </row>
        <row r="248">
          <cell r="A248" t="str">
            <v>gvcf01</v>
          </cell>
          <cell r="B248" t="str">
            <v>GVC forward participation - Agriculture</v>
          </cell>
          <cell r="C248" t="str">
            <v>Tab25</v>
          </cell>
          <cell r="D248" t="str">
            <v>US dollars</v>
          </cell>
          <cell r="E248" t="str">
            <v>Millions</v>
          </cell>
          <cell r="F248" t="str">
            <v>Sum</v>
          </cell>
          <cell r="G248" t="str">
            <v>Unweighted</v>
          </cell>
          <cell r="H248" t="str">
            <v>2000-2015</v>
          </cell>
          <cell r="I248">
            <v>2015</v>
          </cell>
          <cell r="J248">
            <v>90.740740740740804</v>
          </cell>
          <cell r="K248">
            <v>95.485969626984996</v>
          </cell>
          <cell r="L248">
            <v>96.152457639321497</v>
          </cell>
          <cell r="M248">
            <v>89.928057553956904</v>
          </cell>
          <cell r="N248">
            <v>99.955535438109806</v>
          </cell>
          <cell r="O248">
            <v>99.986758090204205</v>
          </cell>
          <cell r="P248" t="str">
            <v>World Development Report 2020 GVC Database</v>
          </cell>
        </row>
        <row r="249">
          <cell r="A249" t="str">
            <v>gvcf02</v>
          </cell>
          <cell r="B249" t="str">
            <v>GVC forward participation - Fishing</v>
          </cell>
          <cell r="C249" t="str">
            <v>Tab25</v>
          </cell>
          <cell r="D249" t="str">
            <v>US dollars</v>
          </cell>
          <cell r="E249" t="str">
            <v>Millions</v>
          </cell>
          <cell r="F249" t="str">
            <v>Sum</v>
          </cell>
          <cell r="G249" t="str">
            <v>Unweighted</v>
          </cell>
          <cell r="H249" t="str">
            <v>2000-2015</v>
          </cell>
          <cell r="I249">
            <v>2015</v>
          </cell>
          <cell r="J249">
            <v>90.740740740740804</v>
          </cell>
          <cell r="K249">
            <v>95.485969626984996</v>
          </cell>
          <cell r="L249">
            <v>96.152457639321497</v>
          </cell>
          <cell r="M249">
            <v>89.928057553956904</v>
          </cell>
          <cell r="N249">
            <v>99.955535438109806</v>
          </cell>
          <cell r="O249">
            <v>99.986758090204205</v>
          </cell>
          <cell r="P249" t="str">
            <v>World Development Report 2020 GVC Database</v>
          </cell>
        </row>
        <row r="250">
          <cell r="A250" t="str">
            <v>gvcf03</v>
          </cell>
          <cell r="B250" t="str">
            <v>GVC forward participation - Mining and Quarrying</v>
          </cell>
          <cell r="C250" t="str">
            <v>Tab25</v>
          </cell>
          <cell r="D250" t="str">
            <v>US dollars</v>
          </cell>
          <cell r="E250" t="str">
            <v>Millions</v>
          </cell>
          <cell r="F250" t="str">
            <v>Sum</v>
          </cell>
          <cell r="G250" t="str">
            <v>Unweighted</v>
          </cell>
          <cell r="H250" t="str">
            <v>2000-2015</v>
          </cell>
          <cell r="I250">
            <v>2015</v>
          </cell>
          <cell r="J250">
            <v>90.740740740740804</v>
          </cell>
          <cell r="K250">
            <v>95.485969626984996</v>
          </cell>
          <cell r="L250">
            <v>96.152457639321497</v>
          </cell>
          <cell r="M250">
            <v>89.928057553956904</v>
          </cell>
          <cell r="N250">
            <v>99.955535438109806</v>
          </cell>
          <cell r="O250">
            <v>99.986758090204205</v>
          </cell>
          <cell r="P250" t="str">
            <v>World Development Report 2020 GVC Database</v>
          </cell>
        </row>
        <row r="251">
          <cell r="A251" t="str">
            <v>gvcf04</v>
          </cell>
          <cell r="B251" t="str">
            <v>GVC forward participation - Food &amp; Beverages</v>
          </cell>
          <cell r="C251" t="str">
            <v>Tab25</v>
          </cell>
          <cell r="D251" t="str">
            <v>US dollars</v>
          </cell>
          <cell r="E251" t="str">
            <v>Millions</v>
          </cell>
          <cell r="F251" t="str">
            <v>Sum</v>
          </cell>
          <cell r="G251" t="str">
            <v>Unweighted</v>
          </cell>
          <cell r="H251" t="str">
            <v>2000-2015</v>
          </cell>
          <cell r="I251">
            <v>2015</v>
          </cell>
          <cell r="J251">
            <v>90.740740740740804</v>
          </cell>
          <cell r="K251">
            <v>95.485969626984996</v>
          </cell>
          <cell r="L251">
            <v>96.152457639321497</v>
          </cell>
          <cell r="M251">
            <v>89.928057553956904</v>
          </cell>
          <cell r="N251">
            <v>99.955535438109806</v>
          </cell>
          <cell r="O251">
            <v>99.986758090204205</v>
          </cell>
          <cell r="P251" t="str">
            <v>World Development Report 2020 GVC Database</v>
          </cell>
        </row>
        <row r="252">
          <cell r="A252" t="str">
            <v>gvcf05</v>
          </cell>
          <cell r="B252" t="str">
            <v>GVC forward participation - Textiles and Wearing Apparel</v>
          </cell>
          <cell r="C252" t="str">
            <v>Tab25</v>
          </cell>
          <cell r="D252" t="str">
            <v>US dollars</v>
          </cell>
          <cell r="E252" t="str">
            <v>Millions</v>
          </cell>
          <cell r="F252" t="str">
            <v>Sum</v>
          </cell>
          <cell r="G252" t="str">
            <v>Unweighted</v>
          </cell>
          <cell r="H252" t="str">
            <v>2000-2015</v>
          </cell>
          <cell r="I252">
            <v>2015</v>
          </cell>
          <cell r="J252">
            <v>90.740740740740804</v>
          </cell>
          <cell r="K252">
            <v>95.485969626984996</v>
          </cell>
          <cell r="L252">
            <v>96.152457639321497</v>
          </cell>
          <cell r="M252">
            <v>89.928057553956904</v>
          </cell>
          <cell r="N252">
            <v>99.955535438109806</v>
          </cell>
          <cell r="O252">
            <v>99.986758090204205</v>
          </cell>
          <cell r="P252" t="str">
            <v>World Development Report 2020 GVC Database</v>
          </cell>
        </row>
        <row r="253">
          <cell r="A253" t="str">
            <v>gvcf06</v>
          </cell>
          <cell r="B253" t="str">
            <v>GVC forward participation - Wood and Paper</v>
          </cell>
          <cell r="C253" t="str">
            <v>Tab25</v>
          </cell>
          <cell r="D253" t="str">
            <v>US dollars</v>
          </cell>
          <cell r="E253" t="str">
            <v>Millions</v>
          </cell>
          <cell r="F253" t="str">
            <v>Sum</v>
          </cell>
          <cell r="G253" t="str">
            <v>Unweighted</v>
          </cell>
          <cell r="H253" t="str">
            <v>2000-2015</v>
          </cell>
          <cell r="I253">
            <v>2015</v>
          </cell>
          <cell r="J253">
            <v>90.740740740740804</v>
          </cell>
          <cell r="K253">
            <v>95.485969626984996</v>
          </cell>
          <cell r="L253">
            <v>96.152457639321497</v>
          </cell>
          <cell r="M253">
            <v>89.928057553956904</v>
          </cell>
          <cell r="N253">
            <v>99.955535438109806</v>
          </cell>
          <cell r="O253">
            <v>99.986758090204205</v>
          </cell>
          <cell r="P253" t="str">
            <v>World Development Report 2020 GVC Database</v>
          </cell>
        </row>
        <row r="254">
          <cell r="A254" t="str">
            <v>gvcf07</v>
          </cell>
          <cell r="B254" t="str">
            <v>GVC forward participation - Petroleum, Chemical and Non-Metallic Mineral Products</v>
          </cell>
          <cell r="C254" t="str">
            <v>Tab25</v>
          </cell>
          <cell r="D254" t="str">
            <v>US dollars</v>
          </cell>
          <cell r="E254" t="str">
            <v>Millions</v>
          </cell>
          <cell r="F254" t="str">
            <v>Sum</v>
          </cell>
          <cell r="G254" t="str">
            <v>Unweighted</v>
          </cell>
          <cell r="H254" t="str">
            <v>2000-2015</v>
          </cell>
          <cell r="I254">
            <v>2015</v>
          </cell>
          <cell r="J254">
            <v>90.740740740740804</v>
          </cell>
          <cell r="K254">
            <v>95.485969626984996</v>
          </cell>
          <cell r="L254">
            <v>96.152457639321497</v>
          </cell>
          <cell r="M254">
            <v>89.928057553956904</v>
          </cell>
          <cell r="N254">
            <v>99.955535438109806</v>
          </cell>
          <cell r="O254">
            <v>99.986758090204205</v>
          </cell>
          <cell r="P254" t="str">
            <v>World Development Report 2020 GVC Database</v>
          </cell>
        </row>
        <row r="255">
          <cell r="A255" t="str">
            <v>gvcf08</v>
          </cell>
          <cell r="B255" t="str">
            <v>GVC forward participation - Metal Products</v>
          </cell>
          <cell r="C255" t="str">
            <v>Tab25</v>
          </cell>
          <cell r="D255" t="str">
            <v>US dollars</v>
          </cell>
          <cell r="E255" t="str">
            <v>Millions</v>
          </cell>
          <cell r="F255" t="str">
            <v>Sum</v>
          </cell>
          <cell r="G255" t="str">
            <v>Unweighted</v>
          </cell>
          <cell r="H255" t="str">
            <v>2000-2015</v>
          </cell>
          <cell r="I255">
            <v>2015</v>
          </cell>
          <cell r="J255">
            <v>90.740740740740804</v>
          </cell>
          <cell r="K255">
            <v>95.485969626984996</v>
          </cell>
          <cell r="L255">
            <v>96.152457639321497</v>
          </cell>
          <cell r="M255">
            <v>89.928057553956904</v>
          </cell>
          <cell r="N255">
            <v>99.955535438109806</v>
          </cell>
          <cell r="O255">
            <v>99.986758090204205</v>
          </cell>
          <cell r="P255" t="str">
            <v>World Development Report 2020 GVC Database</v>
          </cell>
        </row>
        <row r="256">
          <cell r="A256" t="str">
            <v>gvcf09</v>
          </cell>
          <cell r="B256" t="str">
            <v>GVC forward participation - Electrical and Machinery</v>
          </cell>
          <cell r="C256" t="str">
            <v>Tab25</v>
          </cell>
          <cell r="D256" t="str">
            <v>US dollars</v>
          </cell>
          <cell r="E256" t="str">
            <v>Millions</v>
          </cell>
          <cell r="F256" t="str">
            <v>Sum</v>
          </cell>
          <cell r="G256" t="str">
            <v>Unweighted</v>
          </cell>
          <cell r="H256" t="str">
            <v>2000-2015</v>
          </cell>
          <cell r="I256">
            <v>2015</v>
          </cell>
          <cell r="J256" t="str">
            <v>.</v>
          </cell>
          <cell r="K256" t="str">
            <v>.</v>
          </cell>
          <cell r="L256" t="str">
            <v>.</v>
          </cell>
          <cell r="M256" t="str">
            <v>.</v>
          </cell>
          <cell r="N256" t="str">
            <v>.</v>
          </cell>
          <cell r="O256" t="str">
            <v>.</v>
          </cell>
          <cell r="P256" t="str">
            <v>World Development Report 2020 GVC Database</v>
          </cell>
        </row>
        <row r="257">
          <cell r="A257" t="str">
            <v>gvcf10</v>
          </cell>
          <cell r="B257" t="str">
            <v>GVC forward participation - Transport Equipment</v>
          </cell>
          <cell r="C257" t="str">
            <v>Tab25</v>
          </cell>
          <cell r="D257" t="str">
            <v>US dollars</v>
          </cell>
          <cell r="E257" t="str">
            <v>Millions</v>
          </cell>
          <cell r="F257" t="str">
            <v>Sum</v>
          </cell>
          <cell r="G257" t="str">
            <v>Unweighted</v>
          </cell>
          <cell r="H257" t="str">
            <v>2000-2015</v>
          </cell>
          <cell r="I257">
            <v>2015</v>
          </cell>
          <cell r="J257">
            <v>90.740740740740804</v>
          </cell>
          <cell r="K257">
            <v>95.485969626984996</v>
          </cell>
          <cell r="L257">
            <v>96.152457639321497</v>
          </cell>
          <cell r="M257">
            <v>89.928057553956904</v>
          </cell>
          <cell r="N257">
            <v>99.955535438109806</v>
          </cell>
          <cell r="O257">
            <v>99.986758090204205</v>
          </cell>
          <cell r="P257" t="str">
            <v>World Development Report 2020 GVC Database</v>
          </cell>
        </row>
        <row r="258">
          <cell r="A258" t="str">
            <v>gvcf11</v>
          </cell>
          <cell r="B258" t="str">
            <v>GVC forward participation - Other Manufacturing</v>
          </cell>
          <cell r="C258" t="str">
            <v>Tab25</v>
          </cell>
          <cell r="D258" t="str">
            <v>US dollars</v>
          </cell>
          <cell r="E258" t="str">
            <v>Millions</v>
          </cell>
          <cell r="F258" t="str">
            <v>Sum</v>
          </cell>
          <cell r="G258" t="str">
            <v>Unweighted</v>
          </cell>
          <cell r="H258" t="str">
            <v>2000-2015</v>
          </cell>
          <cell r="I258">
            <v>2015</v>
          </cell>
          <cell r="J258">
            <v>90.740740740740804</v>
          </cell>
          <cell r="K258">
            <v>95.485969626984996</v>
          </cell>
          <cell r="L258">
            <v>96.152457639321497</v>
          </cell>
          <cell r="M258">
            <v>89.928057553956904</v>
          </cell>
          <cell r="N258">
            <v>99.955535438109806</v>
          </cell>
          <cell r="O258">
            <v>99.986758090204205</v>
          </cell>
          <cell r="P258" t="str">
            <v>World Development Report 2020 GVC Database</v>
          </cell>
        </row>
        <row r="259">
          <cell r="A259" t="str">
            <v>gvcf12</v>
          </cell>
          <cell r="B259" t="str">
            <v>GVC forward participation - Recycling</v>
          </cell>
          <cell r="C259" t="str">
            <v>Tab25</v>
          </cell>
          <cell r="D259" t="str">
            <v>US dollars</v>
          </cell>
          <cell r="E259" t="str">
            <v>Millions</v>
          </cell>
          <cell r="F259" t="str">
            <v>Sum</v>
          </cell>
          <cell r="G259" t="str">
            <v>Unweighted</v>
          </cell>
          <cell r="H259" t="str">
            <v>2000-2015</v>
          </cell>
          <cell r="I259">
            <v>2015</v>
          </cell>
          <cell r="J259">
            <v>90.740740740740804</v>
          </cell>
          <cell r="K259">
            <v>95.485969626984996</v>
          </cell>
          <cell r="L259">
            <v>96.152457639321497</v>
          </cell>
          <cell r="M259">
            <v>89.928057553956904</v>
          </cell>
          <cell r="N259">
            <v>99.955535438109806</v>
          </cell>
          <cell r="O259">
            <v>99.986758090204205</v>
          </cell>
          <cell r="P259" t="str">
            <v>World Development Report 2020 GVC Database</v>
          </cell>
        </row>
        <row r="260">
          <cell r="A260" t="str">
            <v>gvcf13</v>
          </cell>
          <cell r="B260" t="str">
            <v>GVC forward participation - Electricity, Gas and Water</v>
          </cell>
          <cell r="C260" t="str">
            <v>Tab25</v>
          </cell>
          <cell r="D260" t="str">
            <v>US dollars</v>
          </cell>
          <cell r="E260" t="str">
            <v>Millions</v>
          </cell>
          <cell r="F260" t="str">
            <v>Sum</v>
          </cell>
          <cell r="G260" t="str">
            <v>Unweighted</v>
          </cell>
          <cell r="H260" t="str">
            <v>2000-2015</v>
          </cell>
          <cell r="I260">
            <v>2015</v>
          </cell>
          <cell r="J260">
            <v>90.740740740740804</v>
          </cell>
          <cell r="K260">
            <v>95.485969626984996</v>
          </cell>
          <cell r="L260">
            <v>96.152457639321497</v>
          </cell>
          <cell r="M260">
            <v>89.928057553956904</v>
          </cell>
          <cell r="N260">
            <v>99.955535438109806</v>
          </cell>
          <cell r="O260">
            <v>99.986758090204205</v>
          </cell>
          <cell r="P260" t="str">
            <v>World Development Report 2020 GVC Database</v>
          </cell>
        </row>
        <row r="261">
          <cell r="A261" t="str">
            <v>gvcf14</v>
          </cell>
          <cell r="B261" t="str">
            <v>GVC forward participation - Construction</v>
          </cell>
          <cell r="C261" t="str">
            <v>Tab25</v>
          </cell>
          <cell r="D261" t="str">
            <v>US dollars</v>
          </cell>
          <cell r="E261" t="str">
            <v>Millions</v>
          </cell>
          <cell r="F261" t="str">
            <v>Sum</v>
          </cell>
          <cell r="G261" t="str">
            <v>Unweighted</v>
          </cell>
          <cell r="H261" t="str">
            <v>2000-2015</v>
          </cell>
          <cell r="I261">
            <v>2015</v>
          </cell>
          <cell r="J261">
            <v>90.740740740740804</v>
          </cell>
          <cell r="K261">
            <v>95.485969626984996</v>
          </cell>
          <cell r="L261">
            <v>96.152457639321497</v>
          </cell>
          <cell r="M261">
            <v>89.928057553956904</v>
          </cell>
          <cell r="N261">
            <v>99.955535438109806</v>
          </cell>
          <cell r="O261">
            <v>99.986758090204205</v>
          </cell>
          <cell r="P261" t="str">
            <v>World Development Report 2020 GVC Database</v>
          </cell>
        </row>
        <row r="262">
          <cell r="A262" t="str">
            <v>gvcf15</v>
          </cell>
          <cell r="B262" t="str">
            <v>GVC forward participation - Maintenance and Repair</v>
          </cell>
          <cell r="C262" t="str">
            <v>Tab25</v>
          </cell>
          <cell r="D262" t="str">
            <v>US dollars</v>
          </cell>
          <cell r="E262" t="str">
            <v>Millions</v>
          </cell>
          <cell r="F262" t="str">
            <v>Sum</v>
          </cell>
          <cell r="G262" t="str">
            <v>Unweighted</v>
          </cell>
          <cell r="H262" t="str">
            <v>2000-2015</v>
          </cell>
          <cell r="I262">
            <v>2015</v>
          </cell>
          <cell r="J262">
            <v>90.740740740740804</v>
          </cell>
          <cell r="K262">
            <v>95.485969626984996</v>
          </cell>
          <cell r="L262">
            <v>96.152457639321497</v>
          </cell>
          <cell r="M262">
            <v>89.928057553956904</v>
          </cell>
          <cell r="N262">
            <v>99.955535438109806</v>
          </cell>
          <cell r="O262">
            <v>99.986758090204205</v>
          </cell>
          <cell r="P262" t="str">
            <v>World Development Report 2020 GVC Database</v>
          </cell>
        </row>
        <row r="263">
          <cell r="A263" t="str">
            <v>gvcf16</v>
          </cell>
          <cell r="B263" t="str">
            <v>GVC forward participation - Wholesale Trade</v>
          </cell>
          <cell r="C263" t="str">
            <v>Tab25</v>
          </cell>
          <cell r="D263" t="str">
            <v>US dollars</v>
          </cell>
          <cell r="E263" t="str">
            <v>Millions</v>
          </cell>
          <cell r="F263" t="str">
            <v>Sum</v>
          </cell>
          <cell r="G263" t="str">
            <v>Unweighted</v>
          </cell>
          <cell r="H263" t="str">
            <v>2000-2015</v>
          </cell>
          <cell r="I263">
            <v>2015</v>
          </cell>
          <cell r="J263">
            <v>90.740740740740804</v>
          </cell>
          <cell r="K263">
            <v>95.485969626984996</v>
          </cell>
          <cell r="L263">
            <v>96.152457639321497</v>
          </cell>
          <cell r="M263">
            <v>89.928057553956904</v>
          </cell>
          <cell r="N263">
            <v>99.955535438109806</v>
          </cell>
          <cell r="O263">
            <v>99.986758090204205</v>
          </cell>
          <cell r="P263" t="str">
            <v>World Development Report 2020 GVC Database</v>
          </cell>
        </row>
        <row r="264">
          <cell r="A264" t="str">
            <v>gvcf17</v>
          </cell>
          <cell r="B264" t="str">
            <v>GVC forward participation - Retail Trade</v>
          </cell>
          <cell r="C264" t="str">
            <v>Tab25</v>
          </cell>
          <cell r="D264" t="str">
            <v>US dollars</v>
          </cell>
          <cell r="E264" t="str">
            <v>Millions</v>
          </cell>
          <cell r="F264" t="str">
            <v>Sum</v>
          </cell>
          <cell r="G264" t="str">
            <v>Unweighted</v>
          </cell>
          <cell r="H264" t="str">
            <v>2000-2015</v>
          </cell>
          <cell r="I264">
            <v>2015</v>
          </cell>
          <cell r="J264">
            <v>90.740740740740804</v>
          </cell>
          <cell r="K264">
            <v>95.485969626984996</v>
          </cell>
          <cell r="L264">
            <v>96.152457639321497</v>
          </cell>
          <cell r="M264">
            <v>89.928057553956904</v>
          </cell>
          <cell r="N264">
            <v>99.955535438109806</v>
          </cell>
          <cell r="O264">
            <v>99.986758090204205</v>
          </cell>
          <cell r="P264" t="str">
            <v>World Development Report 2020 GVC Database</v>
          </cell>
        </row>
        <row r="265">
          <cell r="A265" t="str">
            <v>gvcf18</v>
          </cell>
          <cell r="B265" t="str">
            <v>GVC forward participation - Hotels and Restraurants</v>
          </cell>
          <cell r="C265" t="str">
            <v>Tab25</v>
          </cell>
          <cell r="D265" t="str">
            <v>US dollars</v>
          </cell>
          <cell r="E265" t="str">
            <v>Millions</v>
          </cell>
          <cell r="F265" t="str">
            <v>Sum</v>
          </cell>
          <cell r="G265" t="str">
            <v>Unweighted</v>
          </cell>
          <cell r="H265" t="str">
            <v>2000-2015</v>
          </cell>
          <cell r="I265">
            <v>2015</v>
          </cell>
          <cell r="J265">
            <v>90.740740740740804</v>
          </cell>
          <cell r="K265">
            <v>95.485969626984996</v>
          </cell>
          <cell r="L265">
            <v>96.152457639321497</v>
          </cell>
          <cell r="M265">
            <v>89.928057553956904</v>
          </cell>
          <cell r="N265">
            <v>99.955535438109806</v>
          </cell>
          <cell r="O265">
            <v>99.986758090204205</v>
          </cell>
          <cell r="P265" t="str">
            <v>World Development Report 2020 GVC Database</v>
          </cell>
        </row>
        <row r="266">
          <cell r="A266" t="str">
            <v>gvcf19</v>
          </cell>
          <cell r="B266" t="str">
            <v>GVC forward participation - Transport</v>
          </cell>
          <cell r="C266" t="str">
            <v>Tab25</v>
          </cell>
          <cell r="D266" t="str">
            <v>US dollars</v>
          </cell>
          <cell r="E266" t="str">
            <v>Millions</v>
          </cell>
          <cell r="F266" t="str">
            <v>Sum</v>
          </cell>
          <cell r="G266" t="str">
            <v>Unweighted</v>
          </cell>
          <cell r="H266" t="str">
            <v>2000-2015</v>
          </cell>
          <cell r="I266">
            <v>2015</v>
          </cell>
          <cell r="J266">
            <v>90.740740740740804</v>
          </cell>
          <cell r="K266">
            <v>95.485969626984996</v>
          </cell>
          <cell r="L266">
            <v>96.152457639321497</v>
          </cell>
          <cell r="M266">
            <v>89.928057553956904</v>
          </cell>
          <cell r="N266">
            <v>99.955535438109806</v>
          </cell>
          <cell r="O266">
            <v>99.986758090204205</v>
          </cell>
          <cell r="P266" t="str">
            <v>World Development Report 2020 GVC Database</v>
          </cell>
        </row>
        <row r="267">
          <cell r="A267" t="str">
            <v>gvcf20</v>
          </cell>
          <cell r="B267" t="str">
            <v>GVC forward participation - Post and Telecommunications</v>
          </cell>
          <cell r="C267" t="str">
            <v>Tab25</v>
          </cell>
          <cell r="D267" t="str">
            <v>US dollars</v>
          </cell>
          <cell r="E267" t="str">
            <v>Millions</v>
          </cell>
          <cell r="F267" t="str">
            <v>Sum</v>
          </cell>
          <cell r="G267" t="str">
            <v>Unweighted</v>
          </cell>
          <cell r="H267" t="str">
            <v>2000-2015</v>
          </cell>
          <cell r="I267">
            <v>2015</v>
          </cell>
          <cell r="J267">
            <v>90.740740740740804</v>
          </cell>
          <cell r="K267">
            <v>95.485969626984996</v>
          </cell>
          <cell r="L267">
            <v>96.152457639321497</v>
          </cell>
          <cell r="M267">
            <v>89.928057553956904</v>
          </cell>
          <cell r="N267">
            <v>99.955535438109806</v>
          </cell>
          <cell r="O267">
            <v>99.986758090204205</v>
          </cell>
          <cell r="P267" t="str">
            <v>World Development Report 2020 GVC Database</v>
          </cell>
        </row>
        <row r="268">
          <cell r="A268" t="str">
            <v>gvcf21</v>
          </cell>
          <cell r="B268" t="str">
            <v>GVC forward participation - Finacial Intermediation and Business Activities</v>
          </cell>
          <cell r="C268" t="str">
            <v>Tab25</v>
          </cell>
          <cell r="D268" t="str">
            <v>US dollars</v>
          </cell>
          <cell r="E268" t="str">
            <v>Millions</v>
          </cell>
          <cell r="F268" t="str">
            <v>Sum</v>
          </cell>
          <cell r="G268" t="str">
            <v>Unweighted</v>
          </cell>
          <cell r="H268" t="str">
            <v>2000-2015</v>
          </cell>
          <cell r="I268">
            <v>2015</v>
          </cell>
          <cell r="J268">
            <v>90.740740740740804</v>
          </cell>
          <cell r="K268">
            <v>95.485969626984996</v>
          </cell>
          <cell r="L268">
            <v>96.152457639321497</v>
          </cell>
          <cell r="M268">
            <v>89.928057553956904</v>
          </cell>
          <cell r="N268">
            <v>99.955535438109806</v>
          </cell>
          <cell r="O268">
            <v>99.986758090204205</v>
          </cell>
          <cell r="P268" t="str">
            <v>World Development Report 2020 GVC Database</v>
          </cell>
        </row>
        <row r="269">
          <cell r="A269" t="str">
            <v>gvcf22</v>
          </cell>
          <cell r="B269" t="str">
            <v>GVC forward participation - Public Administration</v>
          </cell>
          <cell r="C269" t="str">
            <v>Tab25</v>
          </cell>
          <cell r="D269" t="str">
            <v>US dollars</v>
          </cell>
          <cell r="E269" t="str">
            <v>Millions</v>
          </cell>
          <cell r="F269" t="str">
            <v>Sum</v>
          </cell>
          <cell r="G269" t="str">
            <v>Unweighted</v>
          </cell>
          <cell r="H269" t="str">
            <v>2000-2015</v>
          </cell>
          <cell r="I269">
            <v>2015</v>
          </cell>
          <cell r="J269">
            <v>90.740740740740804</v>
          </cell>
          <cell r="K269">
            <v>95.485969626984996</v>
          </cell>
          <cell r="L269">
            <v>96.152457639321497</v>
          </cell>
          <cell r="M269">
            <v>89.928057553956904</v>
          </cell>
          <cell r="N269">
            <v>99.955535438109806</v>
          </cell>
          <cell r="O269">
            <v>99.986758090204205</v>
          </cell>
          <cell r="P269" t="str">
            <v>World Development Report 2020 GVC Database</v>
          </cell>
        </row>
        <row r="270">
          <cell r="A270" t="str">
            <v>gvcf23</v>
          </cell>
          <cell r="B270" t="str">
            <v>GVC forward participation - Education, Health and Other Services</v>
          </cell>
          <cell r="C270" t="str">
            <v>Tab25</v>
          </cell>
          <cell r="D270" t="str">
            <v>US dollars</v>
          </cell>
          <cell r="E270" t="str">
            <v>Millions</v>
          </cell>
          <cell r="F270" t="str">
            <v>Sum</v>
          </cell>
          <cell r="G270" t="str">
            <v>Unweighted</v>
          </cell>
          <cell r="H270" t="str">
            <v>2000-2015</v>
          </cell>
          <cell r="I270">
            <v>2015</v>
          </cell>
          <cell r="J270">
            <v>90.740740740740804</v>
          </cell>
          <cell r="K270">
            <v>95.485969626984996</v>
          </cell>
          <cell r="L270">
            <v>96.152457639321497</v>
          </cell>
          <cell r="M270">
            <v>89.928057553956904</v>
          </cell>
          <cell r="N270">
            <v>99.955535438109806</v>
          </cell>
          <cell r="O270">
            <v>99.986758090204205</v>
          </cell>
          <cell r="P270" t="str">
            <v>World Development Report 2020 GVC Database</v>
          </cell>
        </row>
        <row r="271">
          <cell r="A271" t="str">
            <v>gvcf25</v>
          </cell>
          <cell r="B271" t="str">
            <v>GVC forward participation - Others</v>
          </cell>
          <cell r="C271" t="str">
            <v>Tab25</v>
          </cell>
          <cell r="D271" t="str">
            <v>US dollars</v>
          </cell>
          <cell r="E271" t="str">
            <v>Millions</v>
          </cell>
          <cell r="F271" t="str">
            <v>Sum</v>
          </cell>
          <cell r="G271" t="str">
            <v>Unweighted</v>
          </cell>
          <cell r="H271" t="str">
            <v>2000-2015</v>
          </cell>
          <cell r="I271">
            <v>2015</v>
          </cell>
          <cell r="J271">
            <v>90.740740740740804</v>
          </cell>
          <cell r="K271">
            <v>95.485969626984996</v>
          </cell>
          <cell r="L271">
            <v>96.152457639321497</v>
          </cell>
          <cell r="M271">
            <v>89.928057553956904</v>
          </cell>
          <cell r="N271">
            <v>99.955535438109806</v>
          </cell>
          <cell r="O271">
            <v>99.986758090204205</v>
          </cell>
          <cell r="P271" t="str">
            <v>World Development Report 2020 GVC Database</v>
          </cell>
        </row>
        <row r="272">
          <cell r="A272" t="str">
            <v>gvcf26</v>
          </cell>
          <cell r="B272" t="str">
            <v>GVC forward participation - Re-export &amp; Re-import</v>
          </cell>
          <cell r="C272" t="str">
            <v>Tab25</v>
          </cell>
          <cell r="D272" t="str">
            <v>US dollars</v>
          </cell>
          <cell r="E272" t="str">
            <v>Millions</v>
          </cell>
          <cell r="F272" t="str">
            <v>Sum</v>
          </cell>
          <cell r="G272" t="str">
            <v>Unweighted</v>
          </cell>
          <cell r="H272" t="str">
            <v>2000-2015</v>
          </cell>
          <cell r="I272">
            <v>2015</v>
          </cell>
          <cell r="J272">
            <v>90.740740740740804</v>
          </cell>
          <cell r="K272">
            <v>95.485969626984996</v>
          </cell>
          <cell r="L272">
            <v>96.152457639321497</v>
          </cell>
          <cell r="M272">
            <v>89.928057553956904</v>
          </cell>
          <cell r="N272">
            <v>99.955535438109806</v>
          </cell>
          <cell r="O272">
            <v>99.986758090204205</v>
          </cell>
          <cell r="P272" t="str">
            <v>World Development Report 2020 GVC Database</v>
          </cell>
        </row>
        <row r="273">
          <cell r="A273" t="str">
            <v>gvcf24</v>
          </cell>
          <cell r="B273" t="str">
            <v>GVC forward participation - Private Households</v>
          </cell>
          <cell r="C273" t="str">
            <v>Tab25</v>
          </cell>
          <cell r="D273" t="str">
            <v>US dollars</v>
          </cell>
          <cell r="E273" t="str">
            <v>Millions</v>
          </cell>
          <cell r="F273" t="str">
            <v>Sum</v>
          </cell>
          <cell r="G273" t="str">
            <v>Unweighted</v>
          </cell>
          <cell r="H273" t="str">
            <v>2000-2015</v>
          </cell>
          <cell r="I273">
            <v>2015</v>
          </cell>
          <cell r="J273">
            <v>90.740740740740804</v>
          </cell>
          <cell r="K273">
            <v>95.485969626984996</v>
          </cell>
          <cell r="L273">
            <v>96.152457639321497</v>
          </cell>
          <cell r="M273">
            <v>89.928057553956904</v>
          </cell>
          <cell r="N273">
            <v>99.955535438109806</v>
          </cell>
          <cell r="O273">
            <v>99.986758090204205</v>
          </cell>
          <cell r="P273" t="str">
            <v>World Development Report 2020 GVC Database</v>
          </cell>
        </row>
        <row r="274">
          <cell r="A274" t="str">
            <v>VASameCtry</v>
          </cell>
          <cell r="B274" t="str">
            <v>Total value of national exports originating domestically</v>
          </cell>
          <cell r="C274" t="str">
            <v>Tab26</v>
          </cell>
          <cell r="D274" t="str">
            <v>US dollars</v>
          </cell>
          <cell r="E274" t="str">
            <v>Millions</v>
          </cell>
          <cell r="F274" t="str">
            <v>Sum</v>
          </cell>
          <cell r="G274" t="str">
            <v>Unweighted</v>
          </cell>
          <cell r="H274" t="str">
            <v>2000-2019</v>
          </cell>
          <cell r="I274">
            <v>2019</v>
          </cell>
          <cell r="J274">
            <v>94.4444444444445</v>
          </cell>
          <cell r="K274">
            <v>99.684014009388207</v>
          </cell>
          <cell r="L274">
            <v>99.5068057057576</v>
          </cell>
          <cell r="M274">
            <v>89.928057553956904</v>
          </cell>
          <cell r="N274">
            <v>99.953979407682397</v>
          </cell>
          <cell r="O274">
            <v>99.986365245283906</v>
          </cell>
          <cell r="P274" t="str">
            <v>UNCTAD-Eora Global Value Chain (GVC) database</v>
          </cell>
        </row>
        <row r="275">
          <cell r="A275" t="str">
            <v>BkwdVA</v>
          </cell>
          <cell r="B275" t="str">
            <v>Total foreign added value embedded in national exports</v>
          </cell>
          <cell r="C275" t="str">
            <v>Tab26</v>
          </cell>
          <cell r="D275" t="str">
            <v>US dollars</v>
          </cell>
          <cell r="E275" t="str">
            <v>Millions</v>
          </cell>
          <cell r="F275" t="str">
            <v>Sum</v>
          </cell>
          <cell r="G275" t="str">
            <v>Unweighted</v>
          </cell>
          <cell r="H275" t="str">
            <v>2000-2019</v>
          </cell>
          <cell r="I275">
            <v>2019</v>
          </cell>
          <cell r="J275">
            <v>94.4444444444445</v>
          </cell>
          <cell r="K275">
            <v>99.684014009388207</v>
          </cell>
          <cell r="L275">
            <v>99.5068057057576</v>
          </cell>
          <cell r="M275">
            <v>89.928057553956904</v>
          </cell>
          <cell r="N275">
            <v>99.953979407682397</v>
          </cell>
          <cell r="O275">
            <v>99.986365245283906</v>
          </cell>
          <cell r="P275" t="str">
            <v>UNCTAD-Eora Global Value Chain (GVC) database</v>
          </cell>
        </row>
        <row r="276">
          <cell r="A276" t="str">
            <v>BkwdVABordCtry</v>
          </cell>
          <cell r="B276" t="str">
            <v>Total added value from neighbouring countries embedded in national exports</v>
          </cell>
          <cell r="C276" t="str">
            <v>Tab26</v>
          </cell>
          <cell r="D276" t="str">
            <v>US dollars</v>
          </cell>
          <cell r="E276" t="str">
            <v>Millions</v>
          </cell>
          <cell r="F276" t="str">
            <v>Sum</v>
          </cell>
          <cell r="G276" t="str">
            <v>Unweighted</v>
          </cell>
          <cell r="H276" t="str">
            <v>2000-2019</v>
          </cell>
          <cell r="I276">
            <v>2019</v>
          </cell>
          <cell r="J276">
            <v>94.4444444444445</v>
          </cell>
          <cell r="K276">
            <v>99.684014009388207</v>
          </cell>
          <cell r="L276">
            <v>99.5068057057576</v>
          </cell>
          <cell r="M276">
            <v>89.928057553956904</v>
          </cell>
          <cell r="N276">
            <v>99.953979407682397</v>
          </cell>
          <cell r="O276">
            <v>99.986365245283906</v>
          </cell>
          <cell r="P276" t="str">
            <v>UNCTAD-Eora Global Value Chain (GVC) database</v>
          </cell>
        </row>
        <row r="277">
          <cell r="A277" t="str">
            <v>BkwdVASameAUCReg</v>
          </cell>
          <cell r="B277" t="str">
            <v>Total added value from other countries within the same AUC region embedded in national exports</v>
          </cell>
          <cell r="C277" t="str">
            <v>Tab26</v>
          </cell>
          <cell r="D277" t="str">
            <v>US dollars</v>
          </cell>
          <cell r="E277" t="str">
            <v>Millions</v>
          </cell>
          <cell r="F277" t="str">
            <v>Sum</v>
          </cell>
          <cell r="G277" t="str">
            <v>Unweighted</v>
          </cell>
          <cell r="H277" t="str">
            <v>2000-2019</v>
          </cell>
          <cell r="I277">
            <v>2019</v>
          </cell>
          <cell r="J277">
            <v>94.4444444444445</v>
          </cell>
          <cell r="K277">
            <v>99.684014009388207</v>
          </cell>
          <cell r="L277">
            <v>99.5068057057576</v>
          </cell>
          <cell r="M277">
            <v>89.928057553956904</v>
          </cell>
          <cell r="N277">
            <v>99.953979407682397</v>
          </cell>
          <cell r="O277">
            <v>99.986365245283906</v>
          </cell>
          <cell r="P277" t="str">
            <v>UNCTAD-Eora Global Value Chain (GVC) database</v>
          </cell>
        </row>
        <row r="278">
          <cell r="A278" t="str">
            <v>BkwdVASameCont</v>
          </cell>
          <cell r="B278" t="str">
            <v>Total added value from other countries within the same continent embedded in national exports</v>
          </cell>
          <cell r="C278" t="str">
            <v>Tab26</v>
          </cell>
          <cell r="D278" t="str">
            <v>US dollars</v>
          </cell>
          <cell r="E278" t="str">
            <v>Millions</v>
          </cell>
          <cell r="F278" t="str">
            <v>Sum</v>
          </cell>
          <cell r="G278" t="str">
            <v>Unweighted</v>
          </cell>
          <cell r="H278" t="str">
            <v>2000-2019</v>
          </cell>
          <cell r="I278">
            <v>2019</v>
          </cell>
          <cell r="J278">
            <v>94.4444444444445</v>
          </cell>
          <cell r="K278">
            <v>99.684014009388207</v>
          </cell>
          <cell r="L278">
            <v>99.5068057057576</v>
          </cell>
          <cell r="M278">
            <v>89.928057553956904</v>
          </cell>
          <cell r="N278">
            <v>99.953979407682397</v>
          </cell>
          <cell r="O278">
            <v>99.986365245283906</v>
          </cell>
          <cell r="P278" t="str">
            <v>UNCTAD-Eora Global Value Chain (GVC) database</v>
          </cell>
        </row>
        <row r="279">
          <cell r="A279" t="str">
            <v>BkwdVAExtraCont</v>
          </cell>
          <cell r="B279" t="str">
            <v>Total added value from outside the continent embedded in national exports</v>
          </cell>
          <cell r="C279" t="str">
            <v>Tab26</v>
          </cell>
          <cell r="D279" t="str">
            <v>US dollars</v>
          </cell>
          <cell r="E279" t="str">
            <v>Millions</v>
          </cell>
          <cell r="F279" t="str">
            <v>Sum</v>
          </cell>
          <cell r="G279" t="str">
            <v>Unweighted</v>
          </cell>
          <cell r="H279" t="str">
            <v>2000-2019</v>
          </cell>
          <cell r="I279">
            <v>2019</v>
          </cell>
          <cell r="J279">
            <v>94.4444444444445</v>
          </cell>
          <cell r="K279">
            <v>99.684014009388207</v>
          </cell>
          <cell r="L279">
            <v>99.5068057057576</v>
          </cell>
          <cell r="M279">
            <v>89.928057553956904</v>
          </cell>
          <cell r="N279">
            <v>99.953979407682397</v>
          </cell>
          <cell r="O279">
            <v>99.986365245283906</v>
          </cell>
          <cell r="P279" t="str">
            <v>UNCTAD-Eora Global Value Chain (GVC) database</v>
          </cell>
        </row>
        <row r="280">
          <cell r="A280" t="str">
            <v>FrwdVA</v>
          </cell>
          <cell r="B280" t="str">
            <v>Total value of national exports embedded in foreign exports</v>
          </cell>
          <cell r="C280" t="str">
            <v>Tab26</v>
          </cell>
          <cell r="D280" t="str">
            <v>US dollars</v>
          </cell>
          <cell r="E280" t="str">
            <v>Millions</v>
          </cell>
          <cell r="F280" t="str">
            <v>Sum</v>
          </cell>
          <cell r="G280" t="str">
            <v>Unweighted</v>
          </cell>
          <cell r="H280" t="str">
            <v>2000-2019</v>
          </cell>
          <cell r="I280">
            <v>2019</v>
          </cell>
          <cell r="J280">
            <v>94.4444444444445</v>
          </cell>
          <cell r="K280">
            <v>99.684014009388207</v>
          </cell>
          <cell r="L280">
            <v>99.5068057057576</v>
          </cell>
          <cell r="M280">
            <v>89.928057553956904</v>
          </cell>
          <cell r="N280">
            <v>99.953979407682397</v>
          </cell>
          <cell r="O280">
            <v>99.986365245283906</v>
          </cell>
          <cell r="P280" t="str">
            <v>UNCTAD-Eora Global Value Chain (GVC) database</v>
          </cell>
        </row>
        <row r="281">
          <cell r="A281" t="str">
            <v>FrwdVABordCtry</v>
          </cell>
          <cell r="B281" t="str">
            <v>Total value of national exports embedded in exports of neighbouring countries</v>
          </cell>
          <cell r="C281" t="str">
            <v>Tab26</v>
          </cell>
          <cell r="D281" t="str">
            <v>US dollars</v>
          </cell>
          <cell r="E281" t="str">
            <v>Millions</v>
          </cell>
          <cell r="F281" t="str">
            <v>Sum</v>
          </cell>
          <cell r="G281" t="str">
            <v>Unweighted</v>
          </cell>
          <cell r="H281" t="str">
            <v>2000-2019</v>
          </cell>
          <cell r="I281">
            <v>2019</v>
          </cell>
          <cell r="J281">
            <v>94.4444444444445</v>
          </cell>
          <cell r="K281">
            <v>99.684014009388207</v>
          </cell>
          <cell r="L281">
            <v>99.5068057057576</v>
          </cell>
          <cell r="M281">
            <v>89.928057553956904</v>
          </cell>
          <cell r="N281">
            <v>99.953979407682397</v>
          </cell>
          <cell r="O281">
            <v>99.986365245283906</v>
          </cell>
          <cell r="P281" t="str">
            <v>UNCTAD-Eora Global Value Chain (GVC) database</v>
          </cell>
        </row>
        <row r="282">
          <cell r="A282" t="str">
            <v>FrwdVASameAUCReg</v>
          </cell>
          <cell r="B282" t="str">
            <v>Total value of national exports embedded in exports of other countries within the same AUC region</v>
          </cell>
          <cell r="C282" t="str">
            <v>Tab26</v>
          </cell>
          <cell r="D282" t="str">
            <v>US dollars</v>
          </cell>
          <cell r="E282" t="str">
            <v>Millions</v>
          </cell>
          <cell r="F282" t="str">
            <v>Sum</v>
          </cell>
          <cell r="G282" t="str">
            <v>Unweighted</v>
          </cell>
          <cell r="H282" t="str">
            <v>2000-2019</v>
          </cell>
          <cell r="I282">
            <v>2019</v>
          </cell>
          <cell r="J282">
            <v>94.4444444444445</v>
          </cell>
          <cell r="K282">
            <v>99.684014009388207</v>
          </cell>
          <cell r="L282">
            <v>99.5068057057576</v>
          </cell>
          <cell r="M282">
            <v>89.928057553956904</v>
          </cell>
          <cell r="N282">
            <v>99.953979407682397</v>
          </cell>
          <cell r="O282">
            <v>99.986365245283906</v>
          </cell>
          <cell r="P282" t="str">
            <v>UNCTAD-Eora Global Value Chain (GVC) database</v>
          </cell>
        </row>
        <row r="283">
          <cell r="A283" t="str">
            <v>FrwdVASameCont</v>
          </cell>
          <cell r="B283" t="str">
            <v>Total value of national exports embedded in exports of other countries within the same continent</v>
          </cell>
          <cell r="C283" t="str">
            <v>Tab26</v>
          </cell>
          <cell r="D283" t="str">
            <v>US dollars</v>
          </cell>
          <cell r="E283" t="str">
            <v>Millions</v>
          </cell>
          <cell r="F283" t="str">
            <v>Sum</v>
          </cell>
          <cell r="G283" t="str">
            <v>Unweighted</v>
          </cell>
          <cell r="H283" t="str">
            <v>2000-2019</v>
          </cell>
          <cell r="I283">
            <v>2019</v>
          </cell>
          <cell r="J283">
            <v>94.4444444444445</v>
          </cell>
          <cell r="K283">
            <v>99.684014009388207</v>
          </cell>
          <cell r="L283">
            <v>99.5068057057576</v>
          </cell>
          <cell r="M283">
            <v>89.928057553956904</v>
          </cell>
          <cell r="N283">
            <v>99.953979407682397</v>
          </cell>
          <cell r="O283">
            <v>99.986365245283906</v>
          </cell>
          <cell r="P283" t="str">
            <v>UNCTAD-Eora Global Value Chain (GVC) database</v>
          </cell>
        </row>
        <row r="284">
          <cell r="A284" t="str">
            <v>FrwdVAExtraCont</v>
          </cell>
          <cell r="B284" t="str">
            <v>Total value of national exports embedded in exports of countries in other continents</v>
          </cell>
          <cell r="C284" t="str">
            <v>Tab26</v>
          </cell>
          <cell r="D284" t="str">
            <v>US dollars</v>
          </cell>
          <cell r="E284" t="str">
            <v>Millions</v>
          </cell>
          <cell r="F284" t="str">
            <v>Sum</v>
          </cell>
          <cell r="G284" t="str">
            <v>Unweighted</v>
          </cell>
          <cell r="H284" t="str">
            <v>2000-2019</v>
          </cell>
          <cell r="I284">
            <v>2019</v>
          </cell>
          <cell r="J284">
            <v>94.4444444444445</v>
          </cell>
          <cell r="K284">
            <v>99.684014009388207</v>
          </cell>
          <cell r="L284">
            <v>99.5068057057576</v>
          </cell>
          <cell r="M284">
            <v>89.928057553956904</v>
          </cell>
          <cell r="N284">
            <v>99.953979407682397</v>
          </cell>
          <cell r="O284">
            <v>99.986365245283906</v>
          </cell>
          <cell r="P284" t="str">
            <v>UNCTAD-Eora Global Value Chain (GVC) database</v>
          </cell>
        </row>
        <row r="285">
          <cell r="A285" t="str">
            <v>VASameCtryPGD</v>
          </cell>
          <cell r="B285" t="str">
            <v>Total value of national exports originating domestically as a % of GDP</v>
          </cell>
          <cell r="C285" t="str">
            <v>Tab26</v>
          </cell>
          <cell r="D285" t="str">
            <v>Percentage</v>
          </cell>
          <cell r="E285" t="str">
            <v>Percentage</v>
          </cell>
          <cell r="F285" t="str">
            <v>Mean</v>
          </cell>
          <cell r="G285" t="str">
            <v>GDP in PPP dollars</v>
          </cell>
          <cell r="H285" t="str">
            <v>2000-2019</v>
          </cell>
          <cell r="I285">
            <v>2019</v>
          </cell>
          <cell r="J285">
            <v>94.4444444444445</v>
          </cell>
          <cell r="K285">
            <v>99.684014009388207</v>
          </cell>
          <cell r="L285">
            <v>99.5068057057576</v>
          </cell>
          <cell r="M285">
            <v>86.330935251798607</v>
          </cell>
          <cell r="N285">
            <v>99.102961336818197</v>
          </cell>
          <cell r="O285">
            <v>99.986365245283906</v>
          </cell>
          <cell r="P285" t="str">
            <v>UNCTAD-Eora Global Value Chain (GVC) database</v>
          </cell>
        </row>
        <row r="286">
          <cell r="A286" t="str">
            <v>BkwdVAPGD</v>
          </cell>
          <cell r="B286" t="str">
            <v>Total foreign added value embedded in national exports as a % of GDP</v>
          </cell>
          <cell r="C286" t="str">
            <v>Tab26</v>
          </cell>
          <cell r="D286" t="str">
            <v>Percentage</v>
          </cell>
          <cell r="E286" t="str">
            <v>Percentage</v>
          </cell>
          <cell r="F286" t="str">
            <v>Mean</v>
          </cell>
          <cell r="G286" t="str">
            <v>GDP in PPP dollars</v>
          </cell>
          <cell r="H286" t="str">
            <v>2000-2019</v>
          </cell>
          <cell r="I286">
            <v>2019</v>
          </cell>
          <cell r="J286">
            <v>94.4444444444445</v>
          </cell>
          <cell r="K286">
            <v>99.684014009388207</v>
          </cell>
          <cell r="L286">
            <v>99.5068057057576</v>
          </cell>
          <cell r="M286">
            <v>86.330935251798607</v>
          </cell>
          <cell r="N286">
            <v>99.102961336818197</v>
          </cell>
          <cell r="O286">
            <v>99.986365245283906</v>
          </cell>
          <cell r="P286" t="str">
            <v>UNCTAD-Eora Global Value Chain (GVC) database</v>
          </cell>
        </row>
        <row r="287">
          <cell r="A287" t="str">
            <v>BkwdVABordCtryPGD</v>
          </cell>
          <cell r="B287" t="str">
            <v>Total added value from neighbouring countries embedded in national exports as a % of GDP</v>
          </cell>
          <cell r="C287" t="str">
            <v>Tab26</v>
          </cell>
          <cell r="D287" t="str">
            <v>Percentage</v>
          </cell>
          <cell r="E287" t="str">
            <v>Percentage</v>
          </cell>
          <cell r="F287" t="str">
            <v>Mean</v>
          </cell>
          <cell r="G287" t="str">
            <v>GDP in PPP dollars</v>
          </cell>
          <cell r="H287" t="str">
            <v>2000-2019</v>
          </cell>
          <cell r="I287">
            <v>2019</v>
          </cell>
          <cell r="J287">
            <v>94.4444444444445</v>
          </cell>
          <cell r="K287">
            <v>99.684014009388207</v>
          </cell>
          <cell r="L287">
            <v>99.5068057057576</v>
          </cell>
          <cell r="M287">
            <v>86.330935251798607</v>
          </cell>
          <cell r="N287">
            <v>99.102961336818197</v>
          </cell>
          <cell r="O287">
            <v>99.986365245283906</v>
          </cell>
          <cell r="P287" t="str">
            <v>UNCTAD-Eora Global Value Chain (GVC) database</v>
          </cell>
        </row>
        <row r="288">
          <cell r="A288" t="str">
            <v>BkwdVASameAUCRegPGD</v>
          </cell>
          <cell r="B288" t="str">
            <v>Total added value from other countries within the same AUC region embedded in national exports as a % of GDP</v>
          </cell>
          <cell r="C288" t="str">
            <v>Tab26</v>
          </cell>
          <cell r="D288" t="str">
            <v>Percentage</v>
          </cell>
          <cell r="E288" t="str">
            <v>Percentage</v>
          </cell>
          <cell r="F288" t="str">
            <v>Mean</v>
          </cell>
          <cell r="G288" t="str">
            <v>GDP in PPP dollars</v>
          </cell>
          <cell r="H288" t="str">
            <v>2000-2019</v>
          </cell>
          <cell r="I288">
            <v>2019</v>
          </cell>
          <cell r="J288">
            <v>94.4444444444445</v>
          </cell>
          <cell r="K288">
            <v>99.684014009388207</v>
          </cell>
          <cell r="L288">
            <v>99.5068057057576</v>
          </cell>
          <cell r="M288">
            <v>86.330935251798607</v>
          </cell>
          <cell r="N288">
            <v>99.102961336818197</v>
          </cell>
          <cell r="O288">
            <v>99.986365245283906</v>
          </cell>
          <cell r="P288" t="str">
            <v>UNCTAD-Eora Global Value Chain (GVC) database</v>
          </cell>
        </row>
        <row r="289">
          <cell r="A289" t="str">
            <v>BkwdVASameContPGD</v>
          </cell>
          <cell r="B289" t="str">
            <v>Total added value from other countries within the same continent embedded in national exports as a % of GDP</v>
          </cell>
          <cell r="C289" t="str">
            <v>Tab26</v>
          </cell>
          <cell r="D289" t="str">
            <v>Percentage</v>
          </cell>
          <cell r="E289" t="str">
            <v>Percentage</v>
          </cell>
          <cell r="F289" t="str">
            <v>Mean</v>
          </cell>
          <cell r="G289" t="str">
            <v>GDP in PPP dollars</v>
          </cell>
          <cell r="H289" t="str">
            <v>2000-2019</v>
          </cell>
          <cell r="I289">
            <v>2019</v>
          </cell>
          <cell r="J289">
            <v>94.4444444444445</v>
          </cell>
          <cell r="K289">
            <v>99.684014009388207</v>
          </cell>
          <cell r="L289">
            <v>99.5068057057576</v>
          </cell>
          <cell r="M289">
            <v>86.330935251798607</v>
          </cell>
          <cell r="N289">
            <v>99.102961336818197</v>
          </cell>
          <cell r="O289">
            <v>99.986365245283906</v>
          </cell>
          <cell r="P289" t="str">
            <v>UNCTAD-Eora Global Value Chain (GVC) database</v>
          </cell>
        </row>
        <row r="290">
          <cell r="A290" t="str">
            <v>BkwdVAExtraContPGD</v>
          </cell>
          <cell r="B290" t="str">
            <v>Total added value from outside the continent embedded in national exports as a % of GDP</v>
          </cell>
          <cell r="C290" t="str">
            <v>Tab26</v>
          </cell>
          <cell r="D290" t="str">
            <v>Percentage</v>
          </cell>
          <cell r="E290" t="str">
            <v>Percentage</v>
          </cell>
          <cell r="F290" t="str">
            <v>Mean</v>
          </cell>
          <cell r="G290" t="str">
            <v>GDP in PPP dollars</v>
          </cell>
          <cell r="H290" t="str">
            <v>2000-2019</v>
          </cell>
          <cell r="I290">
            <v>2019</v>
          </cell>
          <cell r="J290">
            <v>94.4444444444445</v>
          </cell>
          <cell r="K290">
            <v>99.684014009388207</v>
          </cell>
          <cell r="L290">
            <v>99.5068057057576</v>
          </cell>
          <cell r="M290">
            <v>86.330935251798607</v>
          </cell>
          <cell r="N290">
            <v>99.102961336818197</v>
          </cell>
          <cell r="O290">
            <v>99.986365245283906</v>
          </cell>
          <cell r="P290" t="str">
            <v>UNCTAD-Eora Global Value Chain (GVC) database</v>
          </cell>
        </row>
        <row r="291">
          <cell r="A291" t="str">
            <v>FrwdVAPGD</v>
          </cell>
          <cell r="B291" t="str">
            <v>Total value of national exports embedded in foreign exports as a % of GDP</v>
          </cell>
          <cell r="C291" t="str">
            <v>Tab26</v>
          </cell>
          <cell r="D291" t="str">
            <v>Percentage</v>
          </cell>
          <cell r="E291" t="str">
            <v>Percentage</v>
          </cell>
          <cell r="F291" t="str">
            <v>Mean</v>
          </cell>
          <cell r="G291" t="str">
            <v>GDP in PPP dollars</v>
          </cell>
          <cell r="H291" t="str">
            <v>2000-2019</v>
          </cell>
          <cell r="I291">
            <v>2019</v>
          </cell>
          <cell r="J291">
            <v>94.4444444444445</v>
          </cell>
          <cell r="K291">
            <v>99.684014009388207</v>
          </cell>
          <cell r="L291">
            <v>99.5068057057576</v>
          </cell>
          <cell r="M291">
            <v>86.330935251798607</v>
          </cell>
          <cell r="N291">
            <v>99.102961336818197</v>
          </cell>
          <cell r="O291">
            <v>99.986365245283906</v>
          </cell>
          <cell r="P291" t="str">
            <v>UNCTAD-Eora Global Value Chain (GVC) database</v>
          </cell>
        </row>
        <row r="292">
          <cell r="A292" t="str">
            <v>FrwdVABordCtryPGD</v>
          </cell>
          <cell r="B292" t="str">
            <v>Total value of national exports embedded in exports of neighbouring countries as a % of GDP</v>
          </cell>
          <cell r="C292" t="str">
            <v>Tab26</v>
          </cell>
          <cell r="D292" t="str">
            <v>Percentage</v>
          </cell>
          <cell r="E292" t="str">
            <v>Percentage</v>
          </cell>
          <cell r="F292" t="str">
            <v>Mean</v>
          </cell>
          <cell r="G292" t="str">
            <v>GDP in PPP dollars</v>
          </cell>
          <cell r="H292" t="str">
            <v>2000-2019</v>
          </cell>
          <cell r="I292">
            <v>2019</v>
          </cell>
          <cell r="J292">
            <v>94.4444444444445</v>
          </cell>
          <cell r="K292">
            <v>99.684014009388207</v>
          </cell>
          <cell r="L292">
            <v>99.5068057057576</v>
          </cell>
          <cell r="M292">
            <v>86.330935251798607</v>
          </cell>
          <cell r="N292">
            <v>99.102961336818197</v>
          </cell>
          <cell r="O292">
            <v>99.986365245283906</v>
          </cell>
          <cell r="P292" t="str">
            <v>UNCTAD-Eora Global Value Chain (GVC) database</v>
          </cell>
        </row>
        <row r="293">
          <cell r="A293" t="str">
            <v>FrwdVASameAUCRegPGD</v>
          </cell>
          <cell r="B293" t="str">
            <v>Total value of national exports embedded in exports of other countries within the same AUC region as a % of GDP</v>
          </cell>
          <cell r="C293" t="str">
            <v>Tab26</v>
          </cell>
          <cell r="D293" t="str">
            <v>Percentage</v>
          </cell>
          <cell r="E293" t="str">
            <v>Percentage</v>
          </cell>
          <cell r="F293" t="str">
            <v>Mean</v>
          </cell>
          <cell r="G293" t="str">
            <v>GDP in PPP dollars</v>
          </cell>
          <cell r="H293" t="str">
            <v>2000-2019</v>
          </cell>
          <cell r="I293">
            <v>2019</v>
          </cell>
          <cell r="J293">
            <v>94.4444444444445</v>
          </cell>
          <cell r="K293">
            <v>99.684014009388207</v>
          </cell>
          <cell r="L293">
            <v>99.5068057057576</v>
          </cell>
          <cell r="M293">
            <v>86.330935251798607</v>
          </cell>
          <cell r="N293">
            <v>99.102961336818197</v>
          </cell>
          <cell r="O293">
            <v>99.986365245283906</v>
          </cell>
          <cell r="P293" t="str">
            <v>UNCTAD-Eora Global Value Chain (GVC) database</v>
          </cell>
        </row>
        <row r="294">
          <cell r="A294" t="str">
            <v>FrwdVASameContPGD</v>
          </cell>
          <cell r="B294" t="str">
            <v>Total value of national exports embedded in exports of other countries within the same continent as a % of GDP</v>
          </cell>
          <cell r="C294" t="str">
            <v>Tab26</v>
          </cell>
          <cell r="D294" t="str">
            <v>Percentage</v>
          </cell>
          <cell r="E294" t="str">
            <v>Percentage</v>
          </cell>
          <cell r="F294" t="str">
            <v>Mean</v>
          </cell>
          <cell r="G294" t="str">
            <v>GDP in PPP dollars</v>
          </cell>
          <cell r="H294" t="str">
            <v>2000-2019</v>
          </cell>
          <cell r="I294">
            <v>2019</v>
          </cell>
          <cell r="J294">
            <v>94.4444444444445</v>
          </cell>
          <cell r="K294">
            <v>99.684014009388207</v>
          </cell>
          <cell r="L294">
            <v>99.5068057057576</v>
          </cell>
          <cell r="M294">
            <v>86.330935251798607</v>
          </cell>
          <cell r="N294">
            <v>99.102961336818197</v>
          </cell>
          <cell r="O294">
            <v>99.986365245283906</v>
          </cell>
          <cell r="P294" t="str">
            <v>UNCTAD-Eora Global Value Chain (GVC) database</v>
          </cell>
        </row>
        <row r="295">
          <cell r="A295" t="str">
            <v>FrwdVAExtraContPGD</v>
          </cell>
          <cell r="B295" t="str">
            <v>Total value of national exports embedded in exports of countries in other continents as a % of GDP</v>
          </cell>
          <cell r="C295" t="str">
            <v>Tab26</v>
          </cell>
          <cell r="D295" t="str">
            <v>Percentage</v>
          </cell>
          <cell r="E295" t="str">
            <v>Percentage</v>
          </cell>
          <cell r="F295" t="str">
            <v>Mean</v>
          </cell>
          <cell r="G295" t="str">
            <v>GDP in PPP dollars</v>
          </cell>
          <cell r="H295" t="str">
            <v>2000-2019</v>
          </cell>
          <cell r="I295">
            <v>2019</v>
          </cell>
          <cell r="J295">
            <v>94.4444444444445</v>
          </cell>
          <cell r="K295">
            <v>99.684014009388207</v>
          </cell>
          <cell r="L295">
            <v>99.5068057057576</v>
          </cell>
          <cell r="M295">
            <v>86.330935251798607</v>
          </cell>
          <cell r="N295">
            <v>99.102961336818197</v>
          </cell>
          <cell r="O295">
            <v>99.986365245283906</v>
          </cell>
          <cell r="P295" t="str">
            <v>UNCTAD-Eora Global Value Chain (GVC) database</v>
          </cell>
        </row>
        <row r="296">
          <cell r="A296" t="str">
            <v>TrdCstDBord</v>
          </cell>
          <cell r="B296" t="str">
            <v>Average cost of trade with bordering countries as % of merchandise value, manufactured goods</v>
          </cell>
          <cell r="C296" t="str">
            <v>Tab27</v>
          </cell>
          <cell r="D296" t="str">
            <v>Index</v>
          </cell>
          <cell r="E296" t="str">
            <v>Index</v>
          </cell>
          <cell r="F296" t="str">
            <v>Mean</v>
          </cell>
          <cell r="G296" t="str">
            <v>Trade volume</v>
          </cell>
          <cell r="H296" t="str">
            <v>2000-2019</v>
          </cell>
          <cell r="I296">
            <v>2019</v>
          </cell>
          <cell r="J296" t="str">
            <v>.</v>
          </cell>
          <cell r="K296" t="str">
            <v>.</v>
          </cell>
          <cell r="L296" t="str">
            <v>.</v>
          </cell>
          <cell r="M296" t="str">
            <v>.</v>
          </cell>
          <cell r="N296" t="str">
            <v>.</v>
          </cell>
          <cell r="O296" t="str">
            <v>.</v>
          </cell>
          <cell r="P296" t="str">
            <v>ESCAP-World Bank Trade Cost Database</v>
          </cell>
        </row>
        <row r="297">
          <cell r="A297" t="str">
            <v>TrdCstDAUCReg</v>
          </cell>
          <cell r="B297" t="str">
            <v>Average cost of trade within the same AU region as % of merchandise value, manufactured goods</v>
          </cell>
          <cell r="C297" t="str">
            <v>Tab27</v>
          </cell>
          <cell r="D297" t="str">
            <v>Index</v>
          </cell>
          <cell r="E297" t="str">
            <v>Index</v>
          </cell>
          <cell r="F297" t="str">
            <v>Mean</v>
          </cell>
          <cell r="G297" t="str">
            <v>Trade volume</v>
          </cell>
          <cell r="H297" t="str">
            <v>2000-2019</v>
          </cell>
          <cell r="I297">
            <v>2019</v>
          </cell>
          <cell r="J297" t="str">
            <v>.</v>
          </cell>
          <cell r="K297" t="str">
            <v>.</v>
          </cell>
          <cell r="L297" t="str">
            <v>.</v>
          </cell>
          <cell r="M297" t="str">
            <v>.</v>
          </cell>
          <cell r="N297" t="str">
            <v>.</v>
          </cell>
          <cell r="O297" t="str">
            <v>.</v>
          </cell>
          <cell r="P297" t="str">
            <v>ESCAP-World Bank Trade Cost Database</v>
          </cell>
        </row>
        <row r="298">
          <cell r="A298" t="str">
            <v>TrdCstDCont</v>
          </cell>
          <cell r="B298" t="str">
            <v>Average cost of trade within continent as % of merchandise value, manufactured goods</v>
          </cell>
          <cell r="C298" t="str">
            <v>Tab27</v>
          </cell>
          <cell r="D298" t="str">
            <v>Index</v>
          </cell>
          <cell r="E298" t="str">
            <v>Index</v>
          </cell>
          <cell r="F298" t="str">
            <v>Mean</v>
          </cell>
          <cell r="G298" t="str">
            <v>Trade volume</v>
          </cell>
          <cell r="H298" t="str">
            <v>2000-2019</v>
          </cell>
          <cell r="I298">
            <v>2019</v>
          </cell>
          <cell r="J298" t="str">
            <v>.</v>
          </cell>
          <cell r="K298" t="str">
            <v>.</v>
          </cell>
          <cell r="L298" t="str">
            <v>.</v>
          </cell>
          <cell r="M298" t="str">
            <v>.</v>
          </cell>
          <cell r="N298" t="str">
            <v>.</v>
          </cell>
          <cell r="O298" t="str">
            <v>.</v>
          </cell>
          <cell r="P298" t="str">
            <v>ESCAP-World Bank Trade Cost Database</v>
          </cell>
        </row>
        <row r="299">
          <cell r="A299" t="str">
            <v>TrdCstDWLD</v>
          </cell>
          <cell r="B299" t="str">
            <v>Average cost of trade with all countries as % of merchandise value, manufactured goods</v>
          </cell>
          <cell r="C299" t="str">
            <v>Tab27</v>
          </cell>
          <cell r="D299" t="str">
            <v>Index</v>
          </cell>
          <cell r="E299" t="str">
            <v>Index</v>
          </cell>
          <cell r="F299" t="str">
            <v>Mean</v>
          </cell>
          <cell r="G299" t="str">
            <v>Trade volume</v>
          </cell>
          <cell r="H299" t="str">
            <v>2000-2019</v>
          </cell>
          <cell r="I299">
            <v>2019</v>
          </cell>
          <cell r="J299" t="str">
            <v>.</v>
          </cell>
          <cell r="K299" t="str">
            <v>.</v>
          </cell>
          <cell r="L299" t="str">
            <v>.</v>
          </cell>
          <cell r="M299" t="str">
            <v>.</v>
          </cell>
          <cell r="N299" t="str">
            <v>.</v>
          </cell>
          <cell r="O299" t="str">
            <v>.</v>
          </cell>
          <cell r="P299" t="str">
            <v>ESCAP-World Bank Trade Cost Database</v>
          </cell>
        </row>
        <row r="300">
          <cell r="A300" t="str">
            <v>TrdCstDInternal</v>
          </cell>
          <cell r="B300" t="str">
            <v>Average cost of trade within country group as % of merchandise value, manufactured goods</v>
          </cell>
          <cell r="C300" t="str">
            <v>Tab27</v>
          </cell>
          <cell r="D300" t="str">
            <v>Index</v>
          </cell>
          <cell r="E300" t="str">
            <v>Index</v>
          </cell>
          <cell r="F300" t="str">
            <v>Mean</v>
          </cell>
          <cell r="G300" t="str">
            <v>Trade volume</v>
          </cell>
          <cell r="H300" t="str">
            <v>2000-2019</v>
          </cell>
          <cell r="I300">
            <v>2019</v>
          </cell>
          <cell r="J300" t="str">
            <v>.</v>
          </cell>
          <cell r="K300" t="str">
            <v>.</v>
          </cell>
          <cell r="L300" t="str">
            <v>.</v>
          </cell>
          <cell r="M300" t="str">
            <v>.</v>
          </cell>
          <cell r="N300" t="str">
            <v>.</v>
          </cell>
          <cell r="O300" t="str">
            <v>.</v>
          </cell>
          <cell r="P300" t="str">
            <v>ESCAP-World Bank Trade Cost Database</v>
          </cell>
        </row>
        <row r="301">
          <cell r="A301" t="str">
            <v>TrdCstDExternal</v>
          </cell>
          <cell r="B301" t="str">
            <v>Average cost of trade with countries outside the country group as % of merchandise value, manufactur</v>
          </cell>
          <cell r="C301" t="str">
            <v>Tab27</v>
          </cell>
          <cell r="D301" t="str">
            <v>Index</v>
          </cell>
          <cell r="E301" t="str">
            <v>Index</v>
          </cell>
          <cell r="F301" t="str">
            <v>Mean</v>
          </cell>
          <cell r="G301" t="str">
            <v>Trade volume</v>
          </cell>
          <cell r="H301" t="str">
            <v>2000-2019</v>
          </cell>
          <cell r="I301">
            <v>2019</v>
          </cell>
          <cell r="J301" t="str">
            <v>.</v>
          </cell>
          <cell r="K301" t="str">
            <v>.</v>
          </cell>
          <cell r="L301" t="str">
            <v>.</v>
          </cell>
          <cell r="M301" t="str">
            <v>.</v>
          </cell>
          <cell r="N301" t="str">
            <v>.</v>
          </cell>
          <cell r="O301" t="str">
            <v>.</v>
          </cell>
          <cell r="P301" t="str">
            <v>ESCAP-World Bank Trade Cost Database</v>
          </cell>
        </row>
        <row r="302">
          <cell r="A302" t="str">
            <v>TrdCstABBord</v>
          </cell>
          <cell r="B302" t="str">
            <v>Average cost of trade with bordering countries as % of merchandise value, primary goods</v>
          </cell>
          <cell r="C302" t="str">
            <v>Tab27</v>
          </cell>
          <cell r="D302" t="str">
            <v>Index</v>
          </cell>
          <cell r="E302" t="str">
            <v>Index</v>
          </cell>
          <cell r="F302" t="str">
            <v>Mean</v>
          </cell>
          <cell r="G302" t="str">
            <v>Trade volume</v>
          </cell>
          <cell r="H302" t="str">
            <v>2000-2019</v>
          </cell>
          <cell r="I302">
            <v>2019</v>
          </cell>
          <cell r="J302" t="str">
            <v>.</v>
          </cell>
          <cell r="K302" t="str">
            <v>.</v>
          </cell>
          <cell r="L302" t="str">
            <v>.</v>
          </cell>
          <cell r="M302" t="str">
            <v>.</v>
          </cell>
          <cell r="N302" t="str">
            <v>.</v>
          </cell>
          <cell r="O302" t="str">
            <v>.</v>
          </cell>
          <cell r="P302" t="str">
            <v>ESCAP-World Bank Trade Cost Database</v>
          </cell>
        </row>
        <row r="303">
          <cell r="A303" t="str">
            <v>TrdCstABAUCReg</v>
          </cell>
          <cell r="B303" t="str">
            <v>Average cost of trade within the same AU region as % of merchandise value, primary goods</v>
          </cell>
          <cell r="C303" t="str">
            <v>Tab27</v>
          </cell>
          <cell r="D303" t="str">
            <v>Index</v>
          </cell>
          <cell r="E303" t="str">
            <v>Index</v>
          </cell>
          <cell r="F303" t="str">
            <v>Mean</v>
          </cell>
          <cell r="G303" t="str">
            <v>Trade volume</v>
          </cell>
          <cell r="H303" t="str">
            <v>2000-2019</v>
          </cell>
          <cell r="I303">
            <v>2019</v>
          </cell>
          <cell r="J303" t="str">
            <v>.</v>
          </cell>
          <cell r="K303" t="str">
            <v>.</v>
          </cell>
          <cell r="L303" t="str">
            <v>.</v>
          </cell>
          <cell r="M303" t="str">
            <v>.</v>
          </cell>
          <cell r="N303" t="str">
            <v>.</v>
          </cell>
          <cell r="O303" t="str">
            <v>.</v>
          </cell>
          <cell r="P303" t="str">
            <v>ESCAP-World Bank Trade Cost Database</v>
          </cell>
        </row>
        <row r="304">
          <cell r="A304" t="str">
            <v>TrdCstABCont</v>
          </cell>
          <cell r="B304" t="str">
            <v>Average cost of trade within continent as % of merchandise value, primary goods</v>
          </cell>
          <cell r="C304" t="str">
            <v>Tab27</v>
          </cell>
          <cell r="D304" t="str">
            <v>Index</v>
          </cell>
          <cell r="E304" t="str">
            <v>Index</v>
          </cell>
          <cell r="F304" t="str">
            <v>Mean</v>
          </cell>
          <cell r="G304" t="str">
            <v>Trade volume</v>
          </cell>
          <cell r="H304" t="str">
            <v>2000-2019</v>
          </cell>
          <cell r="I304">
            <v>2019</v>
          </cell>
          <cell r="J304" t="str">
            <v>.</v>
          </cell>
          <cell r="K304" t="str">
            <v>.</v>
          </cell>
          <cell r="L304" t="str">
            <v>.</v>
          </cell>
          <cell r="M304" t="str">
            <v>.</v>
          </cell>
          <cell r="N304" t="str">
            <v>.</v>
          </cell>
          <cell r="O304" t="str">
            <v>.</v>
          </cell>
          <cell r="P304" t="str">
            <v>ESCAP-World Bank Trade Cost Database</v>
          </cell>
        </row>
        <row r="305">
          <cell r="A305" t="str">
            <v>TrdCstABWLD</v>
          </cell>
          <cell r="B305" t="str">
            <v>Average cost of trade with all countries as % of merchandise value, primary goods</v>
          </cell>
          <cell r="C305" t="str">
            <v>Tab27</v>
          </cell>
          <cell r="D305" t="str">
            <v>Index</v>
          </cell>
          <cell r="E305" t="str">
            <v>Index</v>
          </cell>
          <cell r="F305" t="str">
            <v>Mean</v>
          </cell>
          <cell r="G305" t="str">
            <v>Trade volume</v>
          </cell>
          <cell r="H305" t="str">
            <v>2000-2019</v>
          </cell>
          <cell r="I305">
            <v>2019</v>
          </cell>
          <cell r="J305" t="str">
            <v>.</v>
          </cell>
          <cell r="K305" t="str">
            <v>.</v>
          </cell>
          <cell r="L305" t="str">
            <v>.</v>
          </cell>
          <cell r="M305" t="str">
            <v>.</v>
          </cell>
          <cell r="N305" t="str">
            <v>.</v>
          </cell>
          <cell r="O305" t="str">
            <v>.</v>
          </cell>
          <cell r="P305" t="str">
            <v>ESCAP-World Bank Trade Cost Database</v>
          </cell>
        </row>
        <row r="306">
          <cell r="A306" t="str">
            <v>TrdCstABInternal</v>
          </cell>
          <cell r="B306" t="str">
            <v>Average cost of trade within country group as % of merchandise value, primary goods</v>
          </cell>
          <cell r="C306" t="str">
            <v>Tab27</v>
          </cell>
          <cell r="D306" t="str">
            <v>Index</v>
          </cell>
          <cell r="E306" t="str">
            <v>Index</v>
          </cell>
          <cell r="F306" t="str">
            <v>Mean</v>
          </cell>
          <cell r="G306" t="str">
            <v>Trade volume</v>
          </cell>
          <cell r="H306" t="str">
            <v>2000-2019</v>
          </cell>
          <cell r="I306">
            <v>2019</v>
          </cell>
          <cell r="J306" t="str">
            <v>.</v>
          </cell>
          <cell r="K306" t="str">
            <v>.</v>
          </cell>
          <cell r="L306" t="str">
            <v>.</v>
          </cell>
          <cell r="M306" t="str">
            <v>.</v>
          </cell>
          <cell r="N306" t="str">
            <v>.</v>
          </cell>
          <cell r="O306" t="str">
            <v>.</v>
          </cell>
          <cell r="P306" t="str">
            <v>ESCAP-World Bank Trade Cost Database</v>
          </cell>
        </row>
        <row r="307">
          <cell r="A307" t="str">
            <v>TrdCstABExternal</v>
          </cell>
          <cell r="B307" t="str">
            <v>Average cost of trade with countries outside the country group as % of merchandise value, primary go</v>
          </cell>
          <cell r="C307" t="str">
            <v>Tab27</v>
          </cell>
          <cell r="D307" t="str">
            <v>Index</v>
          </cell>
          <cell r="E307" t="str">
            <v>Index</v>
          </cell>
          <cell r="F307" t="str">
            <v>Mean</v>
          </cell>
          <cell r="G307" t="str">
            <v>Trade volume</v>
          </cell>
          <cell r="H307" t="str">
            <v>2000-2019</v>
          </cell>
          <cell r="I307">
            <v>2019</v>
          </cell>
          <cell r="J307" t="str">
            <v>.</v>
          </cell>
          <cell r="K307" t="str">
            <v>.</v>
          </cell>
          <cell r="L307" t="str">
            <v>.</v>
          </cell>
          <cell r="M307" t="str">
            <v>.</v>
          </cell>
          <cell r="N307" t="str">
            <v>.</v>
          </cell>
          <cell r="O307" t="str">
            <v>.</v>
          </cell>
          <cell r="P307" t="str">
            <v>ESCAP-World Bank Trade Cost Database</v>
          </cell>
        </row>
        <row r="308">
          <cell r="A308" t="str">
            <v>ISO9001</v>
          </cell>
          <cell r="B308" t="str">
            <v>Number of ISO 9001 quality management systems certificates</v>
          </cell>
          <cell r="C308" t="str">
            <v>Tab28</v>
          </cell>
          <cell r="D308" t="str">
            <v>Certificates</v>
          </cell>
          <cell r="E308" t="str">
            <v>Units</v>
          </cell>
          <cell r="F308" t="str">
            <v>Sum</v>
          </cell>
          <cell r="G308" t="str">
            <v>Unweighted</v>
          </cell>
          <cell r="H308" t="str">
            <v>2000-2020</v>
          </cell>
          <cell r="I308">
            <v>2020</v>
          </cell>
          <cell r="J308">
            <v>96.296296296296305</v>
          </cell>
          <cell r="K308">
            <v>99.147545314925694</v>
          </cell>
          <cell r="L308">
            <v>99.822191544570202</v>
          </cell>
          <cell r="M308">
            <v>93.525179856115102</v>
          </cell>
          <cell r="N308">
            <v>99.960474892320093</v>
          </cell>
          <cell r="O308">
            <v>99.992295382983102</v>
          </cell>
          <cell r="P308" t="str">
            <v>International Organization for Standardization</v>
          </cell>
        </row>
        <row r="309">
          <cell r="A309" t="str">
            <v>ISO14001</v>
          </cell>
          <cell r="B309" t="str">
            <v>Number of ISO 14001 environmental management systems certi</v>
          </cell>
          <cell r="C309" t="str">
            <v>Tab28</v>
          </cell>
          <cell r="D309" t="str">
            <v>Certificates</v>
          </cell>
          <cell r="E309" t="str">
            <v>Units</v>
          </cell>
          <cell r="F309" t="str">
            <v>Sum</v>
          </cell>
          <cell r="G309" t="str">
            <v>Unweighted</v>
          </cell>
          <cell r="H309" t="str">
            <v>2000-2020</v>
          </cell>
          <cell r="I309">
            <v>2020</v>
          </cell>
          <cell r="J309">
            <v>87.037037037037095</v>
          </cell>
          <cell r="K309">
            <v>97.598589076723798</v>
          </cell>
          <cell r="L309">
            <v>99.298851333225898</v>
          </cell>
          <cell r="M309">
            <v>87.050359712230204</v>
          </cell>
          <cell r="N309">
            <v>99.538714220897404</v>
          </cell>
          <cell r="O309">
            <v>99.984094045866996</v>
          </cell>
          <cell r="P309" t="str">
            <v>International Organization for Standardization</v>
          </cell>
        </row>
        <row r="310">
          <cell r="A310" t="str">
            <v>ISO14001</v>
          </cell>
          <cell r="B310" t="str">
            <v>Number of ISO 14001 environmental management systems certificates</v>
          </cell>
          <cell r="C310" t="str">
            <v>Tab28</v>
          </cell>
          <cell r="D310" t="str">
            <v>Certificates</v>
          </cell>
          <cell r="E310" t="str">
            <v>Units</v>
          </cell>
          <cell r="F310" t="str">
            <v>Sum</v>
          </cell>
          <cell r="G310" t="str">
            <v>Unweighted</v>
          </cell>
          <cell r="H310" t="str">
            <v>2000-2020</v>
          </cell>
          <cell r="I310">
            <v>2020</v>
          </cell>
          <cell r="J310">
            <v>87.037037037037095</v>
          </cell>
          <cell r="K310">
            <v>97.598589076723798</v>
          </cell>
          <cell r="L310">
            <v>99.298851333225898</v>
          </cell>
          <cell r="M310">
            <v>87.050359712230204</v>
          </cell>
          <cell r="N310">
            <v>99.538714220897404</v>
          </cell>
          <cell r="O310">
            <v>99.984094045866996</v>
          </cell>
          <cell r="P310" t="str">
            <v>International Organization for Standardization</v>
          </cell>
        </row>
        <row r="311">
          <cell r="A311" t="str">
            <v>ISO50001</v>
          </cell>
          <cell r="B311" t="str">
            <v>Number of ISO 50001 energy management systems certificates</v>
          </cell>
          <cell r="C311" t="str">
            <v>Tab28</v>
          </cell>
          <cell r="D311" t="str">
            <v>Certificates</v>
          </cell>
          <cell r="E311" t="str">
            <v>Units</v>
          </cell>
          <cell r="F311" t="str">
            <v>Sum</v>
          </cell>
          <cell r="G311" t="str">
            <v>Unweighted</v>
          </cell>
          <cell r="H311" t="str">
            <v>2011-2020</v>
          </cell>
          <cell r="I311">
            <v>2020</v>
          </cell>
          <cell r="J311">
            <v>18.518518518518501</v>
          </cell>
          <cell r="K311">
            <v>24.603350666494201</v>
          </cell>
          <cell r="L311">
            <v>50.370183806678398</v>
          </cell>
          <cell r="M311">
            <v>62.589928057553998</v>
          </cell>
          <cell r="N311">
            <v>93.026850148479497</v>
          </cell>
          <cell r="O311">
            <v>97.736540452902105</v>
          </cell>
          <cell r="P311" t="str">
            <v>International Organization for Standardization</v>
          </cell>
        </row>
      </sheetData>
    </sheetDataSet>
  </externalBook>
</externalLink>
</file>

<file path=xl/tables/table1.xml><?xml version="1.0" encoding="utf-8"?>
<table xmlns="http://schemas.openxmlformats.org/spreadsheetml/2006/main" id="5" name="Table36" displayName="Table36" ref="B3:R287"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9"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4"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1.xml"/><Relationship Id="rId4"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2.xml"/><Relationship Id="rId4"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8"/>
  <sheetViews>
    <sheetView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1221</v>
      </c>
    </row>
    <row r="17" spans="2:3" ht="15" thickBot="1" x14ac:dyDescent="0.4">
      <c r="B17" s="3"/>
      <c r="C17" s="22"/>
    </row>
    <row r="18" spans="2:3" x14ac:dyDescent="0.35">
      <c r="B18" s="4" t="s">
        <v>99</v>
      </c>
      <c r="C18" s="90" t="s">
        <v>98</v>
      </c>
    </row>
    <row r="19" spans="2:3" x14ac:dyDescent="0.35">
      <c r="B19" s="4" t="s">
        <v>100</v>
      </c>
      <c r="C19" s="91" t="s">
        <v>1296</v>
      </c>
    </row>
    <row r="20" spans="2:3" x14ac:dyDescent="0.35">
      <c r="B20" s="4" t="s">
        <v>101</v>
      </c>
      <c r="C20" s="2" t="s">
        <v>1297</v>
      </c>
    </row>
    <row r="21" spans="2:3" x14ac:dyDescent="0.35">
      <c r="B21" s="4" t="s">
        <v>102</v>
      </c>
      <c r="C21" s="91" t="s">
        <v>833</v>
      </c>
    </row>
    <row r="22" spans="2:3" x14ac:dyDescent="0.35">
      <c r="B22" s="4" t="s">
        <v>103</v>
      </c>
      <c r="C22" s="2" t="s">
        <v>797</v>
      </c>
    </row>
    <row r="23" spans="2:3" x14ac:dyDescent="0.35">
      <c r="B23" s="4" t="s">
        <v>104</v>
      </c>
      <c r="C23" s="91" t="s">
        <v>600</v>
      </c>
    </row>
    <row r="24" spans="2:3" x14ac:dyDescent="0.35">
      <c r="B24" s="4" t="s">
        <v>105</v>
      </c>
      <c r="C24" s="2" t="s">
        <v>634</v>
      </c>
    </row>
    <row r="25" spans="2:3" x14ac:dyDescent="0.35">
      <c r="B25" s="4" t="s">
        <v>106</v>
      </c>
      <c r="C25" s="91" t="s">
        <v>602</v>
      </c>
    </row>
    <row r="26" spans="2:3" x14ac:dyDescent="0.35">
      <c r="B26" s="4" t="s">
        <v>107</v>
      </c>
      <c r="C26" s="2" t="s">
        <v>624</v>
      </c>
    </row>
    <row r="27" spans="2:3" x14ac:dyDescent="0.35">
      <c r="B27" s="4" t="s">
        <v>108</v>
      </c>
      <c r="C27" s="91" t="s">
        <v>603</v>
      </c>
    </row>
    <row r="28" spans="2:3" x14ac:dyDescent="0.35">
      <c r="B28" s="4" t="s">
        <v>109</v>
      </c>
      <c r="C28" s="2" t="s">
        <v>604</v>
      </c>
    </row>
    <row r="29" spans="2:3" x14ac:dyDescent="0.35">
      <c r="B29" s="4" t="s">
        <v>110</v>
      </c>
      <c r="C29" s="91" t="s">
        <v>605</v>
      </c>
    </row>
    <row r="30" spans="2:3" x14ac:dyDescent="0.35">
      <c r="B30" s="4" t="s">
        <v>111</v>
      </c>
      <c r="C30" s="2" t="s">
        <v>618</v>
      </c>
    </row>
    <row r="31" spans="2:3" x14ac:dyDescent="0.35">
      <c r="B31" s="4" t="s">
        <v>112</v>
      </c>
      <c r="C31" s="91" t="s">
        <v>619</v>
      </c>
    </row>
    <row r="32" spans="2:3" x14ac:dyDescent="0.35">
      <c r="B32" s="4" t="s">
        <v>113</v>
      </c>
      <c r="C32" s="2" t="s">
        <v>1278</v>
      </c>
    </row>
    <row r="33" spans="2:3" x14ac:dyDescent="0.35">
      <c r="B33" s="4" t="s">
        <v>114</v>
      </c>
      <c r="C33" s="91" t="s">
        <v>554</v>
      </c>
    </row>
    <row r="34" spans="2:3" x14ac:dyDescent="0.35">
      <c r="B34" s="4" t="s">
        <v>115</v>
      </c>
      <c r="C34" s="2" t="s">
        <v>606</v>
      </c>
    </row>
    <row r="35" spans="2:3" x14ac:dyDescent="0.35">
      <c r="B35" s="4" t="s">
        <v>116</v>
      </c>
      <c r="C35" s="91" t="s">
        <v>607</v>
      </c>
    </row>
    <row r="36" spans="2:3" x14ac:dyDescent="0.35">
      <c r="B36" s="4" t="s">
        <v>578</v>
      </c>
      <c r="C36" s="2" t="s">
        <v>608</v>
      </c>
    </row>
    <row r="37" spans="2:3" x14ac:dyDescent="0.35">
      <c r="B37" s="4" t="s">
        <v>579</v>
      </c>
      <c r="C37" s="91" t="s">
        <v>609</v>
      </c>
    </row>
    <row r="38" spans="2:3" x14ac:dyDescent="0.35">
      <c r="B38" s="4" t="s">
        <v>613</v>
      </c>
      <c r="C38" s="2" t="s">
        <v>610</v>
      </c>
    </row>
    <row r="39" spans="2:3" x14ac:dyDescent="0.35">
      <c r="B39" s="4" t="s">
        <v>614</v>
      </c>
      <c r="C39" s="91" t="s">
        <v>611</v>
      </c>
    </row>
    <row r="40" spans="2:3" x14ac:dyDescent="0.35">
      <c r="B40" s="4" t="s">
        <v>615</v>
      </c>
      <c r="C40" s="2" t="s">
        <v>612</v>
      </c>
    </row>
    <row r="41" spans="2:3" x14ac:dyDescent="0.35">
      <c r="B41" s="4" t="s">
        <v>831</v>
      </c>
      <c r="C41" s="91" t="s">
        <v>834</v>
      </c>
    </row>
    <row r="42" spans="2:3" x14ac:dyDescent="0.35">
      <c r="B42" s="4" t="s">
        <v>832</v>
      </c>
      <c r="C42" s="2" t="s">
        <v>835</v>
      </c>
    </row>
    <row r="43" spans="2:3" x14ac:dyDescent="0.35">
      <c r="B43" s="4" t="s">
        <v>1225</v>
      </c>
      <c r="C43" s="91" t="s">
        <v>1298</v>
      </c>
    </row>
    <row r="44" spans="2:3" x14ac:dyDescent="0.35">
      <c r="B44" s="4" t="s">
        <v>1226</v>
      </c>
      <c r="C44" s="2" t="s">
        <v>1309</v>
      </c>
    </row>
    <row r="45" spans="2:3" x14ac:dyDescent="0.35">
      <c r="B45" s="4" t="s">
        <v>1279</v>
      </c>
      <c r="C45" s="91" t="s">
        <v>1281</v>
      </c>
    </row>
    <row r="46" spans="2:3" x14ac:dyDescent="0.35">
      <c r="B46" s="4" t="s">
        <v>385</v>
      </c>
      <c r="C46" s="2" t="s">
        <v>196</v>
      </c>
    </row>
    <row r="47" spans="2:3" x14ac:dyDescent="0.35">
      <c r="B47" s="4" t="s">
        <v>388</v>
      </c>
      <c r="C47" s="91" t="s">
        <v>387</v>
      </c>
    </row>
    <row r="48" spans="2:3" ht="15" thickBot="1" x14ac:dyDescent="0.4">
      <c r="B48" s="4" t="s">
        <v>117</v>
      </c>
      <c r="C48" s="390"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7" location="Indicators!A1" display="Indicators"/>
    <hyperlink ref="B48" location="Sources!A1" display="Sources"/>
    <hyperlink ref="B46"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3" location="'Tab26'!A1" display="Tab26"/>
    <hyperlink ref="B42" location="'Tab25'!A1" display="Tab25"/>
    <hyperlink ref="B44" location="'Tab27'!A1" display="Tab27"/>
    <hyperlink ref="B45" location="'Tab28'!A1" display="Tab28"/>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624</v>
      </c>
      <c r="D1" s="92"/>
      <c r="E1" s="173"/>
      <c r="F1" s="92"/>
      <c r="G1" s="92"/>
      <c r="H1" s="92"/>
      <c r="I1" s="92"/>
      <c r="J1" s="173"/>
    </row>
    <row r="2" spans="1:10" ht="53" thickBot="1" x14ac:dyDescent="0.4">
      <c r="A2" s="8" t="s">
        <v>1013</v>
      </c>
      <c r="B2" s="121" t="s">
        <v>625</v>
      </c>
      <c r="C2" s="161" t="s">
        <v>1142</v>
      </c>
      <c r="D2" s="171" t="s">
        <v>1143</v>
      </c>
      <c r="E2" s="172" t="s">
        <v>1144</v>
      </c>
      <c r="F2" s="161" t="s">
        <v>1145</v>
      </c>
      <c r="G2" s="171" t="s">
        <v>1146</v>
      </c>
      <c r="H2" s="171" t="s">
        <v>1147</v>
      </c>
      <c r="I2" s="171" t="s">
        <v>1148</v>
      </c>
      <c r="J2" s="172" t="s">
        <v>1149</v>
      </c>
    </row>
    <row r="3" spans="1:10" x14ac:dyDescent="0.35">
      <c r="A3" s="27" t="s">
        <v>44</v>
      </c>
      <c r="B3" s="147" t="s">
        <v>351</v>
      </c>
      <c r="C3" s="150">
        <v>77.44</v>
      </c>
      <c r="D3" s="150">
        <v>76.11</v>
      </c>
      <c r="E3" s="188">
        <v>78.819999999999993</v>
      </c>
      <c r="F3" s="150">
        <v>73.704595393677707</v>
      </c>
      <c r="G3" s="150">
        <v>21.490521262367999</v>
      </c>
      <c r="H3" s="150">
        <v>4.80486700820365</v>
      </c>
      <c r="I3" s="150">
        <v>63.515015740312599</v>
      </c>
      <c r="J3" s="188">
        <v>10.1895796533652</v>
      </c>
    </row>
    <row r="4" spans="1:10" x14ac:dyDescent="0.35">
      <c r="A4" s="27" t="s">
        <v>45</v>
      </c>
      <c r="B4" s="156" t="s">
        <v>0</v>
      </c>
      <c r="C4" s="56">
        <v>70.55</v>
      </c>
      <c r="D4" s="56">
        <v>65.33</v>
      </c>
      <c r="E4" s="189">
        <v>76.38</v>
      </c>
      <c r="F4" s="56">
        <v>21.601382359211399</v>
      </c>
      <c r="G4" s="56">
        <v>76.113685580602095</v>
      </c>
      <c r="H4" s="56">
        <v>2.2849320601864802</v>
      </c>
      <c r="I4" s="56">
        <v>19.006204907823999</v>
      </c>
      <c r="J4" s="189">
        <v>2.5951774513874102</v>
      </c>
    </row>
    <row r="5" spans="1:10" x14ac:dyDescent="0.35">
      <c r="A5" s="77" t="s">
        <v>46</v>
      </c>
      <c r="B5" s="122" t="s">
        <v>1</v>
      </c>
      <c r="C5" s="49">
        <v>52.44</v>
      </c>
      <c r="D5" s="49">
        <v>48.61</v>
      </c>
      <c r="E5" s="190">
        <v>56.56</v>
      </c>
      <c r="F5" s="49">
        <v>32.865590307961398</v>
      </c>
      <c r="G5" s="49">
        <v>64.952257913779107</v>
      </c>
      <c r="H5" s="49">
        <v>2.1821517782595699</v>
      </c>
      <c r="I5" s="49">
        <v>30.801634122792901</v>
      </c>
      <c r="J5" s="190">
        <v>2.06395618516851</v>
      </c>
    </row>
    <row r="6" spans="1:10" x14ac:dyDescent="0.35">
      <c r="A6" s="77" t="s">
        <v>47</v>
      </c>
      <c r="B6" s="122" t="s">
        <v>2</v>
      </c>
      <c r="C6" s="49">
        <v>67.900000000000006</v>
      </c>
      <c r="D6" s="49">
        <v>60.38</v>
      </c>
      <c r="E6" s="190">
        <v>75.75</v>
      </c>
      <c r="F6" s="49">
        <v>46.523909952766303</v>
      </c>
      <c r="G6" s="49">
        <v>52.943245446766099</v>
      </c>
      <c r="H6" s="49">
        <v>0.53284460046762006</v>
      </c>
      <c r="I6" s="49">
        <v>41.746096987420103</v>
      </c>
      <c r="J6" s="190">
        <v>4.7778129653462402</v>
      </c>
    </row>
    <row r="7" spans="1:10" x14ac:dyDescent="0.35">
      <c r="A7" s="77" t="s">
        <v>48</v>
      </c>
      <c r="B7" s="122" t="s">
        <v>3</v>
      </c>
      <c r="C7" s="49">
        <v>76.349999999999994</v>
      </c>
      <c r="D7" s="49">
        <v>72.53</v>
      </c>
      <c r="E7" s="190">
        <v>80.42</v>
      </c>
      <c r="F7" s="49">
        <v>60.856568261692999</v>
      </c>
      <c r="G7" s="49">
        <v>37.904964260490402</v>
      </c>
      <c r="H7" s="49">
        <v>1.23846747781664</v>
      </c>
      <c r="I7" s="49">
        <v>55.063260716486397</v>
      </c>
      <c r="J7" s="190">
        <v>5.7933075452065896</v>
      </c>
    </row>
    <row r="8" spans="1:10" x14ac:dyDescent="0.35">
      <c r="A8" s="77" t="s">
        <v>49</v>
      </c>
      <c r="B8" s="122" t="s">
        <v>4</v>
      </c>
      <c r="C8" s="49">
        <v>78.069999999999993</v>
      </c>
      <c r="D8" s="49">
        <v>77.44</v>
      </c>
      <c r="E8" s="190">
        <v>78.77</v>
      </c>
      <c r="F8" s="49">
        <v>81.728400747135595</v>
      </c>
      <c r="G8" s="49">
        <v>15.7177125227674</v>
      </c>
      <c r="H8" s="49">
        <v>2.5538774671387601</v>
      </c>
      <c r="I8" s="49">
        <v>65.278058857326499</v>
      </c>
      <c r="J8" s="190">
        <v>16.450335488891501</v>
      </c>
    </row>
    <row r="9" spans="1:10" x14ac:dyDescent="0.35">
      <c r="A9" s="77" t="s">
        <v>50</v>
      </c>
      <c r="B9" s="122" t="s">
        <v>5</v>
      </c>
      <c r="C9" s="49">
        <v>59.38</v>
      </c>
      <c r="D9" s="49">
        <v>55.77</v>
      </c>
      <c r="E9" s="190">
        <v>63.36</v>
      </c>
      <c r="F9" s="49">
        <v>31.741803005453601</v>
      </c>
      <c r="G9" s="49">
        <v>61.627665106604297</v>
      </c>
      <c r="H9" s="49">
        <v>6.6305318879421904</v>
      </c>
      <c r="I9" s="49">
        <v>27.4150966038642</v>
      </c>
      <c r="J9" s="190">
        <v>4.3267064015893997</v>
      </c>
    </row>
    <row r="10" spans="1:10" x14ac:dyDescent="0.35">
      <c r="A10" s="77" t="s">
        <v>51</v>
      </c>
      <c r="B10" s="122" t="s">
        <v>6</v>
      </c>
      <c r="C10" s="49">
        <v>56.08</v>
      </c>
      <c r="D10" s="49">
        <v>49.59</v>
      </c>
      <c r="E10" s="190">
        <v>62.9</v>
      </c>
      <c r="F10" s="49">
        <v>10.668395322273801</v>
      </c>
      <c r="G10" s="49">
        <v>83.661118056138704</v>
      </c>
      <c r="H10" s="49">
        <v>5.67048662158762</v>
      </c>
      <c r="I10" s="49">
        <v>10.112964923046199</v>
      </c>
      <c r="J10" s="190">
        <v>0.55543039922751003</v>
      </c>
    </row>
    <row r="11" spans="1:10" x14ac:dyDescent="0.35">
      <c r="A11" s="27" t="s">
        <v>52</v>
      </c>
      <c r="B11" s="122" t="s">
        <v>552</v>
      </c>
      <c r="C11" s="56">
        <v>74.5</v>
      </c>
      <c r="D11" s="56">
        <v>70.400000000000006</v>
      </c>
      <c r="E11" s="189">
        <v>78.8</v>
      </c>
      <c r="F11" s="56">
        <v>73.222442471774499</v>
      </c>
      <c r="G11" s="56">
        <v>26.550117201866499</v>
      </c>
      <c r="H11" s="56">
        <v>0.22742907743127</v>
      </c>
      <c r="I11" s="56">
        <v>51.240904910864202</v>
      </c>
      <c r="J11" s="189">
        <v>21.981548809837999</v>
      </c>
    </row>
    <row r="12" spans="1:10" ht="15" thickBot="1" x14ac:dyDescent="0.4">
      <c r="A12" s="77" t="s">
        <v>53</v>
      </c>
      <c r="B12" s="123" t="s">
        <v>7</v>
      </c>
      <c r="C12" s="108">
        <v>83.07</v>
      </c>
      <c r="D12" s="108">
        <v>78.12</v>
      </c>
      <c r="E12" s="191">
        <v>88.91</v>
      </c>
      <c r="F12" s="108">
        <v>68.352305793469696</v>
      </c>
      <c r="G12" s="108">
        <v>31.247843811946002</v>
      </c>
      <c r="H12" s="108">
        <v>0.39985039458428001</v>
      </c>
      <c r="I12" s="108">
        <v>58.168455698096302</v>
      </c>
      <c r="J12" s="191">
        <v>10.183850095373501</v>
      </c>
    </row>
    <row r="13" spans="1:10" ht="15" thickBot="1" x14ac:dyDescent="0.4">
      <c r="A13" s="74" t="s">
        <v>805</v>
      </c>
      <c r="B13" s="126" t="s">
        <v>8</v>
      </c>
      <c r="C13" s="129">
        <v>69.578000000000003</v>
      </c>
      <c r="D13" s="129">
        <v>65.427999999999997</v>
      </c>
      <c r="E13" s="192">
        <v>74.066999999999993</v>
      </c>
      <c r="F13" s="129">
        <v>50.126539361541703</v>
      </c>
      <c r="G13" s="129">
        <v>41.460732500895801</v>
      </c>
      <c r="H13" s="129">
        <v>3.1868264832432001</v>
      </c>
      <c r="I13" s="129">
        <v>46.007329158847497</v>
      </c>
      <c r="J13" s="192">
        <v>9.3451057181239303</v>
      </c>
    </row>
    <row r="14" spans="1:10" x14ac:dyDescent="0.35">
      <c r="A14" s="77" t="s">
        <v>54</v>
      </c>
      <c r="B14" s="122" t="s">
        <v>9</v>
      </c>
      <c r="C14" s="49">
        <v>79.22</v>
      </c>
      <c r="D14" s="49">
        <v>80.5</v>
      </c>
      <c r="E14" s="190">
        <v>77.88</v>
      </c>
      <c r="F14" s="49">
        <v>84.568709058165396</v>
      </c>
      <c r="G14" s="49">
        <v>14.198078034735</v>
      </c>
      <c r="H14" s="49">
        <v>1.2332332470782601</v>
      </c>
      <c r="I14" s="49">
        <v>57.6478523219916</v>
      </c>
      <c r="J14" s="190">
        <v>26.9208567361738</v>
      </c>
    </row>
    <row r="15" spans="1:10" x14ac:dyDescent="0.35">
      <c r="A15" s="77" t="s">
        <v>55</v>
      </c>
      <c r="B15" s="122" t="s">
        <v>10</v>
      </c>
      <c r="C15" s="49">
        <v>76.11</v>
      </c>
      <c r="D15" s="49">
        <v>71.3</v>
      </c>
      <c r="E15" s="190">
        <v>80.98</v>
      </c>
      <c r="F15" s="49">
        <v>71.298456836328199</v>
      </c>
      <c r="G15" s="49">
        <v>25.611680528865001</v>
      </c>
      <c r="H15" s="49">
        <v>3.0898717463818599</v>
      </c>
      <c r="I15" s="49">
        <v>60.866295746598396</v>
      </c>
      <c r="J15" s="190">
        <v>10.432161089729799</v>
      </c>
    </row>
    <row r="16" spans="1:10" x14ac:dyDescent="0.35">
      <c r="A16" s="77" t="s">
        <v>56</v>
      </c>
      <c r="B16" s="122" t="s">
        <v>11</v>
      </c>
      <c r="C16" s="49">
        <v>71.81</v>
      </c>
      <c r="D16" s="49">
        <v>64.47</v>
      </c>
      <c r="E16" s="190">
        <v>79.45</v>
      </c>
      <c r="F16" s="49">
        <v>92.294873228069505</v>
      </c>
      <c r="G16" s="49">
        <v>6.8448935410253604</v>
      </c>
      <c r="H16" s="49">
        <v>0.86028776233023996</v>
      </c>
      <c r="I16" s="49">
        <v>57.023020441104698</v>
      </c>
      <c r="J16" s="190">
        <v>35.2718527869648</v>
      </c>
    </row>
    <row r="17" spans="1:10" x14ac:dyDescent="0.35">
      <c r="A17" s="27" t="s">
        <v>57</v>
      </c>
      <c r="B17" s="154" t="s">
        <v>352</v>
      </c>
      <c r="C17" s="150">
        <v>70.59</v>
      </c>
      <c r="D17" s="150">
        <v>64</v>
      </c>
      <c r="E17" s="188">
        <v>77.27</v>
      </c>
      <c r="F17" s="150">
        <v>92.249662425722207</v>
      </c>
      <c r="G17" s="150">
        <v>7.3952140320546196</v>
      </c>
      <c r="H17" s="150">
        <v>0.35514057207707</v>
      </c>
      <c r="I17" s="150">
        <v>74.9636284896512</v>
      </c>
      <c r="J17" s="188">
        <v>17.286033936071</v>
      </c>
    </row>
    <row r="18" spans="1:10" x14ac:dyDescent="0.35">
      <c r="A18" s="27" t="s">
        <v>58</v>
      </c>
      <c r="B18" s="154" t="s">
        <v>921</v>
      </c>
      <c r="C18" s="150">
        <v>69.39</v>
      </c>
      <c r="D18" s="150">
        <v>67.569999999999993</v>
      </c>
      <c r="E18" s="188">
        <v>71.239999999999995</v>
      </c>
      <c r="F18" s="150">
        <v>77.298082395325906</v>
      </c>
      <c r="G18" s="150">
        <v>21.6395547836734</v>
      </c>
      <c r="H18" s="150">
        <v>1.0623628210007601</v>
      </c>
      <c r="I18" s="150">
        <v>74.225931626261996</v>
      </c>
      <c r="J18" s="188">
        <v>3.0721507690639198</v>
      </c>
    </row>
    <row r="19" spans="1:10" x14ac:dyDescent="0.35">
      <c r="A19" s="27" t="s">
        <v>59</v>
      </c>
      <c r="B19" s="122" t="s">
        <v>577</v>
      </c>
      <c r="C19" s="56">
        <v>63.59</v>
      </c>
      <c r="D19" s="56">
        <v>60.99</v>
      </c>
      <c r="E19" s="189">
        <v>66.239999999999995</v>
      </c>
      <c r="F19" s="56">
        <v>77.3127590326378</v>
      </c>
      <c r="G19" s="56">
        <v>20.520558036961202</v>
      </c>
      <c r="H19" s="56">
        <v>2.16668293040106</v>
      </c>
      <c r="I19" s="56">
        <v>61.823939078337702</v>
      </c>
      <c r="J19" s="189">
        <v>15.4888199543001</v>
      </c>
    </row>
    <row r="20" spans="1:10" x14ac:dyDescent="0.35">
      <c r="A20" s="27" t="s">
        <v>60</v>
      </c>
      <c r="B20" s="154" t="s">
        <v>353</v>
      </c>
      <c r="C20" s="150">
        <v>61.96</v>
      </c>
      <c r="D20" s="150">
        <v>54.8</v>
      </c>
      <c r="E20" s="188">
        <v>67.040000000000006</v>
      </c>
      <c r="F20" s="150">
        <v>79.609362501589601</v>
      </c>
      <c r="G20" s="150">
        <v>11.5925769440605</v>
      </c>
      <c r="H20" s="150">
        <v>8.7982656564703596</v>
      </c>
      <c r="I20" s="150">
        <v>78.289325255044503</v>
      </c>
      <c r="J20" s="188">
        <v>1.3200372465450601</v>
      </c>
    </row>
    <row r="21" spans="1:10" x14ac:dyDescent="0.35">
      <c r="A21" s="27" t="s">
        <v>61</v>
      </c>
      <c r="B21" s="154" t="s">
        <v>354</v>
      </c>
      <c r="C21" s="150">
        <v>52.9</v>
      </c>
      <c r="D21" s="150">
        <v>43.29</v>
      </c>
      <c r="E21" s="188">
        <v>62.06</v>
      </c>
      <c r="F21" s="150">
        <v>30.270014047969902</v>
      </c>
      <c r="G21" s="150">
        <v>66.880747386474297</v>
      </c>
      <c r="H21" s="150">
        <v>2.8494109332850699</v>
      </c>
      <c r="I21" s="150">
        <v>29.339228309675899</v>
      </c>
      <c r="J21" s="188">
        <v>0.93078573829407996</v>
      </c>
    </row>
    <row r="22" spans="1:10" ht="15" thickBot="1" x14ac:dyDescent="0.4">
      <c r="A22" s="77" t="s">
        <v>62</v>
      </c>
      <c r="B22" s="122" t="s">
        <v>555</v>
      </c>
      <c r="C22" s="49">
        <v>57.77</v>
      </c>
      <c r="D22" s="49">
        <v>41.64</v>
      </c>
      <c r="E22" s="190">
        <v>74.12</v>
      </c>
      <c r="F22" s="49">
        <v>56.437909019632997</v>
      </c>
      <c r="G22" s="49">
        <v>43.080467862457397</v>
      </c>
      <c r="H22" s="49">
        <v>0.48162311790966</v>
      </c>
      <c r="I22" s="49">
        <v>49.9127958141991</v>
      </c>
      <c r="J22" s="190">
        <v>6.5251132054338603</v>
      </c>
    </row>
    <row r="23" spans="1:10" ht="15" thickBot="1" x14ac:dyDescent="0.4">
      <c r="A23" s="74" t="s">
        <v>805</v>
      </c>
      <c r="B23" s="126" t="s">
        <v>12</v>
      </c>
      <c r="C23" s="129">
        <v>67.037777777777805</v>
      </c>
      <c r="D23" s="129">
        <v>60.951111111111103</v>
      </c>
      <c r="E23" s="192">
        <v>72.92</v>
      </c>
      <c r="F23" s="129">
        <v>73.482203171715696</v>
      </c>
      <c r="G23" s="129">
        <v>19.594246973992298</v>
      </c>
      <c r="H23" s="129">
        <v>2.0554986164299098</v>
      </c>
      <c r="I23" s="129">
        <v>62.732557449495197</v>
      </c>
      <c r="J23" s="192">
        <v>15.617707815586099</v>
      </c>
    </row>
    <row r="24" spans="1:10" x14ac:dyDescent="0.35">
      <c r="A24" s="77" t="s">
        <v>63</v>
      </c>
      <c r="B24" s="122" t="s">
        <v>13</v>
      </c>
      <c r="C24" s="49">
        <v>45.54</v>
      </c>
      <c r="D24" s="49">
        <v>34.42</v>
      </c>
      <c r="E24" s="190">
        <v>56.58</v>
      </c>
      <c r="F24" s="49">
        <v>57.580963083044701</v>
      </c>
      <c r="G24" s="49">
        <v>41.568878490899699</v>
      </c>
      <c r="H24" s="49">
        <v>0.85015842605556002</v>
      </c>
      <c r="I24" s="49">
        <v>53.863477267703203</v>
      </c>
      <c r="J24" s="190">
        <v>3.71748581534154</v>
      </c>
    </row>
    <row r="25" spans="1:10" x14ac:dyDescent="0.35">
      <c r="A25" s="77" t="s">
        <v>64</v>
      </c>
      <c r="B25" s="122" t="s">
        <v>14</v>
      </c>
      <c r="C25" s="49">
        <v>60.15</v>
      </c>
      <c r="D25" s="49">
        <v>50.74</v>
      </c>
      <c r="E25" s="190">
        <v>68.58</v>
      </c>
      <c r="F25" s="49">
        <v>33.6092401228982</v>
      </c>
      <c r="G25" s="49">
        <v>65.548950651067798</v>
      </c>
      <c r="H25" s="49">
        <v>0.84180922603403996</v>
      </c>
      <c r="I25" s="49">
        <v>31.492389307641002</v>
      </c>
      <c r="J25" s="190">
        <v>2.1168508152571501</v>
      </c>
    </row>
    <row r="26" spans="1:10" x14ac:dyDescent="0.35">
      <c r="A26" s="77" t="s">
        <v>65</v>
      </c>
      <c r="B26" s="122" t="s">
        <v>15</v>
      </c>
      <c r="C26" s="49">
        <v>78.94</v>
      </c>
      <c r="D26" s="49">
        <v>71.78</v>
      </c>
      <c r="E26" s="190">
        <v>86.27</v>
      </c>
      <c r="F26" s="49">
        <v>84.994154091010799</v>
      </c>
      <c r="G26" s="49">
        <v>13.796279009413</v>
      </c>
      <c r="H26" s="49">
        <v>1.2096331046609701</v>
      </c>
      <c r="I26" s="49">
        <v>55.096798454508502</v>
      </c>
      <c r="J26" s="190">
        <v>29.897355636502301</v>
      </c>
    </row>
    <row r="27" spans="1:10" x14ac:dyDescent="0.35">
      <c r="A27" s="77" t="s">
        <v>66</v>
      </c>
      <c r="B27" s="122" t="s">
        <v>16</v>
      </c>
      <c r="C27" s="49">
        <v>79.290000000000006</v>
      </c>
      <c r="D27" s="49">
        <v>73.31</v>
      </c>
      <c r="E27" s="190">
        <v>85.36</v>
      </c>
      <c r="F27" s="49">
        <v>83.691167560806207</v>
      </c>
      <c r="G27" s="49">
        <v>15.8459348108873</v>
      </c>
      <c r="H27" s="49">
        <v>0.46290501565598002</v>
      </c>
      <c r="I27" s="49">
        <v>50.046382340158701</v>
      </c>
      <c r="J27" s="190">
        <v>33.644783609310203</v>
      </c>
    </row>
    <row r="28" spans="1:10" x14ac:dyDescent="0.35">
      <c r="A28" s="77" t="s">
        <v>67</v>
      </c>
      <c r="B28" s="122" t="s">
        <v>17</v>
      </c>
      <c r="C28" s="49">
        <v>74.239999999999995</v>
      </c>
      <c r="D28" s="49">
        <v>72.010000000000005</v>
      </c>
      <c r="E28" s="190">
        <v>76.53</v>
      </c>
      <c r="F28" s="49">
        <v>49.092337137618301</v>
      </c>
      <c r="G28" s="49">
        <v>50.729821652217097</v>
      </c>
      <c r="H28" s="49">
        <v>0.17784121016466001</v>
      </c>
      <c r="I28" s="49">
        <v>43.217382392820397</v>
      </c>
      <c r="J28" s="190">
        <v>5.8749547447978596</v>
      </c>
    </row>
    <row r="29" spans="1:10" x14ac:dyDescent="0.35">
      <c r="A29" s="77" t="s">
        <v>68</v>
      </c>
      <c r="B29" s="122" t="s">
        <v>18</v>
      </c>
      <c r="C29" s="49">
        <v>85.92</v>
      </c>
      <c r="D29" s="49">
        <v>83.23</v>
      </c>
      <c r="E29" s="190">
        <v>88.66</v>
      </c>
      <c r="F29" s="49">
        <v>83.398089905584499</v>
      </c>
      <c r="G29" s="49">
        <v>12.1647417795804</v>
      </c>
      <c r="H29" s="49">
        <v>4.4371756743728401</v>
      </c>
      <c r="I29" s="49">
        <v>48.284815581024503</v>
      </c>
      <c r="J29" s="190">
        <v>35.113274324560003</v>
      </c>
    </row>
    <row r="30" spans="1:10" x14ac:dyDescent="0.35">
      <c r="A30" s="77" t="s">
        <v>69</v>
      </c>
      <c r="B30" s="122" t="s">
        <v>19</v>
      </c>
      <c r="C30" s="49">
        <v>57.88</v>
      </c>
      <c r="D30" s="49">
        <v>45.04</v>
      </c>
      <c r="E30" s="190">
        <v>71.22</v>
      </c>
      <c r="F30" s="49">
        <v>16.104795241114399</v>
      </c>
      <c r="G30" s="49">
        <v>80.5027249081013</v>
      </c>
      <c r="H30" s="49">
        <v>3.3924798507842802</v>
      </c>
      <c r="I30" s="49">
        <v>14.375536770891699</v>
      </c>
      <c r="J30" s="190">
        <v>1.7292584702227201</v>
      </c>
    </row>
    <row r="31" spans="1:10" x14ac:dyDescent="0.35">
      <c r="A31" s="77" t="s">
        <v>70</v>
      </c>
      <c r="B31" s="122" t="s">
        <v>20</v>
      </c>
      <c r="C31" s="49">
        <v>83.55</v>
      </c>
      <c r="D31" s="49">
        <v>83.89</v>
      </c>
      <c r="E31" s="190">
        <v>83.2</v>
      </c>
      <c r="F31" s="49">
        <v>66.254878364315203</v>
      </c>
      <c r="G31" s="49">
        <v>33.7059876488958</v>
      </c>
      <c r="H31" s="49">
        <v>3.9128623668940002E-2</v>
      </c>
      <c r="I31" s="49">
        <v>39.547929305924697</v>
      </c>
      <c r="J31" s="190">
        <v>26.7069385284872</v>
      </c>
    </row>
    <row r="32" spans="1:10" x14ac:dyDescent="0.35">
      <c r="A32" s="77" t="s">
        <v>71</v>
      </c>
      <c r="B32" s="122" t="s">
        <v>21</v>
      </c>
      <c r="C32" s="49" t="s">
        <v>316</v>
      </c>
      <c r="D32" s="49" t="s">
        <v>316</v>
      </c>
      <c r="E32" s="190" t="s">
        <v>316</v>
      </c>
      <c r="F32" s="49" t="s">
        <v>316</v>
      </c>
      <c r="G32" s="49" t="s">
        <v>316</v>
      </c>
      <c r="H32" s="49" t="s">
        <v>316</v>
      </c>
      <c r="I32" s="49" t="s">
        <v>316</v>
      </c>
      <c r="J32" s="190" t="s">
        <v>316</v>
      </c>
    </row>
    <row r="33" spans="1:10" x14ac:dyDescent="0.35">
      <c r="A33" s="77" t="s">
        <v>72</v>
      </c>
      <c r="B33" s="122" t="s">
        <v>22</v>
      </c>
      <c r="C33" s="49">
        <v>47.74</v>
      </c>
      <c r="D33" s="49">
        <v>22.21</v>
      </c>
      <c r="E33" s="190">
        <v>73.84</v>
      </c>
      <c r="F33" s="49">
        <v>90.576709596143502</v>
      </c>
      <c r="G33" s="49">
        <v>8.3317814562582395</v>
      </c>
      <c r="H33" s="49">
        <v>1.0915062141799201</v>
      </c>
      <c r="I33" s="49">
        <v>64.412325906948894</v>
      </c>
      <c r="J33" s="190">
        <v>26.164357415564801</v>
      </c>
    </row>
    <row r="34" spans="1:10" x14ac:dyDescent="0.35">
      <c r="A34" s="27" t="s">
        <v>73</v>
      </c>
      <c r="B34" s="156" t="s">
        <v>526</v>
      </c>
      <c r="C34" s="56">
        <v>72.27</v>
      </c>
      <c r="D34" s="56">
        <v>70.930000000000007</v>
      </c>
      <c r="E34" s="189">
        <v>73.64</v>
      </c>
      <c r="F34" s="56">
        <v>90.241900364200802</v>
      </c>
      <c r="G34" s="56">
        <v>8.4289735473935501</v>
      </c>
      <c r="H34" s="56">
        <v>1.3291260884056699</v>
      </c>
      <c r="I34" s="56">
        <v>46.837535307040497</v>
      </c>
      <c r="J34" s="189">
        <v>43.404365057160298</v>
      </c>
    </row>
    <row r="35" spans="1:10" x14ac:dyDescent="0.35">
      <c r="A35" s="77" t="s">
        <v>74</v>
      </c>
      <c r="B35" s="122" t="s">
        <v>520</v>
      </c>
      <c r="C35" s="49">
        <v>48.53</v>
      </c>
      <c r="D35" s="49">
        <v>29.36</v>
      </c>
      <c r="E35" s="190">
        <v>68.11</v>
      </c>
      <c r="F35" s="49">
        <v>51.268091874037701</v>
      </c>
      <c r="G35" s="49">
        <v>45.6554762868222</v>
      </c>
      <c r="H35" s="49">
        <v>3.07643654771719</v>
      </c>
      <c r="I35" s="49">
        <v>43.261056171810999</v>
      </c>
      <c r="J35" s="190">
        <v>8.0070406558550502</v>
      </c>
    </row>
    <row r="36" spans="1:10" x14ac:dyDescent="0.35">
      <c r="A36" s="77" t="s">
        <v>75</v>
      </c>
      <c r="B36" s="122" t="s">
        <v>616</v>
      </c>
      <c r="C36" s="49">
        <v>83.42</v>
      </c>
      <c r="D36" s="49">
        <v>79.69</v>
      </c>
      <c r="E36" s="190">
        <v>87.22</v>
      </c>
      <c r="F36" s="49">
        <v>80.870124837025998</v>
      </c>
      <c r="G36" s="49">
        <v>16.318991856103299</v>
      </c>
      <c r="H36" s="49">
        <v>2.8108825887611602</v>
      </c>
      <c r="I36" s="49">
        <v>50.215139613921799</v>
      </c>
      <c r="J36" s="190">
        <v>30.654982187349201</v>
      </c>
    </row>
    <row r="37" spans="1:10" ht="15" thickBot="1" x14ac:dyDescent="0.4">
      <c r="A37" s="77" t="s">
        <v>76</v>
      </c>
      <c r="B37" s="122" t="s">
        <v>23</v>
      </c>
      <c r="C37" s="49">
        <v>70.040000000000006</v>
      </c>
      <c r="D37" s="49">
        <v>66.930000000000007</v>
      </c>
      <c r="E37" s="190">
        <v>73.38</v>
      </c>
      <c r="F37" s="49">
        <v>73.106187695613201</v>
      </c>
      <c r="G37" s="49">
        <v>22.684928902103699</v>
      </c>
      <c r="H37" s="49">
        <v>4.2088911856396498</v>
      </c>
      <c r="I37" s="49">
        <v>60.528889222837797</v>
      </c>
      <c r="J37" s="190">
        <v>12.5773029569303</v>
      </c>
    </row>
    <row r="38" spans="1:10" ht="15" thickBot="1" x14ac:dyDescent="0.4">
      <c r="A38" s="74" t="s">
        <v>805</v>
      </c>
      <c r="B38" s="126" t="s">
        <v>24</v>
      </c>
      <c r="C38" s="129">
        <v>68.27</v>
      </c>
      <c r="D38" s="129">
        <v>60.272307692307699</v>
      </c>
      <c r="E38" s="192">
        <v>76.353076923076998</v>
      </c>
      <c r="F38" s="129">
        <v>66.214510759493393</v>
      </c>
      <c r="G38" s="129">
        <v>24.066851715833501</v>
      </c>
      <c r="H38" s="129">
        <v>1.75139280719091</v>
      </c>
      <c r="I38" s="129">
        <v>49.2571861174224</v>
      </c>
      <c r="J38" s="192">
        <v>24.924572515105702</v>
      </c>
    </row>
    <row r="39" spans="1:10" x14ac:dyDescent="0.35">
      <c r="A39" s="27" t="s">
        <v>77</v>
      </c>
      <c r="B39" s="155" t="s">
        <v>355</v>
      </c>
      <c r="C39" s="150">
        <v>42.53</v>
      </c>
      <c r="D39" s="150">
        <v>17.010000000000002</v>
      </c>
      <c r="E39" s="188">
        <v>67.760000000000005</v>
      </c>
      <c r="F39" s="150">
        <v>27.641452003767601</v>
      </c>
      <c r="G39" s="150">
        <v>67.709450181014105</v>
      </c>
      <c r="H39" s="150">
        <v>4.6490913630446</v>
      </c>
      <c r="I39" s="150">
        <v>25.779965402243501</v>
      </c>
      <c r="J39" s="188">
        <v>1.8614841367503101</v>
      </c>
    </row>
    <row r="40" spans="1:10" x14ac:dyDescent="0.35">
      <c r="A40" s="77" t="s">
        <v>78</v>
      </c>
      <c r="B40" s="122" t="s">
        <v>438</v>
      </c>
      <c r="C40" s="49">
        <v>44.83</v>
      </c>
      <c r="D40" s="49">
        <v>18.46</v>
      </c>
      <c r="E40" s="190">
        <v>71.17</v>
      </c>
      <c r="F40" s="49">
        <v>17.9780456070288</v>
      </c>
      <c r="G40" s="49">
        <v>69.569518679276698</v>
      </c>
      <c r="H40" s="49">
        <v>12.452431993556701</v>
      </c>
      <c r="I40" s="49">
        <v>11.523554517223801</v>
      </c>
      <c r="J40" s="190">
        <v>6.4544910898050603</v>
      </c>
    </row>
    <row r="41" spans="1:10" x14ac:dyDescent="0.35">
      <c r="A41" s="27" t="s">
        <v>79</v>
      </c>
      <c r="B41" s="155" t="s">
        <v>356</v>
      </c>
      <c r="C41" s="150">
        <v>49.7</v>
      </c>
      <c r="D41" s="150">
        <v>34.01</v>
      </c>
      <c r="E41" s="188">
        <v>65.27</v>
      </c>
      <c r="F41" s="150">
        <v>35.339341197236003</v>
      </c>
      <c r="G41" s="150">
        <v>61.658597042974499</v>
      </c>
      <c r="H41" s="150">
        <v>3.0020617597895698</v>
      </c>
      <c r="I41" s="150">
        <v>33.8765481521244</v>
      </c>
      <c r="J41" s="188">
        <v>1.4627930451115501</v>
      </c>
    </row>
    <row r="42" spans="1:10" x14ac:dyDescent="0.35">
      <c r="A42" s="27" t="s">
        <v>80</v>
      </c>
      <c r="B42" s="155" t="s">
        <v>357</v>
      </c>
      <c r="C42" s="150">
        <v>45.37</v>
      </c>
      <c r="D42" s="150">
        <v>28.1</v>
      </c>
      <c r="E42" s="188">
        <v>62.78</v>
      </c>
      <c r="F42" s="150">
        <v>52.053128555381498</v>
      </c>
      <c r="G42" s="150">
        <v>43.8325907788618</v>
      </c>
      <c r="H42" s="150">
        <v>4.1142806657567297</v>
      </c>
      <c r="I42" s="150">
        <v>45.272052605672002</v>
      </c>
      <c r="J42" s="188">
        <v>6.7810759497094404</v>
      </c>
    </row>
    <row r="43" spans="1:10" x14ac:dyDescent="0.35">
      <c r="A43" s="77" t="s">
        <v>81</v>
      </c>
      <c r="B43" s="122" t="s">
        <v>25</v>
      </c>
      <c r="C43" s="49">
        <v>45.37</v>
      </c>
      <c r="D43" s="49">
        <v>21.59</v>
      </c>
      <c r="E43" s="190">
        <v>70.14</v>
      </c>
      <c r="F43" s="49">
        <v>46.098641626269</v>
      </c>
      <c r="G43" s="49">
        <v>51.4373593107725</v>
      </c>
      <c r="H43" s="49">
        <v>2.46399906295848</v>
      </c>
      <c r="I43" s="49">
        <v>31.006225633305601</v>
      </c>
      <c r="J43" s="190">
        <v>15.092415992963501</v>
      </c>
    </row>
    <row r="44" spans="1:10" ht="15" thickBot="1" x14ac:dyDescent="0.4">
      <c r="A44" s="77" t="s">
        <v>82</v>
      </c>
      <c r="B44" s="122" t="s">
        <v>26</v>
      </c>
      <c r="C44" s="49">
        <v>46.44</v>
      </c>
      <c r="D44" s="49">
        <v>24.89</v>
      </c>
      <c r="E44" s="190">
        <v>68.92</v>
      </c>
      <c r="F44" s="49">
        <v>18.931642116029899</v>
      </c>
      <c r="G44" s="49">
        <v>74.835792978599997</v>
      </c>
      <c r="H44" s="49">
        <v>6.2325649053701397</v>
      </c>
      <c r="I44" s="49">
        <v>17.053047358169799</v>
      </c>
      <c r="J44" s="190">
        <v>1.8785947578601501</v>
      </c>
    </row>
    <row r="45" spans="1:10" ht="15" thickBot="1" x14ac:dyDescent="0.4">
      <c r="A45" s="74" t="s">
        <v>805</v>
      </c>
      <c r="B45" s="126" t="s">
        <v>27</v>
      </c>
      <c r="C45" s="129">
        <v>45.706666666666699</v>
      </c>
      <c r="D45" s="129">
        <v>24.01</v>
      </c>
      <c r="E45" s="192">
        <v>67.673333333333403</v>
      </c>
      <c r="F45" s="129">
        <v>33.007041850952099</v>
      </c>
      <c r="G45" s="129">
        <v>65.149753873232996</v>
      </c>
      <c r="H45" s="129">
        <v>8.0154384158577408</v>
      </c>
      <c r="I45" s="129">
        <v>20.057291417343301</v>
      </c>
      <c r="J45" s="192">
        <v>6.7775127010644498</v>
      </c>
    </row>
    <row r="46" spans="1:10" x14ac:dyDescent="0.35">
      <c r="A46" s="77" t="s">
        <v>83</v>
      </c>
      <c r="B46" s="122" t="s">
        <v>28</v>
      </c>
      <c r="C46" s="49">
        <v>70.760000000000005</v>
      </c>
      <c r="D46" s="49">
        <v>68.75</v>
      </c>
      <c r="E46" s="190">
        <v>72.83</v>
      </c>
      <c r="F46" s="49">
        <v>86.761555962723605</v>
      </c>
      <c r="G46" s="49">
        <v>11.9053810808827</v>
      </c>
      <c r="H46" s="49">
        <v>1.33306295639366</v>
      </c>
      <c r="I46" s="49">
        <v>74.026738469279096</v>
      </c>
      <c r="J46" s="190">
        <v>12.7348174934446</v>
      </c>
    </row>
    <row r="47" spans="1:10" x14ac:dyDescent="0.35">
      <c r="A47" s="77" t="s">
        <v>84</v>
      </c>
      <c r="B47" s="122" t="s">
        <v>29</v>
      </c>
      <c r="C47" s="49">
        <v>66.47</v>
      </c>
      <c r="D47" s="49">
        <v>58.49</v>
      </c>
      <c r="E47" s="190">
        <v>74.72</v>
      </c>
      <c r="F47" s="49">
        <v>85.006156248750401</v>
      </c>
      <c r="G47" s="49">
        <v>14.309479360255301</v>
      </c>
      <c r="H47" s="49">
        <v>0.68435035965822</v>
      </c>
      <c r="I47" s="49">
        <v>46.738142293183401</v>
      </c>
      <c r="J47" s="190">
        <v>38.268013955567</v>
      </c>
    </row>
    <row r="48" spans="1:10" x14ac:dyDescent="0.35">
      <c r="A48" s="77" t="s">
        <v>85</v>
      </c>
      <c r="B48" s="122" t="s">
        <v>30</v>
      </c>
      <c r="C48" s="49">
        <v>60.38</v>
      </c>
      <c r="D48" s="49">
        <v>53.43</v>
      </c>
      <c r="E48" s="190">
        <v>67.33</v>
      </c>
      <c r="F48" s="49">
        <v>27.490516305257799</v>
      </c>
      <c r="G48" s="49">
        <v>68.177839009199104</v>
      </c>
      <c r="H48" s="49">
        <v>4.3316446855431696</v>
      </c>
      <c r="I48" s="49">
        <v>25.589472022502601</v>
      </c>
      <c r="J48" s="190">
        <v>1.9010442827552201</v>
      </c>
    </row>
    <row r="49" spans="1:10" x14ac:dyDescent="0.35">
      <c r="A49" s="77" t="s">
        <v>86</v>
      </c>
      <c r="B49" s="122" t="s">
        <v>31</v>
      </c>
      <c r="C49" s="49">
        <v>53.69</v>
      </c>
      <c r="D49" s="49">
        <v>44.58</v>
      </c>
      <c r="E49" s="190">
        <v>62.59</v>
      </c>
      <c r="F49" s="49">
        <v>69.3017178689243</v>
      </c>
      <c r="G49" s="49">
        <v>29.071073200020599</v>
      </c>
      <c r="H49" s="49">
        <v>1.6272089310551601</v>
      </c>
      <c r="I49" s="49">
        <v>58.955930517360002</v>
      </c>
      <c r="J49" s="190">
        <v>10.345787351564301</v>
      </c>
    </row>
    <row r="50" spans="1:10" x14ac:dyDescent="0.35">
      <c r="A50" s="77" t="s">
        <v>87</v>
      </c>
      <c r="B50" s="122" t="s">
        <v>32</v>
      </c>
      <c r="C50" s="49">
        <v>59.28</v>
      </c>
      <c r="D50" s="49">
        <v>51.11</v>
      </c>
      <c r="E50" s="190">
        <v>67.81</v>
      </c>
      <c r="F50" s="49">
        <v>70.584031601796994</v>
      </c>
      <c r="G50" s="49">
        <v>27.987136701498901</v>
      </c>
      <c r="H50" s="49">
        <v>1.4288316967040999</v>
      </c>
      <c r="I50" s="49">
        <v>61.7767395746977</v>
      </c>
      <c r="J50" s="190">
        <v>8.8072920270993595</v>
      </c>
    </row>
    <row r="51" spans="1:10" x14ac:dyDescent="0.35">
      <c r="A51" s="27" t="s">
        <v>88</v>
      </c>
      <c r="B51" s="156" t="s">
        <v>33</v>
      </c>
      <c r="C51" s="56">
        <v>67.81</v>
      </c>
      <c r="D51" s="56">
        <v>63.86</v>
      </c>
      <c r="E51" s="189">
        <v>71.69</v>
      </c>
      <c r="F51" s="56">
        <v>66.902100450797207</v>
      </c>
      <c r="G51" s="56">
        <v>27.751749568435098</v>
      </c>
      <c r="H51" s="56">
        <v>5.3461661253521999</v>
      </c>
      <c r="I51" s="56">
        <v>59.824282342950497</v>
      </c>
      <c r="J51" s="189">
        <v>7.07781810784663</v>
      </c>
    </row>
    <row r="52" spans="1:10" x14ac:dyDescent="0.35">
      <c r="A52" s="77" t="s">
        <v>89</v>
      </c>
      <c r="B52" s="122" t="s">
        <v>448</v>
      </c>
      <c r="C52" s="49">
        <v>61.39</v>
      </c>
      <c r="D52" s="49">
        <v>62.72</v>
      </c>
      <c r="E52" s="190">
        <v>59.88</v>
      </c>
      <c r="F52" s="49">
        <v>90.759917750078799</v>
      </c>
      <c r="G52" s="49">
        <v>8.1125337022345807</v>
      </c>
      <c r="H52" s="49">
        <v>1.1275485476866001</v>
      </c>
      <c r="I52" s="49">
        <v>68.065503498444897</v>
      </c>
      <c r="J52" s="190">
        <v>22.694414251633901</v>
      </c>
    </row>
    <row r="53" spans="1:10" x14ac:dyDescent="0.35">
      <c r="A53" s="77" t="s">
        <v>90</v>
      </c>
      <c r="B53" s="122" t="s">
        <v>34</v>
      </c>
      <c r="C53" s="49">
        <v>72.069999999999993</v>
      </c>
      <c r="D53" s="49">
        <v>65.88</v>
      </c>
      <c r="E53" s="190">
        <v>78.819999999999993</v>
      </c>
      <c r="F53" s="49">
        <v>80.3202285585091</v>
      </c>
      <c r="G53" s="49">
        <v>18.6920317967638</v>
      </c>
      <c r="H53" s="49">
        <v>0.98773964472717002</v>
      </c>
      <c r="I53" s="49">
        <v>55.418501523552102</v>
      </c>
      <c r="J53" s="190">
        <v>24.901727034956899</v>
      </c>
    </row>
    <row r="54" spans="1:10" x14ac:dyDescent="0.35">
      <c r="A54" s="77" t="s">
        <v>91</v>
      </c>
      <c r="B54" s="122" t="s">
        <v>478</v>
      </c>
      <c r="C54" s="49">
        <v>76.13</v>
      </c>
      <c r="D54" s="49">
        <v>72</v>
      </c>
      <c r="E54" s="190">
        <v>80.3</v>
      </c>
      <c r="F54" s="49">
        <v>77.336119960605004</v>
      </c>
      <c r="G54" s="49">
        <v>21.249867064932399</v>
      </c>
      <c r="H54" s="49">
        <v>1.4140129744626</v>
      </c>
      <c r="I54" s="49">
        <v>70.128773621983498</v>
      </c>
      <c r="J54" s="190">
        <v>7.2073463386214502</v>
      </c>
    </row>
    <row r="55" spans="1:10" x14ac:dyDescent="0.35">
      <c r="A55" s="77" t="s">
        <v>92</v>
      </c>
      <c r="B55" s="122" t="s">
        <v>35</v>
      </c>
      <c r="C55" s="49">
        <v>69.31</v>
      </c>
      <c r="D55" s="49">
        <v>57.84</v>
      </c>
      <c r="E55" s="190">
        <v>81.069999999999993</v>
      </c>
      <c r="F55" s="49">
        <v>79.779276366509706</v>
      </c>
      <c r="G55" s="49">
        <v>19.618126557283698</v>
      </c>
      <c r="H55" s="49">
        <v>0.60258509848009001</v>
      </c>
      <c r="I55" s="49">
        <v>54.985454842450501</v>
      </c>
      <c r="J55" s="190">
        <v>24.793833501785699</v>
      </c>
    </row>
    <row r="56" spans="1:10" x14ac:dyDescent="0.35">
      <c r="A56" s="77" t="s">
        <v>93</v>
      </c>
      <c r="B56" s="122" t="s">
        <v>36</v>
      </c>
      <c r="C56" s="49">
        <v>72.150000000000006</v>
      </c>
      <c r="D56" s="49">
        <v>60.8</v>
      </c>
      <c r="E56" s="190">
        <v>83.66</v>
      </c>
      <c r="F56" s="49">
        <v>94.330242423029802</v>
      </c>
      <c r="G56" s="49">
        <v>4.9422169373118798</v>
      </c>
      <c r="H56" s="49">
        <v>0.72755254976280004</v>
      </c>
      <c r="I56" s="49">
        <v>60.562702412224901</v>
      </c>
      <c r="J56" s="190">
        <v>33.7675400108049</v>
      </c>
    </row>
    <row r="57" spans="1:10" x14ac:dyDescent="0.35">
      <c r="A57" s="27" t="s">
        <v>94</v>
      </c>
      <c r="B57" s="155" t="s">
        <v>358</v>
      </c>
      <c r="C57" s="150">
        <v>55.87</v>
      </c>
      <c r="D57" s="150">
        <v>48.52</v>
      </c>
      <c r="E57" s="188">
        <v>63.12</v>
      </c>
      <c r="F57" s="150">
        <v>79.568169656180004</v>
      </c>
      <c r="G57" s="150">
        <v>20.1336799982085</v>
      </c>
      <c r="H57" s="150">
        <v>0.29815761585270001</v>
      </c>
      <c r="I57" s="150">
        <v>74.693231241790002</v>
      </c>
      <c r="J57" s="188">
        <v>4.8749397903081597</v>
      </c>
    </row>
    <row r="58" spans="1:10" x14ac:dyDescent="0.35">
      <c r="A58" s="77" t="s">
        <v>95</v>
      </c>
      <c r="B58" s="122" t="s">
        <v>37</v>
      </c>
      <c r="C58" s="49">
        <v>45.65</v>
      </c>
      <c r="D58" s="49">
        <v>35.119999999999997</v>
      </c>
      <c r="E58" s="190">
        <v>57.36</v>
      </c>
      <c r="F58" s="49">
        <v>62.806168603741902</v>
      </c>
      <c r="G58" s="49">
        <v>36.334907432224199</v>
      </c>
      <c r="H58" s="49">
        <v>0.85892396403391003</v>
      </c>
      <c r="I58" s="49">
        <v>41.204012167041903</v>
      </c>
      <c r="J58" s="190">
        <v>21.602156436700099</v>
      </c>
    </row>
    <row r="59" spans="1:10" x14ac:dyDescent="0.35">
      <c r="A59" s="77" t="s">
        <v>96</v>
      </c>
      <c r="B59" s="122" t="s">
        <v>38</v>
      </c>
      <c r="C59" s="49">
        <v>57.89</v>
      </c>
      <c r="D59" s="49">
        <v>57.53</v>
      </c>
      <c r="E59" s="190">
        <v>58.26</v>
      </c>
      <c r="F59" s="49">
        <v>87.568133983868194</v>
      </c>
      <c r="G59" s="49">
        <v>9.6467230756451503</v>
      </c>
      <c r="H59" s="49">
        <v>2.78510394271383</v>
      </c>
      <c r="I59" s="49">
        <v>79.988916832959703</v>
      </c>
      <c r="J59" s="190">
        <v>7.5792171509085096</v>
      </c>
    </row>
    <row r="60" spans="1:10" ht="15" thickBot="1" x14ac:dyDescent="0.4">
      <c r="A60" s="27" t="s">
        <v>97</v>
      </c>
      <c r="B60" s="156" t="s">
        <v>533</v>
      </c>
      <c r="C60" s="56">
        <v>58.81</v>
      </c>
      <c r="D60" s="56">
        <v>56.25</v>
      </c>
      <c r="E60" s="189">
        <v>61.43</v>
      </c>
      <c r="F60" s="56">
        <v>74.829494887620896</v>
      </c>
      <c r="G60" s="56">
        <v>23.567287283821599</v>
      </c>
      <c r="H60" s="56">
        <v>1.60321782855756</v>
      </c>
      <c r="I60" s="56">
        <v>68.932411248195805</v>
      </c>
      <c r="J60" s="189">
        <v>5.8970836394250599</v>
      </c>
    </row>
    <row r="61" spans="1:10" ht="15" thickBot="1" x14ac:dyDescent="0.4">
      <c r="A61" s="74" t="s">
        <v>805</v>
      </c>
      <c r="B61" s="126" t="s">
        <v>39</v>
      </c>
      <c r="C61" s="129">
        <v>63.177333333333401</v>
      </c>
      <c r="D61" s="129">
        <v>57.125333333333302</v>
      </c>
      <c r="E61" s="192">
        <v>69.391333333333293</v>
      </c>
      <c r="F61" s="129">
        <v>75.5562553752262</v>
      </c>
      <c r="G61" s="129">
        <v>19.8503926884392</v>
      </c>
      <c r="H61" s="129">
        <v>1.1685116494021901</v>
      </c>
      <c r="I61" s="129">
        <v>66.785870294434005</v>
      </c>
      <c r="J61" s="192">
        <v>12.195230275220799</v>
      </c>
    </row>
    <row r="62" spans="1:10" ht="15" thickBot="1" x14ac:dyDescent="0.4">
      <c r="A62" s="75" t="s">
        <v>805</v>
      </c>
      <c r="B62" s="133" t="s">
        <v>40</v>
      </c>
      <c r="C62" s="136">
        <v>64.311886792452896</v>
      </c>
      <c r="D62" s="136">
        <v>56.3645283018868</v>
      </c>
      <c r="E62" s="193">
        <v>72.385849056603803</v>
      </c>
      <c r="F62" s="136">
        <v>63.2977347880826</v>
      </c>
      <c r="G62" s="136">
        <v>29.8849376358244</v>
      </c>
      <c r="H62" s="136">
        <v>2.60032359240404</v>
      </c>
      <c r="I62" s="136">
        <v>51.5568897046331</v>
      </c>
      <c r="J62" s="193">
        <v>15.9578514751197</v>
      </c>
    </row>
    <row r="63" spans="1:10" ht="15" thickBot="1" x14ac:dyDescent="0.4">
      <c r="A63" s="75" t="s">
        <v>805</v>
      </c>
      <c r="B63" s="133" t="s">
        <v>922</v>
      </c>
      <c r="C63" s="136">
        <v>61.724559999999997</v>
      </c>
      <c r="D63" s="136">
        <v>50.50432</v>
      </c>
      <c r="E63" s="193">
        <v>72.363919999999993</v>
      </c>
      <c r="F63" s="136">
        <v>27.778840940575101</v>
      </c>
      <c r="G63" s="136">
        <v>57.172822498590499</v>
      </c>
      <c r="H63" s="136">
        <v>2.7340522412543602</v>
      </c>
      <c r="I63" s="136">
        <v>31.603676884110001</v>
      </c>
      <c r="J63" s="193">
        <v>8.4894493662398993</v>
      </c>
    </row>
    <row r="64" spans="1:10" x14ac:dyDescent="0.35">
      <c r="A64" s="76" t="s">
        <v>805</v>
      </c>
      <c r="B64" s="140" t="s">
        <v>42</v>
      </c>
      <c r="C64" s="143">
        <v>65.066551724137994</v>
      </c>
      <c r="D64" s="143">
        <v>53.818620689655198</v>
      </c>
      <c r="E64" s="194">
        <v>76.811379310344805</v>
      </c>
      <c r="F64" s="143">
        <v>32.889433183471603</v>
      </c>
      <c r="G64" s="143">
        <v>62.066736472272503</v>
      </c>
      <c r="H64" s="143">
        <v>4.3012714472812696</v>
      </c>
      <c r="I64" s="143">
        <v>28.950187150273401</v>
      </c>
      <c r="J64" s="194">
        <v>4.68180943073751</v>
      </c>
    </row>
    <row r="65" spans="1:10" x14ac:dyDescent="0.35">
      <c r="A65" s="76" t="s">
        <v>805</v>
      </c>
      <c r="B65" s="124" t="s">
        <v>43</v>
      </c>
      <c r="C65" s="51">
        <v>59.824666666666701</v>
      </c>
      <c r="D65" s="51">
        <v>43.517000000000003</v>
      </c>
      <c r="E65" s="195">
        <v>75.689333333333394</v>
      </c>
      <c r="F65" s="51">
        <v>47.120861349305301</v>
      </c>
      <c r="G65" s="51">
        <v>44.762158630715199</v>
      </c>
      <c r="H65" s="51">
        <v>2.3355375468677</v>
      </c>
      <c r="I65" s="51">
        <v>41.074438233175997</v>
      </c>
      <c r="J65" s="195">
        <v>11.8278660842254</v>
      </c>
    </row>
    <row r="66" spans="1:10" ht="15" thickBot="1" x14ac:dyDescent="0.4">
      <c r="A66" s="76" t="s">
        <v>805</v>
      </c>
      <c r="B66" s="125" t="s">
        <v>315</v>
      </c>
      <c r="C66" s="100">
        <v>62.494943820224698</v>
      </c>
      <c r="D66" s="100">
        <v>52.2492134831461</v>
      </c>
      <c r="E66" s="196">
        <v>72.3704494382023</v>
      </c>
      <c r="F66" s="100">
        <v>38.354691355844203</v>
      </c>
      <c r="G66" s="100">
        <v>53.377621190752699</v>
      </c>
      <c r="H66" s="100">
        <v>2.71545324959324</v>
      </c>
      <c r="I66" s="100">
        <v>34.378771391172599</v>
      </c>
      <c r="J66" s="196">
        <v>9.5281553558622107</v>
      </c>
    </row>
    <row r="67" spans="1:10" x14ac:dyDescent="0.35">
      <c r="A67" s="76" t="s">
        <v>805</v>
      </c>
      <c r="B67" s="124" t="s">
        <v>341</v>
      </c>
      <c r="C67" s="51">
        <v>65.097999999999999</v>
      </c>
      <c r="D67" s="51">
        <v>56.0715</v>
      </c>
      <c r="E67" s="195">
        <v>74.295000000000002</v>
      </c>
      <c r="F67" s="51">
        <v>57.955200925909203</v>
      </c>
      <c r="G67" s="51">
        <v>32.3457112649156</v>
      </c>
      <c r="H67" s="51">
        <v>2.9902520989045098</v>
      </c>
      <c r="I67" s="51">
        <v>46.175955655046302</v>
      </c>
      <c r="J67" s="195">
        <v>18.488083776801201</v>
      </c>
    </row>
    <row r="68" spans="1:10" x14ac:dyDescent="0.35">
      <c r="A68" s="76" t="s">
        <v>805</v>
      </c>
      <c r="B68" s="124" t="s">
        <v>349</v>
      </c>
      <c r="C68" s="51">
        <v>58.6464</v>
      </c>
      <c r="D68" s="51">
        <v>47.819200000000002</v>
      </c>
      <c r="E68" s="195">
        <v>69.6648</v>
      </c>
      <c r="F68" s="51">
        <v>68.059667515416095</v>
      </c>
      <c r="G68" s="51">
        <v>31.1027794804919</v>
      </c>
      <c r="H68" s="51">
        <v>3.0571597946223799</v>
      </c>
      <c r="I68" s="51">
        <v>54.041669129022999</v>
      </c>
      <c r="J68" s="195">
        <v>11.798395852389399</v>
      </c>
    </row>
    <row r="69" spans="1:10" x14ac:dyDescent="0.35">
      <c r="A69" s="76" t="s">
        <v>805</v>
      </c>
      <c r="B69" s="124" t="s">
        <v>342</v>
      </c>
      <c r="C69" s="51">
        <v>77.123333333333406</v>
      </c>
      <c r="D69" s="51">
        <v>75.658333333333402</v>
      </c>
      <c r="E69" s="195">
        <v>78.641666666666694</v>
      </c>
      <c r="F69" s="51">
        <v>74.022356242823093</v>
      </c>
      <c r="G69" s="51">
        <v>28.1868080621371</v>
      </c>
      <c r="H69" s="51">
        <v>1.9585491947828799</v>
      </c>
      <c r="I69" s="51">
        <v>49.747278821658497</v>
      </c>
      <c r="J69" s="195">
        <v>20.107365150263401</v>
      </c>
    </row>
    <row r="70" spans="1:10" x14ac:dyDescent="0.35">
      <c r="A70" s="76" t="s">
        <v>805</v>
      </c>
      <c r="B70" s="124" t="s">
        <v>343</v>
      </c>
      <c r="C70" s="51">
        <v>69.484545454545497</v>
      </c>
      <c r="D70" s="51">
        <v>64.414545454545504</v>
      </c>
      <c r="E70" s="195">
        <v>74.390909090909105</v>
      </c>
      <c r="F70" s="51">
        <v>72.845391118494007</v>
      </c>
      <c r="G70" s="51">
        <v>21.111837618879399</v>
      </c>
      <c r="H70" s="51">
        <v>2.3396682946995302</v>
      </c>
      <c r="I70" s="51">
        <v>60.885846357033998</v>
      </c>
      <c r="J70" s="195">
        <v>15.662651794061</v>
      </c>
    </row>
    <row r="71" spans="1:10" x14ac:dyDescent="0.35">
      <c r="A71" s="76" t="s">
        <v>805</v>
      </c>
      <c r="B71" s="124" t="s">
        <v>344</v>
      </c>
      <c r="C71" s="51">
        <v>63.177333333333401</v>
      </c>
      <c r="D71" s="51">
        <v>57.125333333333302</v>
      </c>
      <c r="E71" s="195">
        <v>69.391333333333293</v>
      </c>
      <c r="F71" s="51">
        <v>75.5562553752262</v>
      </c>
      <c r="G71" s="51">
        <v>19.8503926884392</v>
      </c>
      <c r="H71" s="51">
        <v>1.1685116494021901</v>
      </c>
      <c r="I71" s="51">
        <v>66.785870294434005</v>
      </c>
      <c r="J71" s="195">
        <v>12.195230275220799</v>
      </c>
    </row>
    <row r="72" spans="1:10" x14ac:dyDescent="0.35">
      <c r="A72" s="76" t="s">
        <v>805</v>
      </c>
      <c r="B72" s="124" t="s">
        <v>345</v>
      </c>
      <c r="C72" s="51">
        <v>66.400000000000006</v>
      </c>
      <c r="D72" s="51">
        <v>57.158749999999998</v>
      </c>
      <c r="E72" s="195">
        <v>75.713750000000005</v>
      </c>
      <c r="F72" s="51">
        <v>69.572473555291097</v>
      </c>
      <c r="G72" s="51">
        <v>26.509931953281701</v>
      </c>
      <c r="H72" s="51">
        <v>1.25939787066217</v>
      </c>
      <c r="I72" s="51">
        <v>49.865805789625398</v>
      </c>
      <c r="J72" s="195">
        <v>22.364869784771798</v>
      </c>
    </row>
    <row r="73" spans="1:10" x14ac:dyDescent="0.35">
      <c r="A73" s="76" t="s">
        <v>805</v>
      </c>
      <c r="B73" s="124" t="s">
        <v>346</v>
      </c>
      <c r="C73" s="51">
        <v>68.808666666666696</v>
      </c>
      <c r="D73" s="51">
        <v>63.843333333333398</v>
      </c>
      <c r="E73" s="195">
        <v>74.039333333333403</v>
      </c>
      <c r="F73" s="51">
        <v>54.435475047654997</v>
      </c>
      <c r="G73" s="51">
        <v>29.260826180734</v>
      </c>
      <c r="H73" s="51">
        <v>3.0193823448176298</v>
      </c>
      <c r="I73" s="51">
        <v>50.301636548209103</v>
      </c>
      <c r="J73" s="195">
        <v>17.418151957616601</v>
      </c>
    </row>
    <row r="74" spans="1:10" x14ac:dyDescent="0.35">
      <c r="A74" s="76" t="s">
        <v>805</v>
      </c>
      <c r="B74" s="124" t="s">
        <v>350</v>
      </c>
      <c r="C74" s="51">
        <v>45.881999999999998</v>
      </c>
      <c r="D74" s="51">
        <v>25.12</v>
      </c>
      <c r="E74" s="195">
        <v>66.974000000000004</v>
      </c>
      <c r="F74" s="51">
        <v>36.012841099736796</v>
      </c>
      <c r="G74" s="51">
        <v>61.023209158206498</v>
      </c>
      <c r="H74" s="51">
        <v>3.8728079361490302</v>
      </c>
      <c r="I74" s="51">
        <v>28.024875316029899</v>
      </c>
      <c r="J74" s="195">
        <v>7.0791041162816297</v>
      </c>
    </row>
    <row r="75" spans="1:10" ht="15" thickBot="1" x14ac:dyDescent="0.4">
      <c r="A75" s="76" t="s">
        <v>805</v>
      </c>
      <c r="B75" s="125" t="s">
        <v>1228</v>
      </c>
      <c r="C75" s="100">
        <v>67.948333333333295</v>
      </c>
      <c r="D75" s="100">
        <v>61.55</v>
      </c>
      <c r="E75" s="196">
        <v>74.150000000000006</v>
      </c>
      <c r="F75" s="100">
        <v>66.548502087633807</v>
      </c>
      <c r="G75" s="100">
        <v>18.868792276761798</v>
      </c>
      <c r="H75" s="100">
        <v>3.6698029716073699</v>
      </c>
      <c r="I75" s="100">
        <v>64.066206373274596</v>
      </c>
      <c r="J75" s="196">
        <v>13.395187078437701</v>
      </c>
    </row>
    <row r="76" spans="1:10" x14ac:dyDescent="0.35">
      <c r="A76" s="76" t="s">
        <v>805</v>
      </c>
      <c r="B76" s="124" t="s">
        <v>347</v>
      </c>
      <c r="C76" s="51">
        <v>69.271000000000001</v>
      </c>
      <c r="D76" s="51">
        <v>60.134</v>
      </c>
      <c r="E76" s="195">
        <v>78.474999999999994</v>
      </c>
      <c r="F76" s="51">
        <v>40.4398653993346</v>
      </c>
      <c r="G76" s="51">
        <v>50.570882224748999</v>
      </c>
      <c r="H76" s="51">
        <v>2.85863463906801</v>
      </c>
      <c r="I76" s="51">
        <v>33.716297946397297</v>
      </c>
      <c r="J76" s="195">
        <v>12.8541888754947</v>
      </c>
    </row>
    <row r="77" spans="1:10" x14ac:dyDescent="0.35">
      <c r="A77" s="76" t="s">
        <v>805</v>
      </c>
      <c r="B77" s="124" t="s">
        <v>348</v>
      </c>
      <c r="C77" s="51">
        <v>64.581666666666706</v>
      </c>
      <c r="D77" s="51">
        <v>53.628333333333302</v>
      </c>
      <c r="E77" s="195">
        <v>75.917500000000004</v>
      </c>
      <c r="F77" s="51">
        <v>35.7184082365074</v>
      </c>
      <c r="G77" s="51">
        <v>61.205553008254803</v>
      </c>
      <c r="H77" s="51">
        <v>4.1635146591356103</v>
      </c>
      <c r="I77" s="51">
        <v>30.357224392528899</v>
      </c>
      <c r="J77" s="195">
        <v>4.27371410407887</v>
      </c>
    </row>
    <row r="78" spans="1:10" x14ac:dyDescent="0.35">
      <c r="A78" s="76" t="s">
        <v>805</v>
      </c>
      <c r="B78" s="124" t="s">
        <v>617</v>
      </c>
      <c r="C78" s="51">
        <v>58.7462962962963</v>
      </c>
      <c r="D78" s="51">
        <v>52.645185185185198</v>
      </c>
      <c r="E78" s="195">
        <v>65.274444444444498</v>
      </c>
      <c r="F78" s="51">
        <v>10.6035976724674</v>
      </c>
      <c r="G78" s="51">
        <v>84.821785836099707</v>
      </c>
      <c r="H78" s="51">
        <v>4.3057654167874597</v>
      </c>
      <c r="I78" s="51">
        <v>9.8711688632346899</v>
      </c>
      <c r="J78" s="195">
        <v>1.00128037824602</v>
      </c>
    </row>
    <row r="79" spans="1:10" ht="15" thickBot="1" x14ac:dyDescent="0.4">
      <c r="A79" s="76" t="s">
        <v>805</v>
      </c>
      <c r="B79" s="125" t="s">
        <v>1227</v>
      </c>
      <c r="C79" s="100">
        <v>61.379473684210502</v>
      </c>
      <c r="D79" s="100">
        <v>54.620789473684198</v>
      </c>
      <c r="E79" s="196">
        <v>68.5284210526316</v>
      </c>
      <c r="F79" s="100">
        <v>12.654548882164701</v>
      </c>
      <c r="G79" s="100">
        <v>83.670419249419197</v>
      </c>
      <c r="H79" s="100">
        <v>3.5709063564873298</v>
      </c>
      <c r="I79" s="100">
        <v>11.101752401232</v>
      </c>
      <c r="J79" s="196">
        <v>1.6569237022212</v>
      </c>
    </row>
    <row r="80" spans="1:10" x14ac:dyDescent="0.35">
      <c r="A80" s="76" t="s">
        <v>805</v>
      </c>
      <c r="B80" s="124" t="s">
        <v>626</v>
      </c>
      <c r="C80" s="51">
        <v>58.4166666666667</v>
      </c>
      <c r="D80" s="51">
        <v>48.156666666666702</v>
      </c>
      <c r="E80" s="195">
        <v>68.373333333333406</v>
      </c>
      <c r="F80" s="51">
        <v>60.859312019649998</v>
      </c>
      <c r="G80" s="51">
        <v>26.669636554524299</v>
      </c>
      <c r="H80" s="51">
        <v>1.5954317896466099</v>
      </c>
      <c r="I80" s="51">
        <v>65.874481346493297</v>
      </c>
      <c r="J80" s="195">
        <v>5.8604556691121896</v>
      </c>
    </row>
    <row r="81" spans="1:10" x14ac:dyDescent="0.35">
      <c r="A81" s="76" t="s">
        <v>805</v>
      </c>
      <c r="B81" s="124" t="s">
        <v>627</v>
      </c>
      <c r="C81" s="51">
        <v>62.158999999999999</v>
      </c>
      <c r="D81" s="51">
        <v>44.274000000000001</v>
      </c>
      <c r="E81" s="195">
        <v>76.205500000000001</v>
      </c>
      <c r="F81" s="51">
        <v>25.517985485930701</v>
      </c>
      <c r="G81" s="51">
        <v>76.2348436600696</v>
      </c>
      <c r="H81" s="51">
        <v>2.3300993095064499</v>
      </c>
      <c r="I81" s="51">
        <v>18.055813690668899</v>
      </c>
      <c r="J81" s="195">
        <v>3.3792401682193201</v>
      </c>
    </row>
    <row r="82" spans="1:10" x14ac:dyDescent="0.35">
      <c r="A82" s="76" t="s">
        <v>805</v>
      </c>
      <c r="B82" s="124" t="s">
        <v>628</v>
      </c>
      <c r="C82" s="51">
        <v>65.517727272727299</v>
      </c>
      <c r="D82" s="51">
        <v>58.043409090909101</v>
      </c>
      <c r="E82" s="195">
        <v>73.206590909090906</v>
      </c>
      <c r="F82" s="51">
        <v>63.796503081625602</v>
      </c>
      <c r="G82" s="51">
        <v>30.710041551802199</v>
      </c>
      <c r="H82" s="51">
        <v>2.8581968492543601</v>
      </c>
      <c r="I82" s="51">
        <v>47.882738938542502</v>
      </c>
      <c r="J82" s="195">
        <v>18.549024310898599</v>
      </c>
    </row>
    <row r="83" spans="1:10" ht="15" thickBot="1" x14ac:dyDescent="0.4">
      <c r="A83" s="76" t="s">
        <v>805</v>
      </c>
      <c r="B83" s="125" t="s">
        <v>629</v>
      </c>
      <c r="C83" s="100">
        <v>61.641809523809499</v>
      </c>
      <c r="D83" s="100">
        <v>51.691047619047701</v>
      </c>
      <c r="E83" s="196">
        <v>71.632190476190502</v>
      </c>
      <c r="F83" s="100">
        <v>28.209480074793099</v>
      </c>
      <c r="G83" s="100">
        <v>55.806081245710999</v>
      </c>
      <c r="H83" s="100">
        <v>2.7630155464235502</v>
      </c>
      <c r="I83" s="100">
        <v>32.575054649247697</v>
      </c>
      <c r="J83" s="196">
        <v>8.8558498472074394</v>
      </c>
    </row>
    <row r="84" spans="1:10" x14ac:dyDescent="0.35">
      <c r="A84" s="76" t="s">
        <v>805</v>
      </c>
      <c r="B84" s="124" t="s">
        <v>326</v>
      </c>
      <c r="C84" s="51">
        <v>69.539565217391299</v>
      </c>
      <c r="D84" s="51">
        <v>63.660434782608696</v>
      </c>
      <c r="E84" s="195">
        <v>75.584347826086997</v>
      </c>
      <c r="F84" s="51">
        <v>80.567641477647996</v>
      </c>
      <c r="G84" s="51">
        <v>18.6110186918431</v>
      </c>
      <c r="H84" s="51">
        <v>1.6916051299938599</v>
      </c>
      <c r="I84" s="51">
        <v>55.809087853511897</v>
      </c>
      <c r="J84" s="195">
        <v>23.888291259415698</v>
      </c>
    </row>
    <row r="85" spans="1:10" x14ac:dyDescent="0.35">
      <c r="A85" s="76" t="s">
        <v>805</v>
      </c>
      <c r="B85" s="124" t="s">
        <v>327</v>
      </c>
      <c r="C85" s="51">
        <v>53.075000000000003</v>
      </c>
      <c r="D85" s="51">
        <v>29.017499999999998</v>
      </c>
      <c r="E85" s="195">
        <v>76.962500000000006</v>
      </c>
      <c r="F85" s="51">
        <v>62.493359716638899</v>
      </c>
      <c r="G85" s="51">
        <v>25.644044620034698</v>
      </c>
      <c r="H85" s="51">
        <v>2.8684739991143</v>
      </c>
      <c r="I85" s="51">
        <v>46.317022853921998</v>
      </c>
      <c r="J85" s="195">
        <v>25.170464025081301</v>
      </c>
    </row>
    <row r="86" spans="1:10" x14ac:dyDescent="0.35">
      <c r="A86" s="76" t="s">
        <v>805</v>
      </c>
      <c r="B86" s="124" t="s">
        <v>328</v>
      </c>
      <c r="C86" s="51">
        <v>60.898695652173899</v>
      </c>
      <c r="D86" s="51">
        <v>51.1</v>
      </c>
      <c r="E86" s="195">
        <v>70.86</v>
      </c>
      <c r="F86" s="51">
        <v>55.4951780916359</v>
      </c>
      <c r="G86" s="51">
        <v>35.259213239500099</v>
      </c>
      <c r="H86" s="51">
        <v>3.1532203827310599</v>
      </c>
      <c r="I86" s="51">
        <v>51.232717112746101</v>
      </c>
      <c r="J86" s="195">
        <v>10.3548505669593</v>
      </c>
    </row>
    <row r="87" spans="1:10" x14ac:dyDescent="0.35">
      <c r="A87" s="76" t="s">
        <v>805</v>
      </c>
      <c r="B87" s="124" t="s">
        <v>329</v>
      </c>
      <c r="C87" s="51">
        <v>62.888275862069001</v>
      </c>
      <c r="D87" s="51">
        <v>50.8875862068966</v>
      </c>
      <c r="E87" s="195">
        <v>75.126551724137897</v>
      </c>
      <c r="F87" s="51">
        <v>50.547482059260602</v>
      </c>
      <c r="G87" s="51">
        <v>36.765339142945201</v>
      </c>
      <c r="H87" s="51">
        <v>2.4752101444741901</v>
      </c>
      <c r="I87" s="51">
        <v>48.272544836406396</v>
      </c>
      <c r="J87" s="195">
        <v>12.486907396697299</v>
      </c>
    </row>
    <row r="88" spans="1:10" x14ac:dyDescent="0.35">
      <c r="A88" s="76" t="s">
        <v>805</v>
      </c>
      <c r="B88" s="124" t="s">
        <v>330</v>
      </c>
      <c r="C88" s="51">
        <v>58.35</v>
      </c>
      <c r="D88" s="51">
        <v>49.69</v>
      </c>
      <c r="E88" s="195">
        <v>66.89</v>
      </c>
      <c r="F88" s="51">
        <v>32.190727667835503</v>
      </c>
      <c r="G88" s="51">
        <v>78.490682465534903</v>
      </c>
      <c r="H88" s="51">
        <v>5.2609957844366004</v>
      </c>
      <c r="I88" s="51">
        <v>15.3419710607269</v>
      </c>
      <c r="J88" s="195">
        <v>0.90635980403326999</v>
      </c>
    </row>
    <row r="89" spans="1:10" x14ac:dyDescent="0.35">
      <c r="A89" s="76" t="s">
        <v>805</v>
      </c>
      <c r="B89" s="124" t="s">
        <v>331</v>
      </c>
      <c r="C89" s="51">
        <v>60.022619047619102</v>
      </c>
      <c r="D89" s="51">
        <v>48.155714285714303</v>
      </c>
      <c r="E89" s="195">
        <v>71.957619047619104</v>
      </c>
      <c r="F89" s="51">
        <v>29.338941088697599</v>
      </c>
      <c r="G89" s="51">
        <v>60.2120321003257</v>
      </c>
      <c r="H89" s="51">
        <v>2.6728762469004699</v>
      </c>
      <c r="I89" s="51">
        <v>28.700597710655</v>
      </c>
      <c r="J89" s="195">
        <v>8.4144945141076306</v>
      </c>
    </row>
    <row r="90" spans="1:10" ht="15" thickBot="1" x14ac:dyDescent="0.4">
      <c r="A90" s="76" t="s">
        <v>805</v>
      </c>
      <c r="B90" s="125" t="s">
        <v>830</v>
      </c>
      <c r="C90" s="100">
        <v>63.2777551020408</v>
      </c>
      <c r="D90" s="100">
        <v>54.219183673469402</v>
      </c>
      <c r="E90" s="196">
        <v>70.650612244897999</v>
      </c>
      <c r="F90" s="100">
        <v>9.8375414443649998</v>
      </c>
      <c r="G90" s="100">
        <v>87.999526136304297</v>
      </c>
      <c r="H90" s="100">
        <v>3.3309675241764198</v>
      </c>
      <c r="I90" s="100">
        <v>7.8902542840394299</v>
      </c>
      <c r="J90" s="196">
        <v>0.77925258187808999</v>
      </c>
    </row>
    <row r="91" spans="1:10" x14ac:dyDescent="0.35">
      <c r="A91" s="76" t="s">
        <v>805</v>
      </c>
      <c r="B91" s="124" t="s">
        <v>332</v>
      </c>
      <c r="C91" s="51">
        <v>67.512424242424302</v>
      </c>
      <c r="D91" s="51">
        <v>60.895151515151497</v>
      </c>
      <c r="E91" s="195">
        <v>74.281212121212107</v>
      </c>
      <c r="F91" s="51">
        <v>75.0492664238961</v>
      </c>
      <c r="G91" s="51">
        <v>19.155194250447298</v>
      </c>
      <c r="H91" s="51">
        <v>1.9009887790245501</v>
      </c>
      <c r="I91" s="51">
        <v>55.4700355132955</v>
      </c>
      <c r="J91" s="195">
        <v>23.4737826065303</v>
      </c>
    </row>
    <row r="92" spans="1:10" x14ac:dyDescent="0.35">
      <c r="A92" s="76" t="s">
        <v>805</v>
      </c>
      <c r="B92" s="124" t="s">
        <v>333</v>
      </c>
      <c r="C92" s="51">
        <v>67.155000000000001</v>
      </c>
      <c r="D92" s="51">
        <v>56.12</v>
      </c>
      <c r="E92" s="195">
        <v>78.144166666666706</v>
      </c>
      <c r="F92" s="51">
        <v>65.320128442967402</v>
      </c>
      <c r="G92" s="51">
        <v>36.2048392760383</v>
      </c>
      <c r="H92" s="51">
        <v>3.6394427405568202</v>
      </c>
      <c r="I92" s="51">
        <v>42.927324336343801</v>
      </c>
      <c r="J92" s="195">
        <v>17.228387297519799</v>
      </c>
    </row>
    <row r="93" spans="1:10" x14ac:dyDescent="0.35">
      <c r="A93" s="76" t="s">
        <v>805</v>
      </c>
      <c r="B93" s="124" t="s">
        <v>334</v>
      </c>
      <c r="C93" s="51">
        <v>58.728000000000002</v>
      </c>
      <c r="D93" s="51">
        <v>48.082000000000001</v>
      </c>
      <c r="E93" s="195">
        <v>69.614000000000004</v>
      </c>
      <c r="F93" s="51">
        <v>47.586882441511797</v>
      </c>
      <c r="G93" s="51">
        <v>47.023055305835001</v>
      </c>
      <c r="H93" s="51">
        <v>2.0804281194034102</v>
      </c>
      <c r="I93" s="51">
        <v>38.927207613189701</v>
      </c>
      <c r="J93" s="195">
        <v>11.969308961572001</v>
      </c>
    </row>
    <row r="94" spans="1:10" x14ac:dyDescent="0.35">
      <c r="A94" s="76" t="s">
        <v>805</v>
      </c>
      <c r="B94" s="124" t="s">
        <v>335</v>
      </c>
      <c r="C94" s="51">
        <v>63.551363636363703</v>
      </c>
      <c r="D94" s="51">
        <v>53.04</v>
      </c>
      <c r="E94" s="195">
        <v>72.8154545454546</v>
      </c>
      <c r="F94" s="51">
        <v>34.117243034347602</v>
      </c>
      <c r="G94" s="51">
        <v>57.983909523428899</v>
      </c>
      <c r="H94" s="51">
        <v>3.0838516461019601</v>
      </c>
      <c r="I94" s="51">
        <v>31.412282288805699</v>
      </c>
      <c r="J94" s="195">
        <v>7.51996416914458</v>
      </c>
    </row>
    <row r="95" spans="1:10" x14ac:dyDescent="0.35">
      <c r="A95" s="76" t="s">
        <v>805</v>
      </c>
      <c r="B95" s="124" t="s">
        <v>336</v>
      </c>
      <c r="C95" s="51">
        <v>72.469374999999999</v>
      </c>
      <c r="D95" s="51">
        <v>67.283124999999998</v>
      </c>
      <c r="E95" s="195">
        <v>77.903125000000003</v>
      </c>
      <c r="F95" s="51">
        <v>71.559078305128693</v>
      </c>
      <c r="G95" s="51">
        <v>19.3523843502958</v>
      </c>
      <c r="H95" s="51">
        <v>1.0261355348688299</v>
      </c>
      <c r="I95" s="51">
        <v>53.325469412578499</v>
      </c>
      <c r="J95" s="195">
        <v>26.2960158431944</v>
      </c>
    </row>
    <row r="96" spans="1:10" ht="15" thickBot="1" x14ac:dyDescent="0.4">
      <c r="A96" s="76" t="s">
        <v>805</v>
      </c>
      <c r="B96" s="125" t="s">
        <v>337</v>
      </c>
      <c r="C96" s="100">
        <v>61.740625000000001</v>
      </c>
      <c r="D96" s="100">
        <v>52.299374999999998</v>
      </c>
      <c r="E96" s="196">
        <v>71.381874999999994</v>
      </c>
      <c r="F96" s="100">
        <v>45.584158572857604</v>
      </c>
      <c r="G96" s="100">
        <v>45.1841441419988</v>
      </c>
      <c r="H96" s="100">
        <v>2.4597265979684599</v>
      </c>
      <c r="I96" s="100">
        <v>34.688224413920302</v>
      </c>
      <c r="J96" s="196">
        <v>17.667903551938299</v>
      </c>
    </row>
    <row r="97" spans="1:10" x14ac:dyDescent="0.35">
      <c r="A97" s="76" t="s">
        <v>805</v>
      </c>
      <c r="B97" s="124" t="s">
        <v>338</v>
      </c>
      <c r="C97" s="51">
        <v>66.764864864864904</v>
      </c>
      <c r="D97" s="51">
        <v>60.192702702702697</v>
      </c>
      <c r="E97" s="195">
        <v>73.394324324324302</v>
      </c>
      <c r="F97" s="51">
        <v>73.141461499218906</v>
      </c>
      <c r="G97" s="51">
        <v>21.571355944671001</v>
      </c>
      <c r="H97" s="51">
        <v>1.6033850028291901</v>
      </c>
      <c r="I97" s="51">
        <v>58.342469131472001</v>
      </c>
      <c r="J97" s="195">
        <v>18.482793068228201</v>
      </c>
    </row>
    <row r="98" spans="1:10" x14ac:dyDescent="0.35">
      <c r="A98" s="76" t="s">
        <v>805</v>
      </c>
      <c r="B98" s="124" t="s">
        <v>339</v>
      </c>
      <c r="C98" s="51">
        <v>59.344736842105299</v>
      </c>
      <c r="D98" s="51">
        <v>42.567368421052599</v>
      </c>
      <c r="E98" s="195">
        <v>76.294210526315794</v>
      </c>
      <c r="F98" s="51">
        <v>52.632787389962203</v>
      </c>
      <c r="G98" s="51">
        <v>42.805694052863601</v>
      </c>
      <c r="H98" s="51">
        <v>2.9900670831989098</v>
      </c>
      <c r="I98" s="51">
        <v>39.371183490286001</v>
      </c>
      <c r="J98" s="195">
        <v>14.833054661717901</v>
      </c>
    </row>
    <row r="99" spans="1:10" ht="15" thickBot="1" x14ac:dyDescent="0.4">
      <c r="A99" s="76" t="s">
        <v>805</v>
      </c>
      <c r="B99" s="125" t="s">
        <v>623</v>
      </c>
      <c r="C99" s="100">
        <v>58.9130769230769</v>
      </c>
      <c r="D99" s="100">
        <v>44.443846153846202</v>
      </c>
      <c r="E99" s="196">
        <v>73.409230769230803</v>
      </c>
      <c r="F99" s="100">
        <v>70.272256205958897</v>
      </c>
      <c r="G99" s="100">
        <v>29.9469981065002</v>
      </c>
      <c r="H99" s="100">
        <v>2.2748633875520698</v>
      </c>
      <c r="I99" s="100">
        <v>51.953430143117899</v>
      </c>
      <c r="J99" s="196">
        <v>15.824712577491001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1195</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4"/>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1275</v>
      </c>
      <c r="C1" s="92" t="s">
        <v>603</v>
      </c>
      <c r="D1" s="92"/>
      <c r="E1" s="173"/>
      <c r="F1" s="92"/>
      <c r="G1" s="92"/>
      <c r="H1" s="92"/>
      <c r="I1" s="92"/>
      <c r="J1" s="92"/>
      <c r="K1" s="173"/>
      <c r="L1" s="173"/>
      <c r="M1" s="92"/>
      <c r="N1" s="92"/>
      <c r="O1" s="173"/>
      <c r="P1" s="173"/>
    </row>
    <row r="2" spans="1:16" ht="53" thickBot="1" x14ac:dyDescent="0.4">
      <c r="A2" s="8" t="s">
        <v>1013</v>
      </c>
      <c r="B2" s="121" t="s">
        <v>625</v>
      </c>
      <c r="C2" s="161" t="s">
        <v>1150</v>
      </c>
      <c r="D2" s="171" t="s">
        <v>1151</v>
      </c>
      <c r="E2" s="172" t="s">
        <v>1152</v>
      </c>
      <c r="F2" s="161" t="s">
        <v>1153</v>
      </c>
      <c r="G2" s="171" t="s">
        <v>1154</v>
      </c>
      <c r="H2" s="171" t="s">
        <v>1155</v>
      </c>
      <c r="I2" s="171" t="s">
        <v>1156</v>
      </c>
      <c r="J2" s="171" t="s">
        <v>1157</v>
      </c>
      <c r="K2" s="172" t="s">
        <v>1158</v>
      </c>
      <c r="L2" s="172" t="s">
        <v>1159</v>
      </c>
      <c r="M2" s="161" t="s">
        <v>1160</v>
      </c>
      <c r="N2" s="171" t="s">
        <v>1161</v>
      </c>
      <c r="O2" s="172" t="s">
        <v>1162</v>
      </c>
      <c r="P2" s="172" t="s">
        <v>1163</v>
      </c>
    </row>
    <row r="3" spans="1:16" x14ac:dyDescent="0.35">
      <c r="A3" s="27" t="s">
        <v>44</v>
      </c>
      <c r="B3" s="147" t="s">
        <v>351</v>
      </c>
      <c r="C3" s="150">
        <v>25.0903030417286</v>
      </c>
      <c r="D3" s="150">
        <v>0</v>
      </c>
      <c r="E3" s="188">
        <v>26.1942673738873</v>
      </c>
      <c r="F3" s="150">
        <v>9.5441738496618402</v>
      </c>
      <c r="G3" s="150">
        <v>31.7332975639554</v>
      </c>
      <c r="H3" s="150">
        <v>12.789018753632799</v>
      </c>
      <c r="I3" s="150">
        <v>21.168408232269201</v>
      </c>
      <c r="J3" s="150">
        <v>4.0658912874729598</v>
      </c>
      <c r="K3" s="188">
        <v>20.699210313004599</v>
      </c>
      <c r="L3" s="188">
        <v>6.6159891011125804</v>
      </c>
      <c r="M3" s="150">
        <v>50.732225518958202</v>
      </c>
      <c r="N3" s="150">
        <v>6.7937201453947198</v>
      </c>
      <c r="O3" s="188">
        <v>42.474046167771803</v>
      </c>
      <c r="P3" s="188">
        <v>1.2398181308209399</v>
      </c>
    </row>
    <row r="4" spans="1:16" x14ac:dyDescent="0.35">
      <c r="A4" s="27" t="s">
        <v>45</v>
      </c>
      <c r="B4" s="156" t="s">
        <v>0</v>
      </c>
      <c r="C4" s="56">
        <v>0</v>
      </c>
      <c r="D4" s="56">
        <v>0.11697819040832</v>
      </c>
      <c r="E4" s="189">
        <v>0.65705077890928998</v>
      </c>
      <c r="F4" s="56">
        <v>2.1505567512153201</v>
      </c>
      <c r="G4" s="56">
        <v>23.718021760190801</v>
      </c>
      <c r="H4" s="56">
        <v>7.5068026384416697</v>
      </c>
      <c r="I4" s="56">
        <v>21.431320555052899</v>
      </c>
      <c r="J4" s="56">
        <v>6.7836761442865701</v>
      </c>
      <c r="K4" s="189">
        <v>38.409622151371998</v>
      </c>
      <c r="L4" s="189">
        <v>5.7897662115618997</v>
      </c>
      <c r="M4" s="56">
        <v>19.8764628659269</v>
      </c>
      <c r="N4" s="56">
        <v>17.580085948632799</v>
      </c>
      <c r="O4" s="189">
        <v>62.543451185440297</v>
      </c>
      <c r="P4" s="189">
        <v>5.5797044533958697</v>
      </c>
    </row>
    <row r="5" spans="1:16" x14ac:dyDescent="0.35">
      <c r="A5" s="77" t="s">
        <v>46</v>
      </c>
      <c r="B5" s="122" t="s">
        <v>1</v>
      </c>
      <c r="C5" s="49">
        <v>0</v>
      </c>
      <c r="D5" s="49">
        <v>0</v>
      </c>
      <c r="E5" s="190">
        <v>2.9664151586449599</v>
      </c>
      <c r="F5" s="49">
        <v>9.1457065990447308</v>
      </c>
      <c r="G5" s="49">
        <v>31.980962209521099</v>
      </c>
      <c r="H5" s="49">
        <v>3.4486722561637499</v>
      </c>
      <c r="I5" s="49">
        <v>15.580561653163301</v>
      </c>
      <c r="J5" s="49">
        <v>4.7601398669101496</v>
      </c>
      <c r="K5" s="190">
        <v>35.083957415196899</v>
      </c>
      <c r="L5" s="190">
        <v>30.647912402550901</v>
      </c>
      <c r="M5" s="49">
        <v>12.1476895166694</v>
      </c>
      <c r="N5" s="49">
        <v>23.384860656329099</v>
      </c>
      <c r="O5" s="190">
        <v>64.467793418841893</v>
      </c>
      <c r="P5" s="190">
        <v>15.286400978549599</v>
      </c>
    </row>
    <row r="6" spans="1:16" x14ac:dyDescent="0.35">
      <c r="A6" s="77" t="s">
        <v>47</v>
      </c>
      <c r="B6" s="122" t="s">
        <v>2</v>
      </c>
      <c r="C6" s="49">
        <v>0</v>
      </c>
      <c r="D6" s="49">
        <v>0</v>
      </c>
      <c r="E6" s="190">
        <v>3.04886684828318</v>
      </c>
      <c r="F6" s="49">
        <v>4.9931287376726603</v>
      </c>
      <c r="G6" s="49">
        <v>29.9736062173397</v>
      </c>
      <c r="H6" s="49">
        <v>4.7769276772861202</v>
      </c>
      <c r="I6" s="49">
        <v>13.021852812846801</v>
      </c>
      <c r="J6" s="49">
        <v>5.7119412306023696</v>
      </c>
      <c r="K6" s="190">
        <v>41.522543324252297</v>
      </c>
      <c r="L6" s="190">
        <v>18.190668005476699</v>
      </c>
      <c r="M6" s="49">
        <v>44.295234180754797</v>
      </c>
      <c r="N6" s="49">
        <v>13.310603661453699</v>
      </c>
      <c r="O6" s="190">
        <v>42.394027396891097</v>
      </c>
      <c r="P6" s="190">
        <v>9.0566063162434105</v>
      </c>
    </row>
    <row r="7" spans="1:16" x14ac:dyDescent="0.35">
      <c r="A7" s="77" t="s">
        <v>48</v>
      </c>
      <c r="B7" s="122" t="s">
        <v>3</v>
      </c>
      <c r="C7" s="49">
        <v>0</v>
      </c>
      <c r="D7" s="49">
        <v>2.9456203073999999E-3</v>
      </c>
      <c r="E7" s="190">
        <v>5.1404558327164702</v>
      </c>
      <c r="F7" s="49">
        <v>30.819329715776199</v>
      </c>
      <c r="G7" s="49">
        <v>12.737857732684301</v>
      </c>
      <c r="H7" s="49">
        <v>3.2470011197968001</v>
      </c>
      <c r="I7" s="49">
        <v>20.336203518347698</v>
      </c>
      <c r="J7" s="49">
        <v>8.5503824211033201</v>
      </c>
      <c r="K7" s="190">
        <v>24.309225492291699</v>
      </c>
      <c r="L7" s="190">
        <v>10.401215224170601</v>
      </c>
      <c r="M7" s="49">
        <v>76.3734429440659</v>
      </c>
      <c r="N7" s="49">
        <v>5.3621182663878502</v>
      </c>
      <c r="O7" s="190">
        <v>18.264425620244499</v>
      </c>
      <c r="P7" s="190">
        <v>3.55564563357972</v>
      </c>
    </row>
    <row r="8" spans="1:16" x14ac:dyDescent="0.35">
      <c r="A8" s="77" t="s">
        <v>49</v>
      </c>
      <c r="B8" s="122" t="s">
        <v>4</v>
      </c>
      <c r="C8" s="49">
        <v>0.14873620206801999</v>
      </c>
      <c r="D8" s="49">
        <v>0</v>
      </c>
      <c r="E8" s="190">
        <v>11.314123422021201</v>
      </c>
      <c r="F8" s="49">
        <v>29.315593273044001</v>
      </c>
      <c r="G8" s="49">
        <v>24.343067312358901</v>
      </c>
      <c r="H8" s="49">
        <v>1.4017917865751</v>
      </c>
      <c r="I8" s="49">
        <v>12.3651319520171</v>
      </c>
      <c r="J8" s="49">
        <v>9.8501933037590401</v>
      </c>
      <c r="K8" s="190">
        <v>22.724222372245901</v>
      </c>
      <c r="L8" s="190">
        <v>10.201456281873</v>
      </c>
      <c r="M8" s="49">
        <v>70.2183356317461</v>
      </c>
      <c r="N8" s="49">
        <v>8.5877433931338292</v>
      </c>
      <c r="O8" s="190">
        <v>21.193928807058001</v>
      </c>
      <c r="P8" s="190">
        <v>4.8906536159430702</v>
      </c>
    </row>
    <row r="9" spans="1:16" x14ac:dyDescent="0.35">
      <c r="A9" s="77" t="s">
        <v>50</v>
      </c>
      <c r="B9" s="122" t="s">
        <v>5</v>
      </c>
      <c r="C9" s="49">
        <v>0</v>
      </c>
      <c r="D9" s="49">
        <v>0.66742654875216001</v>
      </c>
      <c r="E9" s="190">
        <v>1.1657966268622</v>
      </c>
      <c r="F9" s="49">
        <v>7.1476977286583301</v>
      </c>
      <c r="G9" s="49">
        <v>26.433333600382301</v>
      </c>
      <c r="H9" s="49">
        <v>2.3100004964334002</v>
      </c>
      <c r="I9" s="49">
        <v>13.3532543527116</v>
      </c>
      <c r="J9" s="49">
        <v>4.8473469159068499</v>
      </c>
      <c r="K9" s="190">
        <v>45.908366906512398</v>
      </c>
      <c r="L9" s="190">
        <v>12.692079054485699</v>
      </c>
      <c r="M9" s="49">
        <v>21.859674386975499</v>
      </c>
      <c r="N9" s="49">
        <v>16.424256970278801</v>
      </c>
      <c r="O9" s="190">
        <v>61.716068642745697</v>
      </c>
      <c r="P9" s="190">
        <v>7.6881741936344099</v>
      </c>
    </row>
    <row r="10" spans="1:16" x14ac:dyDescent="0.35">
      <c r="A10" s="77" t="s">
        <v>51</v>
      </c>
      <c r="B10" s="122" t="s">
        <v>6</v>
      </c>
      <c r="C10" s="49">
        <v>4.4740084191000002E-3</v>
      </c>
      <c r="D10" s="49">
        <v>1.4198468204021699</v>
      </c>
      <c r="E10" s="190">
        <v>3.94036867634569</v>
      </c>
      <c r="F10" s="49">
        <v>2.1153600087648101</v>
      </c>
      <c r="G10" s="49">
        <v>25.3764659468013</v>
      </c>
      <c r="H10" s="49">
        <v>3.8071089837360499</v>
      </c>
      <c r="I10" s="49">
        <v>15.1486839391328</v>
      </c>
      <c r="J10" s="49">
        <v>9.7726570181798706</v>
      </c>
      <c r="K10" s="190">
        <v>43.779724103385199</v>
      </c>
      <c r="L10" s="190">
        <v>13.2234061042939</v>
      </c>
      <c r="M10" s="49">
        <v>5.2844997114012999</v>
      </c>
      <c r="N10" s="49">
        <v>22.317960320629499</v>
      </c>
      <c r="O10" s="190">
        <v>72.397539967969195</v>
      </c>
      <c r="P10" s="190">
        <v>10.776523197960101</v>
      </c>
    </row>
    <row r="11" spans="1:16" x14ac:dyDescent="0.35">
      <c r="A11" s="27" t="s">
        <v>52</v>
      </c>
      <c r="B11" s="122" t="s">
        <v>552</v>
      </c>
      <c r="C11" s="56">
        <v>0</v>
      </c>
      <c r="D11" s="56">
        <v>1.77330334929484</v>
      </c>
      <c r="E11" s="189">
        <v>6.4341403504385202</v>
      </c>
      <c r="F11" s="56">
        <v>3.3941425116439299</v>
      </c>
      <c r="G11" s="56">
        <v>27.427642579821001</v>
      </c>
      <c r="H11" s="56">
        <v>9.3546141535635101</v>
      </c>
      <c r="I11" s="56">
        <v>25.653602979697599</v>
      </c>
      <c r="J11" s="56">
        <v>9.4529326912726201</v>
      </c>
      <c r="K11" s="189">
        <v>24.717065084001401</v>
      </c>
      <c r="L11" s="189">
        <v>8.0714495884256792</v>
      </c>
      <c r="M11" s="56">
        <v>49.647150023612397</v>
      </c>
      <c r="N11" s="56">
        <v>10.5167973979311</v>
      </c>
      <c r="O11" s="189">
        <v>39.836067941133898</v>
      </c>
      <c r="P11" s="189">
        <v>4.1873128249782399</v>
      </c>
    </row>
    <row r="12" spans="1:16" ht="15" thickBot="1" x14ac:dyDescent="0.4">
      <c r="A12" s="77" t="s">
        <v>53</v>
      </c>
      <c r="B12" s="123" t="s">
        <v>7</v>
      </c>
      <c r="C12" s="108">
        <v>0</v>
      </c>
      <c r="D12" s="108">
        <v>0.49866661135397999</v>
      </c>
      <c r="E12" s="191">
        <v>2.5032148744785601</v>
      </c>
      <c r="F12" s="108">
        <v>9.0490576208002196</v>
      </c>
      <c r="G12" s="108">
        <v>21.199302824242501</v>
      </c>
      <c r="H12" s="108">
        <v>2.4802550172676199</v>
      </c>
      <c r="I12" s="108">
        <v>22.4689001922325</v>
      </c>
      <c r="J12" s="108">
        <v>11.380455503559901</v>
      </c>
      <c r="K12" s="191">
        <v>33.4220288470611</v>
      </c>
      <c r="L12" s="191">
        <v>12.254305174689099</v>
      </c>
      <c r="M12" s="108">
        <v>66.188188652429204</v>
      </c>
      <c r="N12" s="108">
        <v>6.5755918764259302</v>
      </c>
      <c r="O12" s="191">
        <v>27.236234431686398</v>
      </c>
      <c r="P12" s="191">
        <v>3.2632382092231702</v>
      </c>
    </row>
    <row r="13" spans="1:16" ht="15" thickBot="1" x14ac:dyDescent="0.4">
      <c r="A13" s="74" t="s">
        <v>805</v>
      </c>
      <c r="B13" s="126" t="s">
        <v>8</v>
      </c>
      <c r="C13" s="129">
        <v>4.2467176578698398</v>
      </c>
      <c r="D13" s="129">
        <v>1.0251674933422701</v>
      </c>
      <c r="E13" s="192">
        <v>7.8763732885398303</v>
      </c>
      <c r="F13" s="129">
        <v>5.0657994036641396</v>
      </c>
      <c r="G13" s="129">
        <v>26.226610604193201</v>
      </c>
      <c r="H13" s="129">
        <v>5.5515931616348002</v>
      </c>
      <c r="I13" s="129">
        <v>17.088039960067299</v>
      </c>
      <c r="J13" s="129">
        <v>8.5537616357010506</v>
      </c>
      <c r="K13" s="192">
        <v>37.514195234974402</v>
      </c>
      <c r="L13" s="192">
        <v>11.616394848753499</v>
      </c>
      <c r="M13" s="129">
        <v>41.662290343254</v>
      </c>
      <c r="N13" s="129">
        <v>13.085373863659701</v>
      </c>
      <c r="O13" s="192">
        <v>45.252358357978302</v>
      </c>
      <c r="P13" s="192">
        <v>6.5524077554328501</v>
      </c>
    </row>
    <row r="14" spans="1:16" x14ac:dyDescent="0.35">
      <c r="A14" s="77" t="s">
        <v>54</v>
      </c>
      <c r="B14" s="122" t="s">
        <v>9</v>
      </c>
      <c r="C14" s="49">
        <v>0</v>
      </c>
      <c r="D14" s="49">
        <v>0</v>
      </c>
      <c r="E14" s="190">
        <v>9.2127091141903605</v>
      </c>
      <c r="F14" s="49">
        <v>38.871022741612201</v>
      </c>
      <c r="G14" s="49">
        <v>13.849012059179101</v>
      </c>
      <c r="H14" s="49">
        <v>3.90792297078307</v>
      </c>
      <c r="I14" s="49">
        <v>5.9996402441813803</v>
      </c>
      <c r="J14" s="49">
        <v>4.3331686634682098</v>
      </c>
      <c r="K14" s="190">
        <v>33.039233320795503</v>
      </c>
      <c r="L14" s="190">
        <v>12.7574626927655</v>
      </c>
      <c r="M14" s="49">
        <v>86.206931620652895</v>
      </c>
      <c r="N14" s="49">
        <v>3.3460688719813998</v>
      </c>
      <c r="O14" s="190">
        <v>10.4470198473444</v>
      </c>
      <c r="P14" s="190">
        <v>1.70139853625378</v>
      </c>
    </row>
    <row r="15" spans="1:16" x14ac:dyDescent="0.35">
      <c r="A15" s="77" t="s">
        <v>55</v>
      </c>
      <c r="B15" s="122" t="s">
        <v>10</v>
      </c>
      <c r="C15" s="49">
        <v>2.80179480883054</v>
      </c>
      <c r="D15" s="49">
        <v>0</v>
      </c>
      <c r="E15" s="190">
        <v>5.5344390062531996</v>
      </c>
      <c r="F15" s="49">
        <v>15.8930183030193</v>
      </c>
      <c r="G15" s="49">
        <v>21.905366752777901</v>
      </c>
      <c r="H15" s="49">
        <v>6.23868894417412</v>
      </c>
      <c r="I15" s="49">
        <v>21.167611343765401</v>
      </c>
      <c r="J15" s="49">
        <v>8.2284797463458403</v>
      </c>
      <c r="K15" s="190">
        <v>26.5668349099174</v>
      </c>
      <c r="L15" s="190">
        <v>15.491908566080401</v>
      </c>
      <c r="M15" s="49">
        <v>43.496845709418601</v>
      </c>
      <c r="N15" s="49">
        <v>14.412179041354801</v>
      </c>
      <c r="O15" s="190">
        <v>42.090975249226602</v>
      </c>
      <c r="P15" s="190">
        <v>10.483468368393</v>
      </c>
    </row>
    <row r="16" spans="1:16" x14ac:dyDescent="0.35">
      <c r="A16" s="77" t="s">
        <v>56</v>
      </c>
      <c r="B16" s="122" t="s">
        <v>11</v>
      </c>
      <c r="C16" s="49">
        <v>0</v>
      </c>
      <c r="D16" s="49">
        <v>0</v>
      </c>
      <c r="E16" s="190">
        <v>8.3494701449037798</v>
      </c>
      <c r="F16" s="49">
        <v>33.3630325939504</v>
      </c>
      <c r="G16" s="49">
        <v>20.286340312792099</v>
      </c>
      <c r="H16" s="49">
        <v>1.5955253462461001</v>
      </c>
      <c r="I16" s="49">
        <v>19.0941653710588</v>
      </c>
      <c r="J16" s="49">
        <v>2.3852332570845398</v>
      </c>
      <c r="K16" s="190">
        <v>23.275703118868101</v>
      </c>
      <c r="L16" s="190">
        <v>19.480903627095898</v>
      </c>
      <c r="M16" s="49">
        <v>69.854755549254193</v>
      </c>
      <c r="N16" s="49">
        <v>6.2610255725117998</v>
      </c>
      <c r="O16" s="190">
        <v>23.884218878234101</v>
      </c>
      <c r="P16" s="190">
        <v>4.3488266200604802</v>
      </c>
    </row>
    <row r="17" spans="1:16" x14ac:dyDescent="0.35">
      <c r="A17" s="27" t="s">
        <v>57</v>
      </c>
      <c r="B17" s="154" t="s">
        <v>352</v>
      </c>
      <c r="C17" s="150">
        <v>17.786699997359399</v>
      </c>
      <c r="D17" s="150">
        <v>0</v>
      </c>
      <c r="E17" s="188">
        <v>21.122863389276901</v>
      </c>
      <c r="F17" s="150">
        <v>28.454356450082699</v>
      </c>
      <c r="G17" s="150">
        <v>17.820367372986102</v>
      </c>
      <c r="H17" s="150">
        <v>0.91922312256487004</v>
      </c>
      <c r="I17" s="150">
        <v>22.933969144993299</v>
      </c>
      <c r="J17" s="150">
        <v>8.0752492650561098</v>
      </c>
      <c r="K17" s="188">
        <v>21.796834644303001</v>
      </c>
      <c r="L17" s="188">
        <v>11.0706260439157</v>
      </c>
      <c r="M17" s="150">
        <v>75.060477268466002</v>
      </c>
      <c r="N17" s="150">
        <v>1.87265381832314</v>
      </c>
      <c r="O17" s="188">
        <v>23.0668689132109</v>
      </c>
      <c r="P17" s="188">
        <v>0.96559271299366001</v>
      </c>
    </row>
    <row r="18" spans="1:16" x14ac:dyDescent="0.35">
      <c r="A18" s="27" t="s">
        <v>58</v>
      </c>
      <c r="B18" s="154" t="s">
        <v>921</v>
      </c>
      <c r="C18" s="150">
        <v>43.449576811241798</v>
      </c>
      <c r="D18" s="150">
        <v>0</v>
      </c>
      <c r="E18" s="188">
        <v>47.868677690314101</v>
      </c>
      <c r="F18" s="150">
        <v>7.4684985589263801</v>
      </c>
      <c r="G18" s="150">
        <v>38.9590456941743</v>
      </c>
      <c r="H18" s="150">
        <v>6.10158016017464</v>
      </c>
      <c r="I18" s="150">
        <v>15.151050002401799</v>
      </c>
      <c r="J18" s="150">
        <v>6.7901727737868098</v>
      </c>
      <c r="K18" s="188">
        <v>25.529652810564698</v>
      </c>
      <c r="L18" s="188">
        <v>10.1732718396728</v>
      </c>
      <c r="M18" s="150">
        <v>33.530031526781002</v>
      </c>
      <c r="N18" s="150">
        <v>21.474749942100399</v>
      </c>
      <c r="O18" s="188">
        <v>44.995218531118603</v>
      </c>
      <c r="P18" s="188">
        <v>16.849774710970699</v>
      </c>
    </row>
    <row r="19" spans="1:16" x14ac:dyDescent="0.35">
      <c r="A19" s="27" t="s">
        <v>59</v>
      </c>
      <c r="B19" s="122" t="s">
        <v>577</v>
      </c>
      <c r="C19" s="56">
        <v>0.74870783289039999</v>
      </c>
      <c r="D19" s="56">
        <v>3.0252060070122799</v>
      </c>
      <c r="E19" s="189">
        <v>10.8132453694719</v>
      </c>
      <c r="F19" s="56">
        <v>20.782168354684899</v>
      </c>
      <c r="G19" s="56">
        <v>40.937947056669898</v>
      </c>
      <c r="H19" s="56">
        <v>1.46252937804764</v>
      </c>
      <c r="I19" s="56">
        <v>12.948031929990499</v>
      </c>
      <c r="J19" s="56">
        <v>8.9343991793489401</v>
      </c>
      <c r="K19" s="189">
        <v>14.934924101258099</v>
      </c>
      <c r="L19" s="189">
        <v>20.828074991743001</v>
      </c>
      <c r="M19" s="56">
        <v>64.318132085137194</v>
      </c>
      <c r="N19" s="56">
        <v>9.8208431819928705</v>
      </c>
      <c r="O19" s="189">
        <v>25.8610212327836</v>
      </c>
      <c r="P19" s="189">
        <v>3.4965932259889501</v>
      </c>
    </row>
    <row r="20" spans="1:16" x14ac:dyDescent="0.35">
      <c r="A20" s="27" t="s">
        <v>60</v>
      </c>
      <c r="B20" s="154" t="s">
        <v>353</v>
      </c>
      <c r="C20" s="150">
        <v>22.2649239155296</v>
      </c>
      <c r="D20" s="150">
        <v>0</v>
      </c>
      <c r="E20" s="188">
        <v>30.910153312100899</v>
      </c>
      <c r="F20" s="150">
        <v>2.5324822815975998</v>
      </c>
      <c r="G20" s="150">
        <v>46.597679181214097</v>
      </c>
      <c r="H20" s="150">
        <v>4.0186679780991401</v>
      </c>
      <c r="I20" s="150">
        <v>8.9534508201455107</v>
      </c>
      <c r="J20" s="150">
        <v>7.6114165060583199</v>
      </c>
      <c r="K20" s="188">
        <v>30.286303232885299</v>
      </c>
      <c r="L20" s="188">
        <v>19.6308002927051</v>
      </c>
      <c r="M20" s="150">
        <v>39.513333688843701</v>
      </c>
      <c r="N20" s="150">
        <v>19.345437093128702</v>
      </c>
      <c r="O20" s="188">
        <v>41.141434320148001</v>
      </c>
      <c r="P20" s="188">
        <v>12.0273934391934</v>
      </c>
    </row>
    <row r="21" spans="1:16" x14ac:dyDescent="0.35">
      <c r="A21" s="27" t="s">
        <v>61</v>
      </c>
      <c r="B21" s="154" t="s">
        <v>354</v>
      </c>
      <c r="C21" s="150">
        <v>18.801320629744001</v>
      </c>
      <c r="D21" s="150">
        <v>0</v>
      </c>
      <c r="E21" s="188">
        <v>20.8564721550404</v>
      </c>
      <c r="F21" s="150">
        <v>5.5283669201755599</v>
      </c>
      <c r="G21" s="150">
        <v>43.318279888983</v>
      </c>
      <c r="H21" s="150">
        <v>5.7633142915128799</v>
      </c>
      <c r="I21" s="150">
        <v>5.5367368509946697</v>
      </c>
      <c r="J21" s="150">
        <v>7.6213190776834097</v>
      </c>
      <c r="K21" s="188">
        <v>32.231982970650499</v>
      </c>
      <c r="L21" s="188">
        <v>7.6594964998264397</v>
      </c>
      <c r="M21" s="150">
        <v>29.8642604131654</v>
      </c>
      <c r="N21" s="150">
        <v>10.7905645904974</v>
      </c>
      <c r="O21" s="188">
        <v>59.3451749963372</v>
      </c>
      <c r="P21" s="188">
        <v>1.7941756944264899</v>
      </c>
    </row>
    <row r="22" spans="1:16" ht="15" thickBot="1" x14ac:dyDescent="0.4">
      <c r="A22" s="77" t="s">
        <v>62</v>
      </c>
      <c r="B22" s="122" t="s">
        <v>555</v>
      </c>
      <c r="C22" s="49">
        <v>0</v>
      </c>
      <c r="D22" s="49">
        <v>0</v>
      </c>
      <c r="E22" s="190">
        <v>1.75999507510222</v>
      </c>
      <c r="F22" s="49">
        <v>12.4392579204718</v>
      </c>
      <c r="G22" s="49">
        <v>8.5575779660890596</v>
      </c>
      <c r="H22" s="49">
        <v>4.2313950151045301</v>
      </c>
      <c r="I22" s="49">
        <v>30.167638867332101</v>
      </c>
      <c r="J22" s="49">
        <v>12.27409704109</v>
      </c>
      <c r="K22" s="190">
        <v>32.330033200937002</v>
      </c>
      <c r="L22" s="190">
        <v>6.1718233780559597</v>
      </c>
      <c r="M22" s="49">
        <v>19.0905163447846</v>
      </c>
      <c r="N22" s="49">
        <v>17.872857897179099</v>
      </c>
      <c r="O22" s="190">
        <v>63.035025681232703</v>
      </c>
      <c r="P22" s="190">
        <v>9.1076371665840004</v>
      </c>
    </row>
    <row r="23" spans="1:16" ht="15" thickBot="1" x14ac:dyDescent="0.4">
      <c r="A23" s="74" t="s">
        <v>805</v>
      </c>
      <c r="B23" s="126" t="s">
        <v>12</v>
      </c>
      <c r="C23" s="129">
        <v>9.2753485186298192</v>
      </c>
      <c r="D23" s="129">
        <v>0.93914765663721</v>
      </c>
      <c r="E23" s="192">
        <v>15.1206479490807</v>
      </c>
      <c r="F23" s="129">
        <v>16.3650575530345</v>
      </c>
      <c r="G23" s="129">
        <v>33.5160126337354</v>
      </c>
      <c r="H23" s="129">
        <v>3.8164026176311401</v>
      </c>
      <c r="I23" s="129">
        <v>14.995907316501899</v>
      </c>
      <c r="J23" s="129">
        <v>8.04645693271131</v>
      </c>
      <c r="K23" s="192">
        <v>23.2601629464206</v>
      </c>
      <c r="L23" s="192">
        <v>15.8004652625166</v>
      </c>
      <c r="M23" s="129">
        <v>51.215031578500401</v>
      </c>
      <c r="N23" s="129">
        <v>11.6884866676744</v>
      </c>
      <c r="O23" s="192">
        <v>37.0963286277373</v>
      </c>
      <c r="P23" s="192">
        <v>6.7527622749849403</v>
      </c>
    </row>
    <row r="24" spans="1:16" x14ac:dyDescent="0.35">
      <c r="A24" s="77" t="s">
        <v>63</v>
      </c>
      <c r="B24" s="122" t="s">
        <v>13</v>
      </c>
      <c r="C24" s="49">
        <v>0</v>
      </c>
      <c r="D24" s="49">
        <v>0</v>
      </c>
      <c r="E24" s="190">
        <v>1.2349326232192399</v>
      </c>
      <c r="F24" s="49">
        <v>34.535611792329803</v>
      </c>
      <c r="G24" s="49">
        <v>8.4553548134620407</v>
      </c>
      <c r="H24" s="49">
        <v>0.79062581528829001</v>
      </c>
      <c r="I24" s="49">
        <v>21.054819984346501</v>
      </c>
      <c r="J24" s="49">
        <v>6.9976193582050596</v>
      </c>
      <c r="K24" s="190">
        <v>28.1659682363684</v>
      </c>
      <c r="L24" s="190">
        <v>7.0813902295851801</v>
      </c>
      <c r="M24" s="49">
        <v>34.596289882838398</v>
      </c>
      <c r="N24" s="49">
        <v>19.0148109940314</v>
      </c>
      <c r="O24" s="190">
        <v>46.388899123130201</v>
      </c>
      <c r="P24" s="190">
        <v>8.9128472478078304</v>
      </c>
    </row>
    <row r="25" spans="1:16" x14ac:dyDescent="0.35">
      <c r="A25" s="77" t="s">
        <v>64</v>
      </c>
      <c r="B25" s="122" t="s">
        <v>14</v>
      </c>
      <c r="C25" s="49">
        <v>0</v>
      </c>
      <c r="D25" s="49">
        <v>0</v>
      </c>
      <c r="E25" s="190">
        <v>0.28710494644972001</v>
      </c>
      <c r="F25" s="49">
        <v>1.3682932262060401</v>
      </c>
      <c r="G25" s="49">
        <v>7.7076409779702102</v>
      </c>
      <c r="H25" s="49">
        <v>4.0591299507691101</v>
      </c>
      <c r="I25" s="49">
        <v>32.106907042473303</v>
      </c>
      <c r="J25" s="49">
        <v>24.880004014649099</v>
      </c>
      <c r="K25" s="190">
        <v>29.878024787932201</v>
      </c>
      <c r="L25" s="190">
        <v>3.0177360567927098</v>
      </c>
      <c r="M25" s="49">
        <v>24.549833914047099</v>
      </c>
      <c r="N25" s="49">
        <v>13.433725473196001</v>
      </c>
      <c r="O25" s="190">
        <v>62.016440612756902</v>
      </c>
      <c r="P25" s="190">
        <v>7.5248045171044202</v>
      </c>
    </row>
    <row r="26" spans="1:16" x14ac:dyDescent="0.35">
      <c r="A26" s="77" t="s">
        <v>65</v>
      </c>
      <c r="B26" s="122" t="s">
        <v>15</v>
      </c>
      <c r="C26" s="49" t="s">
        <v>316</v>
      </c>
      <c r="D26" s="49" t="s">
        <v>316</v>
      </c>
      <c r="E26" s="190" t="s">
        <v>316</v>
      </c>
      <c r="F26" s="49">
        <v>17.280053992951299</v>
      </c>
      <c r="G26" s="49">
        <v>15.591515045459399</v>
      </c>
      <c r="H26" s="49">
        <v>15.7272966969861</v>
      </c>
      <c r="I26" s="49">
        <v>11.386724387218401</v>
      </c>
      <c r="J26" s="49">
        <v>12.2866942442887</v>
      </c>
      <c r="K26" s="190">
        <v>27.727715633096</v>
      </c>
      <c r="L26" s="190">
        <v>6.0299848587824103</v>
      </c>
      <c r="M26" s="49">
        <v>63.1053627442802</v>
      </c>
      <c r="N26" s="49">
        <v>7.2969258330916897</v>
      </c>
      <c r="O26" s="190">
        <v>29.597711422628102</v>
      </c>
      <c r="P26" s="190">
        <v>4.3737727232402399</v>
      </c>
    </row>
    <row r="27" spans="1:16" x14ac:dyDescent="0.35">
      <c r="A27" s="77" t="s">
        <v>66</v>
      </c>
      <c r="B27" s="122" t="s">
        <v>16</v>
      </c>
      <c r="C27" s="49">
        <v>0</v>
      </c>
      <c r="D27" s="49">
        <v>0</v>
      </c>
      <c r="E27" s="190">
        <v>4.3757153054082796</v>
      </c>
      <c r="F27" s="49">
        <v>35.4729963817719</v>
      </c>
      <c r="G27" s="49">
        <v>6.7025622705328898</v>
      </c>
      <c r="H27" s="49">
        <v>19.230505779755902</v>
      </c>
      <c r="I27" s="49">
        <v>16.589080744724701</v>
      </c>
      <c r="J27" s="49">
        <v>3.87824122216113</v>
      </c>
      <c r="K27" s="190">
        <v>18.1266136010147</v>
      </c>
      <c r="L27" s="190">
        <v>5.8446942633618404</v>
      </c>
      <c r="M27" s="49">
        <v>66.623096281751899</v>
      </c>
      <c r="N27" s="49">
        <v>9.3197727200833391</v>
      </c>
      <c r="O27" s="190">
        <v>24.057130998164801</v>
      </c>
      <c r="P27" s="190">
        <v>5.1602584411170902</v>
      </c>
    </row>
    <row r="28" spans="1:16" x14ac:dyDescent="0.35">
      <c r="A28" s="77" t="s">
        <v>67</v>
      </c>
      <c r="B28" s="122" t="s">
        <v>17</v>
      </c>
      <c r="C28" s="49">
        <v>2.2073329289950001E-2</v>
      </c>
      <c r="D28" s="49">
        <v>0</v>
      </c>
      <c r="E28" s="190">
        <v>1.0524016864124699</v>
      </c>
      <c r="F28" s="49">
        <v>36.517099428192502</v>
      </c>
      <c r="G28" s="49">
        <v>11.318170532288899</v>
      </c>
      <c r="H28" s="49">
        <v>5.9476060343200796</v>
      </c>
      <c r="I28" s="49">
        <v>8.9168158548904497</v>
      </c>
      <c r="J28" s="49">
        <v>10.395758421665199</v>
      </c>
      <c r="K28" s="190">
        <v>26.9045497286649</v>
      </c>
      <c r="L28" s="190">
        <v>8.0647561708577395</v>
      </c>
      <c r="M28" s="49">
        <v>54.362774525334601</v>
      </c>
      <c r="N28" s="49">
        <v>6.20059753089261</v>
      </c>
      <c r="O28" s="190">
        <v>39.436623617788598</v>
      </c>
      <c r="P28" s="190">
        <v>2.1624643263120999</v>
      </c>
    </row>
    <row r="29" spans="1:16" x14ac:dyDescent="0.35">
      <c r="A29" s="77" t="s">
        <v>68</v>
      </c>
      <c r="B29" s="122" t="s">
        <v>18</v>
      </c>
      <c r="C29" s="49">
        <v>0.12480900692159</v>
      </c>
      <c r="D29" s="49">
        <v>0</v>
      </c>
      <c r="E29" s="190">
        <v>3.7853262139566102</v>
      </c>
      <c r="F29" s="49">
        <v>24.112406128784102</v>
      </c>
      <c r="G29" s="49">
        <v>15.769315651803501</v>
      </c>
      <c r="H29" s="49">
        <v>7.8066124950682996</v>
      </c>
      <c r="I29" s="49">
        <v>14.152549205813999</v>
      </c>
      <c r="J29" s="49">
        <v>8.0284201140650993</v>
      </c>
      <c r="K29" s="190">
        <v>30.130696404465098</v>
      </c>
      <c r="L29" s="190">
        <v>10.5982202996376</v>
      </c>
      <c r="M29" s="49">
        <v>64.113988935671003</v>
      </c>
      <c r="N29" s="49">
        <v>8.7342331104129407</v>
      </c>
      <c r="O29" s="190">
        <v>27.151777953916099</v>
      </c>
      <c r="P29" s="190">
        <v>5.9328692408857702</v>
      </c>
    </row>
    <row r="30" spans="1:16" x14ac:dyDescent="0.35">
      <c r="A30" s="77" t="s">
        <v>69</v>
      </c>
      <c r="B30" s="122" t="s">
        <v>19</v>
      </c>
      <c r="C30" s="49">
        <v>0</v>
      </c>
      <c r="D30" s="49">
        <v>0</v>
      </c>
      <c r="E30" s="190">
        <v>2.0629436091500002E-3</v>
      </c>
      <c r="F30" s="49">
        <v>3.26726980599094</v>
      </c>
      <c r="G30" s="49">
        <v>14.9244030534212</v>
      </c>
      <c r="H30" s="49">
        <v>4.92897091341292</v>
      </c>
      <c r="I30" s="49">
        <v>19.397496994529899</v>
      </c>
      <c r="J30" s="49">
        <v>10.732198413293601</v>
      </c>
      <c r="K30" s="190">
        <v>46.749660819351398</v>
      </c>
      <c r="L30" s="190">
        <v>12.6038847263034</v>
      </c>
      <c r="M30" s="49">
        <v>5.9654675197628304</v>
      </c>
      <c r="N30" s="49">
        <v>23.6504108876895</v>
      </c>
      <c r="O30" s="190">
        <v>70.3841215925477</v>
      </c>
      <c r="P30" s="190">
        <v>12.6411850144983</v>
      </c>
    </row>
    <row r="31" spans="1:16" x14ac:dyDescent="0.35">
      <c r="A31" s="77" t="s">
        <v>70</v>
      </c>
      <c r="B31" s="122" t="s">
        <v>20</v>
      </c>
      <c r="C31" s="49">
        <v>0</v>
      </c>
      <c r="D31" s="49">
        <v>0</v>
      </c>
      <c r="E31" s="190">
        <v>3.1824339479915502</v>
      </c>
      <c r="F31" s="49">
        <v>25.724340175953099</v>
      </c>
      <c r="G31" s="49">
        <v>12.4574780058651</v>
      </c>
      <c r="H31" s="49">
        <v>8.1876832844574796</v>
      </c>
      <c r="I31" s="49">
        <v>11.859237536656901</v>
      </c>
      <c r="J31" s="49">
        <v>8.8914956011730197</v>
      </c>
      <c r="K31" s="190">
        <v>32.879765395894403</v>
      </c>
      <c r="L31" s="190">
        <v>9.17302052785924</v>
      </c>
      <c r="M31" s="49">
        <v>62.296042843776803</v>
      </c>
      <c r="N31" s="49">
        <v>8.6245875561758805</v>
      </c>
      <c r="O31" s="190">
        <v>29.079369600047301</v>
      </c>
      <c r="P31" s="190">
        <v>1.84306624736633</v>
      </c>
    </row>
    <row r="32" spans="1:16" x14ac:dyDescent="0.35">
      <c r="A32" s="77" t="s">
        <v>71</v>
      </c>
      <c r="B32" s="122" t="s">
        <v>21</v>
      </c>
      <c r="C32" s="49">
        <v>0</v>
      </c>
      <c r="D32" s="49">
        <v>0</v>
      </c>
      <c r="E32" s="190">
        <v>8.5881410436210004E-2</v>
      </c>
      <c r="F32" s="49">
        <v>2.7132942590185598</v>
      </c>
      <c r="G32" s="49">
        <v>9.9134315913382594</v>
      </c>
      <c r="H32" s="49">
        <v>3.1105770409789799</v>
      </c>
      <c r="I32" s="49">
        <v>22.480810260686201</v>
      </c>
      <c r="J32" s="49">
        <v>19.553179488437099</v>
      </c>
      <c r="K32" s="190">
        <v>42.228707359540898</v>
      </c>
      <c r="L32" s="190">
        <v>7.22269907055448</v>
      </c>
      <c r="M32" s="49" t="s">
        <v>316</v>
      </c>
      <c r="N32" s="49" t="s">
        <v>316</v>
      </c>
      <c r="O32" s="190" t="s">
        <v>316</v>
      </c>
      <c r="P32" s="190" t="s">
        <v>316</v>
      </c>
    </row>
    <row r="33" spans="1:16" x14ac:dyDescent="0.35">
      <c r="A33" s="77" t="s">
        <v>72</v>
      </c>
      <c r="B33" s="122" t="s">
        <v>22</v>
      </c>
      <c r="C33" s="49" t="s">
        <v>316</v>
      </c>
      <c r="D33" s="49" t="s">
        <v>316</v>
      </c>
      <c r="E33" s="190" t="s">
        <v>316</v>
      </c>
      <c r="F33" s="49">
        <v>60.181756464297401</v>
      </c>
      <c r="G33" s="49">
        <v>3.1597078848939102</v>
      </c>
      <c r="H33" s="49">
        <v>4.1976528082764304</v>
      </c>
      <c r="I33" s="49">
        <v>10.6199876913293</v>
      </c>
      <c r="J33" s="49">
        <v>9.3866276451188799</v>
      </c>
      <c r="K33" s="190">
        <v>12.4542675060869</v>
      </c>
      <c r="L33" s="190">
        <v>2.4846059951581201</v>
      </c>
      <c r="M33" s="49">
        <v>80.293742773619201</v>
      </c>
      <c r="N33" s="49">
        <v>2.40517741000708</v>
      </c>
      <c r="O33" s="190">
        <v>17.3010798163738</v>
      </c>
      <c r="P33" s="190">
        <v>1.42062018229189</v>
      </c>
    </row>
    <row r="34" spans="1:16" x14ac:dyDescent="0.35">
      <c r="A34" s="27" t="s">
        <v>73</v>
      </c>
      <c r="B34" s="156" t="s">
        <v>526</v>
      </c>
      <c r="C34" s="56" t="s">
        <v>316</v>
      </c>
      <c r="D34" s="56" t="s">
        <v>316</v>
      </c>
      <c r="E34" s="189" t="s">
        <v>316</v>
      </c>
      <c r="F34" s="56">
        <v>3.29339629515859</v>
      </c>
      <c r="G34" s="56">
        <v>47.836101244798598</v>
      </c>
      <c r="H34" s="56">
        <v>4.0314395299114398</v>
      </c>
      <c r="I34" s="56">
        <v>7.6823371807370897</v>
      </c>
      <c r="J34" s="56">
        <v>9.7695000284906595</v>
      </c>
      <c r="K34" s="189">
        <v>27.3872257207742</v>
      </c>
      <c r="L34" s="189">
        <v>1.9749385870691101</v>
      </c>
      <c r="M34" s="56">
        <v>60.391862533056702</v>
      </c>
      <c r="N34" s="56">
        <v>16.3871135688515</v>
      </c>
      <c r="O34" s="189">
        <v>23.2210238980919</v>
      </c>
      <c r="P34" s="189">
        <v>3.9313005885115002</v>
      </c>
    </row>
    <row r="35" spans="1:16" x14ac:dyDescent="0.35">
      <c r="A35" s="77" t="s">
        <v>74</v>
      </c>
      <c r="B35" s="122" t="s">
        <v>520</v>
      </c>
      <c r="C35" s="49">
        <v>3.5980944144434299</v>
      </c>
      <c r="D35" s="49">
        <v>2.8415152672599999E-3</v>
      </c>
      <c r="E35" s="190">
        <v>5.84158673578718</v>
      </c>
      <c r="F35" s="49">
        <v>20.2062746000544</v>
      </c>
      <c r="G35" s="49">
        <v>18.309492649805701</v>
      </c>
      <c r="H35" s="49">
        <v>3.5764375903963899</v>
      </c>
      <c r="I35" s="49">
        <v>16.512419455797101</v>
      </c>
      <c r="J35" s="49">
        <v>8.8367783327569498</v>
      </c>
      <c r="K35" s="190">
        <v>32.5585973711894</v>
      </c>
      <c r="L35" s="190">
        <v>8.3386189833672599</v>
      </c>
      <c r="M35" s="49">
        <v>38.382260809205903</v>
      </c>
      <c r="N35" s="49">
        <v>16.809377440914702</v>
      </c>
      <c r="O35" s="190">
        <v>44.808361749879502</v>
      </c>
      <c r="P35" s="190">
        <v>7.9408448864323704</v>
      </c>
    </row>
    <row r="36" spans="1:16" x14ac:dyDescent="0.35">
      <c r="A36" s="77" t="s">
        <v>75</v>
      </c>
      <c r="B36" s="122" t="s">
        <v>616</v>
      </c>
      <c r="C36" s="49">
        <v>0</v>
      </c>
      <c r="D36" s="49">
        <v>0</v>
      </c>
      <c r="E36" s="190">
        <v>2.0429441442916798</v>
      </c>
      <c r="F36" s="49">
        <v>28.875897790015301</v>
      </c>
      <c r="G36" s="49">
        <v>15.623718893748499</v>
      </c>
      <c r="H36" s="49">
        <v>15.5079355352568</v>
      </c>
      <c r="I36" s="49">
        <v>10.913046717872501</v>
      </c>
      <c r="J36" s="49">
        <v>9.0770934792304292</v>
      </c>
      <c r="K36" s="190">
        <v>20.0023075838773</v>
      </c>
      <c r="L36" s="190">
        <v>9.2312000056735002</v>
      </c>
      <c r="M36" s="49">
        <v>65.095342719021005</v>
      </c>
      <c r="N36" s="49">
        <v>6.4611443288508603</v>
      </c>
      <c r="O36" s="190">
        <v>28.443512952128099</v>
      </c>
      <c r="P36" s="190">
        <v>2.8490819154454798</v>
      </c>
    </row>
    <row r="37" spans="1:16" ht="15" thickBot="1" x14ac:dyDescent="0.4">
      <c r="A37" s="77" t="s">
        <v>76</v>
      </c>
      <c r="B37" s="122" t="s">
        <v>23</v>
      </c>
      <c r="C37" s="49">
        <v>0</v>
      </c>
      <c r="D37" s="49">
        <v>2.3947640647999999E-4</v>
      </c>
      <c r="E37" s="190">
        <v>6.1200561916508303</v>
      </c>
      <c r="F37" s="49">
        <v>22.707004083502799</v>
      </c>
      <c r="G37" s="49">
        <v>14.8952312574628</v>
      </c>
      <c r="H37" s="49">
        <v>8.9323842219708407</v>
      </c>
      <c r="I37" s="49">
        <v>17.330370500510298</v>
      </c>
      <c r="J37" s="49">
        <v>5.9927474566624896</v>
      </c>
      <c r="K37" s="190">
        <v>30.142262479889101</v>
      </c>
      <c r="L37" s="190">
        <v>9.7163261744046494</v>
      </c>
      <c r="M37" s="49">
        <v>72.141248127287696</v>
      </c>
      <c r="N37" s="49">
        <v>6.4982419122596902</v>
      </c>
      <c r="O37" s="190">
        <v>21.3605099604526</v>
      </c>
      <c r="P37" s="190">
        <v>3.8905676637597799</v>
      </c>
    </row>
    <row r="38" spans="1:16" ht="15" thickBot="1" x14ac:dyDescent="0.4">
      <c r="A38" s="74" t="s">
        <v>805</v>
      </c>
      <c r="B38" s="126" t="s">
        <v>24</v>
      </c>
      <c r="C38" s="129">
        <v>0.63298986704244997</v>
      </c>
      <c r="D38" s="129">
        <v>5.1546024426999998E-4</v>
      </c>
      <c r="E38" s="192">
        <v>3.48095440311404</v>
      </c>
      <c r="F38" s="129">
        <v>29.314467077315999</v>
      </c>
      <c r="G38" s="129">
        <v>12.636131350495599</v>
      </c>
      <c r="H38" s="129">
        <v>10.9665168838672</v>
      </c>
      <c r="I38" s="129">
        <v>13.626248443282099</v>
      </c>
      <c r="J38" s="129">
        <v>8.0177425442921209</v>
      </c>
      <c r="K38" s="192">
        <v>25.438893700741001</v>
      </c>
      <c r="L38" s="192">
        <v>7.9767290474298296</v>
      </c>
      <c r="M38" s="129">
        <v>53.224408739204101</v>
      </c>
      <c r="N38" s="129">
        <v>11.1412399051121</v>
      </c>
      <c r="O38" s="192">
        <v>35.634351022915801</v>
      </c>
      <c r="P38" s="192">
        <v>5.2756679226748497</v>
      </c>
    </row>
    <row r="39" spans="1:16" x14ac:dyDescent="0.35">
      <c r="A39" s="27" t="s">
        <v>77</v>
      </c>
      <c r="B39" s="155" t="s">
        <v>355</v>
      </c>
      <c r="C39" s="150">
        <v>14.3947588904912</v>
      </c>
      <c r="D39" s="150">
        <v>8.1427151017099998E-3</v>
      </c>
      <c r="E39" s="188">
        <v>16.4240640597652</v>
      </c>
      <c r="F39" s="150">
        <v>12.889038380193799</v>
      </c>
      <c r="G39" s="150">
        <v>26.744334194607099</v>
      </c>
      <c r="H39" s="150">
        <v>12.2331452800669</v>
      </c>
      <c r="I39" s="150">
        <v>14.0148098317713</v>
      </c>
      <c r="J39" s="150">
        <v>11.4406714877612</v>
      </c>
      <c r="K39" s="188">
        <v>22.6780008255997</v>
      </c>
      <c r="L39" s="188">
        <v>4.6080694726864104</v>
      </c>
      <c r="M39" s="150">
        <v>9.4388029889608198</v>
      </c>
      <c r="N39" s="150">
        <v>30.2383321741302</v>
      </c>
      <c r="O39" s="188">
        <v>60.322864836908998</v>
      </c>
      <c r="P39" s="188">
        <v>10.6229825406167</v>
      </c>
    </row>
    <row r="40" spans="1:16" x14ac:dyDescent="0.35">
      <c r="A40" s="77" t="s">
        <v>78</v>
      </c>
      <c r="B40" s="122" t="s">
        <v>438</v>
      </c>
      <c r="C40" s="49">
        <v>4.0186789704352899</v>
      </c>
      <c r="D40" s="49">
        <v>6.3353741770300004E-3</v>
      </c>
      <c r="E40" s="190">
        <v>4.9784572717502096</v>
      </c>
      <c r="F40" s="49">
        <v>11.373798343305101</v>
      </c>
      <c r="G40" s="49">
        <v>30.471249913481</v>
      </c>
      <c r="H40" s="49">
        <v>6.2052717070916401</v>
      </c>
      <c r="I40" s="49">
        <v>16.400162545957301</v>
      </c>
      <c r="J40" s="49">
        <v>8.8652524129069992</v>
      </c>
      <c r="K40" s="190">
        <v>26.684265077257901</v>
      </c>
      <c r="L40" s="190">
        <v>16.386310221564901</v>
      </c>
      <c r="M40" s="49">
        <v>20.5969184238892</v>
      </c>
      <c r="N40" s="49">
        <v>27.637885510900499</v>
      </c>
      <c r="O40" s="190">
        <v>51.765196065210297</v>
      </c>
      <c r="P40" s="190">
        <v>12.981554626967799</v>
      </c>
    </row>
    <row r="41" spans="1:16" x14ac:dyDescent="0.35">
      <c r="A41" s="27" t="s">
        <v>79</v>
      </c>
      <c r="B41" s="155" t="s">
        <v>356</v>
      </c>
      <c r="C41" s="150">
        <v>43.8882633204272</v>
      </c>
      <c r="D41" s="150">
        <v>0</v>
      </c>
      <c r="E41" s="188">
        <v>44.637835512491201</v>
      </c>
      <c r="F41" s="150">
        <v>0.89814743821593002</v>
      </c>
      <c r="G41" s="150">
        <v>65.625858216542397</v>
      </c>
      <c r="H41" s="150">
        <v>1.4814078947993801</v>
      </c>
      <c r="I41" s="150">
        <v>4.7165896102549496</v>
      </c>
      <c r="J41" s="150">
        <v>3.4380786367429499</v>
      </c>
      <c r="K41" s="188">
        <v>23.839918205849301</v>
      </c>
      <c r="L41" s="188">
        <v>3.6540873926794202</v>
      </c>
      <c r="M41" s="150">
        <v>16.408403326514701</v>
      </c>
      <c r="N41" s="150">
        <v>24.4635709436936</v>
      </c>
      <c r="O41" s="188">
        <v>59.128025729791702</v>
      </c>
      <c r="P41" s="188">
        <v>10.536962313619</v>
      </c>
    </row>
    <row r="42" spans="1:16" x14ac:dyDescent="0.35">
      <c r="A42" s="27" t="s">
        <v>80</v>
      </c>
      <c r="B42" s="155" t="s">
        <v>357</v>
      </c>
      <c r="C42" s="150">
        <v>0</v>
      </c>
      <c r="D42" s="150">
        <v>11.7784351215215</v>
      </c>
      <c r="E42" s="188">
        <v>12.810255296315701</v>
      </c>
      <c r="F42" s="150">
        <v>20.8307565884996</v>
      </c>
      <c r="G42" s="150">
        <v>23.405659177591499</v>
      </c>
      <c r="H42" s="150">
        <v>4.8554933976228396</v>
      </c>
      <c r="I42" s="150">
        <v>15.387412383873301</v>
      </c>
      <c r="J42" s="150">
        <v>7.4067165732845499</v>
      </c>
      <c r="K42" s="188">
        <v>28.113961879128201</v>
      </c>
      <c r="L42" s="188">
        <v>8.1416038740340806</v>
      </c>
      <c r="M42" s="150">
        <v>30.893932209073999</v>
      </c>
      <c r="N42" s="150">
        <v>17.6072857485436</v>
      </c>
      <c r="O42" s="188">
        <v>51.498691890079101</v>
      </c>
      <c r="P42" s="188">
        <v>11.0286017197453</v>
      </c>
    </row>
    <row r="43" spans="1:16" x14ac:dyDescent="0.35">
      <c r="A43" s="77" t="s">
        <v>81</v>
      </c>
      <c r="B43" s="122" t="s">
        <v>25</v>
      </c>
      <c r="C43" s="49">
        <v>2.6148443245599998E-3</v>
      </c>
      <c r="D43" s="49">
        <v>0.16858736220469001</v>
      </c>
      <c r="E43" s="190">
        <v>0.32059901631614002</v>
      </c>
      <c r="F43" s="49">
        <v>13.754024962132499</v>
      </c>
      <c r="G43" s="49">
        <v>22.607861126773301</v>
      </c>
      <c r="H43" s="49">
        <v>6.0516373909404697</v>
      </c>
      <c r="I43" s="49">
        <v>11.9394276351592</v>
      </c>
      <c r="J43" s="49">
        <v>6.85083426487836</v>
      </c>
      <c r="K43" s="190">
        <v>38.796214620116302</v>
      </c>
      <c r="L43" s="190">
        <v>16.8694782627487</v>
      </c>
      <c r="M43" s="49">
        <v>33.273740620831902</v>
      </c>
      <c r="N43" s="49">
        <v>23.078958025104999</v>
      </c>
      <c r="O43" s="190">
        <v>43.647310448022097</v>
      </c>
      <c r="P43" s="190">
        <v>10.491400252321</v>
      </c>
    </row>
    <row r="44" spans="1:16" ht="15" thickBot="1" x14ac:dyDescent="0.4">
      <c r="A44" s="77" t="s">
        <v>82</v>
      </c>
      <c r="B44" s="122" t="s">
        <v>26</v>
      </c>
      <c r="C44" s="49">
        <v>1.7099482709178599</v>
      </c>
      <c r="D44" s="49">
        <v>1.1360553335000001E-2</v>
      </c>
      <c r="E44" s="190">
        <v>2.1709679224516201</v>
      </c>
      <c r="F44" s="49">
        <v>10.940650894359599</v>
      </c>
      <c r="G44" s="49">
        <v>19.882820192697999</v>
      </c>
      <c r="H44" s="49">
        <v>4.0949387830870299</v>
      </c>
      <c r="I44" s="49">
        <v>15.370246210798401</v>
      </c>
      <c r="J44" s="49">
        <v>11.168883908233999</v>
      </c>
      <c r="K44" s="190">
        <v>38.542460010823</v>
      </c>
      <c r="L44" s="190">
        <v>15.5552762222494</v>
      </c>
      <c r="M44" s="49">
        <v>13.732139676619999</v>
      </c>
      <c r="N44" s="49">
        <v>33.444169612723996</v>
      </c>
      <c r="O44" s="190">
        <v>52.823690710656102</v>
      </c>
      <c r="P44" s="190">
        <v>18.443874672917499</v>
      </c>
    </row>
    <row r="45" spans="1:16" ht="15" thickBot="1" x14ac:dyDescent="0.4">
      <c r="A45" s="74" t="s">
        <v>805</v>
      </c>
      <c r="B45" s="126" t="s">
        <v>27</v>
      </c>
      <c r="C45" s="129">
        <v>7.3432445630079597</v>
      </c>
      <c r="D45" s="129">
        <v>0.15701062826626999</v>
      </c>
      <c r="E45" s="192">
        <v>8.5557709138101092</v>
      </c>
      <c r="F45" s="129">
        <v>11.739089429526301</v>
      </c>
      <c r="G45" s="129">
        <v>29.186675091199799</v>
      </c>
      <c r="H45" s="129">
        <v>7.3517943645351798</v>
      </c>
      <c r="I45" s="129">
        <v>14.472540854107599</v>
      </c>
      <c r="J45" s="129">
        <v>9.0548092431918406</v>
      </c>
      <c r="K45" s="192">
        <v>28.195091017549</v>
      </c>
      <c r="L45" s="192">
        <v>12.7803592914115</v>
      </c>
      <c r="M45" s="129">
        <v>20.723989540981801</v>
      </c>
      <c r="N45" s="129">
        <v>26.078367002516099</v>
      </c>
      <c r="O45" s="192">
        <v>53.1976299467781</v>
      </c>
      <c r="P45" s="192">
        <v>12.3508960210312</v>
      </c>
    </row>
    <row r="46" spans="1:16" x14ac:dyDescent="0.35">
      <c r="A46" s="77" t="s">
        <v>83</v>
      </c>
      <c r="B46" s="122" t="s">
        <v>28</v>
      </c>
      <c r="C46" s="49">
        <v>0.11614349514166999</v>
      </c>
      <c r="D46" s="49">
        <v>0</v>
      </c>
      <c r="E46" s="190">
        <v>2.0334343806751298</v>
      </c>
      <c r="F46" s="49">
        <v>29.438698558200301</v>
      </c>
      <c r="G46" s="49">
        <v>12.2270637447524</v>
      </c>
      <c r="H46" s="49">
        <v>5.6410757285960598</v>
      </c>
      <c r="I46" s="49">
        <v>17.440509089826499</v>
      </c>
      <c r="J46" s="49">
        <v>11.719538966133699</v>
      </c>
      <c r="K46" s="190">
        <v>23.533113912478001</v>
      </c>
      <c r="L46" s="190">
        <v>10.8065318252822</v>
      </c>
      <c r="M46" s="49">
        <v>38.268659932979901</v>
      </c>
      <c r="N46" s="49">
        <v>18.309284350987198</v>
      </c>
      <c r="O46" s="190">
        <v>43.422055716033</v>
      </c>
      <c r="P46" s="190">
        <v>14.7759866248261</v>
      </c>
    </row>
    <row r="47" spans="1:16" x14ac:dyDescent="0.35">
      <c r="A47" s="77" t="s">
        <v>84</v>
      </c>
      <c r="B47" s="122" t="s">
        <v>29</v>
      </c>
      <c r="C47" s="49">
        <v>0</v>
      </c>
      <c r="D47" s="49">
        <v>0.1551191657413</v>
      </c>
      <c r="E47" s="190">
        <v>4.1867093331433001</v>
      </c>
      <c r="F47" s="49">
        <v>22.345221371728101</v>
      </c>
      <c r="G47" s="49">
        <v>24.6517100643695</v>
      </c>
      <c r="H47" s="49">
        <v>3.6814290421886202</v>
      </c>
      <c r="I47" s="49">
        <v>11.8190619226639</v>
      </c>
      <c r="J47" s="49">
        <v>4.49231690445749</v>
      </c>
      <c r="K47" s="190">
        <v>33.010260694592397</v>
      </c>
      <c r="L47" s="190">
        <v>11.201683887618501</v>
      </c>
      <c r="M47" s="49">
        <v>26.195746961689601</v>
      </c>
      <c r="N47" s="49">
        <v>25.156642329314099</v>
      </c>
      <c r="O47" s="190">
        <v>48.647610708996403</v>
      </c>
      <c r="P47" s="190">
        <v>15.276126172581201</v>
      </c>
    </row>
    <row r="48" spans="1:16" x14ac:dyDescent="0.35">
      <c r="A48" s="77" t="s">
        <v>85</v>
      </c>
      <c r="B48" s="122" t="s">
        <v>30</v>
      </c>
      <c r="C48" s="49">
        <v>0</v>
      </c>
      <c r="D48" s="49">
        <v>0</v>
      </c>
      <c r="E48" s="190">
        <v>0.31436165243147002</v>
      </c>
      <c r="F48" s="49">
        <v>5.4106879621203499</v>
      </c>
      <c r="G48" s="49">
        <v>11.209901455140701</v>
      </c>
      <c r="H48" s="49">
        <v>11.6873192228572</v>
      </c>
      <c r="I48" s="49">
        <v>20.790318758669201</v>
      </c>
      <c r="J48" s="49">
        <v>14.8245068721692</v>
      </c>
      <c r="K48" s="190">
        <v>36.077265729043397</v>
      </c>
      <c r="L48" s="190">
        <v>7.7518303151610297</v>
      </c>
      <c r="M48" s="49">
        <v>10.5892089187392</v>
      </c>
      <c r="N48" s="49">
        <v>21.778772788373701</v>
      </c>
      <c r="O48" s="190">
        <v>67.632018292887096</v>
      </c>
      <c r="P48" s="190">
        <v>9.6688241175260607</v>
      </c>
    </row>
    <row r="49" spans="1:16" x14ac:dyDescent="0.35">
      <c r="A49" s="77" t="s">
        <v>86</v>
      </c>
      <c r="B49" s="122" t="s">
        <v>31</v>
      </c>
      <c r="C49" s="49">
        <v>1.0475005420051</v>
      </c>
      <c r="D49" s="49">
        <v>3.4965916730230001E-2</v>
      </c>
      <c r="E49" s="190">
        <v>2.48289544610238</v>
      </c>
      <c r="F49" s="49">
        <v>22.112025948103799</v>
      </c>
      <c r="G49" s="49">
        <v>18.7094560878244</v>
      </c>
      <c r="H49" s="49">
        <v>3.9545908183632701</v>
      </c>
      <c r="I49" s="49">
        <v>14.073921617580501</v>
      </c>
      <c r="J49" s="49">
        <v>10.092315369261501</v>
      </c>
      <c r="K49" s="190">
        <v>31.057690158863501</v>
      </c>
      <c r="L49" s="190">
        <v>12.6060379241517</v>
      </c>
      <c r="M49" s="49">
        <v>40.266562194872698</v>
      </c>
      <c r="N49" s="49">
        <v>12.895777708112799</v>
      </c>
      <c r="O49" s="190">
        <v>46.837660097014499</v>
      </c>
      <c r="P49" s="190">
        <v>9.3578051581365695</v>
      </c>
    </row>
    <row r="50" spans="1:16" x14ac:dyDescent="0.35">
      <c r="A50" s="77" t="s">
        <v>87</v>
      </c>
      <c r="B50" s="122" t="s">
        <v>32</v>
      </c>
      <c r="C50" s="49">
        <v>0</v>
      </c>
      <c r="D50" s="49">
        <v>0</v>
      </c>
      <c r="E50" s="190">
        <v>2.3169351085632601</v>
      </c>
      <c r="F50" s="49">
        <v>20.1456026537425</v>
      </c>
      <c r="G50" s="49">
        <v>6.8568566003987597</v>
      </c>
      <c r="H50" s="49">
        <v>10.6424387645783</v>
      </c>
      <c r="I50" s="49">
        <v>39.331100330808702</v>
      </c>
      <c r="J50" s="49">
        <v>7.6988236961902503</v>
      </c>
      <c r="K50" s="190">
        <v>15.3251779542815</v>
      </c>
      <c r="L50" s="190">
        <v>4.6614402536963198</v>
      </c>
      <c r="M50" s="49">
        <v>27.031145621634298</v>
      </c>
      <c r="N50" s="49">
        <v>15.010147430800499</v>
      </c>
      <c r="O50" s="190">
        <v>57.958706947565297</v>
      </c>
      <c r="P50" s="190">
        <v>9.1040178741662103</v>
      </c>
    </row>
    <row r="51" spans="1:16" x14ac:dyDescent="0.35">
      <c r="A51" s="27" t="s">
        <v>88</v>
      </c>
      <c r="B51" s="156" t="s">
        <v>33</v>
      </c>
      <c r="C51" s="56">
        <v>4.6960877241955901</v>
      </c>
      <c r="D51" s="56">
        <v>2.4427949206899998E-3</v>
      </c>
      <c r="E51" s="189">
        <v>7.7865304079190496</v>
      </c>
      <c r="F51" s="56">
        <v>18.5209201487007</v>
      </c>
      <c r="G51" s="56">
        <v>27.803908599285901</v>
      </c>
      <c r="H51" s="56">
        <v>6.4346127228520196</v>
      </c>
      <c r="I51" s="56">
        <v>18.627396941469001</v>
      </c>
      <c r="J51" s="56">
        <v>10.1273265107392</v>
      </c>
      <c r="K51" s="189">
        <v>18.485835076953201</v>
      </c>
      <c r="L51" s="189">
        <v>11.1690888713322</v>
      </c>
      <c r="M51" s="56">
        <v>29.72609501653</v>
      </c>
      <c r="N51" s="56">
        <v>21.051020519363199</v>
      </c>
      <c r="O51" s="189">
        <v>49.222884464106798</v>
      </c>
      <c r="P51" s="189">
        <v>16.289764615995001</v>
      </c>
    </row>
    <row r="52" spans="1:16" x14ac:dyDescent="0.35">
      <c r="A52" s="77" t="s">
        <v>89</v>
      </c>
      <c r="B52" s="122" t="s">
        <v>448</v>
      </c>
      <c r="C52" s="49">
        <v>0</v>
      </c>
      <c r="D52" s="49">
        <v>0</v>
      </c>
      <c r="E52" s="190">
        <v>4.1112673622604996</v>
      </c>
      <c r="F52" s="49">
        <v>22.599999122424201</v>
      </c>
      <c r="G52" s="49">
        <v>26.729600949059702</v>
      </c>
      <c r="H52" s="49">
        <v>4.6337001490062297</v>
      </c>
      <c r="I52" s="49">
        <v>20.738480750026302</v>
      </c>
      <c r="J52" s="49">
        <v>4.57370090270744</v>
      </c>
      <c r="K52" s="190">
        <v>20.7245181267762</v>
      </c>
      <c r="L52" s="190">
        <v>11.4189219099928</v>
      </c>
      <c r="M52" s="49">
        <v>60.650235503921898</v>
      </c>
      <c r="N52" s="49">
        <v>5.7759395453668603</v>
      </c>
      <c r="O52" s="190">
        <v>33.573824950711199</v>
      </c>
      <c r="P52" s="190">
        <v>2.5125515826522302</v>
      </c>
    </row>
    <row r="53" spans="1:16" x14ac:dyDescent="0.35">
      <c r="A53" s="77" t="s">
        <v>90</v>
      </c>
      <c r="B53" s="122" t="s">
        <v>34</v>
      </c>
      <c r="C53" s="49">
        <v>0</v>
      </c>
      <c r="D53" s="49">
        <v>0</v>
      </c>
      <c r="E53" s="190">
        <v>8.6102641798282704</v>
      </c>
      <c r="F53" s="49">
        <v>50.980399478368597</v>
      </c>
      <c r="G53" s="49">
        <v>11.6541599064767</v>
      </c>
      <c r="H53" s="49">
        <v>1.1501221704568501</v>
      </c>
      <c r="I53" s="49">
        <v>18.228349403265401</v>
      </c>
      <c r="J53" s="49">
        <v>4.5099908203890102</v>
      </c>
      <c r="K53" s="190">
        <v>13.476978221043399</v>
      </c>
      <c r="L53" s="190">
        <v>10.961941288767701</v>
      </c>
      <c r="M53" s="49">
        <v>60.480265760928198</v>
      </c>
      <c r="N53" s="49">
        <v>8.6139786548550692</v>
      </c>
      <c r="O53" s="190">
        <v>30.905755584216699</v>
      </c>
      <c r="P53" s="190">
        <v>5.7634203616445099</v>
      </c>
    </row>
    <row r="54" spans="1:16" x14ac:dyDescent="0.35">
      <c r="A54" s="77" t="s">
        <v>91</v>
      </c>
      <c r="B54" s="122" t="s">
        <v>478</v>
      </c>
      <c r="C54" s="49">
        <v>0</v>
      </c>
      <c r="D54" s="49">
        <v>0</v>
      </c>
      <c r="E54" s="190">
        <v>12.431500315314899</v>
      </c>
      <c r="F54" s="49">
        <v>74.042160563356404</v>
      </c>
      <c r="G54" s="49">
        <v>6.7545213497760201</v>
      </c>
      <c r="H54" s="49">
        <v>1.9335676478986401</v>
      </c>
      <c r="I54" s="49">
        <v>4.8276834484402196</v>
      </c>
      <c r="J54" s="49">
        <v>5.30203802941279</v>
      </c>
      <c r="K54" s="190">
        <v>7.14002900349311</v>
      </c>
      <c r="L54" s="190">
        <v>4.0988719739808701</v>
      </c>
      <c r="M54" s="49">
        <v>42.617410563598497</v>
      </c>
      <c r="N54" s="49">
        <v>10.1401482399397</v>
      </c>
      <c r="O54" s="190">
        <v>47.242441196461797</v>
      </c>
      <c r="P54" s="190">
        <v>5.7984195754400698</v>
      </c>
    </row>
    <row r="55" spans="1:16" x14ac:dyDescent="0.35">
      <c r="A55" s="77" t="s">
        <v>92</v>
      </c>
      <c r="B55" s="122" t="s">
        <v>35</v>
      </c>
      <c r="C55" s="49">
        <v>0</v>
      </c>
      <c r="D55" s="49">
        <v>1.4980165770700001E-3</v>
      </c>
      <c r="E55" s="190">
        <v>1.79450332230659</v>
      </c>
      <c r="F55" s="49">
        <v>39.790734981714799</v>
      </c>
      <c r="G55" s="49">
        <v>18.601541411361001</v>
      </c>
      <c r="H55" s="49">
        <v>4.6341256888415296</v>
      </c>
      <c r="I55" s="49">
        <v>11.095369518888701</v>
      </c>
      <c r="J55" s="49">
        <v>5.0901379653257299</v>
      </c>
      <c r="K55" s="190">
        <v>20.788090433868302</v>
      </c>
      <c r="L55" s="190">
        <v>17.660643468077399</v>
      </c>
      <c r="M55" s="49">
        <v>62.435929541863601</v>
      </c>
      <c r="N55" s="49">
        <v>7.6242869299568401</v>
      </c>
      <c r="O55" s="190">
        <v>29.9397835281796</v>
      </c>
      <c r="P55" s="190">
        <v>4.04773658251254</v>
      </c>
    </row>
    <row r="56" spans="1:16" x14ac:dyDescent="0.35">
      <c r="A56" s="77" t="s">
        <v>93</v>
      </c>
      <c r="B56" s="122" t="s">
        <v>36</v>
      </c>
      <c r="C56" s="49">
        <v>1.3395153888383</v>
      </c>
      <c r="D56" s="49">
        <v>0</v>
      </c>
      <c r="E56" s="190">
        <v>5.2019993003469001</v>
      </c>
      <c r="F56" s="49">
        <v>40.320669357312902</v>
      </c>
      <c r="G56" s="49">
        <v>15.911959813944399</v>
      </c>
      <c r="H56" s="49">
        <v>3.5609088885742901</v>
      </c>
      <c r="I56" s="49">
        <v>15.8715232559935</v>
      </c>
      <c r="J56" s="49">
        <v>5.0884481189880804</v>
      </c>
      <c r="K56" s="190">
        <v>19.246490565172898</v>
      </c>
      <c r="L56" s="190">
        <v>6.5259983737739002</v>
      </c>
      <c r="M56" s="49">
        <v>72.532416922257497</v>
      </c>
      <c r="N56" s="49">
        <v>6.7171202510840597</v>
      </c>
      <c r="O56" s="190">
        <v>20.750462826658399</v>
      </c>
      <c r="P56" s="190">
        <v>5.5077682465182001</v>
      </c>
    </row>
    <row r="57" spans="1:16" x14ac:dyDescent="0.35">
      <c r="A57" s="27" t="s">
        <v>94</v>
      </c>
      <c r="B57" s="155" t="s">
        <v>358</v>
      </c>
      <c r="C57" s="150">
        <v>7.4000447437456298</v>
      </c>
      <c r="D57" s="150">
        <v>6.3097376626900003E-3</v>
      </c>
      <c r="E57" s="188">
        <v>9.1974630724284694</v>
      </c>
      <c r="F57" s="150">
        <v>22.123314611426899</v>
      </c>
      <c r="G57" s="150">
        <v>21.415082686275099</v>
      </c>
      <c r="H57" s="150">
        <v>6.2387244152225501</v>
      </c>
      <c r="I57" s="150">
        <v>16.578521097899099</v>
      </c>
      <c r="J57" s="150">
        <v>12.7975166845833</v>
      </c>
      <c r="K57" s="188">
        <v>20.8468405045924</v>
      </c>
      <c r="L57" s="188">
        <v>11.6365070276313</v>
      </c>
      <c r="M57" s="150">
        <v>35.352720501055302</v>
      </c>
      <c r="N57" s="150">
        <v>11.968703670095801</v>
      </c>
      <c r="O57" s="188">
        <v>52.678575828848899</v>
      </c>
      <c r="P57" s="188">
        <v>8.1632730347301603</v>
      </c>
    </row>
    <row r="58" spans="1:16" x14ac:dyDescent="0.35">
      <c r="A58" s="77" t="s">
        <v>95</v>
      </c>
      <c r="B58" s="122" t="s">
        <v>37</v>
      </c>
      <c r="C58" s="49">
        <v>0</v>
      </c>
      <c r="D58" s="49">
        <v>4.3566606376999999E-4</v>
      </c>
      <c r="E58" s="190">
        <v>1.2942409662545</v>
      </c>
      <c r="F58" s="49">
        <v>16.498683446426998</v>
      </c>
      <c r="G58" s="49">
        <v>22.790298074092899</v>
      </c>
      <c r="H58" s="49">
        <v>3.44929081117201</v>
      </c>
      <c r="I58" s="49">
        <v>15.444645087385799</v>
      </c>
      <c r="J58" s="49">
        <v>8.8276706945516192</v>
      </c>
      <c r="K58" s="190">
        <v>32.989411886370704</v>
      </c>
      <c r="L58" s="190">
        <v>16.7142641221253</v>
      </c>
      <c r="M58" s="49">
        <v>30.091026530044701</v>
      </c>
      <c r="N58" s="49">
        <v>13.107201816708899</v>
      </c>
      <c r="O58" s="190">
        <v>56.801771653246398</v>
      </c>
      <c r="P58" s="190">
        <v>5.8887658015408402</v>
      </c>
    </row>
    <row r="59" spans="1:16" x14ac:dyDescent="0.35">
      <c r="A59" s="77" t="s">
        <v>96</v>
      </c>
      <c r="B59" s="122" t="s">
        <v>38</v>
      </c>
      <c r="C59" s="49">
        <v>0</v>
      </c>
      <c r="D59" s="49">
        <v>7.2326695939464196</v>
      </c>
      <c r="E59" s="190">
        <v>13.2058135460821</v>
      </c>
      <c r="F59" s="49">
        <v>59.913540129857601</v>
      </c>
      <c r="G59" s="49">
        <v>4.9776131488590902</v>
      </c>
      <c r="H59" s="49">
        <v>0.79652450500366001</v>
      </c>
      <c r="I59" s="49">
        <v>9.5559398150477808</v>
      </c>
      <c r="J59" s="49">
        <v>3.4529114633176401</v>
      </c>
      <c r="K59" s="190">
        <v>21.303470937914302</v>
      </c>
      <c r="L59" s="190">
        <v>2.0179768722890401</v>
      </c>
      <c r="M59" s="49">
        <v>54.4736880076779</v>
      </c>
      <c r="N59" s="49">
        <v>6.7359683088498796</v>
      </c>
      <c r="O59" s="190">
        <v>38.790343683472202</v>
      </c>
      <c r="P59" s="190">
        <v>3.5874831188390801</v>
      </c>
    </row>
    <row r="60" spans="1:16" ht="15" thickBot="1" x14ac:dyDescent="0.4">
      <c r="A60" s="27" t="s">
        <v>97</v>
      </c>
      <c r="B60" s="156" t="s">
        <v>533</v>
      </c>
      <c r="C60" s="56">
        <v>0</v>
      </c>
      <c r="D60" s="56">
        <v>4.6245418767600001E-2</v>
      </c>
      <c r="E60" s="189">
        <v>3.22262369455611</v>
      </c>
      <c r="F60" s="56">
        <v>22.020273818323702</v>
      </c>
      <c r="G60" s="56">
        <v>19.161178764706499</v>
      </c>
      <c r="H60" s="56">
        <v>2.8682768972278598</v>
      </c>
      <c r="I60" s="56">
        <v>8.5772460125436591</v>
      </c>
      <c r="J60" s="56">
        <v>13.9361566843454</v>
      </c>
      <c r="K60" s="189">
        <v>33.436867822878902</v>
      </c>
      <c r="L60" s="189">
        <v>15.5334108807797</v>
      </c>
      <c r="M60" s="56">
        <v>32.526286898386402</v>
      </c>
      <c r="N60" s="56">
        <v>19.246492799169101</v>
      </c>
      <c r="O60" s="189">
        <v>48.227220302444501</v>
      </c>
      <c r="P60" s="189">
        <v>15.0981084086264</v>
      </c>
    </row>
    <row r="61" spans="1:16" ht="15" thickBot="1" x14ac:dyDescent="0.4">
      <c r="A61" s="74" t="s">
        <v>805</v>
      </c>
      <c r="B61" s="126" t="s">
        <v>39</v>
      </c>
      <c r="C61" s="129">
        <v>5.2821499421673304</v>
      </c>
      <c r="D61" s="129">
        <v>7.1123379958299995E-2</v>
      </c>
      <c r="E61" s="192">
        <v>7.48705749510684</v>
      </c>
      <c r="F61" s="129">
        <v>22.8993314430931</v>
      </c>
      <c r="G61" s="129">
        <v>21.3994771750395</v>
      </c>
      <c r="H61" s="129">
        <v>5.7520449512992498</v>
      </c>
      <c r="I61" s="129">
        <v>16.2900040054291</v>
      </c>
      <c r="J61" s="129">
        <v>11.487046363803501</v>
      </c>
      <c r="K61" s="192">
        <v>22.172096061478701</v>
      </c>
      <c r="L61" s="192">
        <v>11.781909711931601</v>
      </c>
      <c r="M61" s="129">
        <v>41.549159925078598</v>
      </c>
      <c r="N61" s="129">
        <v>13.608765689531801</v>
      </c>
      <c r="O61" s="192">
        <v>44.842074385389502</v>
      </c>
      <c r="P61" s="192">
        <v>8.7226700850490104</v>
      </c>
    </row>
    <row r="62" spans="1:16" ht="15" thickBot="1" x14ac:dyDescent="0.4">
      <c r="A62" s="75" t="s">
        <v>805</v>
      </c>
      <c r="B62" s="133" t="s">
        <v>40</v>
      </c>
      <c r="C62" s="136">
        <v>5.2283935393359604</v>
      </c>
      <c r="D62" s="136">
        <v>0.31718473375430001</v>
      </c>
      <c r="E62" s="193">
        <v>7.6496865233436502</v>
      </c>
      <c r="F62" s="136">
        <v>16.555378377897298</v>
      </c>
      <c r="G62" s="136">
        <v>24.014412843072101</v>
      </c>
      <c r="H62" s="136">
        <v>6.8239106688046496</v>
      </c>
      <c r="I62" s="136">
        <v>15.4744753649231</v>
      </c>
      <c r="J62" s="136">
        <v>9.4589289189127399</v>
      </c>
      <c r="K62" s="193">
        <v>27.672893826514699</v>
      </c>
      <c r="L62" s="193">
        <v>11.695230299584701</v>
      </c>
      <c r="M62" s="136">
        <v>43.7180535352975</v>
      </c>
      <c r="N62" s="136">
        <v>13.9903382032113</v>
      </c>
      <c r="O62" s="193">
        <v>42.291584905449703</v>
      </c>
      <c r="P62" s="193">
        <v>7.5439254419979003</v>
      </c>
    </row>
    <row r="63" spans="1:16" ht="15" thickBot="1" x14ac:dyDescent="0.4">
      <c r="A63" s="75" t="s">
        <v>805</v>
      </c>
      <c r="B63" s="133" t="s">
        <v>922</v>
      </c>
      <c r="C63" s="136">
        <v>1.5387803594409399</v>
      </c>
      <c r="D63" s="136">
        <v>0.21336857432403</v>
      </c>
      <c r="E63" s="193">
        <v>2.3983651443644902</v>
      </c>
      <c r="F63" s="136">
        <v>3.890694689919</v>
      </c>
      <c r="G63" s="136">
        <v>21.949078758517398</v>
      </c>
      <c r="H63" s="136">
        <v>5.8842119624976199</v>
      </c>
      <c r="I63" s="136">
        <v>14.041944202866899</v>
      </c>
      <c r="J63" s="136">
        <v>8.6638902559187798</v>
      </c>
      <c r="K63" s="193">
        <v>45.570213740034198</v>
      </c>
      <c r="L63" s="193">
        <v>16.777533678825002</v>
      </c>
      <c r="M63" s="136">
        <v>16.173594265497801</v>
      </c>
      <c r="N63" s="136">
        <v>22.095645001961699</v>
      </c>
      <c r="O63" s="193">
        <v>61.730772484964596</v>
      </c>
      <c r="P63" s="193">
        <v>11.7481352667642</v>
      </c>
    </row>
    <row r="64" spans="1:16" x14ac:dyDescent="0.35">
      <c r="A64" s="76" t="s">
        <v>805</v>
      </c>
      <c r="B64" s="140" t="s">
        <v>42</v>
      </c>
      <c r="C64" s="143">
        <v>1.77367826347372</v>
      </c>
      <c r="D64" s="143">
        <v>0.44615441184884003</v>
      </c>
      <c r="E64" s="194">
        <v>2.75320928056817</v>
      </c>
      <c r="F64" s="143">
        <v>5.5501832025947202</v>
      </c>
      <c r="G64" s="143">
        <v>20.574211914024001</v>
      </c>
      <c r="H64" s="143">
        <v>7.0249427333424999</v>
      </c>
      <c r="I64" s="143">
        <v>17.8595254489016</v>
      </c>
      <c r="J64" s="143">
        <v>8.0788868887235896</v>
      </c>
      <c r="K64" s="194">
        <v>40.912812569003698</v>
      </c>
      <c r="L64" s="194">
        <v>13.812626549318299</v>
      </c>
      <c r="M64" s="143">
        <v>15.1940021998274</v>
      </c>
      <c r="N64" s="143">
        <v>18.830653367685098</v>
      </c>
      <c r="O64" s="194">
        <v>65.975321379002494</v>
      </c>
      <c r="P64" s="194">
        <v>9.2357569846205099</v>
      </c>
    </row>
    <row r="65" spans="1:16" x14ac:dyDescent="0.35">
      <c r="A65" s="76" t="s">
        <v>805</v>
      </c>
      <c r="B65" s="124" t="s">
        <v>43</v>
      </c>
      <c r="C65" s="51">
        <v>0.89580578340021999</v>
      </c>
      <c r="D65" s="51">
        <v>0.30480174557417</v>
      </c>
      <c r="E65" s="195">
        <v>2.15730495607793</v>
      </c>
      <c r="F65" s="51">
        <v>9.5952245253599902</v>
      </c>
      <c r="G65" s="51">
        <v>30.088809784319299</v>
      </c>
      <c r="H65" s="51">
        <v>7.15437172064492</v>
      </c>
      <c r="I65" s="51">
        <v>12.5723321058354</v>
      </c>
      <c r="J65" s="51">
        <v>5.5398379167958103</v>
      </c>
      <c r="K65" s="195">
        <v>35.049423947038001</v>
      </c>
      <c r="L65" s="195">
        <v>24.529565823798901</v>
      </c>
      <c r="M65" s="51">
        <v>30.6690139098238</v>
      </c>
      <c r="N65" s="51">
        <v>21.894286422652399</v>
      </c>
      <c r="O65" s="195">
        <v>47.436712635870201</v>
      </c>
      <c r="P65" s="195">
        <v>12.412859349568</v>
      </c>
    </row>
    <row r="66" spans="1:16" ht="15" thickBot="1" x14ac:dyDescent="0.4">
      <c r="A66" s="76" t="s">
        <v>805</v>
      </c>
      <c r="B66" s="125" t="s">
        <v>315</v>
      </c>
      <c r="C66" s="100">
        <v>1.72656827975828</v>
      </c>
      <c r="D66" s="100">
        <v>0.21865224594738</v>
      </c>
      <c r="E66" s="196">
        <v>2.6656285252051899</v>
      </c>
      <c r="F66" s="100">
        <v>4.2480123949244604</v>
      </c>
      <c r="G66" s="100">
        <v>22.007349494158699</v>
      </c>
      <c r="H66" s="100">
        <v>5.9107243487053296</v>
      </c>
      <c r="I66" s="100">
        <v>14.0823612207558</v>
      </c>
      <c r="J66" s="100">
        <v>8.68632124570507</v>
      </c>
      <c r="K66" s="196">
        <v>45.065263957252199</v>
      </c>
      <c r="L66" s="196">
        <v>16.634143048284798</v>
      </c>
      <c r="M66" s="100">
        <v>24.375034385157299</v>
      </c>
      <c r="N66" s="100">
        <v>19.682267134918099</v>
      </c>
      <c r="O66" s="196">
        <v>55.942699778704501</v>
      </c>
      <c r="P66" s="196">
        <v>10.4963199818618</v>
      </c>
    </row>
    <row r="67" spans="1:16" x14ac:dyDescent="0.35">
      <c r="A67" s="76" t="s">
        <v>805</v>
      </c>
      <c r="B67" s="124" t="s">
        <v>341</v>
      </c>
      <c r="C67" s="51">
        <v>3.8673381647484599</v>
      </c>
      <c r="D67" s="51">
        <v>0.16878972860118999</v>
      </c>
      <c r="E67" s="195">
        <v>6.0879646693947196</v>
      </c>
      <c r="F67" s="51">
        <v>18.439660893732999</v>
      </c>
      <c r="G67" s="51">
        <v>24.258946258638002</v>
      </c>
      <c r="H67" s="51">
        <v>7.0809109548037501</v>
      </c>
      <c r="I67" s="51">
        <v>15.293456084309501</v>
      </c>
      <c r="J67" s="51">
        <v>8.3983926482280804</v>
      </c>
      <c r="K67" s="195">
        <v>26.5286331605109</v>
      </c>
      <c r="L67" s="195">
        <v>12.5664189361996</v>
      </c>
      <c r="M67" s="51">
        <v>48.602455231358299</v>
      </c>
      <c r="N67" s="51">
        <v>13.3269883593561</v>
      </c>
      <c r="O67" s="195">
        <v>38.070575072268902</v>
      </c>
      <c r="P67" s="195">
        <v>6.7628140756446902</v>
      </c>
    </row>
    <row r="68" spans="1:16" x14ac:dyDescent="0.35">
      <c r="A68" s="76" t="s">
        <v>805</v>
      </c>
      <c r="B68" s="124" t="s">
        <v>349</v>
      </c>
      <c r="C68" s="51">
        <v>5.2882480152262499</v>
      </c>
      <c r="D68" s="51">
        <v>0.12931010619217001</v>
      </c>
      <c r="E68" s="195">
        <v>6.8970506450846898</v>
      </c>
      <c r="F68" s="51">
        <v>18.252968098668099</v>
      </c>
      <c r="G68" s="51">
        <v>24.6438383999729</v>
      </c>
      <c r="H68" s="51">
        <v>5.6218816258545798</v>
      </c>
      <c r="I68" s="51">
        <v>15.753550981744</v>
      </c>
      <c r="J68" s="51">
        <v>10.117305472031401</v>
      </c>
      <c r="K68" s="195">
        <v>25.610455421786401</v>
      </c>
      <c r="L68" s="195">
        <v>13.1490888355184</v>
      </c>
      <c r="M68" s="51">
        <v>42.831145463699301</v>
      </c>
      <c r="N68" s="51">
        <v>14.6215252279083</v>
      </c>
      <c r="O68" s="195">
        <v>42.547326066058702</v>
      </c>
      <c r="P68" s="195">
        <v>8.5737004023308199</v>
      </c>
    </row>
    <row r="69" spans="1:16" x14ac:dyDescent="0.35">
      <c r="A69" s="76" t="s">
        <v>805</v>
      </c>
      <c r="B69" s="124" t="s">
        <v>342</v>
      </c>
      <c r="C69" s="51">
        <v>9.8139457432700004E-3</v>
      </c>
      <c r="D69" s="51">
        <v>4.6453838239999999E-5</v>
      </c>
      <c r="E69" s="195">
        <v>2.5723156934069298</v>
      </c>
      <c r="F69" s="51">
        <v>30.8074018731362</v>
      </c>
      <c r="G69" s="51">
        <v>14.1499218483352</v>
      </c>
      <c r="H69" s="51">
        <v>9.2331801996833693</v>
      </c>
      <c r="I69" s="51">
        <v>10.872582914688699</v>
      </c>
      <c r="J69" s="51">
        <v>9.1511498525294606</v>
      </c>
      <c r="K69" s="195">
        <v>25.785763311634199</v>
      </c>
      <c r="L69" s="195">
        <v>8.6290801658036909</v>
      </c>
      <c r="M69" s="51">
        <v>66.749033728188294</v>
      </c>
      <c r="N69" s="51">
        <v>7.9196256281686503</v>
      </c>
      <c r="O69" s="195">
        <v>25.331343312642201</v>
      </c>
      <c r="P69" s="195">
        <v>2.7296465462748301</v>
      </c>
    </row>
    <row r="70" spans="1:16" x14ac:dyDescent="0.35">
      <c r="A70" s="76" t="s">
        <v>805</v>
      </c>
      <c r="B70" s="124" t="s">
        <v>343</v>
      </c>
      <c r="C70" s="51">
        <v>14.9307699161428</v>
      </c>
      <c r="D70" s="51">
        <v>0.52673411262247005</v>
      </c>
      <c r="E70" s="195">
        <v>18.8007995739205</v>
      </c>
      <c r="F70" s="51">
        <v>14.2607593900831</v>
      </c>
      <c r="G70" s="51">
        <v>32.004273796129397</v>
      </c>
      <c r="H70" s="51">
        <v>7.2671596399665104</v>
      </c>
      <c r="I70" s="51">
        <v>17.118385245388598</v>
      </c>
      <c r="J70" s="51">
        <v>6.6295073607647002</v>
      </c>
      <c r="K70" s="195">
        <v>22.719914567687201</v>
      </c>
      <c r="L70" s="195">
        <v>12.1801358335925</v>
      </c>
      <c r="M70" s="51">
        <v>52.178504779021701</v>
      </c>
      <c r="N70" s="51">
        <v>10.9649716100582</v>
      </c>
      <c r="O70" s="195">
        <v>36.856397583404998</v>
      </c>
      <c r="P70" s="195">
        <v>5.8052495320956101</v>
      </c>
    </row>
    <row r="71" spans="1:16" x14ac:dyDescent="0.35">
      <c r="A71" s="76" t="s">
        <v>805</v>
      </c>
      <c r="B71" s="124" t="s">
        <v>344</v>
      </c>
      <c r="C71" s="51">
        <v>5.2821499421673304</v>
      </c>
      <c r="D71" s="51">
        <v>7.1123379958299995E-2</v>
      </c>
      <c r="E71" s="195">
        <v>7.48705749510684</v>
      </c>
      <c r="F71" s="51">
        <v>22.8993314430931</v>
      </c>
      <c r="G71" s="51">
        <v>21.3994771750395</v>
      </c>
      <c r="H71" s="51">
        <v>5.7520449512992498</v>
      </c>
      <c r="I71" s="51">
        <v>16.2900040054291</v>
      </c>
      <c r="J71" s="51">
        <v>11.487046363803501</v>
      </c>
      <c r="K71" s="195">
        <v>22.172096061478701</v>
      </c>
      <c r="L71" s="195">
        <v>11.781909711931601</v>
      </c>
      <c r="M71" s="51">
        <v>41.549159925078598</v>
      </c>
      <c r="N71" s="51">
        <v>13.608765689531801</v>
      </c>
      <c r="O71" s="195">
        <v>44.842074385389502</v>
      </c>
      <c r="P71" s="195">
        <v>8.7226700850490104</v>
      </c>
    </row>
    <row r="72" spans="1:16" x14ac:dyDescent="0.35">
      <c r="A72" s="76" t="s">
        <v>805</v>
      </c>
      <c r="B72" s="124" t="s">
        <v>345</v>
      </c>
      <c r="C72" s="51">
        <v>0.83848664749317003</v>
      </c>
      <c r="D72" s="51">
        <v>6.8854175559000005E-4</v>
      </c>
      <c r="E72" s="195">
        <v>3.9099364096707099</v>
      </c>
      <c r="F72" s="51">
        <v>31.222728750134198</v>
      </c>
      <c r="G72" s="51">
        <v>11.737816416032899</v>
      </c>
      <c r="H72" s="51">
        <v>10.6166990525227</v>
      </c>
      <c r="I72" s="51">
        <v>13.8997304577313</v>
      </c>
      <c r="J72" s="51">
        <v>7.5558654342359102</v>
      </c>
      <c r="K72" s="195">
        <v>24.9671598893345</v>
      </c>
      <c r="L72" s="195">
        <v>7.2978408814076099</v>
      </c>
      <c r="M72" s="51">
        <v>57.481272713572899</v>
      </c>
      <c r="N72" s="51">
        <v>9.7938664861620595</v>
      </c>
      <c r="O72" s="195">
        <v>32.724860259517001</v>
      </c>
      <c r="P72" s="195">
        <v>4.5505791660961696</v>
      </c>
    </row>
    <row r="73" spans="1:16" x14ac:dyDescent="0.35">
      <c r="A73" s="76" t="s">
        <v>805</v>
      </c>
      <c r="B73" s="124" t="s">
        <v>346</v>
      </c>
      <c r="C73" s="51">
        <v>3.4186191644144301</v>
      </c>
      <c r="D73" s="51">
        <v>0.99569577369863005</v>
      </c>
      <c r="E73" s="195">
        <v>7.2063346473692</v>
      </c>
      <c r="F73" s="51">
        <v>8.7779749738123094</v>
      </c>
      <c r="G73" s="51">
        <v>25.823711268022301</v>
      </c>
      <c r="H73" s="51">
        <v>6.1726358245394604</v>
      </c>
      <c r="I73" s="51">
        <v>16.232351302840499</v>
      </c>
      <c r="J73" s="51">
        <v>8.6834976315848493</v>
      </c>
      <c r="K73" s="195">
        <v>34.309828999386497</v>
      </c>
      <c r="L73" s="195">
        <v>12.0521621067696</v>
      </c>
      <c r="M73" s="51">
        <v>43.380808304997998</v>
      </c>
      <c r="N73" s="51">
        <v>13.235678742638299</v>
      </c>
      <c r="O73" s="195">
        <v>43.383527762285901</v>
      </c>
      <c r="P73" s="195">
        <v>6.6237769465969896</v>
      </c>
    </row>
    <row r="74" spans="1:16" x14ac:dyDescent="0.35">
      <c r="A74" s="76" t="s">
        <v>805</v>
      </c>
      <c r="B74" s="124" t="s">
        <v>350</v>
      </c>
      <c r="C74" s="51">
        <v>11.2045598497245</v>
      </c>
      <c r="D74" s="51">
        <v>0.33201233773606997</v>
      </c>
      <c r="E74" s="195">
        <v>12.710640314589901</v>
      </c>
      <c r="F74" s="51">
        <v>12.066826354603</v>
      </c>
      <c r="G74" s="51">
        <v>28.0341624289272</v>
      </c>
      <c r="H74" s="51">
        <v>8.3804474701126193</v>
      </c>
      <c r="I74" s="51">
        <v>12.743090479248901</v>
      </c>
      <c r="J74" s="51">
        <v>9.2248784702498305</v>
      </c>
      <c r="K74" s="195">
        <v>29.550594797066701</v>
      </c>
      <c r="L74" s="195">
        <v>9.5451222040494308</v>
      </c>
      <c r="M74" s="51">
        <v>20.749403764400299</v>
      </c>
      <c r="N74" s="51">
        <v>25.766463300839298</v>
      </c>
      <c r="O74" s="195">
        <v>53.484116723091603</v>
      </c>
      <c r="P74" s="195">
        <v>12.224764299843899</v>
      </c>
    </row>
    <row r="75" spans="1:16" ht="15" thickBot="1" x14ac:dyDescent="0.4">
      <c r="A75" s="76" t="s">
        <v>805</v>
      </c>
      <c r="B75" s="125" t="s">
        <v>1228</v>
      </c>
      <c r="C75" s="100">
        <v>20.650971697924302</v>
      </c>
      <c r="D75" s="100">
        <v>0</v>
      </c>
      <c r="E75" s="196">
        <v>23.8917771788038</v>
      </c>
      <c r="F75" s="100">
        <v>11.7014727256544</v>
      </c>
      <c r="G75" s="100">
        <v>31.6527200736131</v>
      </c>
      <c r="H75" s="100">
        <v>10.367179057043099</v>
      </c>
      <c r="I75" s="100">
        <v>18.904088922979899</v>
      </c>
      <c r="J75" s="100">
        <v>5.3081754768619804</v>
      </c>
      <c r="K75" s="196">
        <v>22.066363743885699</v>
      </c>
      <c r="L75" s="196">
        <v>8.3890028759083801</v>
      </c>
      <c r="M75" s="100">
        <v>41.770647644</v>
      </c>
      <c r="N75" s="100">
        <v>13.8320849953442</v>
      </c>
      <c r="O75" s="196">
        <v>44.397034808885699</v>
      </c>
      <c r="P75" s="196">
        <v>7.11629113861866</v>
      </c>
    </row>
    <row r="76" spans="1:16" x14ac:dyDescent="0.35">
      <c r="A76" s="76" t="s">
        <v>805</v>
      </c>
      <c r="B76" s="124" t="s">
        <v>347</v>
      </c>
      <c r="C76" s="51">
        <v>0.90717373318757999</v>
      </c>
      <c r="D76" s="51">
        <v>0.17367200618597001</v>
      </c>
      <c r="E76" s="195">
        <v>2.7882569159943</v>
      </c>
      <c r="F76" s="51">
        <v>10.0463810068093</v>
      </c>
      <c r="G76" s="51">
        <v>29.016917877806701</v>
      </c>
      <c r="H76" s="51">
        <v>7.1929815424124701</v>
      </c>
      <c r="I76" s="51">
        <v>18.677040896913301</v>
      </c>
      <c r="J76" s="51">
        <v>8.7131663988777692</v>
      </c>
      <c r="K76" s="195">
        <v>26.353512277202999</v>
      </c>
      <c r="L76" s="195">
        <v>21.4240632451355</v>
      </c>
      <c r="M76" s="51">
        <v>27.705857462540401</v>
      </c>
      <c r="N76" s="51">
        <v>21.298701790338999</v>
      </c>
      <c r="O76" s="195">
        <v>50.995391383666302</v>
      </c>
      <c r="P76" s="195">
        <v>12.3787329049524</v>
      </c>
    </row>
    <row r="77" spans="1:16" x14ac:dyDescent="0.35">
      <c r="A77" s="76" t="s">
        <v>805</v>
      </c>
      <c r="B77" s="124" t="s">
        <v>348</v>
      </c>
      <c r="C77" s="51">
        <v>1.9818695854902499</v>
      </c>
      <c r="D77" s="51">
        <v>0.58862378508306001</v>
      </c>
      <c r="E77" s="195">
        <v>3.2306831322969298</v>
      </c>
      <c r="F77" s="51">
        <v>6.2536187055343602</v>
      </c>
      <c r="G77" s="51">
        <v>19.590074037225101</v>
      </c>
      <c r="H77" s="51">
        <v>6.1527332507979597</v>
      </c>
      <c r="I77" s="51">
        <v>15.594820460544501</v>
      </c>
      <c r="J77" s="51">
        <v>7.7602023527397899</v>
      </c>
      <c r="K77" s="195">
        <v>44.649290882121797</v>
      </c>
      <c r="L77" s="195">
        <v>12.2438614602315</v>
      </c>
      <c r="M77" s="51">
        <v>15.019217238611001</v>
      </c>
      <c r="N77" s="51">
        <v>19.800843801379099</v>
      </c>
      <c r="O77" s="195">
        <v>65.179935409860505</v>
      </c>
      <c r="P77" s="195">
        <v>9.9803116713675202</v>
      </c>
    </row>
    <row r="78" spans="1:16" x14ac:dyDescent="0.35">
      <c r="A78" s="76" t="s">
        <v>805</v>
      </c>
      <c r="B78" s="124" t="s">
        <v>617</v>
      </c>
      <c r="C78" s="51">
        <v>4.0130085409470002E-2</v>
      </c>
      <c r="D78" s="51">
        <v>3.0148499006040001E-2</v>
      </c>
      <c r="E78" s="195">
        <v>0.19057718829473</v>
      </c>
      <c r="F78" s="51">
        <v>1.7931513733645701</v>
      </c>
      <c r="G78" s="51">
        <v>19.7244292021748</v>
      </c>
      <c r="H78" s="51">
        <v>5.49335172699839</v>
      </c>
      <c r="I78" s="51">
        <v>14.232691182392299</v>
      </c>
      <c r="J78" s="51">
        <v>10.0438445442879</v>
      </c>
      <c r="K78" s="195">
        <v>48.712531970766101</v>
      </c>
      <c r="L78" s="195">
        <v>16.584738888964701</v>
      </c>
      <c r="M78" s="51">
        <v>4.6740069012619401</v>
      </c>
      <c r="N78" s="51">
        <v>24.4173591626448</v>
      </c>
      <c r="O78" s="195">
        <v>70.908624157134398</v>
      </c>
      <c r="P78" s="195">
        <v>15.441296683537001</v>
      </c>
    </row>
    <row r="79" spans="1:16" ht="15" thickBot="1" x14ac:dyDescent="0.4">
      <c r="A79" s="76" t="s">
        <v>805</v>
      </c>
      <c r="B79" s="125" t="s">
        <v>1227</v>
      </c>
      <c r="C79" s="100">
        <v>0.36292800948456999</v>
      </c>
      <c r="D79" s="100">
        <v>0.11179985674905001</v>
      </c>
      <c r="E79" s="196">
        <v>0.67885541159271001</v>
      </c>
      <c r="F79" s="100">
        <v>1.42297068794102</v>
      </c>
      <c r="G79" s="100">
        <v>17.909156613019299</v>
      </c>
      <c r="H79" s="100">
        <v>5.2389951367104599</v>
      </c>
      <c r="I79" s="100">
        <v>14.446336813579901</v>
      </c>
      <c r="J79" s="100">
        <v>10.0454822266758</v>
      </c>
      <c r="K79" s="196">
        <v>50.937058522072</v>
      </c>
      <c r="L79" s="196">
        <v>14.0986312581774</v>
      </c>
      <c r="M79" s="100">
        <v>4.8991183925569803</v>
      </c>
      <c r="N79" s="100">
        <v>22.7483458863911</v>
      </c>
      <c r="O79" s="196">
        <v>72.352532287226197</v>
      </c>
      <c r="P79" s="196">
        <v>13.8969885097579</v>
      </c>
    </row>
    <row r="80" spans="1:16" x14ac:dyDescent="0.35">
      <c r="A80" s="76" t="s">
        <v>805</v>
      </c>
      <c r="B80" s="124" t="s">
        <v>626</v>
      </c>
      <c r="C80" s="51">
        <v>13.6002630072404</v>
      </c>
      <c r="D80" s="51">
        <v>0.15080703513179</v>
      </c>
      <c r="E80" s="195">
        <v>15.607230813598299</v>
      </c>
      <c r="F80" s="51">
        <v>17.4151523808038</v>
      </c>
      <c r="G80" s="51">
        <v>26.209387770960902</v>
      </c>
      <c r="H80" s="51">
        <v>7.8367376246317901</v>
      </c>
      <c r="I80" s="51">
        <v>15.8433520631856</v>
      </c>
      <c r="J80" s="51">
        <v>10.881707800026099</v>
      </c>
      <c r="K80" s="195">
        <v>21.813662360479899</v>
      </c>
      <c r="L80" s="195">
        <v>9.3541200929958208</v>
      </c>
      <c r="M80" s="51">
        <v>35.643798604646598</v>
      </c>
      <c r="N80" s="51">
        <v>16.0616686806564</v>
      </c>
      <c r="O80" s="195">
        <v>48.2945445793573</v>
      </c>
      <c r="P80" s="195">
        <v>8.1365082552351495</v>
      </c>
    </row>
    <row r="81" spans="1:16" x14ac:dyDescent="0.35">
      <c r="A81" s="76" t="s">
        <v>805</v>
      </c>
      <c r="B81" s="124" t="s">
        <v>627</v>
      </c>
      <c r="C81" s="51">
        <v>15.531686683923599</v>
      </c>
      <c r="D81" s="51">
        <v>0.33567721917174997</v>
      </c>
      <c r="E81" s="195">
        <v>18.314083887311501</v>
      </c>
      <c r="F81" s="51">
        <v>4.4091350074693603</v>
      </c>
      <c r="G81" s="51">
        <v>33.981463876872098</v>
      </c>
      <c r="H81" s="51">
        <v>6.8838270421340697</v>
      </c>
      <c r="I81" s="51">
        <v>13.5523484353673</v>
      </c>
      <c r="J81" s="51">
        <v>7.8061657616876703</v>
      </c>
      <c r="K81" s="195">
        <v>33.367059876519697</v>
      </c>
      <c r="L81" s="195">
        <v>12.047740649242201</v>
      </c>
      <c r="M81" s="51">
        <v>14.6243963299312</v>
      </c>
      <c r="N81" s="51">
        <v>24.950774871167301</v>
      </c>
      <c r="O81" s="195">
        <v>60.4248067266427</v>
      </c>
      <c r="P81" s="195">
        <v>9.1399722522925497</v>
      </c>
    </row>
    <row r="82" spans="1:16" x14ac:dyDescent="0.35">
      <c r="A82" s="76" t="s">
        <v>805</v>
      </c>
      <c r="B82" s="124" t="s">
        <v>628</v>
      </c>
      <c r="C82" s="51">
        <v>1.5532279151147601</v>
      </c>
      <c r="D82" s="51">
        <v>0.39022285277404001</v>
      </c>
      <c r="E82" s="195">
        <v>4.1564054418742797</v>
      </c>
      <c r="F82" s="51">
        <v>16.098683381376699</v>
      </c>
      <c r="G82" s="51">
        <v>22.848485443934401</v>
      </c>
      <c r="H82" s="51">
        <v>6.2859169617330801</v>
      </c>
      <c r="I82" s="51">
        <v>15.2785353366598</v>
      </c>
      <c r="J82" s="51">
        <v>8.7031768329424306</v>
      </c>
      <c r="K82" s="195">
        <v>30.785202043497499</v>
      </c>
      <c r="L82" s="195">
        <v>12.9387818771366</v>
      </c>
      <c r="M82" s="51">
        <v>45.369605680203399</v>
      </c>
      <c r="N82" s="51">
        <v>13.566656969188401</v>
      </c>
      <c r="O82" s="195">
        <v>41.063706790332297</v>
      </c>
      <c r="P82" s="195">
        <v>7.42271532110846</v>
      </c>
    </row>
    <row r="83" spans="1:16" ht="15" thickBot="1" x14ac:dyDescent="0.4">
      <c r="A83" s="76" t="s">
        <v>805</v>
      </c>
      <c r="B83" s="125" t="s">
        <v>629</v>
      </c>
      <c r="C83" s="100">
        <v>0.45783803774927001</v>
      </c>
      <c r="D83" s="100">
        <v>0.20392071019373001</v>
      </c>
      <c r="E83" s="196">
        <v>1.1689381614510801</v>
      </c>
      <c r="F83" s="100">
        <v>3.8591087951685501</v>
      </c>
      <c r="G83" s="100">
        <v>21.216007588935401</v>
      </c>
      <c r="H83" s="100">
        <v>5.82331057109824</v>
      </c>
      <c r="I83" s="100">
        <v>14.0717727479453</v>
      </c>
      <c r="J83" s="100">
        <v>8.7161469857342198</v>
      </c>
      <c r="K83" s="196">
        <v>46.313688968538202</v>
      </c>
      <c r="L83" s="196">
        <v>17.065695574739401</v>
      </c>
      <c r="M83" s="100">
        <v>16.4686795865581</v>
      </c>
      <c r="N83" s="100">
        <v>21.551810741160701</v>
      </c>
      <c r="O83" s="196">
        <v>61.9795278675021</v>
      </c>
      <c r="P83" s="196">
        <v>12.244928221901599</v>
      </c>
    </row>
    <row r="84" spans="1:16" x14ac:dyDescent="0.35">
      <c r="A84" s="76" t="s">
        <v>805</v>
      </c>
      <c r="B84" s="124" t="s">
        <v>326</v>
      </c>
      <c r="C84" s="51">
        <v>1.2081941353953001</v>
      </c>
      <c r="D84" s="51">
        <v>0.39136585591348999</v>
      </c>
      <c r="E84" s="195">
        <v>6.1878323997329998</v>
      </c>
      <c r="F84" s="51">
        <v>28.667585526968502</v>
      </c>
      <c r="G84" s="51">
        <v>18.361251465955998</v>
      </c>
      <c r="H84" s="51">
        <v>8.1068140259908503</v>
      </c>
      <c r="I84" s="51">
        <v>15.2588251100211</v>
      </c>
      <c r="J84" s="51">
        <v>6.5807587098216596</v>
      </c>
      <c r="K84" s="195">
        <v>23.024765161525501</v>
      </c>
      <c r="L84" s="195">
        <v>10.433758068550899</v>
      </c>
      <c r="M84" s="51">
        <v>60.361861127388202</v>
      </c>
      <c r="N84" s="51">
        <v>9.4063742237158099</v>
      </c>
      <c r="O84" s="195">
        <v>30.231765149005899</v>
      </c>
      <c r="P84" s="195">
        <v>5.2238105322350004</v>
      </c>
    </row>
    <row r="85" spans="1:16" x14ac:dyDescent="0.35">
      <c r="A85" s="76" t="s">
        <v>805</v>
      </c>
      <c r="B85" s="124" t="s">
        <v>327</v>
      </c>
      <c r="C85" s="51">
        <v>2.3327950152827102</v>
      </c>
      <c r="D85" s="51">
        <v>0</v>
      </c>
      <c r="E85" s="195">
        <v>2.8345915210973902</v>
      </c>
      <c r="F85" s="51">
        <v>21.596807208878801</v>
      </c>
      <c r="G85" s="51">
        <v>21.277660647168801</v>
      </c>
      <c r="H85" s="51">
        <v>5.0986782792223497</v>
      </c>
      <c r="I85" s="51">
        <v>14.7161089851797</v>
      </c>
      <c r="J85" s="51">
        <v>9.1324216987778897</v>
      </c>
      <c r="K85" s="195">
        <v>28.178323180759399</v>
      </c>
      <c r="L85" s="195">
        <v>9.6799906957686002</v>
      </c>
      <c r="M85" s="51">
        <v>31.0108144566071</v>
      </c>
      <c r="N85" s="51">
        <v>16.169251059855799</v>
      </c>
      <c r="O85" s="195">
        <v>52.819934483537097</v>
      </c>
      <c r="P85" s="195">
        <v>8.5053390002617704</v>
      </c>
    </row>
    <row r="86" spans="1:16" x14ac:dyDescent="0.35">
      <c r="A86" s="76" t="s">
        <v>805</v>
      </c>
      <c r="B86" s="124" t="s">
        <v>328</v>
      </c>
      <c r="C86" s="51">
        <v>6.2104355720217397</v>
      </c>
      <c r="D86" s="51">
        <v>0.11057997925059999</v>
      </c>
      <c r="E86" s="195">
        <v>7.8076612384845996</v>
      </c>
      <c r="F86" s="51">
        <v>17.670361031065099</v>
      </c>
      <c r="G86" s="51">
        <v>23.888002455743798</v>
      </c>
      <c r="H86" s="51">
        <v>7.3234619801815803</v>
      </c>
      <c r="I86" s="51">
        <v>15.849708254487</v>
      </c>
      <c r="J86" s="51">
        <v>10.201395214959</v>
      </c>
      <c r="K86" s="195">
        <v>25.067071063630799</v>
      </c>
      <c r="L86" s="195">
        <v>11.8512975843823</v>
      </c>
      <c r="M86" s="51">
        <v>34.346170849054197</v>
      </c>
      <c r="N86" s="51">
        <v>16.981262211747101</v>
      </c>
      <c r="O86" s="195">
        <v>48.672503701161801</v>
      </c>
      <c r="P86" s="195">
        <v>9.5059255599024297</v>
      </c>
    </row>
    <row r="87" spans="1:16" x14ac:dyDescent="0.35">
      <c r="A87" s="76" t="s">
        <v>805</v>
      </c>
      <c r="B87" s="124" t="s">
        <v>329</v>
      </c>
      <c r="C87" s="51">
        <v>0.49895320923820002</v>
      </c>
      <c r="D87" s="51">
        <v>0.43726538767860001</v>
      </c>
      <c r="E87" s="195">
        <v>2.1925597333630198</v>
      </c>
      <c r="F87" s="51">
        <v>15.299320293453601</v>
      </c>
      <c r="G87" s="51">
        <v>24.2810009287696</v>
      </c>
      <c r="H87" s="51">
        <v>7.7774918516533997</v>
      </c>
      <c r="I87" s="51">
        <v>14.219657497808999</v>
      </c>
      <c r="J87" s="51">
        <v>7.9917787532600597</v>
      </c>
      <c r="K87" s="195">
        <v>30.430750675060001</v>
      </c>
      <c r="L87" s="195">
        <v>16.853086210837301</v>
      </c>
      <c r="M87" s="51">
        <v>34.990563195542599</v>
      </c>
      <c r="N87" s="51">
        <v>19.854806297827299</v>
      </c>
      <c r="O87" s="195">
        <v>45.154692974659099</v>
      </c>
      <c r="P87" s="195">
        <v>10.7570107707199</v>
      </c>
    </row>
    <row r="88" spans="1:16" x14ac:dyDescent="0.35">
      <c r="A88" s="76" t="s">
        <v>805</v>
      </c>
      <c r="B88" s="124" t="s">
        <v>330</v>
      </c>
      <c r="C88" s="51">
        <v>4.9980592695975199</v>
      </c>
      <c r="D88" s="51">
        <v>1.112099622396</v>
      </c>
      <c r="E88" s="195">
        <v>8.4147560071493999</v>
      </c>
      <c r="F88" s="51">
        <v>2.3473588428320502</v>
      </c>
      <c r="G88" s="51">
        <v>29.205657433980502</v>
      </c>
      <c r="H88" s="51">
        <v>3.8621870316527702</v>
      </c>
      <c r="I88" s="51">
        <v>14.186363336423099</v>
      </c>
      <c r="J88" s="51">
        <v>8.9425167381791102</v>
      </c>
      <c r="K88" s="195">
        <v>41.4559166171464</v>
      </c>
      <c r="L88" s="195">
        <v>12.1507034951993</v>
      </c>
      <c r="M88" s="51">
        <v>19.824585987512901</v>
      </c>
      <c r="N88" s="51">
        <v>19.224612393507201</v>
      </c>
      <c r="O88" s="195">
        <v>60.950830919282801</v>
      </c>
      <c r="P88" s="195">
        <v>8.7205883295325108</v>
      </c>
    </row>
    <row r="89" spans="1:16" x14ac:dyDescent="0.35">
      <c r="A89" s="76" t="s">
        <v>805</v>
      </c>
      <c r="B89" s="124" t="s">
        <v>331</v>
      </c>
      <c r="C89" s="51">
        <v>2.2046570874736702</v>
      </c>
      <c r="D89" s="51">
        <v>0.27175297257338998</v>
      </c>
      <c r="E89" s="195">
        <v>3.4258206307034702</v>
      </c>
      <c r="F89" s="51">
        <v>6.7580390768892702</v>
      </c>
      <c r="G89" s="51">
        <v>29.181199705455398</v>
      </c>
      <c r="H89" s="51">
        <v>6.9052507746061904</v>
      </c>
      <c r="I89" s="51">
        <v>13.738971559671601</v>
      </c>
      <c r="J89" s="51">
        <v>5.9570933688534602</v>
      </c>
      <c r="K89" s="195">
        <v>37.459564058028398</v>
      </c>
      <c r="L89" s="195">
        <v>23.379094162862401</v>
      </c>
      <c r="M89" s="51">
        <v>16.840718150479699</v>
      </c>
      <c r="N89" s="51">
        <v>22.6027463412528</v>
      </c>
      <c r="O89" s="195">
        <v>60.556548966848197</v>
      </c>
      <c r="P89" s="195">
        <v>12.365801815160699</v>
      </c>
    </row>
    <row r="90" spans="1:16" ht="15" thickBot="1" x14ac:dyDescent="0.4">
      <c r="A90" s="76" t="s">
        <v>805</v>
      </c>
      <c r="B90" s="125" t="s">
        <v>830</v>
      </c>
      <c r="C90" s="100">
        <v>1.3799127961489801</v>
      </c>
      <c r="D90" s="100">
        <v>0.10326732423024</v>
      </c>
      <c r="E90" s="196">
        <v>1.7252264429878901</v>
      </c>
      <c r="F90" s="100">
        <v>1.25283545347737</v>
      </c>
      <c r="G90" s="100">
        <v>18.452732560291999</v>
      </c>
      <c r="H90" s="100">
        <v>5.2047684872244</v>
      </c>
      <c r="I90" s="100">
        <v>14.132057319359699</v>
      </c>
      <c r="J90" s="100">
        <v>9.9495642290898392</v>
      </c>
      <c r="K90" s="196">
        <v>51.008041950559203</v>
      </c>
      <c r="L90" s="196">
        <v>13.8548219970569</v>
      </c>
      <c r="M90" s="100">
        <v>3.41934873933331</v>
      </c>
      <c r="N90" s="100">
        <v>23.603802723337999</v>
      </c>
      <c r="O90" s="196">
        <v>72.976829827956394</v>
      </c>
      <c r="P90" s="196">
        <v>12.1276069500194</v>
      </c>
    </row>
    <row r="91" spans="1:16" x14ac:dyDescent="0.35">
      <c r="A91" s="76" t="s">
        <v>805</v>
      </c>
      <c r="B91" s="124" t="s">
        <v>332</v>
      </c>
      <c r="C91" s="51">
        <v>4.1820868309110901</v>
      </c>
      <c r="D91" s="51">
        <v>0.50376486653232</v>
      </c>
      <c r="E91" s="195">
        <v>8.2907276754060106</v>
      </c>
      <c r="F91" s="51">
        <v>23.949802403985899</v>
      </c>
      <c r="G91" s="51">
        <v>20.548770311825599</v>
      </c>
      <c r="H91" s="51">
        <v>9.3018492900031493</v>
      </c>
      <c r="I91" s="51">
        <v>16.299848448491598</v>
      </c>
      <c r="J91" s="51">
        <v>6.8838582054971704</v>
      </c>
      <c r="K91" s="195">
        <v>23.015871340378801</v>
      </c>
      <c r="L91" s="195">
        <v>9.8358154693182502</v>
      </c>
      <c r="M91" s="51">
        <v>53.805545975334702</v>
      </c>
      <c r="N91" s="51">
        <v>10.690122392719401</v>
      </c>
      <c r="O91" s="195">
        <v>35.504276895804203</v>
      </c>
      <c r="P91" s="195">
        <v>5.90057892443944</v>
      </c>
    </row>
    <row r="92" spans="1:16" x14ac:dyDescent="0.35">
      <c r="A92" s="76" t="s">
        <v>805</v>
      </c>
      <c r="B92" s="124" t="s">
        <v>333</v>
      </c>
      <c r="C92" s="51">
        <v>0.30660993752156002</v>
      </c>
      <c r="D92" s="51">
        <v>0.14053656264924999</v>
      </c>
      <c r="E92" s="195">
        <v>1.6539889756947099</v>
      </c>
      <c r="F92" s="51">
        <v>17.166097420641901</v>
      </c>
      <c r="G92" s="51">
        <v>22.230946603410899</v>
      </c>
      <c r="H92" s="51">
        <v>8.1548705455258403</v>
      </c>
      <c r="I92" s="51">
        <v>15.868201959670699</v>
      </c>
      <c r="J92" s="51">
        <v>9.8567169466032691</v>
      </c>
      <c r="K92" s="195">
        <v>26.72316652408</v>
      </c>
      <c r="L92" s="195">
        <v>17.888928509535301</v>
      </c>
      <c r="M92" s="51">
        <v>44.635091328133903</v>
      </c>
      <c r="N92" s="51">
        <v>15.188204419315101</v>
      </c>
      <c r="O92" s="195">
        <v>40.1767291881673</v>
      </c>
      <c r="P92" s="195">
        <v>7.8099178569786298</v>
      </c>
    </row>
    <row r="93" spans="1:16" x14ac:dyDescent="0.35">
      <c r="A93" s="76" t="s">
        <v>805</v>
      </c>
      <c r="B93" s="124" t="s">
        <v>334</v>
      </c>
      <c r="C93" s="51">
        <v>0</v>
      </c>
      <c r="D93" s="51">
        <v>0</v>
      </c>
      <c r="E93" s="195">
        <v>0.96979394768336002</v>
      </c>
      <c r="F93" s="51">
        <v>9.0837104965968205</v>
      </c>
      <c r="G93" s="51">
        <v>13.410297738482599</v>
      </c>
      <c r="H93" s="51">
        <v>4.8586405064765499</v>
      </c>
      <c r="I93" s="51">
        <v>20.022639625151701</v>
      </c>
      <c r="J93" s="51">
        <v>11.1459982443515</v>
      </c>
      <c r="K93" s="195">
        <v>41.478713389188201</v>
      </c>
      <c r="L93" s="195">
        <v>11.13359614756</v>
      </c>
      <c r="M93" s="51">
        <v>26.144349685410599</v>
      </c>
      <c r="N93" s="51">
        <v>18.186166244425799</v>
      </c>
      <c r="O93" s="195">
        <v>55.669164054802899</v>
      </c>
      <c r="P93" s="195">
        <v>9.2187827816121395</v>
      </c>
    </row>
    <row r="94" spans="1:16" x14ac:dyDescent="0.35">
      <c r="A94" s="76" t="s">
        <v>805</v>
      </c>
      <c r="B94" s="124" t="s">
        <v>335</v>
      </c>
      <c r="C94" s="51">
        <v>0.47010243596631002</v>
      </c>
      <c r="D94" s="51">
        <v>9.1109220641020006E-2</v>
      </c>
      <c r="E94" s="195">
        <v>1.30199417013772</v>
      </c>
      <c r="F94" s="51">
        <v>2.90325866708636</v>
      </c>
      <c r="G94" s="51">
        <v>20.955089551293401</v>
      </c>
      <c r="H94" s="51">
        <v>6.5989923523801401</v>
      </c>
      <c r="I94" s="51">
        <v>19.653083350959498</v>
      </c>
      <c r="J94" s="51">
        <v>9.8119071749487397</v>
      </c>
      <c r="K94" s="195">
        <v>40.078267927578999</v>
      </c>
      <c r="L94" s="195">
        <v>16.7570611537997</v>
      </c>
      <c r="M94" s="51">
        <v>18.324513242371999</v>
      </c>
      <c r="N94" s="51">
        <v>18.786042912468002</v>
      </c>
      <c r="O94" s="195">
        <v>62.8895319453638</v>
      </c>
      <c r="P94" s="195">
        <v>7.7756873780622104</v>
      </c>
    </row>
    <row r="95" spans="1:16" x14ac:dyDescent="0.35">
      <c r="A95" s="76" t="s">
        <v>805</v>
      </c>
      <c r="B95" s="124" t="s">
        <v>336</v>
      </c>
      <c r="C95" s="51">
        <v>0.68095690557887001</v>
      </c>
      <c r="D95" s="51">
        <v>0.19275199619603001</v>
      </c>
      <c r="E95" s="195">
        <v>5.0038744239894504</v>
      </c>
      <c r="F95" s="51">
        <v>25.084643447197902</v>
      </c>
      <c r="G95" s="51">
        <v>16.033234662760201</v>
      </c>
      <c r="H95" s="51">
        <v>10.1799567454678</v>
      </c>
      <c r="I95" s="51">
        <v>17.444309549757801</v>
      </c>
      <c r="J95" s="51">
        <v>6.10301704248739</v>
      </c>
      <c r="K95" s="195">
        <v>25.154838552726201</v>
      </c>
      <c r="L95" s="195">
        <v>9.0814766650198795</v>
      </c>
      <c r="M95" s="51">
        <v>57.641667239594703</v>
      </c>
      <c r="N95" s="51">
        <v>10.533598208606399</v>
      </c>
      <c r="O95" s="195">
        <v>31.8247499471012</v>
      </c>
      <c r="P95" s="195">
        <v>5.47509688922778</v>
      </c>
    </row>
    <row r="96" spans="1:16" ht="15" thickBot="1" x14ac:dyDescent="0.4">
      <c r="A96" s="76" t="s">
        <v>805</v>
      </c>
      <c r="B96" s="125" t="s">
        <v>337</v>
      </c>
      <c r="C96" s="100">
        <v>6.8562740893626799</v>
      </c>
      <c r="D96" s="100">
        <v>1.0398483236542599</v>
      </c>
      <c r="E96" s="196">
        <v>10.4700883547237</v>
      </c>
      <c r="F96" s="100">
        <v>12.205650595581799</v>
      </c>
      <c r="G96" s="100">
        <v>29.928404952268199</v>
      </c>
      <c r="H96" s="100">
        <v>6.6930347540759199</v>
      </c>
      <c r="I96" s="100">
        <v>14.214263449720701</v>
      </c>
      <c r="J96" s="100">
        <v>8.6536662812705405</v>
      </c>
      <c r="K96" s="196">
        <v>28.309435743261002</v>
      </c>
      <c r="L96" s="196">
        <v>15.9387685032221</v>
      </c>
      <c r="M96" s="100">
        <v>32.427833154560801</v>
      </c>
      <c r="N96" s="100">
        <v>20.878784121777301</v>
      </c>
      <c r="O96" s="196">
        <v>46.693385459501201</v>
      </c>
      <c r="P96" s="196">
        <v>10.9068659937045</v>
      </c>
    </row>
    <row r="97" spans="1:16" x14ac:dyDescent="0.35">
      <c r="A97" s="76" t="s">
        <v>805</v>
      </c>
      <c r="B97" s="124" t="s">
        <v>338</v>
      </c>
      <c r="C97" s="51">
        <v>6.4999533688117301</v>
      </c>
      <c r="D97" s="51">
        <v>0.26417319193508998</v>
      </c>
      <c r="E97" s="195">
        <v>9.4396309561409506</v>
      </c>
      <c r="F97" s="51">
        <v>22.6681774850416</v>
      </c>
      <c r="G97" s="51">
        <v>21.887554219034701</v>
      </c>
      <c r="H97" s="51">
        <v>7.3406036980332097</v>
      </c>
      <c r="I97" s="51">
        <v>15.655547086996799</v>
      </c>
      <c r="J97" s="51">
        <v>9.4685249164710701</v>
      </c>
      <c r="K97" s="195">
        <v>22.979592594642501</v>
      </c>
      <c r="L97" s="195">
        <v>10.6122765967174</v>
      </c>
      <c r="M97" s="51">
        <v>51.100807519792198</v>
      </c>
      <c r="N97" s="51">
        <v>11.627552906336099</v>
      </c>
      <c r="O97" s="195">
        <v>37.271649473383803</v>
      </c>
      <c r="P97" s="195">
        <v>6.6940211776143901</v>
      </c>
    </row>
    <row r="98" spans="1:16" x14ac:dyDescent="0.35">
      <c r="A98" s="76" t="s">
        <v>805</v>
      </c>
      <c r="B98" s="124" t="s">
        <v>339</v>
      </c>
      <c r="C98" s="51">
        <v>5.9222000351960302</v>
      </c>
      <c r="D98" s="51">
        <v>0.12214934692326999</v>
      </c>
      <c r="E98" s="195">
        <v>6.9427470990715703</v>
      </c>
      <c r="F98" s="51">
        <v>12.6057627956995</v>
      </c>
      <c r="G98" s="51">
        <v>27.974303595253001</v>
      </c>
      <c r="H98" s="51">
        <v>5.7276848044709796</v>
      </c>
      <c r="I98" s="51">
        <v>15.04773792394</v>
      </c>
      <c r="J98" s="51">
        <v>9.5553486550869895</v>
      </c>
      <c r="K98" s="195">
        <v>29.089162225569702</v>
      </c>
      <c r="L98" s="195">
        <v>12.986165385314999</v>
      </c>
      <c r="M98" s="51">
        <v>33.9966336363225</v>
      </c>
      <c r="N98" s="51">
        <v>18.040606559335298</v>
      </c>
      <c r="O98" s="195">
        <v>47.962777440093198</v>
      </c>
      <c r="P98" s="195">
        <v>9.8663463077420808</v>
      </c>
    </row>
    <row r="99" spans="1:16" ht="15" thickBot="1" x14ac:dyDescent="0.4">
      <c r="A99" s="76" t="s">
        <v>805</v>
      </c>
      <c r="B99" s="125" t="s">
        <v>623</v>
      </c>
      <c r="C99" s="100">
        <v>21.077551688809301</v>
      </c>
      <c r="D99" s="100">
        <v>0.30164784800955002</v>
      </c>
      <c r="E99" s="196">
        <v>22.980343903421598</v>
      </c>
      <c r="F99" s="100">
        <v>11.2223996667572</v>
      </c>
      <c r="G99" s="100">
        <v>37.6323796019973</v>
      </c>
      <c r="H99" s="100">
        <v>4.0219161866374904</v>
      </c>
      <c r="I99" s="100">
        <v>11.728354783599</v>
      </c>
      <c r="J99" s="100">
        <v>9.6889036567881206</v>
      </c>
      <c r="K99" s="196">
        <v>25.7060461042147</v>
      </c>
      <c r="L99" s="196">
        <v>6.2203495110561597</v>
      </c>
      <c r="M99" s="100">
        <v>48.875001821104803</v>
      </c>
      <c r="N99" s="100">
        <v>12.296257173761999</v>
      </c>
      <c r="O99" s="196">
        <v>38.828742300509496</v>
      </c>
      <c r="P99" s="196">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630</v>
      </c>
    </row>
    <row r="102" spans="1:16" x14ac:dyDescent="0.35">
      <c r="A102" s="30" t="s">
        <v>583</v>
      </c>
    </row>
    <row r="103" spans="1:16" x14ac:dyDescent="0.35">
      <c r="A103" s="30" t="s">
        <v>1241</v>
      </c>
    </row>
    <row r="104" spans="1:16" x14ac:dyDescent="0.35">
      <c r="A104" s="30" t="s">
        <v>1308</v>
      </c>
    </row>
    <row r="105" spans="1:16" x14ac:dyDescent="0.35">
      <c r="A105" s="30" t="s">
        <v>1280</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9" fitToHeight="0"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604</v>
      </c>
      <c r="D1" s="92"/>
      <c r="E1" s="92"/>
      <c r="F1" s="92"/>
      <c r="G1" s="173"/>
      <c r="H1" s="92"/>
      <c r="I1" s="92"/>
      <c r="J1" s="173"/>
      <c r="K1" s="92"/>
      <c r="L1" s="92"/>
      <c r="M1" s="173"/>
      <c r="N1" s="173"/>
    </row>
    <row r="2" spans="1:14" ht="84.5" thickBot="1" x14ac:dyDescent="0.4">
      <c r="A2" s="8" t="s">
        <v>1013</v>
      </c>
      <c r="B2" s="121" t="s">
        <v>625</v>
      </c>
      <c r="C2" s="161" t="s">
        <v>837</v>
      </c>
      <c r="D2" s="171" t="s">
        <v>847</v>
      </c>
      <c r="E2" s="171" t="s">
        <v>848</v>
      </c>
      <c r="F2" s="171" t="s">
        <v>836</v>
      </c>
      <c r="G2" s="172" t="s">
        <v>849</v>
      </c>
      <c r="H2" s="161" t="s">
        <v>1090</v>
      </c>
      <c r="I2" s="171" t="s">
        <v>1091</v>
      </c>
      <c r="J2" s="172" t="s">
        <v>1092</v>
      </c>
      <c r="K2" s="161" t="s">
        <v>1093</v>
      </c>
      <c r="L2" s="171" t="s">
        <v>1094</v>
      </c>
      <c r="M2" s="172" t="s">
        <v>1095</v>
      </c>
      <c r="N2" s="172" t="s">
        <v>1096</v>
      </c>
    </row>
    <row r="3" spans="1:14" x14ac:dyDescent="0.35">
      <c r="A3" s="27" t="s">
        <v>44</v>
      </c>
      <c r="B3" s="147" t="s">
        <v>351</v>
      </c>
      <c r="C3" s="150">
        <v>49.9</v>
      </c>
      <c r="D3" s="150">
        <v>71.5</v>
      </c>
      <c r="E3" s="150">
        <v>88.5</v>
      </c>
      <c r="F3" s="150">
        <v>51.3</v>
      </c>
      <c r="G3" s="188">
        <v>55.6</v>
      </c>
      <c r="H3" s="150">
        <v>27.972341409999999</v>
      </c>
      <c r="I3" s="150">
        <v>28.769777879999999</v>
      </c>
      <c r="J3" s="188">
        <v>27.162720920000002</v>
      </c>
      <c r="K3" s="150">
        <v>34.080300960000002</v>
      </c>
      <c r="L3" s="150">
        <v>32.282455390000003</v>
      </c>
      <c r="M3" s="188">
        <v>36.101717899999997</v>
      </c>
      <c r="N3" s="197">
        <v>13964.991</v>
      </c>
    </row>
    <row r="4" spans="1:14" x14ac:dyDescent="0.35">
      <c r="A4" s="27" t="s">
        <v>45</v>
      </c>
      <c r="B4" s="156" t="s">
        <v>0</v>
      </c>
      <c r="C4" s="56">
        <v>14.5</v>
      </c>
      <c r="D4" s="56">
        <v>36.5</v>
      </c>
      <c r="E4" s="56">
        <v>59.1</v>
      </c>
      <c r="F4" s="56">
        <v>53.3</v>
      </c>
      <c r="G4" s="189">
        <v>58.5</v>
      </c>
      <c r="H4" s="56">
        <v>9.2282930440000008</v>
      </c>
      <c r="I4" s="56">
        <v>10.15479129</v>
      </c>
      <c r="J4" s="189">
        <v>8.4142219820000008</v>
      </c>
      <c r="K4" s="56">
        <v>13.82741682</v>
      </c>
      <c r="L4" s="56">
        <v>12.875687299999999</v>
      </c>
      <c r="M4" s="189">
        <v>14.482768460000001</v>
      </c>
      <c r="N4" s="198">
        <v>44532.779000000002</v>
      </c>
    </row>
    <row r="5" spans="1:14" x14ac:dyDescent="0.35">
      <c r="A5" s="77" t="s">
        <v>46</v>
      </c>
      <c r="B5" s="122" t="s">
        <v>1</v>
      </c>
      <c r="C5" s="49">
        <v>29.2</v>
      </c>
      <c r="D5" s="49">
        <v>52.1</v>
      </c>
      <c r="E5" s="49">
        <v>72</v>
      </c>
      <c r="F5" s="49">
        <v>54.6</v>
      </c>
      <c r="G5" s="190">
        <v>60.3</v>
      </c>
      <c r="H5" s="49">
        <v>2.6364944220000002</v>
      </c>
      <c r="I5" s="49">
        <v>2.9921724369999998</v>
      </c>
      <c r="J5" s="190">
        <v>2.3253330650000001</v>
      </c>
      <c r="K5" s="49">
        <v>4.206049149</v>
      </c>
      <c r="L5" s="49">
        <v>3.81382866</v>
      </c>
      <c r="M5" s="190">
        <v>4.5219270800000002</v>
      </c>
      <c r="N5" s="199">
        <v>36973.336000000003</v>
      </c>
    </row>
    <row r="6" spans="1:14" x14ac:dyDescent="0.35">
      <c r="A6" s="77" t="s">
        <v>47</v>
      </c>
      <c r="B6" s="122" t="s">
        <v>2</v>
      </c>
      <c r="C6" s="49">
        <v>27.2</v>
      </c>
      <c r="D6" s="49">
        <v>49.9</v>
      </c>
      <c r="E6" s="49">
        <v>73.2</v>
      </c>
      <c r="F6" s="49">
        <v>44.9</v>
      </c>
      <c r="G6" s="190">
        <v>49.8</v>
      </c>
      <c r="H6" s="49">
        <v>38.859472240000002</v>
      </c>
      <c r="I6" s="49">
        <v>37.955848869999997</v>
      </c>
      <c r="J6" s="190">
        <v>39.54628537</v>
      </c>
      <c r="K6" s="49">
        <v>45.709420270000003</v>
      </c>
      <c r="L6" s="49">
        <v>39.450528579999997</v>
      </c>
      <c r="M6" s="190">
        <v>49.708091199999998</v>
      </c>
      <c r="N6" s="199">
        <v>8146.0739999999996</v>
      </c>
    </row>
    <row r="7" spans="1:14" x14ac:dyDescent="0.35">
      <c r="A7" s="77" t="s">
        <v>48</v>
      </c>
      <c r="B7" s="122" t="s">
        <v>3</v>
      </c>
      <c r="C7" s="49">
        <v>69.2</v>
      </c>
      <c r="D7" s="49">
        <v>89</v>
      </c>
      <c r="E7" s="49">
        <v>96.6</v>
      </c>
      <c r="F7" s="49">
        <v>44.7</v>
      </c>
      <c r="G7" s="190">
        <v>51.7</v>
      </c>
      <c r="H7" s="49">
        <v>64.177044330000001</v>
      </c>
      <c r="I7" s="49">
        <v>67.834995469999996</v>
      </c>
      <c r="J7" s="190">
        <v>60.774000710000003</v>
      </c>
      <c r="K7" s="49">
        <v>64.082640830000003</v>
      </c>
      <c r="L7" s="49">
        <v>64.23125082</v>
      </c>
      <c r="M7" s="190">
        <v>63.941669679999997</v>
      </c>
      <c r="N7" s="199">
        <v>2937.4760000000001</v>
      </c>
    </row>
    <row r="8" spans="1:14" x14ac:dyDescent="0.35">
      <c r="A8" s="77" t="s">
        <v>49</v>
      </c>
      <c r="B8" s="122" t="s">
        <v>4</v>
      </c>
      <c r="C8" s="49">
        <v>63.7</v>
      </c>
      <c r="D8" s="49">
        <v>82.4</v>
      </c>
      <c r="E8" s="49">
        <v>92.2</v>
      </c>
      <c r="F8" s="49">
        <v>54</v>
      </c>
      <c r="G8" s="190">
        <v>59.5</v>
      </c>
      <c r="H8" s="49">
        <v>51.273781620000001</v>
      </c>
      <c r="I8" s="49">
        <v>55.339170950000003</v>
      </c>
      <c r="J8" s="190">
        <v>46.880690379999997</v>
      </c>
      <c r="K8" s="49">
        <v>52.991005559999998</v>
      </c>
      <c r="L8" s="49">
        <v>57.783723969999997</v>
      </c>
      <c r="M8" s="190">
        <v>48.106507880000002</v>
      </c>
      <c r="N8" s="199">
        <v>2851.7289999999998</v>
      </c>
    </row>
    <row r="9" spans="1:14" x14ac:dyDescent="0.35">
      <c r="A9" s="77" t="s">
        <v>50</v>
      </c>
      <c r="B9" s="122" t="s">
        <v>5</v>
      </c>
      <c r="C9" s="49">
        <v>13.8</v>
      </c>
      <c r="D9" s="49">
        <v>30.3</v>
      </c>
      <c r="E9" s="49">
        <v>51</v>
      </c>
      <c r="F9" s="49">
        <v>59.1</v>
      </c>
      <c r="G9" s="190">
        <v>63.7</v>
      </c>
      <c r="H9" s="49">
        <v>6.618779398</v>
      </c>
      <c r="I9" s="49">
        <v>7.6557901230000001</v>
      </c>
      <c r="J9" s="190">
        <v>5.6073171740000003</v>
      </c>
      <c r="K9" s="49">
        <v>9.9779151430000006</v>
      </c>
      <c r="L9" s="49">
        <v>11.85978057</v>
      </c>
      <c r="M9" s="190">
        <v>8.5191561740000008</v>
      </c>
      <c r="N9" s="199">
        <v>32125.913</v>
      </c>
    </row>
    <row r="10" spans="1:14" x14ac:dyDescent="0.35">
      <c r="A10" s="77" t="s">
        <v>51</v>
      </c>
      <c r="B10" s="122" t="s">
        <v>6</v>
      </c>
      <c r="C10" s="49">
        <v>18.7</v>
      </c>
      <c r="D10" s="49">
        <v>37.299999999999997</v>
      </c>
      <c r="E10" s="49">
        <v>56.9</v>
      </c>
      <c r="F10" s="49">
        <v>63</v>
      </c>
      <c r="G10" s="190">
        <v>68.2</v>
      </c>
      <c r="H10" s="49">
        <v>5.3974151900000003</v>
      </c>
      <c r="I10" s="49">
        <v>5.6218651780000002</v>
      </c>
      <c r="J10" s="190">
        <v>5.2211424390000003</v>
      </c>
      <c r="K10" s="49">
        <v>6.2177927220000004</v>
      </c>
      <c r="L10" s="49">
        <v>5.2846813109999999</v>
      </c>
      <c r="M10" s="190">
        <v>6.8237713400000004</v>
      </c>
      <c r="N10" s="199">
        <v>42220.275999999998</v>
      </c>
    </row>
    <row r="11" spans="1:14" x14ac:dyDescent="0.35">
      <c r="A11" s="27" t="s">
        <v>52</v>
      </c>
      <c r="B11" s="122" t="s">
        <v>552</v>
      </c>
      <c r="C11" s="56">
        <v>58.7</v>
      </c>
      <c r="D11" s="56">
        <v>75.400000000000006</v>
      </c>
      <c r="E11" s="56">
        <v>88.1</v>
      </c>
      <c r="F11" s="56">
        <v>57.1</v>
      </c>
      <c r="G11" s="189">
        <v>61.3</v>
      </c>
      <c r="H11" s="56">
        <v>44.76860112</v>
      </c>
      <c r="I11" s="56">
        <v>46.970601559999999</v>
      </c>
      <c r="J11" s="189">
        <v>42.732962219999997</v>
      </c>
      <c r="K11" s="56">
        <v>50.957014180000002</v>
      </c>
      <c r="L11" s="56">
        <v>50.06710185</v>
      </c>
      <c r="M11" s="189">
        <v>51.819887979999997</v>
      </c>
      <c r="N11" s="198">
        <v>9917.5660000000007</v>
      </c>
    </row>
    <row r="12" spans="1:14" ht="15" thickBot="1" x14ac:dyDescent="0.4">
      <c r="A12" s="77" t="s">
        <v>53</v>
      </c>
      <c r="B12" s="123" t="s">
        <v>7</v>
      </c>
      <c r="C12" s="108">
        <v>39.5</v>
      </c>
      <c r="D12" s="108">
        <v>63.8</v>
      </c>
      <c r="E12" s="108">
        <v>82.8</v>
      </c>
      <c r="F12" s="108">
        <v>50.3</v>
      </c>
      <c r="G12" s="191">
        <v>51.1</v>
      </c>
      <c r="H12" s="108">
        <v>17.80637544</v>
      </c>
      <c r="I12" s="108">
        <v>18.158661970000001</v>
      </c>
      <c r="J12" s="191">
        <v>17.445442100000001</v>
      </c>
      <c r="K12" s="108">
        <v>21.411819940000001</v>
      </c>
      <c r="L12" s="108">
        <v>20.20972244</v>
      </c>
      <c r="M12" s="191">
        <v>22.44568143</v>
      </c>
      <c r="N12" s="200">
        <v>5427.9740000000002</v>
      </c>
    </row>
    <row r="13" spans="1:14" ht="15" thickBot="1" x14ac:dyDescent="0.4">
      <c r="A13" s="74" t="s">
        <v>805</v>
      </c>
      <c r="B13" s="126" t="s">
        <v>8</v>
      </c>
      <c r="C13" s="129">
        <v>38.44</v>
      </c>
      <c r="D13" s="129">
        <v>58.82</v>
      </c>
      <c r="E13" s="129">
        <v>76.040000000000006</v>
      </c>
      <c r="F13" s="129">
        <v>53.23</v>
      </c>
      <c r="G13" s="192">
        <v>57.97</v>
      </c>
      <c r="H13" s="129">
        <v>26.8738598214</v>
      </c>
      <c r="I13" s="129">
        <v>28.145367572800001</v>
      </c>
      <c r="J13" s="192">
        <v>25.611011636000001</v>
      </c>
      <c r="K13" s="129">
        <v>30.346137557399999</v>
      </c>
      <c r="L13" s="129">
        <v>29.7858760891</v>
      </c>
      <c r="M13" s="192">
        <v>30.647117912399999</v>
      </c>
      <c r="N13" s="130">
        <v>19662.981451512202</v>
      </c>
    </row>
    <row r="14" spans="1:14" x14ac:dyDescent="0.35">
      <c r="A14" s="77" t="s">
        <v>54</v>
      </c>
      <c r="B14" s="122" t="s">
        <v>9</v>
      </c>
      <c r="C14" s="49">
        <v>72.8</v>
      </c>
      <c r="D14" s="49">
        <v>89.6</v>
      </c>
      <c r="E14" s="49">
        <v>96.9</v>
      </c>
      <c r="F14" s="49">
        <v>38.6</v>
      </c>
      <c r="G14" s="190">
        <v>46.3</v>
      </c>
      <c r="H14" s="49">
        <v>72.502343519999997</v>
      </c>
      <c r="I14" s="49">
        <v>74.068773280000002</v>
      </c>
      <c r="J14" s="190">
        <v>70.800862980000005</v>
      </c>
      <c r="K14" s="49">
        <v>74.367740459999993</v>
      </c>
      <c r="L14" s="49">
        <v>72.796226169999997</v>
      </c>
      <c r="M14" s="190">
        <v>76.285751320000003</v>
      </c>
      <c r="N14" s="199">
        <v>1464.6479999999999</v>
      </c>
    </row>
    <row r="15" spans="1:14" x14ac:dyDescent="0.35">
      <c r="A15" s="77" t="s">
        <v>55</v>
      </c>
      <c r="B15" s="122" t="s">
        <v>10</v>
      </c>
      <c r="C15" s="49">
        <v>26</v>
      </c>
      <c r="D15" s="49">
        <v>47</v>
      </c>
      <c r="E15" s="49">
        <v>71</v>
      </c>
      <c r="F15" s="49">
        <v>46.6</v>
      </c>
      <c r="G15" s="190">
        <v>51.7</v>
      </c>
      <c r="H15" s="49">
        <v>14.5313227</v>
      </c>
      <c r="I15" s="49">
        <v>16.743822399999999</v>
      </c>
      <c r="J15" s="190">
        <v>12.59009745</v>
      </c>
      <c r="K15" s="49">
        <v>15.04799731</v>
      </c>
      <c r="L15" s="49">
        <v>16.469844519999999</v>
      </c>
      <c r="M15" s="190">
        <v>13.82429453</v>
      </c>
      <c r="N15" s="199">
        <v>8124.6639999999998</v>
      </c>
    </row>
    <row r="16" spans="1:14" x14ac:dyDescent="0.35">
      <c r="A16" s="77" t="s">
        <v>56</v>
      </c>
      <c r="B16" s="122" t="s">
        <v>11</v>
      </c>
      <c r="C16" s="49" t="s">
        <v>316</v>
      </c>
      <c r="D16" s="49" t="s">
        <v>316</v>
      </c>
      <c r="E16" s="49" t="s">
        <v>316</v>
      </c>
      <c r="F16" s="49" t="s">
        <v>316</v>
      </c>
      <c r="G16" s="190" t="s">
        <v>316</v>
      </c>
      <c r="H16" s="49">
        <v>66.556637210000005</v>
      </c>
      <c r="I16" s="49">
        <v>67.597676050000004</v>
      </c>
      <c r="J16" s="190">
        <v>65.681097379999997</v>
      </c>
      <c r="K16" s="49">
        <v>69.457778899999994</v>
      </c>
      <c r="L16" s="49">
        <v>68.989019589999998</v>
      </c>
      <c r="M16" s="190">
        <v>69.881914769999995</v>
      </c>
      <c r="N16" s="199">
        <v>2100.1889999999999</v>
      </c>
    </row>
    <row r="17" spans="1:14" x14ac:dyDescent="0.35">
      <c r="A17" s="27" t="s">
        <v>57</v>
      </c>
      <c r="B17" s="154" t="s">
        <v>352</v>
      </c>
      <c r="C17" s="150">
        <v>38.1</v>
      </c>
      <c r="D17" s="150">
        <v>66.3</v>
      </c>
      <c r="E17" s="150">
        <v>86.2</v>
      </c>
      <c r="F17" s="150">
        <v>43.3</v>
      </c>
      <c r="G17" s="188">
        <v>48.8</v>
      </c>
      <c r="H17" s="150">
        <v>33.590784679999999</v>
      </c>
      <c r="I17" s="150">
        <v>34.919897990000003</v>
      </c>
      <c r="J17" s="188">
        <v>32.476266160000002</v>
      </c>
      <c r="K17" s="150">
        <v>38.751783420000002</v>
      </c>
      <c r="L17" s="150">
        <v>36.982622929999998</v>
      </c>
      <c r="M17" s="188">
        <v>40.567055750000002</v>
      </c>
      <c r="N17" s="197">
        <v>4788.8220000000001</v>
      </c>
    </row>
    <row r="18" spans="1:14" x14ac:dyDescent="0.35">
      <c r="A18" s="27" t="s">
        <v>58</v>
      </c>
      <c r="B18" s="154" t="s">
        <v>921</v>
      </c>
      <c r="C18" s="150">
        <v>39.6</v>
      </c>
      <c r="D18" s="150">
        <v>64.099999999999994</v>
      </c>
      <c r="E18" s="150">
        <v>83.9</v>
      </c>
      <c r="F18" s="150">
        <v>48.9</v>
      </c>
      <c r="G18" s="188">
        <v>53.7</v>
      </c>
      <c r="H18" s="150">
        <v>34.734332500000001</v>
      </c>
      <c r="I18" s="150">
        <v>37.704632160000003</v>
      </c>
      <c r="J18" s="188">
        <v>31.915811380000001</v>
      </c>
      <c r="K18" s="150">
        <v>43.315052870000002</v>
      </c>
      <c r="L18" s="150">
        <v>43.06727017</v>
      </c>
      <c r="M18" s="188">
        <v>43.572788119999998</v>
      </c>
      <c r="N18" s="197">
        <v>13823.839</v>
      </c>
    </row>
    <row r="19" spans="1:14" x14ac:dyDescent="0.35">
      <c r="A19" s="27" t="s">
        <v>59</v>
      </c>
      <c r="B19" s="122" t="s">
        <v>577</v>
      </c>
      <c r="C19" s="56">
        <v>77.2</v>
      </c>
      <c r="D19" s="56">
        <v>91.4</v>
      </c>
      <c r="E19" s="56">
        <v>97.9</v>
      </c>
      <c r="F19" s="56">
        <v>42.1</v>
      </c>
      <c r="G19" s="189">
        <v>48.4</v>
      </c>
      <c r="H19" s="56">
        <v>68.25177429</v>
      </c>
      <c r="I19" s="56">
        <v>69.573245020000002</v>
      </c>
      <c r="J19" s="189">
        <v>66.995833739999995</v>
      </c>
      <c r="K19" s="56">
        <v>70.133094170000007</v>
      </c>
      <c r="L19" s="56">
        <v>70.036613849999995</v>
      </c>
      <c r="M19" s="189">
        <v>70.253627039999998</v>
      </c>
      <c r="N19" s="198">
        <v>2565.2020000000002</v>
      </c>
    </row>
    <row r="20" spans="1:14" x14ac:dyDescent="0.35">
      <c r="A20" s="27" t="s">
        <v>60</v>
      </c>
      <c r="B20" s="154" t="s">
        <v>353</v>
      </c>
      <c r="C20" s="150" t="s">
        <v>316</v>
      </c>
      <c r="D20" s="150" t="s">
        <v>316</v>
      </c>
      <c r="E20" s="150" t="s">
        <v>316</v>
      </c>
      <c r="F20" s="150" t="s">
        <v>316</v>
      </c>
      <c r="G20" s="188" t="s">
        <v>316</v>
      </c>
      <c r="H20" s="150">
        <v>9.2169510619999997</v>
      </c>
      <c r="I20" s="150">
        <v>9.8882378069999994</v>
      </c>
      <c r="J20" s="188">
        <v>8.8300031790000002</v>
      </c>
      <c r="K20" s="150">
        <v>13.31844081</v>
      </c>
      <c r="L20" s="150">
        <v>12.16787543</v>
      </c>
      <c r="M20" s="188">
        <v>14.11518878</v>
      </c>
      <c r="N20" s="197">
        <v>49351.033000000003</v>
      </c>
    </row>
    <row r="21" spans="1:14" x14ac:dyDescent="0.35">
      <c r="A21" s="27" t="s">
        <v>61</v>
      </c>
      <c r="B21" s="154" t="s">
        <v>354</v>
      </c>
      <c r="C21" s="150">
        <v>3.4</v>
      </c>
      <c r="D21" s="150">
        <v>11.2</v>
      </c>
      <c r="E21" s="150">
        <v>32.200000000000003</v>
      </c>
      <c r="F21" s="150">
        <v>38</v>
      </c>
      <c r="G21" s="188">
        <v>44.4</v>
      </c>
      <c r="H21" s="150">
        <v>1.6438143249999999</v>
      </c>
      <c r="I21" s="150">
        <v>2.5997005579999999</v>
      </c>
      <c r="J21" s="188">
        <v>1.106233816</v>
      </c>
      <c r="K21" s="150">
        <v>2.2080459499999998</v>
      </c>
      <c r="L21" s="150">
        <v>2.6484355750000002</v>
      </c>
      <c r="M21" s="188">
        <v>1.935606782</v>
      </c>
      <c r="N21" s="197">
        <v>60710.563999999998</v>
      </c>
    </row>
    <row r="22" spans="1:14" ht="15" thickBot="1" x14ac:dyDescent="0.4">
      <c r="A22" s="77" t="s">
        <v>62</v>
      </c>
      <c r="B22" s="122" t="s">
        <v>555</v>
      </c>
      <c r="C22" s="49">
        <v>35.6</v>
      </c>
      <c r="D22" s="49">
        <v>65.400000000000006</v>
      </c>
      <c r="E22" s="49">
        <v>86.4</v>
      </c>
      <c r="F22" s="49">
        <v>56.3</v>
      </c>
      <c r="G22" s="190">
        <v>61.2</v>
      </c>
      <c r="H22" s="49" t="s">
        <v>316</v>
      </c>
      <c r="I22" s="49" t="s">
        <v>316</v>
      </c>
      <c r="J22" s="190" t="s">
        <v>316</v>
      </c>
      <c r="K22" s="49" t="s">
        <v>316</v>
      </c>
      <c r="L22" s="49" t="s">
        <v>316</v>
      </c>
      <c r="M22" s="190" t="s">
        <v>316</v>
      </c>
      <c r="N22" s="199">
        <v>10738.181</v>
      </c>
    </row>
    <row r="23" spans="1:14" ht="15" thickBot="1" x14ac:dyDescent="0.4">
      <c r="A23" s="74" t="s">
        <v>805</v>
      </c>
      <c r="B23" s="126" t="s">
        <v>12</v>
      </c>
      <c r="C23" s="129">
        <v>41.814285714285703</v>
      </c>
      <c r="D23" s="129">
        <v>62.142857142857203</v>
      </c>
      <c r="E23" s="129">
        <v>79.214285714285694</v>
      </c>
      <c r="F23" s="129">
        <v>44.828571428571401</v>
      </c>
      <c r="G23" s="192">
        <v>50.642857142857203</v>
      </c>
      <c r="H23" s="129">
        <v>37.628495035874998</v>
      </c>
      <c r="I23" s="129">
        <v>39.136998158125003</v>
      </c>
      <c r="J23" s="192">
        <v>36.299525760625002</v>
      </c>
      <c r="K23" s="129">
        <v>40.824991736249999</v>
      </c>
      <c r="L23" s="129">
        <v>40.394738529374997</v>
      </c>
      <c r="M23" s="192">
        <v>41.304528386500003</v>
      </c>
      <c r="N23" s="130">
        <v>5261.8807902102999</v>
      </c>
    </row>
    <row r="24" spans="1:14" x14ac:dyDescent="0.35">
      <c r="A24" s="77" t="s">
        <v>63</v>
      </c>
      <c r="B24" s="122" t="s">
        <v>13</v>
      </c>
      <c r="C24" s="49">
        <v>19.100000000000001</v>
      </c>
      <c r="D24" s="49">
        <v>39.700000000000003</v>
      </c>
      <c r="E24" s="49">
        <v>64.599999999999994</v>
      </c>
      <c r="F24" s="49">
        <v>45.3</v>
      </c>
      <c r="G24" s="190">
        <v>50.4</v>
      </c>
      <c r="H24" s="49">
        <v>12.56628482</v>
      </c>
      <c r="I24" s="49">
        <v>14.40598286</v>
      </c>
      <c r="J24" s="190">
        <v>11.23316241</v>
      </c>
      <c r="K24" s="49">
        <v>18.787353</v>
      </c>
      <c r="L24" s="49">
        <v>17.55535055</v>
      </c>
      <c r="M24" s="190">
        <v>20.13524425</v>
      </c>
      <c r="N24" s="199">
        <v>10037.062</v>
      </c>
    </row>
    <row r="25" spans="1:14" x14ac:dyDescent="0.35">
      <c r="A25" s="77" t="s">
        <v>64</v>
      </c>
      <c r="B25" s="122" t="s">
        <v>14</v>
      </c>
      <c r="C25" s="49">
        <v>17</v>
      </c>
      <c r="D25" s="49">
        <v>39.799999999999997</v>
      </c>
      <c r="E25" s="49">
        <v>70.2</v>
      </c>
      <c r="F25" s="49">
        <v>41.6</v>
      </c>
      <c r="G25" s="190">
        <v>47.6</v>
      </c>
      <c r="H25" s="49" t="s">
        <v>316</v>
      </c>
      <c r="I25" s="49" t="s">
        <v>316</v>
      </c>
      <c r="J25" s="190" t="s">
        <v>316</v>
      </c>
      <c r="K25" s="49" t="s">
        <v>316</v>
      </c>
      <c r="L25" s="49" t="s">
        <v>316</v>
      </c>
      <c r="M25" s="190" t="s">
        <v>316</v>
      </c>
      <c r="N25" s="199">
        <v>10494.21</v>
      </c>
    </row>
    <row r="26" spans="1:14" x14ac:dyDescent="0.35">
      <c r="A26" s="77" t="s">
        <v>65</v>
      </c>
      <c r="B26" s="122" t="s">
        <v>15</v>
      </c>
      <c r="C26" s="49" t="s">
        <v>316</v>
      </c>
      <c r="D26" s="49" t="s">
        <v>316</v>
      </c>
      <c r="E26" s="49" t="s">
        <v>316</v>
      </c>
      <c r="F26" s="49" t="s">
        <v>316</v>
      </c>
      <c r="G26" s="190" t="s">
        <v>316</v>
      </c>
      <c r="H26" s="49">
        <v>46.126628369999999</v>
      </c>
      <c r="I26" s="49">
        <v>47.313859989999997</v>
      </c>
      <c r="J26" s="190">
        <v>45.1119068</v>
      </c>
      <c r="K26" s="49">
        <v>50.189404539999998</v>
      </c>
      <c r="L26" s="49">
        <v>48.80247705</v>
      </c>
      <c r="M26" s="190">
        <v>51.37704428</v>
      </c>
      <c r="N26" s="199">
        <v>4817.5479999999998</v>
      </c>
    </row>
    <row r="27" spans="1:14" x14ac:dyDescent="0.35">
      <c r="A27" s="77" t="s">
        <v>66</v>
      </c>
      <c r="B27" s="122" t="s">
        <v>16</v>
      </c>
      <c r="C27" s="49">
        <v>30.8</v>
      </c>
      <c r="D27" s="49">
        <v>68.900000000000006</v>
      </c>
      <c r="E27" s="49">
        <v>90.2</v>
      </c>
      <c r="F27" s="49">
        <v>35</v>
      </c>
      <c r="G27" s="190">
        <v>43</v>
      </c>
      <c r="H27" s="49">
        <v>22.609776530000001</v>
      </c>
      <c r="I27" s="49">
        <v>22.816191450000002</v>
      </c>
      <c r="J27" s="190">
        <v>22.432297609999999</v>
      </c>
      <c r="K27" s="49">
        <v>25.572902240000001</v>
      </c>
      <c r="L27" s="49">
        <v>23.7227757</v>
      </c>
      <c r="M27" s="190">
        <v>27.191243740000001</v>
      </c>
      <c r="N27" s="199">
        <v>4201.2510000000002</v>
      </c>
    </row>
    <row r="28" spans="1:14" x14ac:dyDescent="0.35">
      <c r="A28" s="77" t="s">
        <v>67</v>
      </c>
      <c r="B28" s="122" t="s">
        <v>17</v>
      </c>
      <c r="C28" s="49">
        <v>37.1</v>
      </c>
      <c r="D28" s="49">
        <v>66.5</v>
      </c>
      <c r="E28" s="49">
        <v>86.6</v>
      </c>
      <c r="F28" s="49">
        <v>40.799999999999997</v>
      </c>
      <c r="G28" s="190">
        <v>47.5</v>
      </c>
      <c r="H28" s="49">
        <v>24.897541019999998</v>
      </c>
      <c r="I28" s="49">
        <v>25.39119354</v>
      </c>
      <c r="J28" s="190">
        <v>24.42406604</v>
      </c>
      <c r="K28" s="49">
        <v>32.152124659999998</v>
      </c>
      <c r="L28" s="49">
        <v>30.545337759999999</v>
      </c>
      <c r="M28" s="190">
        <v>33.620912689999997</v>
      </c>
      <c r="N28" s="199">
        <v>7366.5839999999998</v>
      </c>
    </row>
    <row r="29" spans="1:14" x14ac:dyDescent="0.35">
      <c r="A29" s="77" t="s">
        <v>68</v>
      </c>
      <c r="B29" s="122" t="s">
        <v>18</v>
      </c>
      <c r="C29" s="49">
        <v>78.8</v>
      </c>
      <c r="D29" s="49">
        <v>91.5</v>
      </c>
      <c r="E29" s="49">
        <v>97.5</v>
      </c>
      <c r="F29" s="49">
        <v>42.6</v>
      </c>
      <c r="G29" s="190">
        <v>49.4</v>
      </c>
      <c r="H29" s="49">
        <v>67.723093710000001</v>
      </c>
      <c r="I29" s="49">
        <v>68.924804260000002</v>
      </c>
      <c r="J29" s="190">
        <v>66.576542480000001</v>
      </c>
      <c r="K29" s="49">
        <v>72.395911240000004</v>
      </c>
      <c r="L29" s="49">
        <v>72.255059099999997</v>
      </c>
      <c r="M29" s="190">
        <v>72.529036559999994</v>
      </c>
      <c r="N29" s="199">
        <v>3013.8310000000001</v>
      </c>
    </row>
    <row r="30" spans="1:14" x14ac:dyDescent="0.35">
      <c r="A30" s="77" t="s">
        <v>69</v>
      </c>
      <c r="B30" s="122" t="s">
        <v>19</v>
      </c>
      <c r="C30" s="49">
        <v>0.2</v>
      </c>
      <c r="D30" s="49">
        <v>2.2000000000000002</v>
      </c>
      <c r="E30" s="49">
        <v>12.7</v>
      </c>
      <c r="F30" s="49">
        <v>36.799999999999997</v>
      </c>
      <c r="G30" s="190">
        <v>44.6</v>
      </c>
      <c r="H30" s="49">
        <v>4.9820229000000001E-2</v>
      </c>
      <c r="I30" s="49">
        <v>5.8943675000000001E-2</v>
      </c>
      <c r="J30" s="190">
        <v>4.4480604E-2</v>
      </c>
      <c r="K30" s="49">
        <v>7.5807174000000005E-2</v>
      </c>
      <c r="L30" s="49">
        <v>7.0472163000000004E-2</v>
      </c>
      <c r="M30" s="190">
        <v>7.6405002999999999E-2</v>
      </c>
      <c r="N30" s="199">
        <v>50083.421000000002</v>
      </c>
    </row>
    <row r="31" spans="1:14" x14ac:dyDescent="0.35">
      <c r="A31" s="77" t="s">
        <v>70</v>
      </c>
      <c r="B31" s="122" t="s">
        <v>20</v>
      </c>
      <c r="C31" s="49">
        <v>56.5</v>
      </c>
      <c r="D31" s="49">
        <v>80.2</v>
      </c>
      <c r="E31" s="49">
        <v>91.9</v>
      </c>
      <c r="F31" s="49">
        <v>43.7</v>
      </c>
      <c r="G31" s="190">
        <v>50.8</v>
      </c>
      <c r="H31" s="49">
        <v>45.609736959999999</v>
      </c>
      <c r="I31" s="49">
        <v>46.27573056</v>
      </c>
      <c r="J31" s="190">
        <v>44.897271709999998</v>
      </c>
      <c r="K31" s="49">
        <v>50.247779749999999</v>
      </c>
      <c r="L31" s="49">
        <v>48.774480789999998</v>
      </c>
      <c r="M31" s="190">
        <v>51.725422500000001</v>
      </c>
      <c r="N31" s="199">
        <v>4437.5420000000004</v>
      </c>
    </row>
    <row r="32" spans="1:14" x14ac:dyDescent="0.35">
      <c r="A32" s="77" t="s">
        <v>71</v>
      </c>
      <c r="B32" s="122" t="s">
        <v>21</v>
      </c>
      <c r="C32" s="49">
        <v>0.5</v>
      </c>
      <c r="D32" s="49">
        <v>1.1000000000000001</v>
      </c>
      <c r="E32" s="49">
        <v>5.2</v>
      </c>
      <c r="F32" s="49">
        <v>32.1</v>
      </c>
      <c r="G32" s="190">
        <v>39.1</v>
      </c>
      <c r="H32" s="49" t="s">
        <v>316</v>
      </c>
      <c r="I32" s="49" t="s">
        <v>316</v>
      </c>
      <c r="J32" s="190" t="s">
        <v>316</v>
      </c>
      <c r="K32" s="49" t="s">
        <v>316</v>
      </c>
      <c r="L32" s="49" t="s">
        <v>316</v>
      </c>
      <c r="M32" s="190" t="s">
        <v>316</v>
      </c>
      <c r="N32" s="199" t="s">
        <v>316</v>
      </c>
    </row>
    <row r="33" spans="1:14" x14ac:dyDescent="0.35">
      <c r="A33" s="77" t="s">
        <v>72</v>
      </c>
      <c r="B33" s="122" t="s">
        <v>22</v>
      </c>
      <c r="C33" s="49">
        <v>68.599999999999994</v>
      </c>
      <c r="D33" s="49">
        <v>88.9</v>
      </c>
      <c r="E33" s="49">
        <v>97.9</v>
      </c>
      <c r="F33" s="49">
        <v>36.799999999999997</v>
      </c>
      <c r="G33" s="190" t="s">
        <v>316</v>
      </c>
      <c r="H33" s="49">
        <v>71.439795029999999</v>
      </c>
      <c r="I33" s="49">
        <v>68.834224039999995</v>
      </c>
      <c r="J33" s="190">
        <v>72.229001530000005</v>
      </c>
      <c r="K33" s="49">
        <v>75.401828109999997</v>
      </c>
      <c r="L33" s="49">
        <v>73.045512830000007</v>
      </c>
      <c r="M33" s="190">
        <v>76.121617330000007</v>
      </c>
      <c r="N33" s="199">
        <v>1024.2629999999999</v>
      </c>
    </row>
    <row r="34" spans="1:14" x14ac:dyDescent="0.35">
      <c r="A34" s="27" t="s">
        <v>73</v>
      </c>
      <c r="B34" s="156" t="s">
        <v>526</v>
      </c>
      <c r="C34" s="56">
        <v>76.400000000000006</v>
      </c>
      <c r="D34" s="56">
        <v>91.6</v>
      </c>
      <c r="E34" s="56">
        <v>97.8</v>
      </c>
      <c r="F34" s="56">
        <v>44.1</v>
      </c>
      <c r="G34" s="189" t="s">
        <v>316</v>
      </c>
      <c r="H34" s="56" t="s">
        <v>316</v>
      </c>
      <c r="I34" s="56" t="s">
        <v>316</v>
      </c>
      <c r="J34" s="189" t="s">
        <v>316</v>
      </c>
      <c r="K34" s="56" t="s">
        <v>316</v>
      </c>
      <c r="L34" s="56" t="s">
        <v>316</v>
      </c>
      <c r="M34" s="189" t="s">
        <v>316</v>
      </c>
      <c r="N34" s="198">
        <v>4759.2240000000002</v>
      </c>
    </row>
    <row r="35" spans="1:14" x14ac:dyDescent="0.35">
      <c r="A35" s="77" t="s">
        <v>74</v>
      </c>
      <c r="B35" s="122" t="s">
        <v>520</v>
      </c>
      <c r="C35" s="49">
        <v>12.2</v>
      </c>
      <c r="D35" s="49">
        <v>44</v>
      </c>
      <c r="E35" s="49">
        <v>79.3</v>
      </c>
      <c r="F35" s="49">
        <v>34.200000000000003</v>
      </c>
      <c r="G35" s="190">
        <v>42.4</v>
      </c>
      <c r="H35" s="49">
        <v>5.5314613320000001</v>
      </c>
      <c r="I35" s="49">
        <v>4.0747032470000004</v>
      </c>
      <c r="J35" s="190">
        <v>6.0576461019999996</v>
      </c>
      <c r="K35" s="49">
        <v>4.8955139560000003</v>
      </c>
      <c r="L35" s="49">
        <v>4.1393776039999999</v>
      </c>
      <c r="M35" s="190">
        <v>5.2120935910000004</v>
      </c>
      <c r="N35" s="199">
        <v>15876.807000000001</v>
      </c>
    </row>
    <row r="36" spans="1:14" x14ac:dyDescent="0.35">
      <c r="A36" s="77" t="s">
        <v>75</v>
      </c>
      <c r="B36" s="122" t="s">
        <v>616</v>
      </c>
      <c r="C36" s="49">
        <v>49.4</v>
      </c>
      <c r="D36" s="49">
        <v>76.8</v>
      </c>
      <c r="E36" s="49">
        <v>91.8</v>
      </c>
      <c r="F36" s="49">
        <v>40.5</v>
      </c>
      <c r="G36" s="190">
        <v>48.1</v>
      </c>
      <c r="H36" s="49">
        <v>35.856210910000001</v>
      </c>
      <c r="I36" s="49">
        <v>37.936214270000001</v>
      </c>
      <c r="J36" s="190">
        <v>33.942651980000001</v>
      </c>
      <c r="K36" s="49">
        <v>40.61076027</v>
      </c>
      <c r="L36" s="49">
        <v>42.231649050000001</v>
      </c>
      <c r="M36" s="190">
        <v>39.116147810000001</v>
      </c>
      <c r="N36" s="199">
        <v>6652.0079999999998</v>
      </c>
    </row>
    <row r="37" spans="1:14" ht="15" thickBot="1" x14ac:dyDescent="0.4">
      <c r="A37" s="77" t="s">
        <v>76</v>
      </c>
      <c r="B37" s="122" t="s">
        <v>23</v>
      </c>
      <c r="C37" s="49">
        <v>41.3</v>
      </c>
      <c r="D37" s="49">
        <v>69.599999999999994</v>
      </c>
      <c r="E37" s="49">
        <v>87.6</v>
      </c>
      <c r="F37" s="49">
        <v>42.8</v>
      </c>
      <c r="G37" s="190">
        <v>49.8</v>
      </c>
      <c r="H37" s="49">
        <v>35.374234809999997</v>
      </c>
      <c r="I37" s="49">
        <v>37.725429910000003</v>
      </c>
      <c r="J37" s="190">
        <v>33.10735433</v>
      </c>
      <c r="K37" s="49">
        <v>35.99047667</v>
      </c>
      <c r="L37" s="49">
        <v>36.728384169999998</v>
      </c>
      <c r="M37" s="190">
        <v>35.30666222</v>
      </c>
      <c r="N37" s="199">
        <v>5116.3900000000003</v>
      </c>
    </row>
    <row r="38" spans="1:14" ht="15" thickBot="1" x14ac:dyDescent="0.4">
      <c r="A38" s="74" t="s">
        <v>805</v>
      </c>
      <c r="B38" s="126" t="s">
        <v>24</v>
      </c>
      <c r="C38" s="129">
        <v>37.530769230769202</v>
      </c>
      <c r="D38" s="129">
        <v>58.5230769230769</v>
      </c>
      <c r="E38" s="129">
        <v>74.869230769230796</v>
      </c>
      <c r="F38" s="129">
        <v>39.7153846153846</v>
      </c>
      <c r="G38" s="192">
        <v>46.609090909090902</v>
      </c>
      <c r="H38" s="129">
        <v>33.434962156454603</v>
      </c>
      <c r="I38" s="129">
        <v>33.977934345636399</v>
      </c>
      <c r="J38" s="192">
        <v>32.732398326909099</v>
      </c>
      <c r="K38" s="129">
        <v>36.938169237272703</v>
      </c>
      <c r="L38" s="129">
        <v>36.170079706090903</v>
      </c>
      <c r="M38" s="192">
        <v>37.491984543090901</v>
      </c>
      <c r="N38" s="130">
        <v>6413.3808170156899</v>
      </c>
    </row>
    <row r="39" spans="1:14" x14ac:dyDescent="0.35">
      <c r="A39" s="27" t="s">
        <v>77</v>
      </c>
      <c r="B39" s="155" t="s">
        <v>355</v>
      </c>
      <c r="C39" s="150">
        <v>0.4</v>
      </c>
      <c r="D39" s="150">
        <v>3.7</v>
      </c>
      <c r="E39" s="150">
        <v>28.6</v>
      </c>
      <c r="F39" s="150">
        <v>27.6</v>
      </c>
      <c r="G39" s="188">
        <v>37.200000000000003</v>
      </c>
      <c r="H39" s="150">
        <v>0.1234567</v>
      </c>
      <c r="I39" s="150">
        <v>0.116423231</v>
      </c>
      <c r="J39" s="188">
        <v>0.124785321</v>
      </c>
      <c r="K39" s="150">
        <v>0.14621414999999999</v>
      </c>
      <c r="L39" s="150">
        <v>9.6482053999999998E-2</v>
      </c>
      <c r="M39" s="188">
        <v>0.15297446100000001</v>
      </c>
      <c r="N39" s="197">
        <v>56018.023000000001</v>
      </c>
    </row>
    <row r="40" spans="1:14" x14ac:dyDescent="0.35">
      <c r="A40" s="77" t="s">
        <v>78</v>
      </c>
      <c r="B40" s="122" t="s">
        <v>438</v>
      </c>
      <c r="C40" s="49">
        <v>3.8</v>
      </c>
      <c r="D40" s="49">
        <v>28.9</v>
      </c>
      <c r="E40" s="49">
        <v>72.599999999999994</v>
      </c>
      <c r="F40" s="49">
        <v>31.5</v>
      </c>
      <c r="G40" s="190">
        <v>41</v>
      </c>
      <c r="H40" s="49">
        <v>0.38670515100000002</v>
      </c>
      <c r="I40" s="49">
        <v>0.39961965399999999</v>
      </c>
      <c r="J40" s="190">
        <v>0.38332390700000002</v>
      </c>
      <c r="K40" s="49">
        <v>0.60633313899999997</v>
      </c>
      <c r="L40" s="49">
        <v>0.578346311</v>
      </c>
      <c r="M40" s="190">
        <v>0.61633654699999996</v>
      </c>
      <c r="N40" s="199">
        <v>42913.451000000001</v>
      </c>
    </row>
    <row r="41" spans="1:14" x14ac:dyDescent="0.35">
      <c r="A41" s="27" t="s">
        <v>79</v>
      </c>
      <c r="B41" s="155" t="s">
        <v>356</v>
      </c>
      <c r="C41" s="150" t="s">
        <v>316</v>
      </c>
      <c r="D41" s="150" t="s">
        <v>316</v>
      </c>
      <c r="E41" s="150" t="s">
        <v>316</v>
      </c>
      <c r="F41" s="150" t="s">
        <v>316</v>
      </c>
      <c r="G41" s="188" t="s">
        <v>316</v>
      </c>
      <c r="H41" s="150">
        <v>9.4061017999999996E-2</v>
      </c>
      <c r="I41" s="150">
        <v>9.3511507999999993E-2</v>
      </c>
      <c r="J41" s="188">
        <v>9.4386173000000004E-2</v>
      </c>
      <c r="K41" s="150">
        <v>8.5481472000000003E-2</v>
      </c>
      <c r="L41" s="150">
        <v>8.1163763999999999E-2</v>
      </c>
      <c r="M41" s="188">
        <v>8.7765491000000001E-2</v>
      </c>
      <c r="N41" s="197">
        <v>49487.837</v>
      </c>
    </row>
    <row r="42" spans="1:14" x14ac:dyDescent="0.35">
      <c r="A42" s="27" t="s">
        <v>80</v>
      </c>
      <c r="B42" s="155" t="s">
        <v>357</v>
      </c>
      <c r="C42" s="150">
        <v>6</v>
      </c>
      <c r="D42" s="150">
        <v>24.1</v>
      </c>
      <c r="E42" s="150">
        <v>58.8</v>
      </c>
      <c r="F42" s="150">
        <v>32.6</v>
      </c>
      <c r="G42" s="188">
        <v>40.200000000000003</v>
      </c>
      <c r="H42" s="150">
        <v>2.6774700710000001</v>
      </c>
      <c r="I42" s="150">
        <v>3.0612244899999999</v>
      </c>
      <c r="J42" s="188">
        <v>2.5075559049999998</v>
      </c>
      <c r="K42" s="150">
        <v>3.90649895</v>
      </c>
      <c r="L42" s="150">
        <v>3.5955478809999999</v>
      </c>
      <c r="M42" s="188">
        <v>4.0500532900000001</v>
      </c>
      <c r="N42" s="197">
        <v>15944.14</v>
      </c>
    </row>
    <row r="43" spans="1:14" x14ac:dyDescent="0.35">
      <c r="A43" s="77" t="s">
        <v>81</v>
      </c>
      <c r="B43" s="122" t="s">
        <v>25</v>
      </c>
      <c r="C43" s="49">
        <v>0.9</v>
      </c>
      <c r="D43" s="49">
        <v>7.3</v>
      </c>
      <c r="E43" s="49">
        <v>30.2</v>
      </c>
      <c r="F43" s="49">
        <v>39.5</v>
      </c>
      <c r="G43" s="190">
        <v>47</v>
      </c>
      <c r="H43" s="49">
        <v>0.346168631</v>
      </c>
      <c r="I43" s="49">
        <v>0.40486597800000002</v>
      </c>
      <c r="J43" s="190">
        <v>0.32790905100000001</v>
      </c>
      <c r="K43" s="49">
        <v>0.41095543600000001</v>
      </c>
      <c r="L43" s="49">
        <v>0.404237134</v>
      </c>
      <c r="M43" s="190">
        <v>0.41319878799999998</v>
      </c>
      <c r="N43" s="199">
        <v>26370.154999999999</v>
      </c>
    </row>
    <row r="44" spans="1:14" ht="15" thickBot="1" x14ac:dyDescent="0.4">
      <c r="A44" s="77" t="s">
        <v>82</v>
      </c>
      <c r="B44" s="122" t="s">
        <v>26</v>
      </c>
      <c r="C44" s="49">
        <v>0.2</v>
      </c>
      <c r="D44" s="49">
        <v>3</v>
      </c>
      <c r="E44" s="49">
        <v>17.5</v>
      </c>
      <c r="F44" s="49">
        <v>32.799999999999997</v>
      </c>
      <c r="G44" s="190">
        <v>40.9</v>
      </c>
      <c r="H44" s="49">
        <v>5.4914339999999999E-2</v>
      </c>
      <c r="I44" s="49">
        <v>5.5048275000000001E-2</v>
      </c>
      <c r="J44" s="190">
        <v>5.4871649000000002E-2</v>
      </c>
      <c r="K44" s="49">
        <v>6.5886400999999997E-2</v>
      </c>
      <c r="L44" s="49">
        <v>5.8739874999999997E-2</v>
      </c>
      <c r="M44" s="190">
        <v>6.8891113000000004E-2</v>
      </c>
      <c r="N44" s="199">
        <v>38757.684999999998</v>
      </c>
    </row>
    <row r="45" spans="1:14" ht="15" thickBot="1" x14ac:dyDescent="0.4">
      <c r="A45" s="74" t="s">
        <v>805</v>
      </c>
      <c r="B45" s="126" t="s">
        <v>27</v>
      </c>
      <c r="C45" s="129">
        <v>2.2599999999999998</v>
      </c>
      <c r="D45" s="129">
        <v>13.4</v>
      </c>
      <c r="E45" s="129">
        <v>41.54</v>
      </c>
      <c r="F45" s="129">
        <v>32.799999999999997</v>
      </c>
      <c r="G45" s="192">
        <v>41.26</v>
      </c>
      <c r="H45" s="129">
        <v>0.61379598516667</v>
      </c>
      <c r="I45" s="129">
        <v>0.68844885600000005</v>
      </c>
      <c r="J45" s="192">
        <v>0.58213866766667</v>
      </c>
      <c r="K45" s="129">
        <v>0.87022825800000003</v>
      </c>
      <c r="L45" s="129">
        <v>0.80241950316666999</v>
      </c>
      <c r="M45" s="192">
        <v>0.89820328166666996</v>
      </c>
      <c r="N45" s="130">
        <v>42112.657893306998</v>
      </c>
    </row>
    <row r="46" spans="1:14" x14ac:dyDescent="0.35">
      <c r="A46" s="77" t="s">
        <v>83</v>
      </c>
      <c r="B46" s="122" t="s">
        <v>28</v>
      </c>
      <c r="C46" s="49">
        <v>49.6</v>
      </c>
      <c r="D46" s="49">
        <v>76.2</v>
      </c>
      <c r="E46" s="49">
        <v>90.6</v>
      </c>
      <c r="F46" s="49">
        <v>47.8</v>
      </c>
      <c r="G46" s="190">
        <v>52.1</v>
      </c>
      <c r="H46" s="49">
        <v>38.78210395</v>
      </c>
      <c r="I46" s="49">
        <v>29.638952960000001</v>
      </c>
      <c r="J46" s="190">
        <v>47.63554336</v>
      </c>
      <c r="K46" s="49">
        <v>44.485503039999998</v>
      </c>
      <c r="L46" s="49">
        <v>36.928625070000002</v>
      </c>
      <c r="M46" s="190">
        <v>53.154545489999997</v>
      </c>
      <c r="N46" s="199">
        <v>5753.0619999999999</v>
      </c>
    </row>
    <row r="47" spans="1:14" x14ac:dyDescent="0.35">
      <c r="A47" s="77" t="s">
        <v>84</v>
      </c>
      <c r="B47" s="122" t="s">
        <v>29</v>
      </c>
      <c r="C47" s="49">
        <v>43.8</v>
      </c>
      <c r="D47" s="49">
        <v>76.7</v>
      </c>
      <c r="E47" s="49">
        <v>92.3</v>
      </c>
      <c r="F47" s="49">
        <v>35.299999999999997</v>
      </c>
      <c r="G47" s="190">
        <v>44.3</v>
      </c>
      <c r="H47" s="49">
        <v>34.014100249999998</v>
      </c>
      <c r="I47" s="49">
        <v>37.76790853</v>
      </c>
      <c r="J47" s="190">
        <v>31.17269997</v>
      </c>
      <c r="K47" s="49">
        <v>37.958532130000002</v>
      </c>
      <c r="L47" s="49">
        <v>35.205076349999999</v>
      </c>
      <c r="M47" s="190">
        <v>39.825847920000001</v>
      </c>
      <c r="N47" s="199">
        <v>5406.7830000000004</v>
      </c>
    </row>
    <row r="48" spans="1:14" x14ac:dyDescent="0.35">
      <c r="A48" s="77" t="s">
        <v>85</v>
      </c>
      <c r="B48" s="122" t="s">
        <v>30</v>
      </c>
      <c r="C48" s="49">
        <v>3.4</v>
      </c>
      <c r="D48" s="49">
        <v>15.4</v>
      </c>
      <c r="E48" s="49">
        <v>41.3</v>
      </c>
      <c r="F48" s="49">
        <v>42.4</v>
      </c>
      <c r="G48" s="190">
        <v>48.7</v>
      </c>
      <c r="H48" s="49">
        <v>1.8436238009999999</v>
      </c>
      <c r="I48" s="49">
        <v>1.97381608</v>
      </c>
      <c r="J48" s="190">
        <v>1.7362114390000001</v>
      </c>
      <c r="K48" s="49">
        <v>2.9410496359999998</v>
      </c>
      <c r="L48" s="49">
        <v>2.462694355</v>
      </c>
      <c r="M48" s="190">
        <v>3.2779656030000002</v>
      </c>
      <c r="N48" s="199">
        <v>18800.163</v>
      </c>
    </row>
    <row r="49" spans="1:14" x14ac:dyDescent="0.35">
      <c r="A49" s="77" t="s">
        <v>86</v>
      </c>
      <c r="B49" s="122" t="s">
        <v>31</v>
      </c>
      <c r="C49" s="49">
        <v>29.8</v>
      </c>
      <c r="D49" s="49">
        <v>59.1</v>
      </c>
      <c r="E49" s="49">
        <v>83.2</v>
      </c>
      <c r="F49" s="49">
        <v>41.5</v>
      </c>
      <c r="G49" s="190">
        <v>47.8</v>
      </c>
      <c r="H49" s="49">
        <v>19.456592860000001</v>
      </c>
      <c r="I49" s="49">
        <v>21.475512550000001</v>
      </c>
      <c r="J49" s="190">
        <v>18.009090560000001</v>
      </c>
      <c r="K49" s="49">
        <v>23.57298394</v>
      </c>
      <c r="L49" s="49">
        <v>20.533030239999999</v>
      </c>
      <c r="M49" s="190">
        <v>25.957676889999998</v>
      </c>
      <c r="N49" s="199">
        <v>12750.114</v>
      </c>
    </row>
    <row r="50" spans="1:14" x14ac:dyDescent="0.35">
      <c r="A50" s="77" t="s">
        <v>87</v>
      </c>
      <c r="B50" s="122" t="s">
        <v>32</v>
      </c>
      <c r="C50" s="49">
        <v>10.3</v>
      </c>
      <c r="D50" s="49">
        <v>38.4</v>
      </c>
      <c r="E50" s="49">
        <v>72.7</v>
      </c>
      <c r="F50" s="49">
        <v>35.9</v>
      </c>
      <c r="G50" s="190">
        <v>43.6</v>
      </c>
      <c r="H50" s="49">
        <v>7.774998568</v>
      </c>
      <c r="I50" s="49">
        <v>8.2135984610000001</v>
      </c>
      <c r="J50" s="190">
        <v>7.4502517670000001</v>
      </c>
      <c r="K50" s="49">
        <v>10.35299923</v>
      </c>
      <c r="L50" s="49">
        <v>9.5955335979999994</v>
      </c>
      <c r="M50" s="190">
        <v>10.921104160000001</v>
      </c>
      <c r="N50" s="199">
        <v>5356.5529999999999</v>
      </c>
    </row>
    <row r="51" spans="1:14" x14ac:dyDescent="0.35">
      <c r="A51" s="27" t="s">
        <v>88</v>
      </c>
      <c r="B51" s="156" t="s">
        <v>33</v>
      </c>
      <c r="C51" s="56">
        <v>12.7</v>
      </c>
      <c r="D51" s="56">
        <v>29.3</v>
      </c>
      <c r="E51" s="56">
        <v>55.1</v>
      </c>
      <c r="F51" s="56">
        <v>43.5</v>
      </c>
      <c r="G51" s="189">
        <v>48.6</v>
      </c>
      <c r="H51" s="56">
        <v>7.6913377880000002</v>
      </c>
      <c r="I51" s="56">
        <v>8.5890773669999998</v>
      </c>
      <c r="J51" s="189">
        <v>6.9153215210000001</v>
      </c>
      <c r="K51" s="56">
        <v>10.890007389999999</v>
      </c>
      <c r="L51" s="56">
        <v>10.31905398</v>
      </c>
      <c r="M51" s="189">
        <v>11.370512659999999</v>
      </c>
      <c r="N51" s="198">
        <v>11288.512000000001</v>
      </c>
    </row>
    <row r="52" spans="1:14" x14ac:dyDescent="0.35">
      <c r="A52" s="77" t="s">
        <v>89</v>
      </c>
      <c r="B52" s="122" t="s">
        <v>448</v>
      </c>
      <c r="C52" s="49">
        <v>36.1</v>
      </c>
      <c r="D52" s="49">
        <v>70.900000000000006</v>
      </c>
      <c r="E52" s="49">
        <v>92.5</v>
      </c>
      <c r="F52" s="49">
        <v>33.700000000000003</v>
      </c>
      <c r="G52" s="190">
        <v>41.5</v>
      </c>
      <c r="H52" s="49">
        <v>29.262305399999999</v>
      </c>
      <c r="I52" s="49">
        <v>30.93734504</v>
      </c>
      <c r="J52" s="190">
        <v>27.240775490000001</v>
      </c>
      <c r="K52" s="49">
        <v>37.305118419999999</v>
      </c>
      <c r="L52" s="49">
        <v>32.946212459999998</v>
      </c>
      <c r="M52" s="190">
        <v>43.162959460000003</v>
      </c>
      <c r="N52" s="199">
        <v>7400.1369999999997</v>
      </c>
    </row>
    <row r="53" spans="1:14" x14ac:dyDescent="0.35">
      <c r="A53" s="77" t="s">
        <v>90</v>
      </c>
      <c r="B53" s="122" t="s">
        <v>34</v>
      </c>
      <c r="C53" s="49" t="s">
        <v>316</v>
      </c>
      <c r="D53" s="49" t="s">
        <v>316</v>
      </c>
      <c r="E53" s="49" t="s">
        <v>316</v>
      </c>
      <c r="F53" s="49" t="s">
        <v>316</v>
      </c>
      <c r="G53" s="190" t="s">
        <v>316</v>
      </c>
      <c r="H53" s="49">
        <v>58.383863060000003</v>
      </c>
      <c r="I53" s="49">
        <v>59.977123079999998</v>
      </c>
      <c r="J53" s="190">
        <v>56.92311368</v>
      </c>
      <c r="K53" s="49">
        <v>62.552279650000003</v>
      </c>
      <c r="L53" s="49">
        <v>61.928113209999999</v>
      </c>
      <c r="M53" s="190">
        <v>63.148542640000002</v>
      </c>
      <c r="N53" s="199">
        <v>4096.2740000000003</v>
      </c>
    </row>
    <row r="54" spans="1:14" x14ac:dyDescent="0.35">
      <c r="A54" s="77" t="s">
        <v>91</v>
      </c>
      <c r="B54" s="122" t="s">
        <v>478</v>
      </c>
      <c r="C54" s="49">
        <v>44.4</v>
      </c>
      <c r="D54" s="49">
        <v>75.599999999999994</v>
      </c>
      <c r="E54" s="49">
        <v>93.2</v>
      </c>
      <c r="F54" s="49">
        <v>35.299999999999997</v>
      </c>
      <c r="G54" s="190">
        <v>42.8</v>
      </c>
      <c r="H54" s="49">
        <v>38.851138740000003</v>
      </c>
      <c r="I54" s="49">
        <v>40.783963999999997</v>
      </c>
      <c r="J54" s="190">
        <v>37.089158189999999</v>
      </c>
      <c r="K54" s="49">
        <v>44.823594849999999</v>
      </c>
      <c r="L54" s="49">
        <v>44.228912090000001</v>
      </c>
      <c r="M54" s="190">
        <v>45.358692339999998</v>
      </c>
      <c r="N54" s="199">
        <v>2547.5509999999999</v>
      </c>
    </row>
    <row r="55" spans="1:14" x14ac:dyDescent="0.35">
      <c r="A55" s="77" t="s">
        <v>92</v>
      </c>
      <c r="B55" s="122" t="s">
        <v>35</v>
      </c>
      <c r="C55" s="49" t="s">
        <v>316</v>
      </c>
      <c r="D55" s="49" t="s">
        <v>316</v>
      </c>
      <c r="E55" s="49" t="s">
        <v>316</v>
      </c>
      <c r="F55" s="49" t="s">
        <v>316</v>
      </c>
      <c r="G55" s="190" t="s">
        <v>316</v>
      </c>
      <c r="H55" s="49">
        <v>44.330202749999998</v>
      </c>
      <c r="I55" s="49">
        <v>46.990269910000002</v>
      </c>
      <c r="J55" s="190">
        <v>42.291309120000001</v>
      </c>
      <c r="K55" s="49">
        <v>48.221248760000002</v>
      </c>
      <c r="L55" s="49">
        <v>47.117075890000002</v>
      </c>
      <c r="M55" s="190">
        <v>49.147940060000003</v>
      </c>
      <c r="N55" s="199">
        <v>6149.5309999999999</v>
      </c>
    </row>
    <row r="56" spans="1:14" x14ac:dyDescent="0.35">
      <c r="A56" s="77" t="s">
        <v>93</v>
      </c>
      <c r="B56" s="122" t="s">
        <v>36</v>
      </c>
      <c r="C56" s="49">
        <v>45.4</v>
      </c>
      <c r="D56" s="49">
        <v>77.2</v>
      </c>
      <c r="E56" s="49">
        <v>93.6</v>
      </c>
      <c r="F56" s="49">
        <v>34.299999999999997</v>
      </c>
      <c r="G56" s="190">
        <v>42.4</v>
      </c>
      <c r="H56" s="49">
        <v>39.485449940000002</v>
      </c>
      <c r="I56" s="49">
        <v>39.345019929999999</v>
      </c>
      <c r="J56" s="190">
        <v>39.588480410000003</v>
      </c>
      <c r="K56" s="49">
        <v>43.581442670000001</v>
      </c>
      <c r="L56" s="49">
        <v>42.143403360000001</v>
      </c>
      <c r="M56" s="190">
        <v>44.55825617</v>
      </c>
      <c r="N56" s="199">
        <v>2711.694</v>
      </c>
    </row>
    <row r="57" spans="1:14" x14ac:dyDescent="0.35">
      <c r="A57" s="27" t="s">
        <v>94</v>
      </c>
      <c r="B57" s="155" t="s">
        <v>358</v>
      </c>
      <c r="C57" s="150">
        <v>39.1</v>
      </c>
      <c r="D57" s="150">
        <v>71</v>
      </c>
      <c r="E57" s="150">
        <v>92</v>
      </c>
      <c r="F57" s="150">
        <v>35.1</v>
      </c>
      <c r="G57" s="188">
        <v>42.4</v>
      </c>
      <c r="H57" s="150">
        <v>36.61112104</v>
      </c>
      <c r="I57" s="150">
        <v>35.58477242</v>
      </c>
      <c r="J57" s="188">
        <v>37.431129679999998</v>
      </c>
      <c r="K57" s="150">
        <v>50.718509259999998</v>
      </c>
      <c r="L57" s="150">
        <v>43.824714870000001</v>
      </c>
      <c r="M57" s="188">
        <v>55.491624739999999</v>
      </c>
      <c r="N57" s="197">
        <v>19324.675999999999</v>
      </c>
    </row>
    <row r="58" spans="1:14" x14ac:dyDescent="0.35">
      <c r="A58" s="77" t="s">
        <v>95</v>
      </c>
      <c r="B58" s="122" t="s">
        <v>37</v>
      </c>
      <c r="C58" s="49">
        <v>38.5</v>
      </c>
      <c r="D58" s="49">
        <v>68.400000000000006</v>
      </c>
      <c r="E58" s="49">
        <v>88.4</v>
      </c>
      <c r="F58" s="49">
        <v>40.299999999999997</v>
      </c>
      <c r="G58" s="190">
        <v>46.9</v>
      </c>
      <c r="H58" s="49">
        <v>30.439059919999998</v>
      </c>
      <c r="I58" s="49">
        <v>33.798207920000003</v>
      </c>
      <c r="J58" s="190">
        <v>28.19485851</v>
      </c>
      <c r="K58" s="49">
        <v>39.636222400000001</v>
      </c>
      <c r="L58" s="49">
        <v>42.778627360000002</v>
      </c>
      <c r="M58" s="190">
        <v>37.584221730000003</v>
      </c>
      <c r="N58" s="199">
        <v>14722.503000000001</v>
      </c>
    </row>
    <row r="59" spans="1:14" x14ac:dyDescent="0.35">
      <c r="A59" s="77" t="s">
        <v>96</v>
      </c>
      <c r="B59" s="122" t="s">
        <v>38</v>
      </c>
      <c r="C59" s="49">
        <v>43</v>
      </c>
      <c r="D59" s="49">
        <v>76</v>
      </c>
      <c r="E59" s="49">
        <v>92.7</v>
      </c>
      <c r="F59" s="49">
        <v>35.700000000000003</v>
      </c>
      <c r="G59" s="190">
        <v>44.2</v>
      </c>
      <c r="H59" s="49">
        <v>41.417825430000001</v>
      </c>
      <c r="I59" s="49">
        <v>44.532403539999997</v>
      </c>
      <c r="J59" s="190">
        <v>38.291682110000004</v>
      </c>
      <c r="K59" s="49">
        <v>51.435154820000001</v>
      </c>
      <c r="L59" s="49">
        <v>52.400909499999997</v>
      </c>
      <c r="M59" s="190">
        <v>49.919422580000003</v>
      </c>
      <c r="N59" s="199">
        <v>4562.5990000000002</v>
      </c>
    </row>
    <row r="60" spans="1:14" ht="15" thickBot="1" x14ac:dyDescent="0.4">
      <c r="A60" s="27" t="s">
        <v>97</v>
      </c>
      <c r="B60" s="156" t="s">
        <v>533</v>
      </c>
      <c r="C60" s="56">
        <v>51.1</v>
      </c>
      <c r="D60" s="56">
        <v>74.2</v>
      </c>
      <c r="E60" s="56">
        <v>90.8</v>
      </c>
      <c r="F60" s="56">
        <v>43.1</v>
      </c>
      <c r="G60" s="189">
        <v>48.6</v>
      </c>
      <c r="H60" s="56">
        <v>35.12584236</v>
      </c>
      <c r="I60" s="56">
        <v>34.12272342</v>
      </c>
      <c r="J60" s="189">
        <v>36.122702689999997</v>
      </c>
      <c r="K60" s="56">
        <v>39.918493009999999</v>
      </c>
      <c r="L60" s="56">
        <v>34.935962080000003</v>
      </c>
      <c r="M60" s="189">
        <v>44.939479730000002</v>
      </c>
      <c r="N60" s="198">
        <v>3667.8319999999999</v>
      </c>
    </row>
    <row r="61" spans="1:14" ht="15" thickBot="1" x14ac:dyDescent="0.4">
      <c r="A61" s="74" t="s">
        <v>805</v>
      </c>
      <c r="B61" s="126" t="s">
        <v>39</v>
      </c>
      <c r="C61" s="129">
        <v>34.4</v>
      </c>
      <c r="D61" s="129">
        <v>62.184615384615398</v>
      </c>
      <c r="E61" s="129">
        <v>82.9538461538462</v>
      </c>
      <c r="F61" s="129">
        <v>38.7615384615385</v>
      </c>
      <c r="G61" s="192">
        <v>45.684615384615398</v>
      </c>
      <c r="H61" s="129">
        <v>30.897971057133301</v>
      </c>
      <c r="I61" s="129">
        <v>31.582046347199999</v>
      </c>
      <c r="J61" s="192">
        <v>30.406155233133301</v>
      </c>
      <c r="K61" s="129">
        <v>36.559542613733299</v>
      </c>
      <c r="L61" s="129">
        <v>34.489862960866702</v>
      </c>
      <c r="M61" s="192">
        <v>38.521252811533301</v>
      </c>
      <c r="N61" s="130">
        <v>13842.7450400775</v>
      </c>
    </row>
    <row r="62" spans="1:14" ht="15" thickBot="1" x14ac:dyDescent="0.4">
      <c r="A62" s="75" t="s">
        <v>805</v>
      </c>
      <c r="B62" s="133" t="s">
        <v>40</v>
      </c>
      <c r="C62" s="136">
        <v>33.8229166666667</v>
      </c>
      <c r="D62" s="136">
        <v>55.404166666666697</v>
      </c>
      <c r="E62" s="136">
        <v>74.464583333333294</v>
      </c>
      <c r="F62" s="136">
        <v>42.297916666666701</v>
      </c>
      <c r="G62" s="193">
        <v>48.85</v>
      </c>
      <c r="H62" s="136">
        <v>28.0940696798</v>
      </c>
      <c r="I62" s="136">
        <v>28.923366542779998</v>
      </c>
      <c r="J62" s="193">
        <v>27.322957290880002</v>
      </c>
      <c r="K62" s="136">
        <v>31.79991359656</v>
      </c>
      <c r="L62" s="136">
        <v>30.821000146500001</v>
      </c>
      <c r="M62" s="193">
        <v>32.65054496106</v>
      </c>
      <c r="N62" s="137">
        <v>15807.288852804</v>
      </c>
    </row>
    <row r="63" spans="1:14" ht="15" thickBot="1" x14ac:dyDescent="0.4">
      <c r="A63" s="75" t="s">
        <v>805</v>
      </c>
      <c r="B63" s="133" t="s">
        <v>922</v>
      </c>
      <c r="C63" s="136">
        <v>2.75</v>
      </c>
      <c r="D63" s="136">
        <v>8.8683673469387791</v>
      </c>
      <c r="E63" s="136">
        <v>20.4765306122449</v>
      </c>
      <c r="F63" s="136">
        <v>35.627551020408198</v>
      </c>
      <c r="G63" s="193">
        <v>43.078571428571401</v>
      </c>
      <c r="H63" s="136">
        <v>4.7106812126399999</v>
      </c>
      <c r="I63" s="136">
        <v>4.7750344827333304</v>
      </c>
      <c r="J63" s="193">
        <v>4.6919341595733304</v>
      </c>
      <c r="K63" s="136">
        <v>5.3231795866800002</v>
      </c>
      <c r="L63" s="136">
        <v>5.1648976831466697</v>
      </c>
      <c r="M63" s="193">
        <v>5.3469579993333296</v>
      </c>
      <c r="N63" s="137">
        <v>41011.737713774099</v>
      </c>
    </row>
    <row r="64" spans="1:14" x14ac:dyDescent="0.35">
      <c r="A64" s="76" t="s">
        <v>805</v>
      </c>
      <c r="B64" s="140" t="s">
        <v>42</v>
      </c>
      <c r="C64" s="143">
        <v>4.3789473684210503</v>
      </c>
      <c r="D64" s="143">
        <v>10.9052631578947</v>
      </c>
      <c r="E64" s="143">
        <v>24.4</v>
      </c>
      <c r="F64" s="143">
        <v>45.5421052631579</v>
      </c>
      <c r="G64" s="194">
        <v>51.057894736842101</v>
      </c>
      <c r="H64" s="143">
        <v>2.87615280623077</v>
      </c>
      <c r="I64" s="143">
        <v>2.7907767473846201</v>
      </c>
      <c r="J64" s="194">
        <v>2.9042126747307702</v>
      </c>
      <c r="K64" s="143">
        <v>2.6926233442692298</v>
      </c>
      <c r="L64" s="143">
        <v>2.4463851476538498</v>
      </c>
      <c r="M64" s="194">
        <v>2.7482503830384601</v>
      </c>
      <c r="N64" s="144">
        <v>32010.800324977401</v>
      </c>
    </row>
    <row r="65" spans="1:14" x14ac:dyDescent="0.35">
      <c r="A65" s="76" t="s">
        <v>805</v>
      </c>
      <c r="B65" s="124" t="s">
        <v>43</v>
      </c>
      <c r="C65" s="51">
        <v>5.0227272727272698</v>
      </c>
      <c r="D65" s="51">
        <v>20.1181818181818</v>
      </c>
      <c r="E65" s="51">
        <v>44.6681818181818</v>
      </c>
      <c r="F65" s="51">
        <v>35.136363636363598</v>
      </c>
      <c r="G65" s="195">
        <v>43.177272727272701</v>
      </c>
      <c r="H65" s="51">
        <v>7.8783222195000002</v>
      </c>
      <c r="I65" s="51">
        <v>7.9792954210999998</v>
      </c>
      <c r="J65" s="195">
        <v>7.9400083002666699</v>
      </c>
      <c r="K65" s="51">
        <v>9.0926767228000003</v>
      </c>
      <c r="L65" s="51">
        <v>8.9546580847333299</v>
      </c>
      <c r="M65" s="195">
        <v>9.0730308979000007</v>
      </c>
      <c r="N65" s="201">
        <v>26382.470102821499</v>
      </c>
    </row>
    <row r="66" spans="1:14" ht="15" thickBot="1" x14ac:dyDescent="0.4">
      <c r="A66" s="76" t="s">
        <v>805</v>
      </c>
      <c r="B66" s="125" t="s">
        <v>315</v>
      </c>
      <c r="C66" s="100">
        <v>12.9657534246575</v>
      </c>
      <c r="D66" s="100">
        <v>24.167808219178099</v>
      </c>
      <c r="E66" s="100">
        <v>38.226027397260303</v>
      </c>
      <c r="F66" s="100">
        <v>37.820547945205497</v>
      </c>
      <c r="G66" s="196">
        <v>44.922222222222203</v>
      </c>
      <c r="H66" s="100">
        <v>14.064036599504</v>
      </c>
      <c r="I66" s="100">
        <v>14.434367306752</v>
      </c>
      <c r="J66" s="196">
        <v>13.744343412096001</v>
      </c>
      <c r="K66" s="100">
        <v>15.913873190632</v>
      </c>
      <c r="L66" s="100">
        <v>15.427338668488</v>
      </c>
      <c r="M66" s="196">
        <v>16.268392784024002</v>
      </c>
      <c r="N66" s="120">
        <v>36657.422299397003</v>
      </c>
    </row>
    <row r="67" spans="1:14" x14ac:dyDescent="0.35">
      <c r="A67" s="76" t="s">
        <v>805</v>
      </c>
      <c r="B67" s="124" t="s">
        <v>341</v>
      </c>
      <c r="C67" s="51">
        <v>37.510526315789498</v>
      </c>
      <c r="D67" s="51">
        <v>57.136842105263199</v>
      </c>
      <c r="E67" s="51">
        <v>74.1105263157895</v>
      </c>
      <c r="F67" s="51">
        <v>41.231578947368398</v>
      </c>
      <c r="G67" s="195">
        <v>48.088888888888903</v>
      </c>
      <c r="H67" s="51">
        <v>31.7161413916842</v>
      </c>
      <c r="I67" s="51">
        <v>32.419352247684202</v>
      </c>
      <c r="J67" s="195">
        <v>30.9326708505263</v>
      </c>
      <c r="K67" s="51">
        <v>34.296061109526299</v>
      </c>
      <c r="L67" s="51">
        <v>33.553274813526301</v>
      </c>
      <c r="M67" s="195">
        <v>34.912485255</v>
      </c>
      <c r="N67" s="201">
        <v>13162.529238245799</v>
      </c>
    </row>
    <row r="68" spans="1:14" x14ac:dyDescent="0.35">
      <c r="A68" s="76" t="s">
        <v>805</v>
      </c>
      <c r="B68" s="124" t="s">
        <v>349</v>
      </c>
      <c r="C68" s="51">
        <v>28.265000000000001</v>
      </c>
      <c r="D68" s="51">
        <v>52.97</v>
      </c>
      <c r="E68" s="51">
        <v>76.06</v>
      </c>
      <c r="F68" s="51">
        <v>38.19</v>
      </c>
      <c r="G68" s="195">
        <v>45.3</v>
      </c>
      <c r="H68" s="51">
        <v>27.589404748708301</v>
      </c>
      <c r="I68" s="51">
        <v>28.005563717083302</v>
      </c>
      <c r="J68" s="195">
        <v>27.226003580625001</v>
      </c>
      <c r="K68" s="51">
        <v>31.7994713351667</v>
      </c>
      <c r="L68" s="51">
        <v>30.203697228625</v>
      </c>
      <c r="M68" s="195">
        <v>33.238056226250002</v>
      </c>
      <c r="N68" s="201">
        <v>19591.087618932299</v>
      </c>
    </row>
    <row r="69" spans="1:14" x14ac:dyDescent="0.35">
      <c r="A69" s="76" t="s">
        <v>805</v>
      </c>
      <c r="B69" s="124" t="s">
        <v>342</v>
      </c>
      <c r="C69" s="51">
        <v>55.5833333333333</v>
      </c>
      <c r="D69" s="51">
        <v>79.05</v>
      </c>
      <c r="E69" s="51">
        <v>92.1</v>
      </c>
      <c r="F69" s="51">
        <v>41.75</v>
      </c>
      <c r="G69" s="195">
        <v>48.5</v>
      </c>
      <c r="H69" s="51">
        <v>42.848013444000003</v>
      </c>
      <c r="I69" s="51">
        <v>44.279468311999999</v>
      </c>
      <c r="J69" s="195">
        <v>41.434441407999998</v>
      </c>
      <c r="K69" s="51">
        <v>46.673776361999998</v>
      </c>
      <c r="L69" s="51">
        <v>46.215215588</v>
      </c>
      <c r="M69" s="195">
        <v>47.210979307999999</v>
      </c>
      <c r="N69" s="201">
        <v>5917.8521775262598</v>
      </c>
    </row>
    <row r="70" spans="1:14" x14ac:dyDescent="0.35">
      <c r="A70" s="76" t="s">
        <v>805</v>
      </c>
      <c r="B70" s="124" t="s">
        <v>343</v>
      </c>
      <c r="C70" s="51">
        <v>44.344444444444498</v>
      </c>
      <c r="D70" s="51">
        <v>65.188888888888897</v>
      </c>
      <c r="E70" s="51">
        <v>81.655555555555594</v>
      </c>
      <c r="F70" s="51">
        <v>45.422222222222203</v>
      </c>
      <c r="G70" s="195">
        <v>51.211111111111101</v>
      </c>
      <c r="H70" s="51">
        <v>37.4610038657</v>
      </c>
      <c r="I70" s="51">
        <v>38.814149370499997</v>
      </c>
      <c r="J70" s="195">
        <v>36.245619871499997</v>
      </c>
      <c r="K70" s="51">
        <v>41.092801459999997</v>
      </c>
      <c r="L70" s="51">
        <v>40.421484441499999</v>
      </c>
      <c r="M70" s="195">
        <v>41.826336749200003</v>
      </c>
      <c r="N70" s="201">
        <v>6608.8005868972996</v>
      </c>
    </row>
    <row r="71" spans="1:14" x14ac:dyDescent="0.35">
      <c r="A71" s="76" t="s">
        <v>805</v>
      </c>
      <c r="B71" s="124" t="s">
        <v>344</v>
      </c>
      <c r="C71" s="51">
        <v>34.4</v>
      </c>
      <c r="D71" s="51">
        <v>62.184615384615398</v>
      </c>
      <c r="E71" s="51">
        <v>82.9538461538462</v>
      </c>
      <c r="F71" s="51">
        <v>38.7615384615385</v>
      </c>
      <c r="G71" s="195">
        <v>45.684615384615398</v>
      </c>
      <c r="H71" s="51">
        <v>30.897971057133301</v>
      </c>
      <c r="I71" s="51">
        <v>31.582046347199999</v>
      </c>
      <c r="J71" s="195">
        <v>30.406155233133301</v>
      </c>
      <c r="K71" s="51">
        <v>36.559542613733299</v>
      </c>
      <c r="L71" s="51">
        <v>34.489862960866702</v>
      </c>
      <c r="M71" s="195">
        <v>38.521252811533301</v>
      </c>
      <c r="N71" s="201">
        <v>13842.7450400775</v>
      </c>
    </row>
    <row r="72" spans="1:14" x14ac:dyDescent="0.35">
      <c r="A72" s="76" t="s">
        <v>805</v>
      </c>
      <c r="B72" s="124" t="s">
        <v>345</v>
      </c>
      <c r="C72" s="51">
        <v>40.485714285714302</v>
      </c>
      <c r="D72" s="51">
        <v>67.042857142857201</v>
      </c>
      <c r="E72" s="51">
        <v>87.085714285714303</v>
      </c>
      <c r="F72" s="51">
        <v>39.328571428571401</v>
      </c>
      <c r="G72" s="195">
        <v>46.06</v>
      </c>
      <c r="H72" s="51">
        <v>34.329906182000002</v>
      </c>
      <c r="I72" s="51">
        <v>34.359267029500003</v>
      </c>
      <c r="J72" s="195">
        <v>33.893712068666701</v>
      </c>
      <c r="K72" s="51">
        <v>37.367041696000001</v>
      </c>
      <c r="L72" s="51">
        <v>36.163977518999999</v>
      </c>
      <c r="M72" s="195">
        <v>38.138262308500003</v>
      </c>
      <c r="N72" s="201">
        <v>6574.7382163830798</v>
      </c>
    </row>
    <row r="73" spans="1:14" x14ac:dyDescent="0.35">
      <c r="A73" s="76" t="s">
        <v>805</v>
      </c>
      <c r="B73" s="124" t="s">
        <v>346</v>
      </c>
      <c r="C73" s="51">
        <v>38.1</v>
      </c>
      <c r="D73" s="51">
        <v>55.681249999999999</v>
      </c>
      <c r="E73" s="51">
        <v>70.631249999999994</v>
      </c>
      <c r="F73" s="51">
        <v>48.231250000000003</v>
      </c>
      <c r="G73" s="195">
        <v>53.731250000000003</v>
      </c>
      <c r="H73" s="51">
        <v>30.212385478200002</v>
      </c>
      <c r="I73" s="51">
        <v>31.4901910542</v>
      </c>
      <c r="J73" s="195">
        <v>28.993519171599999</v>
      </c>
      <c r="K73" s="51">
        <v>33.697620095200001</v>
      </c>
      <c r="L73" s="51">
        <v>33.333860373599997</v>
      </c>
      <c r="M73" s="195">
        <v>33.905442652466697</v>
      </c>
      <c r="N73" s="201">
        <v>12119.636447914399</v>
      </c>
    </row>
    <row r="74" spans="1:14" x14ac:dyDescent="0.35">
      <c r="A74" s="76" t="s">
        <v>805</v>
      </c>
      <c r="B74" s="124" t="s">
        <v>350</v>
      </c>
      <c r="C74" s="51">
        <v>1.875</v>
      </c>
      <c r="D74" s="51">
        <v>9.5250000000000004</v>
      </c>
      <c r="E74" s="51">
        <v>33.774999999999999</v>
      </c>
      <c r="F74" s="51">
        <v>33.125</v>
      </c>
      <c r="G74" s="195">
        <v>41.325000000000003</v>
      </c>
      <c r="H74" s="51">
        <v>0.659214152</v>
      </c>
      <c r="I74" s="51">
        <v>0.74621469640000004</v>
      </c>
      <c r="J74" s="195">
        <v>0.62190161980000003</v>
      </c>
      <c r="K74" s="51">
        <v>0.92300728180000002</v>
      </c>
      <c r="L74" s="51">
        <v>0.84723414159999999</v>
      </c>
      <c r="M74" s="195">
        <v>0.95457662860000003</v>
      </c>
      <c r="N74" s="201">
        <v>41325.455524219899</v>
      </c>
    </row>
    <row r="75" spans="1:14" ht="15" thickBot="1" x14ac:dyDescent="0.4">
      <c r="A75" s="76" t="s">
        <v>805</v>
      </c>
      <c r="B75" s="125" t="s">
        <v>1228</v>
      </c>
      <c r="C75" s="100">
        <v>38.15</v>
      </c>
      <c r="D75" s="100">
        <v>58.674999999999997</v>
      </c>
      <c r="E75" s="100">
        <v>77.099999999999994</v>
      </c>
      <c r="F75" s="100">
        <v>51</v>
      </c>
      <c r="G75" s="196">
        <v>56.25</v>
      </c>
      <c r="H75" s="100">
        <v>29.738112190599999</v>
      </c>
      <c r="I75" s="100">
        <v>31.189625159399998</v>
      </c>
      <c r="J75" s="196">
        <v>28.3065479196</v>
      </c>
      <c r="K75" s="100">
        <v>33.176615323199997</v>
      </c>
      <c r="L75" s="100">
        <v>33.324972471000002</v>
      </c>
      <c r="M75" s="196">
        <v>32.949984560600001</v>
      </c>
      <c r="N75" s="120">
        <v>9348.6990001344693</v>
      </c>
    </row>
    <row r="76" spans="1:14" x14ac:dyDescent="0.35">
      <c r="A76" s="76" t="s">
        <v>805</v>
      </c>
      <c r="B76" s="124" t="s">
        <v>347</v>
      </c>
      <c r="C76" s="51">
        <v>2.6714285714285699</v>
      </c>
      <c r="D76" s="51">
        <v>13.785714285714301</v>
      </c>
      <c r="E76" s="51">
        <v>36.471428571428604</v>
      </c>
      <c r="F76" s="51">
        <v>37.3857142857143</v>
      </c>
      <c r="G76" s="195">
        <v>44.871428571428602</v>
      </c>
      <c r="H76" s="51">
        <v>3.087473470375</v>
      </c>
      <c r="I76" s="51">
        <v>2.9545974522499998</v>
      </c>
      <c r="J76" s="195">
        <v>3.2062559207499999</v>
      </c>
      <c r="K76" s="51">
        <v>3.9519629214999998</v>
      </c>
      <c r="L76" s="51">
        <v>3.5658531783749998</v>
      </c>
      <c r="M76" s="195">
        <v>4.2155983233749996</v>
      </c>
      <c r="N76" s="201">
        <v>25545.462971050401</v>
      </c>
    </row>
    <row r="77" spans="1:14" x14ac:dyDescent="0.35">
      <c r="A77" s="76" t="s">
        <v>805</v>
      </c>
      <c r="B77" s="124" t="s">
        <v>348</v>
      </c>
      <c r="C77" s="51">
        <v>2.3666666666666698</v>
      </c>
      <c r="D77" s="51">
        <v>6.3888888888888902</v>
      </c>
      <c r="E77" s="51">
        <v>16.8333333333333</v>
      </c>
      <c r="F77" s="51">
        <v>45.133333333333297</v>
      </c>
      <c r="G77" s="195">
        <v>50.644444444444503</v>
      </c>
      <c r="H77" s="51">
        <v>2.7284831494166699</v>
      </c>
      <c r="I77" s="51">
        <v>2.7945151668333299</v>
      </c>
      <c r="J77" s="195">
        <v>2.6652885686666701</v>
      </c>
      <c r="K77" s="51">
        <v>2.3793995032500002</v>
      </c>
      <c r="L77" s="51">
        <v>2.688851106</v>
      </c>
      <c r="M77" s="195">
        <v>2.17984983775</v>
      </c>
      <c r="N77" s="201">
        <v>31006.882247109599</v>
      </c>
    </row>
    <row r="78" spans="1:14" x14ac:dyDescent="0.35">
      <c r="A78" s="76" t="s">
        <v>805</v>
      </c>
      <c r="B78" s="124" t="s">
        <v>617</v>
      </c>
      <c r="C78" s="51">
        <v>0.4</v>
      </c>
      <c r="D78" s="51">
        <v>0.74814814814815001</v>
      </c>
      <c r="E78" s="51">
        <v>1.74074074074074</v>
      </c>
      <c r="F78" s="51">
        <v>31.237037037036998</v>
      </c>
      <c r="G78" s="195">
        <v>39.303703703703697</v>
      </c>
      <c r="H78" s="51" t="s">
        <v>316</v>
      </c>
      <c r="I78" s="51" t="s">
        <v>316</v>
      </c>
      <c r="J78" s="195" t="s">
        <v>316</v>
      </c>
      <c r="K78" s="51" t="s">
        <v>316</v>
      </c>
      <c r="L78" s="51" t="s">
        <v>316</v>
      </c>
      <c r="M78" s="195" t="s">
        <v>316</v>
      </c>
      <c r="N78" s="201">
        <v>86452.79172994</v>
      </c>
    </row>
    <row r="79" spans="1:14" ht="15" thickBot="1" x14ac:dyDescent="0.4">
      <c r="A79" s="76" t="s">
        <v>805</v>
      </c>
      <c r="B79" s="125" t="s">
        <v>1227</v>
      </c>
      <c r="C79" s="100">
        <v>0.50540540540541001</v>
      </c>
      <c r="D79" s="100">
        <v>1.14054054054054</v>
      </c>
      <c r="E79" s="100">
        <v>3.0270270270270299</v>
      </c>
      <c r="F79" s="100">
        <v>33.532432432432401</v>
      </c>
      <c r="G79" s="196">
        <v>41.245945945945998</v>
      </c>
      <c r="H79" s="100">
        <v>0.57213214739999996</v>
      </c>
      <c r="I79" s="100">
        <v>0.60778493919999999</v>
      </c>
      <c r="J79" s="196">
        <v>0.54870521959999996</v>
      </c>
      <c r="K79" s="100">
        <v>0.4221152178</v>
      </c>
      <c r="L79" s="100">
        <v>0.44189121380000002</v>
      </c>
      <c r="M79" s="196">
        <v>0.4144895488</v>
      </c>
      <c r="N79" s="120">
        <v>85633.910600937103</v>
      </c>
    </row>
    <row r="80" spans="1:14" x14ac:dyDescent="0.35">
      <c r="A80" s="76" t="s">
        <v>805</v>
      </c>
      <c r="B80" s="124" t="s">
        <v>626</v>
      </c>
      <c r="C80" s="51">
        <v>25.214285714285701</v>
      </c>
      <c r="D80" s="51">
        <v>44.5571428571429</v>
      </c>
      <c r="E80" s="51">
        <v>67.171428571428606</v>
      </c>
      <c r="F80" s="51">
        <v>39.542857142857201</v>
      </c>
      <c r="G80" s="195">
        <v>46.042857142857102</v>
      </c>
      <c r="H80" s="51">
        <v>16.296036978444398</v>
      </c>
      <c r="I80" s="51">
        <v>16.970908671555598</v>
      </c>
      <c r="J80" s="195">
        <v>15.738765837111099</v>
      </c>
      <c r="K80" s="51">
        <v>20.725591982444399</v>
      </c>
      <c r="L80" s="51">
        <v>19.4162853404444</v>
      </c>
      <c r="M80" s="195">
        <v>21.786086145999999</v>
      </c>
      <c r="N80" s="201">
        <v>23980.247064762101</v>
      </c>
    </row>
    <row r="81" spans="1:14" x14ac:dyDescent="0.35">
      <c r="A81" s="76" t="s">
        <v>805</v>
      </c>
      <c r="B81" s="124" t="s">
        <v>627</v>
      </c>
      <c r="C81" s="51">
        <v>5.1777777777777798</v>
      </c>
      <c r="D81" s="51">
        <v>16.711111111111101</v>
      </c>
      <c r="E81" s="51">
        <v>33.344444444444498</v>
      </c>
      <c r="F81" s="51">
        <v>34.066666666666698</v>
      </c>
      <c r="G81" s="195">
        <v>42.2</v>
      </c>
      <c r="H81" s="51">
        <v>7.2083686816875003</v>
      </c>
      <c r="I81" s="51">
        <v>6.6558881211249998</v>
      </c>
      <c r="J81" s="195">
        <v>7.5388536301249998</v>
      </c>
      <c r="K81" s="51">
        <v>7.4611354009374997</v>
      </c>
      <c r="L81" s="51">
        <v>7.2298577264375004</v>
      </c>
      <c r="M81" s="195">
        <v>7.485957966</v>
      </c>
      <c r="N81" s="201">
        <v>52904.860257305198</v>
      </c>
    </row>
    <row r="82" spans="1:14" x14ac:dyDescent="0.35">
      <c r="A82" s="76" t="s">
        <v>805</v>
      </c>
      <c r="B82" s="124" t="s">
        <v>628</v>
      </c>
      <c r="C82" s="51">
        <v>35.292682926829301</v>
      </c>
      <c r="D82" s="51">
        <v>57.256097560975597</v>
      </c>
      <c r="E82" s="51">
        <v>75.709756097560998</v>
      </c>
      <c r="F82" s="51">
        <v>42.768292682926798</v>
      </c>
      <c r="G82" s="195">
        <v>49.353846153846199</v>
      </c>
      <c r="H82" s="51">
        <v>30.683881736195101</v>
      </c>
      <c r="I82" s="51">
        <v>31.547076807195101</v>
      </c>
      <c r="J82" s="195">
        <v>29.865828585609801</v>
      </c>
      <c r="K82" s="51">
        <v>34.230862243560999</v>
      </c>
      <c r="L82" s="51">
        <v>33.3244741283171</v>
      </c>
      <c r="M82" s="195">
        <v>35.035426164365902</v>
      </c>
      <c r="N82" s="201">
        <v>13240.544378373001</v>
      </c>
    </row>
    <row r="83" spans="1:14" ht="15" thickBot="1" x14ac:dyDescent="0.4">
      <c r="A83" s="76" t="s">
        <v>805</v>
      </c>
      <c r="B83" s="125" t="s">
        <v>629</v>
      </c>
      <c r="C83" s="100">
        <v>2.5044943820224699</v>
      </c>
      <c r="D83" s="100">
        <v>8.0752808988764109</v>
      </c>
      <c r="E83" s="100">
        <v>19.175280898876402</v>
      </c>
      <c r="F83" s="100">
        <v>35.785393258427</v>
      </c>
      <c r="G83" s="196">
        <v>43.167415730337098</v>
      </c>
      <c r="H83" s="100">
        <v>4.0333422379830504</v>
      </c>
      <c r="I83" s="100">
        <v>4.2649724791016901</v>
      </c>
      <c r="J83" s="196">
        <v>3.91988820145763</v>
      </c>
      <c r="K83" s="100">
        <v>4.7433949590847497</v>
      </c>
      <c r="L83" s="100">
        <v>4.6049085188644101</v>
      </c>
      <c r="M83" s="196">
        <v>4.7668902117627203</v>
      </c>
      <c r="N83" s="120">
        <v>40052.463096393702</v>
      </c>
    </row>
    <row r="84" spans="1:14" x14ac:dyDescent="0.35">
      <c r="A84" s="76" t="s">
        <v>805</v>
      </c>
      <c r="B84" s="124" t="s">
        <v>326</v>
      </c>
      <c r="C84" s="51">
        <v>50.510526315789498</v>
      </c>
      <c r="D84" s="51">
        <v>75.9157894736842</v>
      </c>
      <c r="E84" s="51">
        <v>91.568421052631606</v>
      </c>
      <c r="F84" s="51">
        <v>39.747368421052599</v>
      </c>
      <c r="G84" s="195">
        <v>46.911764705882398</v>
      </c>
      <c r="H84" s="51">
        <v>44.518764494999999</v>
      </c>
      <c r="I84" s="51">
        <v>45.816775369454497</v>
      </c>
      <c r="J84" s="195">
        <v>43.190497515409099</v>
      </c>
      <c r="K84" s="51">
        <v>48.210305608454597</v>
      </c>
      <c r="L84" s="51">
        <v>47.217669232363598</v>
      </c>
      <c r="M84" s="195">
        <v>49.067358714590902</v>
      </c>
      <c r="N84" s="201">
        <v>4742.4005848617298</v>
      </c>
    </row>
    <row r="85" spans="1:14" x14ac:dyDescent="0.35">
      <c r="A85" s="76" t="s">
        <v>805</v>
      </c>
      <c r="B85" s="124" t="s">
        <v>327</v>
      </c>
      <c r="C85" s="51">
        <v>18.3</v>
      </c>
      <c r="D85" s="51">
        <v>51.2</v>
      </c>
      <c r="E85" s="51">
        <v>81</v>
      </c>
      <c r="F85" s="51">
        <v>36.700000000000003</v>
      </c>
      <c r="G85" s="195">
        <v>44.7</v>
      </c>
      <c r="H85" s="51">
        <v>32.867097332500002</v>
      </c>
      <c r="I85" s="51">
        <v>34.447214527500002</v>
      </c>
      <c r="J85" s="195">
        <v>32.306649395000001</v>
      </c>
      <c r="K85" s="51">
        <v>36.2716535725</v>
      </c>
      <c r="L85" s="51">
        <v>34.990169694999999</v>
      </c>
      <c r="M85" s="195">
        <v>36.045554242500003</v>
      </c>
      <c r="N85" s="201">
        <v>6877.4972256464298</v>
      </c>
    </row>
    <row r="86" spans="1:14" x14ac:dyDescent="0.35">
      <c r="A86" s="76" t="s">
        <v>805</v>
      </c>
      <c r="B86" s="124" t="s">
        <v>328</v>
      </c>
      <c r="C86" s="51">
        <v>26.639130434782601</v>
      </c>
      <c r="D86" s="51">
        <v>47.756521739130399</v>
      </c>
      <c r="E86" s="51">
        <v>70.321739130434807</v>
      </c>
      <c r="F86" s="51">
        <v>43.165217391304303</v>
      </c>
      <c r="G86" s="195">
        <v>49.1782608695652</v>
      </c>
      <c r="H86" s="51">
        <v>18.7162633730476</v>
      </c>
      <c r="I86" s="51">
        <v>19.148877565333301</v>
      </c>
      <c r="J86" s="195">
        <v>18.411387325619099</v>
      </c>
      <c r="K86" s="51">
        <v>23.031336016714299</v>
      </c>
      <c r="L86" s="51">
        <v>21.7749137190476</v>
      </c>
      <c r="M86" s="195">
        <v>24.1430806810476</v>
      </c>
      <c r="N86" s="201">
        <v>21475.795668607199</v>
      </c>
    </row>
    <row r="87" spans="1:14" x14ac:dyDescent="0.35">
      <c r="A87" s="76" t="s">
        <v>805</v>
      </c>
      <c r="B87" s="124" t="s">
        <v>329</v>
      </c>
      <c r="C87" s="51">
        <v>7.4291666666666698</v>
      </c>
      <c r="D87" s="51">
        <v>24.283333333333299</v>
      </c>
      <c r="E87" s="51">
        <v>50.254166666666698</v>
      </c>
      <c r="F87" s="51">
        <v>36.983333333333398</v>
      </c>
      <c r="G87" s="195">
        <v>44.545833333333299</v>
      </c>
      <c r="H87" s="51">
        <v>6.4422488533703701</v>
      </c>
      <c r="I87" s="51">
        <v>6.4444693469259304</v>
      </c>
      <c r="J87" s="195">
        <v>6.4246325862963003</v>
      </c>
      <c r="K87" s="51">
        <v>7.6590779064074104</v>
      </c>
      <c r="L87" s="51">
        <v>7.4088142801851902</v>
      </c>
      <c r="M87" s="195">
        <v>7.7646620643703699</v>
      </c>
      <c r="N87" s="201">
        <v>21261.8470950554</v>
      </c>
    </row>
    <row r="88" spans="1:14" x14ac:dyDescent="0.35">
      <c r="A88" s="76" t="s">
        <v>805</v>
      </c>
      <c r="B88" s="124" t="s">
        <v>330</v>
      </c>
      <c r="C88" s="51">
        <v>10.119999999999999</v>
      </c>
      <c r="D88" s="51">
        <v>23.5</v>
      </c>
      <c r="E88" s="51">
        <v>42.38</v>
      </c>
      <c r="F88" s="51">
        <v>50.04</v>
      </c>
      <c r="G88" s="195">
        <v>55.88</v>
      </c>
      <c r="H88" s="51">
        <v>4.6070191808571401</v>
      </c>
      <c r="I88" s="51">
        <v>5.1532628770000004</v>
      </c>
      <c r="J88" s="195">
        <v>4.1882550524285698</v>
      </c>
      <c r="K88" s="51">
        <v>6.5301285844285699</v>
      </c>
      <c r="L88" s="51">
        <v>6.4268708732857203</v>
      </c>
      <c r="M88" s="195">
        <v>6.5772374328571503</v>
      </c>
      <c r="N88" s="201">
        <v>43416.562791241297</v>
      </c>
    </row>
    <row r="89" spans="1:14" x14ac:dyDescent="0.35">
      <c r="A89" s="76" t="s">
        <v>805</v>
      </c>
      <c r="B89" s="124" t="s">
        <v>331</v>
      </c>
      <c r="C89" s="51">
        <v>1.78529411764706</v>
      </c>
      <c r="D89" s="51">
        <v>5.9647058823529404</v>
      </c>
      <c r="E89" s="51">
        <v>18.5705882352941</v>
      </c>
      <c r="F89" s="51">
        <v>38.8735294117647</v>
      </c>
      <c r="G89" s="195">
        <v>45.6294117647059</v>
      </c>
      <c r="H89" s="51">
        <v>0.9931571702973</v>
      </c>
      <c r="I89" s="51">
        <v>0.96742628318918999</v>
      </c>
      <c r="J89" s="195">
        <v>1.01977745843243</v>
      </c>
      <c r="K89" s="51">
        <v>1.08084271591892</v>
      </c>
      <c r="L89" s="51">
        <v>1.05004237251351</v>
      </c>
      <c r="M89" s="195">
        <v>1.09200126486487</v>
      </c>
      <c r="N89" s="201">
        <v>37833.635201395897</v>
      </c>
    </row>
    <row r="90" spans="1:14" ht="15" thickBot="1" x14ac:dyDescent="0.4">
      <c r="A90" s="76" t="s">
        <v>805</v>
      </c>
      <c r="B90" s="125" t="s">
        <v>830</v>
      </c>
      <c r="C90" s="100">
        <v>0.3175</v>
      </c>
      <c r="D90" s="100">
        <v>0.83499999999999996</v>
      </c>
      <c r="E90" s="100">
        <v>2.335</v>
      </c>
      <c r="F90" s="100">
        <v>31.94</v>
      </c>
      <c r="G90" s="196">
        <v>39.89</v>
      </c>
      <c r="H90" s="100">
        <v>7.3259934333330001E-2</v>
      </c>
      <c r="I90" s="100">
        <v>5.4872111666669998E-2</v>
      </c>
      <c r="J90" s="196">
        <v>7.4999196000000004E-2</v>
      </c>
      <c r="K90" s="100">
        <v>4.28976545E-2</v>
      </c>
      <c r="L90" s="100">
        <v>4.6401555666670001E-2</v>
      </c>
      <c r="M90" s="196">
        <v>3.6628219500000003E-2</v>
      </c>
      <c r="N90" s="120">
        <v>95480.164976098502</v>
      </c>
    </row>
    <row r="91" spans="1:14" x14ac:dyDescent="0.35">
      <c r="A91" s="76" t="s">
        <v>805</v>
      </c>
      <c r="B91" s="124" t="s">
        <v>332</v>
      </c>
      <c r="C91" s="51">
        <v>45.196551724137898</v>
      </c>
      <c r="D91" s="51">
        <v>69.986206896551806</v>
      </c>
      <c r="E91" s="51">
        <v>87.6</v>
      </c>
      <c r="F91" s="51">
        <v>41.8241379310345</v>
      </c>
      <c r="G91" s="195">
        <v>48.544444444444501</v>
      </c>
      <c r="H91" s="51">
        <v>40.3778121110333</v>
      </c>
      <c r="I91" s="51">
        <v>41.350195631266701</v>
      </c>
      <c r="J91" s="195">
        <v>39.438222867133298</v>
      </c>
      <c r="K91" s="51">
        <v>44.626659881866701</v>
      </c>
      <c r="L91" s="51">
        <v>43.455953628099998</v>
      </c>
      <c r="M91" s="195">
        <v>45.705060045700002</v>
      </c>
      <c r="N91" s="201">
        <v>5829.06048114432</v>
      </c>
    </row>
    <row r="92" spans="1:14" x14ac:dyDescent="0.35">
      <c r="A92" s="76" t="s">
        <v>805</v>
      </c>
      <c r="B92" s="124" t="s">
        <v>333</v>
      </c>
      <c r="C92" s="51">
        <v>14.5875</v>
      </c>
      <c r="D92" s="51">
        <v>42.8</v>
      </c>
      <c r="E92" s="51">
        <v>72.962500000000006</v>
      </c>
      <c r="F92" s="51">
        <v>35.362499999999997</v>
      </c>
      <c r="G92" s="195">
        <v>43.375</v>
      </c>
      <c r="H92" s="51">
        <v>15.8442968570909</v>
      </c>
      <c r="I92" s="51">
        <v>16.9160733278182</v>
      </c>
      <c r="J92" s="195">
        <v>15.6055843563636</v>
      </c>
      <c r="K92" s="51">
        <v>17.5241894114545</v>
      </c>
      <c r="L92" s="51">
        <v>17.932053022272701</v>
      </c>
      <c r="M92" s="195">
        <v>17.227931366</v>
      </c>
      <c r="N92" s="201">
        <v>10196.977615968201</v>
      </c>
    </row>
    <row r="93" spans="1:14" x14ac:dyDescent="0.35">
      <c r="A93" s="76" t="s">
        <v>805</v>
      </c>
      <c r="B93" s="124" t="s">
        <v>334</v>
      </c>
      <c r="C93" s="51">
        <v>11.76</v>
      </c>
      <c r="D93" s="51">
        <v>24.76</v>
      </c>
      <c r="E93" s="51">
        <v>42.04</v>
      </c>
      <c r="F93" s="51">
        <v>42.58</v>
      </c>
      <c r="G93" s="195">
        <v>48.8</v>
      </c>
      <c r="H93" s="51">
        <v>18.2108979775</v>
      </c>
      <c r="I93" s="51">
        <v>19.103966423749998</v>
      </c>
      <c r="J93" s="195">
        <v>17.484242033249998</v>
      </c>
      <c r="K93" s="51">
        <v>21.089122365000001</v>
      </c>
      <c r="L93" s="51">
        <v>20.504157569499998</v>
      </c>
      <c r="M93" s="195">
        <v>21.659539374000001</v>
      </c>
      <c r="N93" s="201">
        <v>19099.183880392899</v>
      </c>
    </row>
    <row r="94" spans="1:14" x14ac:dyDescent="0.35">
      <c r="A94" s="76" t="s">
        <v>805</v>
      </c>
      <c r="B94" s="124" t="s">
        <v>335</v>
      </c>
      <c r="C94" s="51">
        <v>8.6636363636363694</v>
      </c>
      <c r="D94" s="51">
        <v>23.990909090909099</v>
      </c>
      <c r="E94" s="51">
        <v>45.463636363636397</v>
      </c>
      <c r="F94" s="51">
        <v>38.109090909090902</v>
      </c>
      <c r="G94" s="195">
        <v>45.363636363636402</v>
      </c>
      <c r="H94" s="51">
        <v>6.2737504503571504</v>
      </c>
      <c r="I94" s="51">
        <v>6.6530511052857202</v>
      </c>
      <c r="J94" s="195">
        <v>5.9187792435714304</v>
      </c>
      <c r="K94" s="51">
        <v>6.88100167378572</v>
      </c>
      <c r="L94" s="51">
        <v>7.0200458396428598</v>
      </c>
      <c r="M94" s="195">
        <v>6.83139232121429</v>
      </c>
      <c r="N94" s="201">
        <v>36975.559440945202</v>
      </c>
    </row>
    <row r="95" spans="1:14" x14ac:dyDescent="0.35">
      <c r="A95" s="76" t="s">
        <v>805</v>
      </c>
      <c r="B95" s="124" t="s">
        <v>336</v>
      </c>
      <c r="C95" s="51">
        <v>45.957142857142898</v>
      </c>
      <c r="D95" s="51">
        <v>70.485714285714295</v>
      </c>
      <c r="E95" s="51">
        <v>86.307142857142907</v>
      </c>
      <c r="F95" s="51">
        <v>44.428571428571402</v>
      </c>
      <c r="G95" s="195">
        <v>50.623076923076901</v>
      </c>
      <c r="H95" s="51">
        <v>38.1033031497333</v>
      </c>
      <c r="I95" s="51">
        <v>39.438264613800001</v>
      </c>
      <c r="J95" s="195">
        <v>36.912392341133298</v>
      </c>
      <c r="K95" s="51">
        <v>41.622936412599998</v>
      </c>
      <c r="L95" s="51">
        <v>40.20714564</v>
      </c>
      <c r="M95" s="195">
        <v>42.760674685333299</v>
      </c>
      <c r="N95" s="201">
        <v>5042.4842109339497</v>
      </c>
    </row>
    <row r="96" spans="1:14" ht="15" thickBot="1" x14ac:dyDescent="0.4">
      <c r="A96" s="76" t="s">
        <v>805</v>
      </c>
      <c r="B96" s="125" t="s">
        <v>337</v>
      </c>
      <c r="C96" s="100">
        <v>2.2999999999999998</v>
      </c>
      <c r="D96" s="100">
        <v>10.218181818181799</v>
      </c>
      <c r="E96" s="100">
        <v>32.190909090909102</v>
      </c>
      <c r="F96" s="100">
        <v>34.209090909090897</v>
      </c>
      <c r="G96" s="196">
        <v>42.109090909090902</v>
      </c>
      <c r="H96" s="100">
        <v>5.5519805031249998</v>
      </c>
      <c r="I96" s="100">
        <v>6.109543171875</v>
      </c>
      <c r="J96" s="196">
        <v>5.5258187268750003</v>
      </c>
      <c r="K96" s="100">
        <v>6.6853459969999998</v>
      </c>
      <c r="L96" s="100">
        <v>7.2115943959999997</v>
      </c>
      <c r="M96" s="196">
        <v>6.4150854700000002</v>
      </c>
      <c r="N96" s="120">
        <v>18983.907824417802</v>
      </c>
    </row>
    <row r="97" spans="1:14" x14ac:dyDescent="0.35">
      <c r="A97" s="76" t="s">
        <v>805</v>
      </c>
      <c r="B97" s="124" t="s">
        <v>338</v>
      </c>
      <c r="C97" s="51">
        <v>41.987096774193503</v>
      </c>
      <c r="D97" s="51">
        <v>66.903225806451601</v>
      </c>
      <c r="E97" s="51">
        <v>85.741935483871003</v>
      </c>
      <c r="F97" s="51">
        <v>41.867741935483899</v>
      </c>
      <c r="G97" s="195">
        <v>48.362068965517302</v>
      </c>
      <c r="H97" s="51">
        <v>34.066034578085699</v>
      </c>
      <c r="I97" s="51">
        <v>35.171157109142897</v>
      </c>
      <c r="J97" s="195">
        <v>32.991724895742898</v>
      </c>
      <c r="K97" s="51">
        <v>38.405031709914297</v>
      </c>
      <c r="L97" s="51">
        <v>37.190811790200001</v>
      </c>
      <c r="M97" s="195">
        <v>39.382394334914302</v>
      </c>
      <c r="N97" s="201">
        <v>9355.66561774004</v>
      </c>
    </row>
    <row r="98" spans="1:14" x14ac:dyDescent="0.35">
      <c r="A98" s="76" t="s">
        <v>805</v>
      </c>
      <c r="B98" s="124" t="s">
        <v>339</v>
      </c>
      <c r="C98" s="51">
        <v>10.069230769230799</v>
      </c>
      <c r="D98" s="51">
        <v>30.9384615384615</v>
      </c>
      <c r="E98" s="51">
        <v>59.969230769230798</v>
      </c>
      <c r="F98" s="51">
        <v>38.200000000000003</v>
      </c>
      <c r="G98" s="195">
        <v>45.5230769230769</v>
      </c>
      <c r="H98" s="51">
        <v>13.061070995894701</v>
      </c>
      <c r="I98" s="51">
        <v>13.5483671266842</v>
      </c>
      <c r="J98" s="195">
        <v>12.7770951032632</v>
      </c>
      <c r="K98" s="51">
        <v>14.616135599473701</v>
      </c>
      <c r="L98" s="51">
        <v>13.958444883368401</v>
      </c>
      <c r="M98" s="195">
        <v>14.734530078368399</v>
      </c>
      <c r="N98" s="201">
        <v>19388.342562904199</v>
      </c>
    </row>
    <row r="99" spans="1:14" ht="15" thickBot="1" x14ac:dyDescent="0.4">
      <c r="A99" s="76" t="s">
        <v>805</v>
      </c>
      <c r="B99" s="125" t="s">
        <v>623</v>
      </c>
      <c r="C99" s="100">
        <v>42.94</v>
      </c>
      <c r="D99" s="100">
        <v>65.22</v>
      </c>
      <c r="E99" s="100">
        <v>85.19</v>
      </c>
      <c r="F99" s="100">
        <v>39.53</v>
      </c>
      <c r="G99" s="196">
        <v>46.237499999999997</v>
      </c>
      <c r="H99" s="100">
        <v>40.329070939416702</v>
      </c>
      <c r="I99" s="100">
        <v>41.395876193916699</v>
      </c>
      <c r="J99" s="196">
        <v>39.431829040166697</v>
      </c>
      <c r="K99" s="100">
        <v>42.356610127333298</v>
      </c>
      <c r="L99" s="100">
        <v>41.538878941583299</v>
      </c>
      <c r="M99" s="196">
        <v>42.617874576916698</v>
      </c>
      <c r="N99" s="120">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1308</v>
      </c>
    </row>
    <row r="105" spans="1:14" x14ac:dyDescent="0.35">
      <c r="A105" s="30" t="s">
        <v>1218</v>
      </c>
    </row>
    <row r="106" spans="1:14" x14ac:dyDescent="0.35">
      <c r="A106" s="30" t="s">
        <v>1196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605</v>
      </c>
      <c r="D1" s="92"/>
      <c r="E1" s="173"/>
      <c r="F1" s="92"/>
      <c r="G1" s="92"/>
      <c r="H1" s="92"/>
      <c r="I1" s="92"/>
      <c r="J1" s="173"/>
    </row>
    <row r="2" spans="1:10" ht="42.5" thickBot="1" x14ac:dyDescent="0.4">
      <c r="A2" s="8" t="s">
        <v>1013</v>
      </c>
      <c r="B2" s="121" t="s">
        <v>625</v>
      </c>
      <c r="C2" s="161" t="s">
        <v>1205</v>
      </c>
      <c r="D2" s="171" t="s">
        <v>1207</v>
      </c>
      <c r="E2" s="172" t="s">
        <v>1208</v>
      </c>
      <c r="F2" s="161" t="s">
        <v>394</v>
      </c>
      <c r="G2" s="171" t="s">
        <v>395</v>
      </c>
      <c r="H2" s="171" t="s">
        <v>396</v>
      </c>
      <c r="I2" s="171" t="s">
        <v>397</v>
      </c>
      <c r="J2" s="172" t="s">
        <v>398</v>
      </c>
    </row>
    <row r="3" spans="1:10" x14ac:dyDescent="0.35">
      <c r="A3" s="27" t="s">
        <v>44</v>
      </c>
      <c r="B3" s="147" t="s">
        <v>351</v>
      </c>
      <c r="C3" s="152">
        <v>0.58099999999999996</v>
      </c>
      <c r="D3" s="152">
        <v>0.90300000000000002</v>
      </c>
      <c r="E3" s="183">
        <v>0.53600000000000003</v>
      </c>
      <c r="F3" s="150" t="s">
        <v>316</v>
      </c>
      <c r="G3" s="150">
        <v>47.2</v>
      </c>
      <c r="H3" s="150">
        <v>19</v>
      </c>
      <c r="I3" s="150" t="s">
        <v>316</v>
      </c>
      <c r="J3" s="188" t="s">
        <v>316</v>
      </c>
    </row>
    <row r="4" spans="1:10" x14ac:dyDescent="0.35">
      <c r="A4" s="27" t="s">
        <v>45</v>
      </c>
      <c r="B4" s="156" t="s">
        <v>0</v>
      </c>
      <c r="C4" s="58">
        <v>0.73499999999999999</v>
      </c>
      <c r="D4" s="58">
        <v>0.998</v>
      </c>
      <c r="E4" s="184">
        <v>0.46500000000000002</v>
      </c>
      <c r="F4" s="56" t="s">
        <v>316</v>
      </c>
      <c r="G4" s="56">
        <v>39.6</v>
      </c>
      <c r="H4" s="56" t="s">
        <v>316</v>
      </c>
      <c r="I4" s="56">
        <v>39.9</v>
      </c>
      <c r="J4" s="189">
        <v>52.4</v>
      </c>
    </row>
    <row r="5" spans="1:10" x14ac:dyDescent="0.35">
      <c r="A5" s="77" t="s">
        <v>46</v>
      </c>
      <c r="B5" s="122" t="s">
        <v>1</v>
      </c>
      <c r="C5" s="59">
        <v>0.61099999999999999</v>
      </c>
      <c r="D5" s="59">
        <v>0.996</v>
      </c>
      <c r="E5" s="185">
        <v>0.56699999999999995</v>
      </c>
      <c r="F5" s="49" t="s">
        <v>316</v>
      </c>
      <c r="G5" s="49">
        <v>59.2</v>
      </c>
      <c r="H5" s="49" t="s">
        <v>316</v>
      </c>
      <c r="I5" s="49" t="s">
        <v>316</v>
      </c>
      <c r="J5" s="190" t="s">
        <v>316</v>
      </c>
    </row>
    <row r="6" spans="1:10" x14ac:dyDescent="0.35">
      <c r="A6" s="77" t="s">
        <v>47</v>
      </c>
      <c r="B6" s="122" t="s">
        <v>2</v>
      </c>
      <c r="C6" s="59">
        <v>0.52700000000000002</v>
      </c>
      <c r="D6" s="59">
        <v>1.014</v>
      </c>
      <c r="E6" s="185">
        <v>0.55300000000000005</v>
      </c>
      <c r="F6" s="49">
        <v>38.1</v>
      </c>
      <c r="G6" s="49">
        <v>46.5</v>
      </c>
      <c r="H6" s="49">
        <v>26.9</v>
      </c>
      <c r="I6" s="49">
        <v>40.5</v>
      </c>
      <c r="J6" s="190">
        <v>37.6</v>
      </c>
    </row>
    <row r="7" spans="1:10" x14ac:dyDescent="0.35">
      <c r="A7" s="77" t="s">
        <v>48</v>
      </c>
      <c r="B7" s="122" t="s">
        <v>3</v>
      </c>
      <c r="C7" s="59">
        <v>0.48299999999999998</v>
      </c>
      <c r="D7" s="59">
        <v>0.98599999999999999</v>
      </c>
      <c r="E7" s="185">
        <v>0.56499999999999995</v>
      </c>
      <c r="F7" s="49">
        <v>41.4</v>
      </c>
      <c r="G7" s="49">
        <v>38.5</v>
      </c>
      <c r="H7" s="49">
        <v>24.1</v>
      </c>
      <c r="I7" s="49">
        <v>37.4</v>
      </c>
      <c r="J7" s="190">
        <v>61.9</v>
      </c>
    </row>
    <row r="8" spans="1:10" x14ac:dyDescent="0.35">
      <c r="A8" s="77" t="s">
        <v>49</v>
      </c>
      <c r="B8" s="122" t="s">
        <v>4</v>
      </c>
      <c r="C8" s="59">
        <v>0.45600000000000002</v>
      </c>
      <c r="D8" s="59">
        <v>0.91200000000000003</v>
      </c>
      <c r="E8" s="185">
        <v>0.52300000000000002</v>
      </c>
      <c r="F8" s="49">
        <v>24.3</v>
      </c>
      <c r="G8" s="49">
        <v>32</v>
      </c>
      <c r="H8" s="49">
        <v>15.5</v>
      </c>
      <c r="I8" s="49">
        <v>15.3</v>
      </c>
      <c r="J8" s="190">
        <v>32.9</v>
      </c>
    </row>
    <row r="9" spans="1:10" x14ac:dyDescent="0.35">
      <c r="A9" s="77" t="s">
        <v>50</v>
      </c>
      <c r="B9" s="122" t="s">
        <v>5</v>
      </c>
      <c r="C9" s="59">
        <v>0.64600000000000002</v>
      </c>
      <c r="D9" s="59">
        <v>1.0069999999999999</v>
      </c>
      <c r="E9" s="185">
        <v>0.44</v>
      </c>
      <c r="F9" s="49">
        <v>27.1</v>
      </c>
      <c r="G9" s="49">
        <v>33.1</v>
      </c>
      <c r="H9" s="49">
        <v>12.6</v>
      </c>
      <c r="I9" s="49">
        <v>26.2</v>
      </c>
      <c r="J9" s="190">
        <v>35.1</v>
      </c>
    </row>
    <row r="10" spans="1:10" x14ac:dyDescent="0.35">
      <c r="A10" s="77" t="s">
        <v>51</v>
      </c>
      <c r="B10" s="122" t="s">
        <v>6</v>
      </c>
      <c r="C10" s="59">
        <v>0.70899999999999996</v>
      </c>
      <c r="D10" s="59">
        <v>0.98599999999999999</v>
      </c>
      <c r="E10" s="185">
        <v>0.40600000000000003</v>
      </c>
      <c r="F10" s="49">
        <v>22.4</v>
      </c>
      <c r="G10" s="49">
        <v>33.200000000000003</v>
      </c>
      <c r="H10" s="49">
        <v>15.1</v>
      </c>
      <c r="I10" s="49">
        <v>19.600000000000001</v>
      </c>
      <c r="J10" s="190">
        <v>21</v>
      </c>
    </row>
    <row r="11" spans="1:10" x14ac:dyDescent="0.35">
      <c r="A11" s="27" t="s">
        <v>52</v>
      </c>
      <c r="B11" s="122" t="s">
        <v>552</v>
      </c>
      <c r="C11" s="58">
        <v>0.58399999999999996</v>
      </c>
      <c r="D11" s="58">
        <v>0.95799999999999996</v>
      </c>
      <c r="E11" s="184">
        <v>0.53900000000000003</v>
      </c>
      <c r="F11" s="56">
        <v>34.799999999999997</v>
      </c>
      <c r="G11" s="56">
        <v>40.700000000000003</v>
      </c>
      <c r="H11" s="56">
        <v>27.6</v>
      </c>
      <c r="I11" s="56">
        <v>28.2</v>
      </c>
      <c r="J11" s="189">
        <v>41.8</v>
      </c>
    </row>
    <row r="12" spans="1:10" ht="15" thickBot="1" x14ac:dyDescent="0.4">
      <c r="A12" s="77" t="s">
        <v>53</v>
      </c>
      <c r="B12" s="123" t="s">
        <v>7</v>
      </c>
      <c r="C12" s="109">
        <v>0.57099999999999995</v>
      </c>
      <c r="D12" s="109">
        <v>0.93100000000000005</v>
      </c>
      <c r="E12" s="186">
        <v>0.52700000000000002</v>
      </c>
      <c r="F12" s="108">
        <v>32.4</v>
      </c>
      <c r="G12" s="108">
        <v>42.8</v>
      </c>
      <c r="H12" s="108">
        <v>20.2</v>
      </c>
      <c r="I12" s="108">
        <v>34.299999999999997</v>
      </c>
      <c r="J12" s="191">
        <v>30.9</v>
      </c>
    </row>
    <row r="13" spans="1:10" ht="15" thickBot="1" x14ac:dyDescent="0.4">
      <c r="A13" s="74" t="s">
        <v>805</v>
      </c>
      <c r="B13" s="126" t="s">
        <v>8</v>
      </c>
      <c r="C13" s="131">
        <v>0.59030000000000005</v>
      </c>
      <c r="D13" s="131">
        <v>0.96909999999999996</v>
      </c>
      <c r="E13" s="132">
        <v>0.5121</v>
      </c>
      <c r="F13" s="129">
        <v>31.5</v>
      </c>
      <c r="G13" s="129">
        <v>41.28</v>
      </c>
      <c r="H13" s="129">
        <v>20.125</v>
      </c>
      <c r="I13" s="129">
        <v>30.175000000000001</v>
      </c>
      <c r="J13" s="192">
        <v>39.200000000000003</v>
      </c>
    </row>
    <row r="14" spans="1:10" x14ac:dyDescent="0.35">
      <c r="A14" s="77" t="s">
        <v>54</v>
      </c>
      <c r="B14" s="122" t="s">
        <v>9</v>
      </c>
      <c r="C14" s="59">
        <v>0.433</v>
      </c>
      <c r="D14" s="59">
        <v>0.999</v>
      </c>
      <c r="E14" s="185">
        <v>0.504</v>
      </c>
      <c r="F14" s="49" t="s">
        <v>316</v>
      </c>
      <c r="G14" s="49" t="s">
        <v>316</v>
      </c>
      <c r="H14" s="49">
        <v>31.9</v>
      </c>
      <c r="I14" s="49" t="s">
        <v>316</v>
      </c>
      <c r="J14" s="190" t="s">
        <v>316</v>
      </c>
    </row>
    <row r="15" spans="1:10" x14ac:dyDescent="0.35">
      <c r="A15" s="77" t="s">
        <v>55</v>
      </c>
      <c r="B15" s="122" t="s">
        <v>10</v>
      </c>
      <c r="C15" s="59">
        <v>0.56299999999999994</v>
      </c>
      <c r="D15" s="59">
        <v>0.86399999999999999</v>
      </c>
      <c r="E15" s="185">
        <v>0.56000000000000005</v>
      </c>
      <c r="F15" s="49">
        <v>51.8</v>
      </c>
      <c r="G15" s="49">
        <v>51.1</v>
      </c>
      <c r="H15" s="49">
        <v>26.3</v>
      </c>
      <c r="I15" s="49">
        <v>77.7</v>
      </c>
      <c r="J15" s="190">
        <v>45.4</v>
      </c>
    </row>
    <row r="16" spans="1:10" x14ac:dyDescent="0.35">
      <c r="A16" s="77" t="s">
        <v>56</v>
      </c>
      <c r="B16" s="122" t="s">
        <v>11</v>
      </c>
      <c r="C16" s="59">
        <v>0.39700000000000002</v>
      </c>
      <c r="D16" s="59">
        <v>0.80100000000000005</v>
      </c>
      <c r="E16" s="185">
        <v>0.68</v>
      </c>
      <c r="F16" s="49">
        <v>43.4</v>
      </c>
      <c r="G16" s="49">
        <v>56.4</v>
      </c>
      <c r="H16" s="49">
        <v>24.5</v>
      </c>
      <c r="I16" s="49">
        <v>35.1</v>
      </c>
      <c r="J16" s="190">
        <v>54.2</v>
      </c>
    </row>
    <row r="17" spans="1:10" x14ac:dyDescent="0.35">
      <c r="A17" s="27" t="s">
        <v>57</v>
      </c>
      <c r="B17" s="154" t="s">
        <v>352</v>
      </c>
      <c r="C17" s="152">
        <v>0.39800000000000002</v>
      </c>
      <c r="D17" s="152">
        <v>0.76400000000000001</v>
      </c>
      <c r="E17" s="183">
        <v>0.71</v>
      </c>
      <c r="F17" s="150">
        <v>45.4</v>
      </c>
      <c r="G17" s="150">
        <v>55.8</v>
      </c>
      <c r="H17" s="150">
        <v>32.200000000000003</v>
      </c>
      <c r="I17" s="150">
        <v>61.9</v>
      </c>
      <c r="J17" s="188">
        <v>27.2</v>
      </c>
    </row>
    <row r="18" spans="1:10" x14ac:dyDescent="0.35">
      <c r="A18" s="27" t="s">
        <v>58</v>
      </c>
      <c r="B18" s="154" t="s">
        <v>921</v>
      </c>
      <c r="C18" s="152">
        <v>0.57399999999999995</v>
      </c>
      <c r="D18" s="152">
        <v>0.92900000000000005</v>
      </c>
      <c r="E18" s="183">
        <v>0.56999999999999995</v>
      </c>
      <c r="F18" s="150" t="s">
        <v>316</v>
      </c>
      <c r="G18" s="150">
        <v>42.8</v>
      </c>
      <c r="H18" s="150" t="s">
        <v>316</v>
      </c>
      <c r="I18" s="150" t="s">
        <v>316</v>
      </c>
      <c r="J18" s="188">
        <v>58.3</v>
      </c>
    </row>
    <row r="19" spans="1:10" x14ac:dyDescent="0.35">
      <c r="A19" s="27" t="s">
        <v>59</v>
      </c>
      <c r="B19" s="122" t="s">
        <v>577</v>
      </c>
      <c r="C19" s="58">
        <v>0.48</v>
      </c>
      <c r="D19" s="58">
        <v>0.84499999999999997</v>
      </c>
      <c r="E19" s="184">
        <v>0.61699999999999999</v>
      </c>
      <c r="F19" s="56">
        <v>39.5</v>
      </c>
      <c r="G19" s="56">
        <v>53</v>
      </c>
      <c r="H19" s="56">
        <v>35.1</v>
      </c>
      <c r="I19" s="56">
        <v>46.4</v>
      </c>
      <c r="J19" s="189">
        <v>20.7</v>
      </c>
    </row>
    <row r="20" spans="1:10" x14ac:dyDescent="0.35">
      <c r="A20" s="27" t="s">
        <v>60</v>
      </c>
      <c r="B20" s="154" t="s">
        <v>353</v>
      </c>
      <c r="C20" s="152">
        <v>0.59199999999999997</v>
      </c>
      <c r="D20" s="152" t="s">
        <v>316</v>
      </c>
      <c r="E20" s="183" t="s">
        <v>316</v>
      </c>
      <c r="F20" s="150" t="s">
        <v>316</v>
      </c>
      <c r="G20" s="150">
        <v>63.9</v>
      </c>
      <c r="H20" s="150">
        <v>37.5</v>
      </c>
      <c r="I20" s="150" t="s">
        <v>316</v>
      </c>
      <c r="J20" s="188" t="s">
        <v>316</v>
      </c>
    </row>
    <row r="21" spans="1:10" x14ac:dyDescent="0.35">
      <c r="A21" s="27" t="s">
        <v>61</v>
      </c>
      <c r="B21" s="154" t="s">
        <v>354</v>
      </c>
      <c r="C21" s="152">
        <v>0.70299999999999996</v>
      </c>
      <c r="D21" s="152">
        <v>0.91600000000000004</v>
      </c>
      <c r="E21" s="183">
        <v>0.52500000000000002</v>
      </c>
      <c r="F21" s="150">
        <v>40.1</v>
      </c>
      <c r="G21" s="150">
        <v>50.5</v>
      </c>
      <c r="H21" s="150">
        <v>37.299999999999997</v>
      </c>
      <c r="I21" s="150">
        <v>45.5</v>
      </c>
      <c r="J21" s="188">
        <v>25.6</v>
      </c>
    </row>
    <row r="22" spans="1:10" ht="15" thickBot="1" x14ac:dyDescent="0.4">
      <c r="A22" s="77" t="s">
        <v>62</v>
      </c>
      <c r="B22" s="122" t="s">
        <v>555</v>
      </c>
      <c r="C22" s="59">
        <v>0.625</v>
      </c>
      <c r="D22" s="59">
        <v>0.90600000000000003</v>
      </c>
      <c r="E22" s="185">
        <v>0.53700000000000003</v>
      </c>
      <c r="F22" s="49" t="s">
        <v>316</v>
      </c>
      <c r="G22" s="49">
        <v>16.399999999999999</v>
      </c>
      <c r="H22" s="49">
        <v>13.8</v>
      </c>
      <c r="I22" s="49" t="s">
        <v>316</v>
      </c>
      <c r="J22" s="190" t="s">
        <v>316</v>
      </c>
    </row>
    <row r="23" spans="1:10" ht="15" thickBot="1" x14ac:dyDescent="0.4">
      <c r="A23" s="74" t="s">
        <v>805</v>
      </c>
      <c r="B23" s="126" t="s">
        <v>12</v>
      </c>
      <c r="C23" s="131">
        <v>0.52944444444444005</v>
      </c>
      <c r="D23" s="131">
        <v>0.878</v>
      </c>
      <c r="E23" s="132">
        <v>0.58787500000000004</v>
      </c>
      <c r="F23" s="129">
        <v>44.04</v>
      </c>
      <c r="G23" s="129">
        <v>48.737499999999997</v>
      </c>
      <c r="H23" s="129">
        <v>29.824999999999999</v>
      </c>
      <c r="I23" s="129">
        <v>53.32</v>
      </c>
      <c r="J23" s="192">
        <v>38.566666666666698</v>
      </c>
    </row>
    <row r="24" spans="1:10" x14ac:dyDescent="0.35">
      <c r="A24" s="77" t="s">
        <v>63</v>
      </c>
      <c r="B24" s="122" t="s">
        <v>13</v>
      </c>
      <c r="C24" s="59">
        <v>0.55400000000000005</v>
      </c>
      <c r="D24" s="59">
        <v>0.89100000000000001</v>
      </c>
      <c r="E24" s="185" t="s">
        <v>316</v>
      </c>
      <c r="F24" s="49" t="s">
        <v>316</v>
      </c>
      <c r="G24" s="49">
        <v>80.900000000000006</v>
      </c>
      <c r="H24" s="49">
        <v>28.2</v>
      </c>
      <c r="I24" s="49" t="s">
        <v>316</v>
      </c>
      <c r="J24" s="190" t="s">
        <v>316</v>
      </c>
    </row>
    <row r="25" spans="1:10" x14ac:dyDescent="0.35">
      <c r="A25" s="77" t="s">
        <v>64</v>
      </c>
      <c r="B25" s="122" t="s">
        <v>14</v>
      </c>
      <c r="C25" s="59">
        <v>0.52400000000000002</v>
      </c>
      <c r="D25" s="59" t="s">
        <v>316</v>
      </c>
      <c r="E25" s="185" t="s">
        <v>316</v>
      </c>
      <c r="F25" s="49" t="s">
        <v>316</v>
      </c>
      <c r="G25" s="49">
        <v>72.900000000000006</v>
      </c>
      <c r="H25" s="49" t="s">
        <v>316</v>
      </c>
      <c r="I25" s="49" t="s">
        <v>316</v>
      </c>
      <c r="J25" s="190" t="s">
        <v>316</v>
      </c>
    </row>
    <row r="26" spans="1:10" x14ac:dyDescent="0.35">
      <c r="A26" s="77" t="s">
        <v>65</v>
      </c>
      <c r="B26" s="122" t="s">
        <v>15</v>
      </c>
      <c r="C26" s="59">
        <v>0.45900000000000002</v>
      </c>
      <c r="D26" s="59" t="s">
        <v>316</v>
      </c>
      <c r="E26" s="185" t="s">
        <v>316</v>
      </c>
      <c r="F26" s="49" t="s">
        <v>316</v>
      </c>
      <c r="G26" s="49">
        <v>42</v>
      </c>
      <c r="H26" s="49" t="s">
        <v>316</v>
      </c>
      <c r="I26" s="49" t="s">
        <v>316</v>
      </c>
      <c r="J26" s="190" t="s">
        <v>316</v>
      </c>
    </row>
    <row r="27" spans="1:10" x14ac:dyDescent="0.35">
      <c r="A27" s="77" t="s">
        <v>66</v>
      </c>
      <c r="B27" s="122" t="s">
        <v>16</v>
      </c>
      <c r="C27" s="59">
        <v>0.48499999999999999</v>
      </c>
      <c r="D27" s="59">
        <v>0.83699999999999997</v>
      </c>
      <c r="E27" s="185">
        <v>0.51700000000000002</v>
      </c>
      <c r="F27" s="49">
        <v>29.6</v>
      </c>
      <c r="G27" s="49">
        <v>34.799999999999997</v>
      </c>
      <c r="H27" s="49">
        <v>30.8</v>
      </c>
      <c r="I27" s="49">
        <v>34</v>
      </c>
      <c r="J27" s="190">
        <v>17.899999999999999</v>
      </c>
    </row>
    <row r="28" spans="1:10" x14ac:dyDescent="0.35">
      <c r="A28" s="77" t="s">
        <v>67</v>
      </c>
      <c r="B28" s="122" t="s">
        <v>17</v>
      </c>
      <c r="C28" s="59">
        <v>0.60099999999999998</v>
      </c>
      <c r="D28" s="59">
        <v>0.93700000000000006</v>
      </c>
      <c r="E28" s="185">
        <v>0.51800000000000002</v>
      </c>
      <c r="F28" s="49">
        <v>35.5</v>
      </c>
      <c r="G28" s="49">
        <v>50.5</v>
      </c>
      <c r="H28" s="49">
        <v>28.9</v>
      </c>
      <c r="I28" s="49">
        <v>42.2</v>
      </c>
      <c r="J28" s="190">
        <v>17.2</v>
      </c>
    </row>
    <row r="29" spans="1:10" x14ac:dyDescent="0.35">
      <c r="A29" s="77" t="s">
        <v>68</v>
      </c>
      <c r="B29" s="122" t="s">
        <v>18</v>
      </c>
      <c r="C29" s="59">
        <v>0.52800000000000002</v>
      </c>
      <c r="D29" s="59">
        <v>0.95199999999999996</v>
      </c>
      <c r="E29" s="185" t="s">
        <v>316</v>
      </c>
      <c r="F29" s="49">
        <v>47.5</v>
      </c>
      <c r="G29" s="49">
        <v>57.2</v>
      </c>
      <c r="H29" s="49">
        <v>31.6</v>
      </c>
      <c r="I29" s="49">
        <v>39.200000000000003</v>
      </c>
      <c r="J29" s="190">
        <v>59.4</v>
      </c>
    </row>
    <row r="30" spans="1:10" x14ac:dyDescent="0.35">
      <c r="A30" s="77" t="s">
        <v>69</v>
      </c>
      <c r="B30" s="122" t="s">
        <v>19</v>
      </c>
      <c r="C30" s="59">
        <v>0.80400000000000005</v>
      </c>
      <c r="D30" s="59">
        <v>0.97599999999999998</v>
      </c>
      <c r="E30" s="185">
        <v>0.34699999999999998</v>
      </c>
      <c r="F30" s="49" t="s">
        <v>316</v>
      </c>
      <c r="G30" s="49">
        <v>52.7</v>
      </c>
      <c r="H30" s="49" t="s">
        <v>316</v>
      </c>
      <c r="I30" s="49">
        <v>19.2</v>
      </c>
      <c r="J30" s="190">
        <v>40.700000000000003</v>
      </c>
    </row>
    <row r="31" spans="1:10" x14ac:dyDescent="0.35">
      <c r="A31" s="77" t="s">
        <v>70</v>
      </c>
      <c r="B31" s="122" t="s">
        <v>20</v>
      </c>
      <c r="C31" s="59">
        <v>0.54300000000000004</v>
      </c>
      <c r="D31" s="59">
        <v>0.94499999999999995</v>
      </c>
      <c r="E31" s="185">
        <v>0.40200000000000002</v>
      </c>
      <c r="F31" s="49">
        <v>27.6</v>
      </c>
      <c r="G31" s="49">
        <v>38</v>
      </c>
      <c r="H31" s="49">
        <v>21.4</v>
      </c>
      <c r="I31" s="49">
        <v>26.5</v>
      </c>
      <c r="J31" s="190">
        <v>23.5</v>
      </c>
    </row>
    <row r="32" spans="1:10" x14ac:dyDescent="0.35">
      <c r="A32" s="77" t="s">
        <v>71</v>
      </c>
      <c r="B32" s="122" t="s">
        <v>21</v>
      </c>
      <c r="C32" s="59">
        <v>0.79600000000000004</v>
      </c>
      <c r="D32" s="59" t="s">
        <v>316</v>
      </c>
      <c r="E32" s="185" t="s">
        <v>316</v>
      </c>
      <c r="F32" s="49" t="s">
        <v>316</v>
      </c>
      <c r="G32" s="49">
        <v>40.700000000000003</v>
      </c>
      <c r="H32" s="49" t="s">
        <v>316</v>
      </c>
      <c r="I32" s="49" t="s">
        <v>316</v>
      </c>
      <c r="J32" s="190" t="s">
        <v>316</v>
      </c>
    </row>
    <row r="33" spans="1:10" x14ac:dyDescent="0.35">
      <c r="A33" s="77" t="s">
        <v>72</v>
      </c>
      <c r="B33" s="122" t="s">
        <v>22</v>
      </c>
      <c r="C33" s="59" t="s">
        <v>316</v>
      </c>
      <c r="D33" s="59" t="s">
        <v>316</v>
      </c>
      <c r="E33" s="185" t="s">
        <v>316</v>
      </c>
      <c r="F33" s="49" t="s">
        <v>316</v>
      </c>
      <c r="G33" s="49">
        <v>76.2</v>
      </c>
      <c r="H33" s="49" t="s">
        <v>316</v>
      </c>
      <c r="I33" s="49" t="s">
        <v>316</v>
      </c>
      <c r="J33" s="190" t="s">
        <v>316</v>
      </c>
    </row>
    <row r="34" spans="1:10" x14ac:dyDescent="0.35">
      <c r="A34" s="27" t="s">
        <v>73</v>
      </c>
      <c r="B34" s="156" t="s">
        <v>526</v>
      </c>
      <c r="C34" s="58">
        <v>0.433</v>
      </c>
      <c r="D34" s="58">
        <v>0.84199999999999997</v>
      </c>
      <c r="E34" s="184" t="s">
        <v>316</v>
      </c>
      <c r="F34" s="56" t="s">
        <v>316</v>
      </c>
      <c r="G34" s="56">
        <v>60.5</v>
      </c>
      <c r="H34" s="56" t="s">
        <v>316</v>
      </c>
      <c r="I34" s="56" t="s">
        <v>316</v>
      </c>
      <c r="J34" s="189">
        <v>23.2</v>
      </c>
    </row>
    <row r="35" spans="1:10" x14ac:dyDescent="0.35">
      <c r="A35" s="77" t="s">
        <v>74</v>
      </c>
      <c r="B35" s="122" t="s">
        <v>520</v>
      </c>
      <c r="C35" s="59">
        <v>0.51</v>
      </c>
      <c r="D35" s="59">
        <v>0.86</v>
      </c>
      <c r="E35" s="185">
        <v>0.54500000000000004</v>
      </c>
      <c r="F35" s="49" t="s">
        <v>316</v>
      </c>
      <c r="G35" s="49">
        <v>89.9</v>
      </c>
      <c r="H35" s="49" t="s">
        <v>316</v>
      </c>
      <c r="I35" s="49" t="s">
        <v>316</v>
      </c>
      <c r="J35" s="190" t="s">
        <v>316</v>
      </c>
    </row>
    <row r="36" spans="1:10" x14ac:dyDescent="0.35">
      <c r="A36" s="77" t="s">
        <v>75</v>
      </c>
      <c r="B36" s="122" t="s">
        <v>616</v>
      </c>
      <c r="C36" s="59">
        <v>0.52900000000000003</v>
      </c>
      <c r="D36" s="59">
        <v>0.94799999999999995</v>
      </c>
      <c r="E36" s="185">
        <v>0.55600000000000005</v>
      </c>
      <c r="F36" s="49">
        <v>46.1</v>
      </c>
      <c r="G36" s="49">
        <v>80.599999999999994</v>
      </c>
      <c r="H36" s="49">
        <v>28.5</v>
      </c>
      <c r="I36" s="49">
        <v>30</v>
      </c>
      <c r="J36" s="190">
        <v>35.200000000000003</v>
      </c>
    </row>
    <row r="37" spans="1:10" ht="15" thickBot="1" x14ac:dyDescent="0.4">
      <c r="A37" s="77" t="s">
        <v>76</v>
      </c>
      <c r="B37" s="122" t="s">
        <v>23</v>
      </c>
      <c r="C37" s="59">
        <v>0.54400000000000004</v>
      </c>
      <c r="D37" s="59">
        <v>0.86299999999999999</v>
      </c>
      <c r="E37" s="185">
        <v>0.53500000000000003</v>
      </c>
      <c r="F37" s="49">
        <v>45.1</v>
      </c>
      <c r="G37" s="49">
        <v>54</v>
      </c>
      <c r="H37" s="49">
        <v>34.299999999999997</v>
      </c>
      <c r="I37" s="49">
        <v>61.4</v>
      </c>
      <c r="J37" s="190">
        <v>26.6</v>
      </c>
    </row>
    <row r="38" spans="1:10" ht="15" thickBot="1" x14ac:dyDescent="0.4">
      <c r="A38" s="74" t="s">
        <v>805</v>
      </c>
      <c r="B38" s="126" t="s">
        <v>24</v>
      </c>
      <c r="C38" s="131">
        <v>0.56230769230768995</v>
      </c>
      <c r="D38" s="131">
        <v>0.90510000000000002</v>
      </c>
      <c r="E38" s="132">
        <v>0.48857142857142999</v>
      </c>
      <c r="F38" s="129">
        <v>38.566666666666698</v>
      </c>
      <c r="G38" s="129">
        <v>59.35</v>
      </c>
      <c r="H38" s="129">
        <v>29.1</v>
      </c>
      <c r="I38" s="129">
        <v>36.071428571428598</v>
      </c>
      <c r="J38" s="192">
        <v>30.462499999999999</v>
      </c>
    </row>
    <row r="39" spans="1:10" x14ac:dyDescent="0.35">
      <c r="A39" s="27" t="s">
        <v>77</v>
      </c>
      <c r="B39" s="155" t="s">
        <v>355</v>
      </c>
      <c r="C39" s="152">
        <v>0.748</v>
      </c>
      <c r="D39" s="152">
        <v>0.85799999999999998</v>
      </c>
      <c r="E39" s="183">
        <v>0.42899999999999999</v>
      </c>
      <c r="F39" s="150" t="s">
        <v>316</v>
      </c>
      <c r="G39" s="150">
        <v>79.900000000000006</v>
      </c>
      <c r="H39" s="150" t="s">
        <v>316</v>
      </c>
      <c r="I39" s="150">
        <v>41.2</v>
      </c>
      <c r="J39" s="188">
        <v>61.3</v>
      </c>
    </row>
    <row r="40" spans="1:10" x14ac:dyDescent="0.35">
      <c r="A40" s="77" t="s">
        <v>78</v>
      </c>
      <c r="B40" s="122" t="s">
        <v>438</v>
      </c>
      <c r="C40" s="59">
        <v>0.70699999999999996</v>
      </c>
      <c r="D40" s="59">
        <v>0.88200000000000001</v>
      </c>
      <c r="E40" s="185">
        <v>0.44900000000000001</v>
      </c>
      <c r="F40" s="49" t="s">
        <v>316</v>
      </c>
      <c r="G40" s="49">
        <v>78.599999999999994</v>
      </c>
      <c r="H40" s="49" t="s">
        <v>316</v>
      </c>
      <c r="I40" s="49">
        <v>64.599999999999994</v>
      </c>
      <c r="J40" s="190" t="s">
        <v>316</v>
      </c>
    </row>
    <row r="41" spans="1:10" x14ac:dyDescent="0.35">
      <c r="A41" s="27" t="s">
        <v>79</v>
      </c>
      <c r="B41" s="155" t="s">
        <v>356</v>
      </c>
      <c r="C41" s="152">
        <v>0.72399999999999998</v>
      </c>
      <c r="D41" s="152">
        <v>0.97599999999999998</v>
      </c>
      <c r="E41" s="183">
        <v>0.252</v>
      </c>
      <c r="F41" s="150" t="s">
        <v>316</v>
      </c>
      <c r="G41" s="150">
        <v>40.799999999999997</v>
      </c>
      <c r="H41" s="150" t="s">
        <v>316</v>
      </c>
      <c r="I41" s="150" t="s">
        <v>316</v>
      </c>
      <c r="J41" s="188" t="s">
        <v>316</v>
      </c>
    </row>
    <row r="42" spans="1:10" x14ac:dyDescent="0.35">
      <c r="A42" s="27" t="s">
        <v>80</v>
      </c>
      <c r="B42" s="155" t="s">
        <v>357</v>
      </c>
      <c r="C42" s="152">
        <v>0.54600000000000004</v>
      </c>
      <c r="D42" s="152">
        <v>0.86399999999999999</v>
      </c>
      <c r="E42" s="183">
        <v>0.63400000000000001</v>
      </c>
      <c r="F42" s="150" t="s">
        <v>316</v>
      </c>
      <c r="G42" s="150">
        <v>88.1</v>
      </c>
      <c r="H42" s="150" t="s">
        <v>316</v>
      </c>
      <c r="I42" s="150" t="s">
        <v>316</v>
      </c>
      <c r="J42" s="188">
        <v>52.2</v>
      </c>
    </row>
    <row r="43" spans="1:10" x14ac:dyDescent="0.35">
      <c r="A43" s="77" t="s">
        <v>81</v>
      </c>
      <c r="B43" s="122" t="s">
        <v>25</v>
      </c>
      <c r="C43" s="59">
        <v>0.68600000000000005</v>
      </c>
      <c r="D43" s="59">
        <v>0.83499999999999996</v>
      </c>
      <c r="E43" s="185">
        <v>0.45400000000000001</v>
      </c>
      <c r="F43" s="49">
        <v>50.8</v>
      </c>
      <c r="G43" s="49">
        <v>73.400000000000006</v>
      </c>
      <c r="H43" s="49">
        <v>25.7</v>
      </c>
      <c r="I43" s="49">
        <v>37.799999999999997</v>
      </c>
      <c r="J43" s="190">
        <v>59.3</v>
      </c>
    </row>
    <row r="44" spans="1:10" ht="15" thickBot="1" x14ac:dyDescent="0.4">
      <c r="A44" s="77" t="s">
        <v>82</v>
      </c>
      <c r="B44" s="122" t="s">
        <v>26</v>
      </c>
      <c r="C44" s="59">
        <v>0.74</v>
      </c>
      <c r="D44" s="59">
        <v>0.9</v>
      </c>
      <c r="E44" s="185">
        <v>0.29599999999999999</v>
      </c>
      <c r="F44" s="49">
        <v>47.6</v>
      </c>
      <c r="G44" s="49">
        <v>79.900000000000006</v>
      </c>
      <c r="H44" s="49">
        <v>9.4</v>
      </c>
      <c r="I44" s="49">
        <v>35</v>
      </c>
      <c r="J44" s="190">
        <v>52.8</v>
      </c>
    </row>
    <row r="45" spans="1:10" ht="15" thickBot="1" x14ac:dyDescent="0.4">
      <c r="A45" s="74" t="s">
        <v>805</v>
      </c>
      <c r="B45" s="126" t="s">
        <v>27</v>
      </c>
      <c r="C45" s="131">
        <v>0.69183333333332997</v>
      </c>
      <c r="D45" s="131">
        <v>0.88583333333333003</v>
      </c>
      <c r="E45" s="132">
        <v>0.41899999999999998</v>
      </c>
      <c r="F45" s="129">
        <v>49.2</v>
      </c>
      <c r="G45" s="129">
        <v>73.45</v>
      </c>
      <c r="H45" s="129">
        <v>17.55</v>
      </c>
      <c r="I45" s="129">
        <v>44.65</v>
      </c>
      <c r="J45" s="192">
        <v>56.4</v>
      </c>
    </row>
    <row r="46" spans="1:10" x14ac:dyDescent="0.35">
      <c r="A46" s="77" t="s">
        <v>83</v>
      </c>
      <c r="B46" s="122" t="s">
        <v>28</v>
      </c>
      <c r="C46" s="59">
        <v>0.54500000000000004</v>
      </c>
      <c r="D46" s="59">
        <v>0.85499999999999998</v>
      </c>
      <c r="E46" s="185">
        <v>0.61199999999999999</v>
      </c>
      <c r="F46" s="49">
        <v>39.799999999999997</v>
      </c>
      <c r="G46" s="49">
        <v>40.5</v>
      </c>
      <c r="H46" s="49">
        <v>27.7</v>
      </c>
      <c r="I46" s="49">
        <v>36.200000000000003</v>
      </c>
      <c r="J46" s="190">
        <v>53.3</v>
      </c>
    </row>
    <row r="47" spans="1:10" x14ac:dyDescent="0.35">
      <c r="A47" s="77" t="s">
        <v>84</v>
      </c>
      <c r="B47" s="122" t="s">
        <v>29</v>
      </c>
      <c r="C47" s="59">
        <v>0.45200000000000001</v>
      </c>
      <c r="D47" s="59">
        <v>0.86699999999999999</v>
      </c>
      <c r="E47" s="185">
        <v>0.59399999999999997</v>
      </c>
      <c r="F47" s="49">
        <v>32.4</v>
      </c>
      <c r="G47" s="49">
        <v>44.9</v>
      </c>
      <c r="H47" s="49">
        <v>35.5</v>
      </c>
      <c r="I47" s="49">
        <v>32.9</v>
      </c>
      <c r="J47" s="190">
        <v>13.8</v>
      </c>
    </row>
    <row r="48" spans="1:10" x14ac:dyDescent="0.35">
      <c r="A48" s="77" t="s">
        <v>85</v>
      </c>
      <c r="B48" s="122" t="s">
        <v>30</v>
      </c>
      <c r="C48" s="59">
        <v>0.66500000000000004</v>
      </c>
      <c r="D48" s="59">
        <v>0.97399999999999998</v>
      </c>
      <c r="E48" s="185">
        <v>0.39700000000000002</v>
      </c>
      <c r="F48" s="49" t="s">
        <v>316</v>
      </c>
      <c r="G48" s="49">
        <v>36.799999999999997</v>
      </c>
      <c r="H48" s="49">
        <v>9.9</v>
      </c>
      <c r="I48" s="49" t="s">
        <v>316</v>
      </c>
      <c r="J48" s="190" t="s">
        <v>316</v>
      </c>
    </row>
    <row r="49" spans="1:10" x14ac:dyDescent="0.35">
      <c r="A49" s="77" t="s">
        <v>86</v>
      </c>
      <c r="B49" s="122" t="s">
        <v>31</v>
      </c>
      <c r="C49" s="59">
        <v>0.53800000000000003</v>
      </c>
      <c r="D49" s="59">
        <v>0.81100000000000005</v>
      </c>
      <c r="E49" s="185">
        <v>0.63800000000000001</v>
      </c>
      <c r="F49" s="49">
        <v>42.8</v>
      </c>
      <c r="G49" s="49">
        <v>29.7</v>
      </c>
      <c r="H49" s="49">
        <v>35.6</v>
      </c>
      <c r="I49" s="49">
        <v>76.099999999999994</v>
      </c>
      <c r="J49" s="190">
        <v>20.399999999999999</v>
      </c>
    </row>
    <row r="50" spans="1:10" x14ac:dyDescent="0.35">
      <c r="A50" s="77" t="s">
        <v>87</v>
      </c>
      <c r="B50" s="122" t="s">
        <v>32</v>
      </c>
      <c r="C50" s="59">
        <v>0.496</v>
      </c>
      <c r="D50" s="59">
        <v>0.84599999999999997</v>
      </c>
      <c r="E50" s="185">
        <v>0.61199999999999999</v>
      </c>
      <c r="F50" s="49" t="s">
        <v>316</v>
      </c>
      <c r="G50" s="49">
        <v>87.8</v>
      </c>
      <c r="H50" s="49">
        <v>44.9</v>
      </c>
      <c r="I50" s="49" t="s">
        <v>316</v>
      </c>
      <c r="J50" s="190">
        <v>48.4</v>
      </c>
    </row>
    <row r="51" spans="1:10" x14ac:dyDescent="0.35">
      <c r="A51" s="27" t="s">
        <v>88</v>
      </c>
      <c r="B51" s="156" t="s">
        <v>33</v>
      </c>
      <c r="C51" s="58">
        <v>0.61099999999999999</v>
      </c>
      <c r="D51" s="58">
        <v>0.91100000000000003</v>
      </c>
      <c r="E51" s="184">
        <v>0.53800000000000003</v>
      </c>
      <c r="F51" s="56">
        <v>34.5</v>
      </c>
      <c r="G51" s="56">
        <v>59.5</v>
      </c>
      <c r="H51" s="56">
        <v>20.2</v>
      </c>
      <c r="I51" s="56">
        <v>30.7</v>
      </c>
      <c r="J51" s="189">
        <v>22.7</v>
      </c>
    </row>
    <row r="52" spans="1:10" x14ac:dyDescent="0.35">
      <c r="A52" s="77" t="s">
        <v>89</v>
      </c>
      <c r="B52" s="122" t="s">
        <v>448</v>
      </c>
      <c r="C52" s="59">
        <v>0.47699999999999998</v>
      </c>
      <c r="D52" s="59">
        <v>0.81699999999999995</v>
      </c>
      <c r="E52" s="185" t="s">
        <v>316</v>
      </c>
      <c r="F52" s="49">
        <v>56.7</v>
      </c>
      <c r="G52" s="49">
        <v>87.7</v>
      </c>
      <c r="H52" s="49">
        <v>56.9</v>
      </c>
      <c r="I52" s="49">
        <v>28.2</v>
      </c>
      <c r="J52" s="190">
        <v>44.4</v>
      </c>
    </row>
    <row r="53" spans="1:10" x14ac:dyDescent="0.35">
      <c r="A53" s="77" t="s">
        <v>90</v>
      </c>
      <c r="B53" s="122" t="s">
        <v>34</v>
      </c>
      <c r="C53" s="59">
        <v>0.48</v>
      </c>
      <c r="D53" s="59" t="s">
        <v>316</v>
      </c>
      <c r="E53" s="185" t="s">
        <v>316</v>
      </c>
      <c r="F53" s="49" t="s">
        <v>316</v>
      </c>
      <c r="G53" s="49">
        <v>59.7</v>
      </c>
      <c r="H53" s="49" t="s">
        <v>316</v>
      </c>
      <c r="I53" s="49" t="s">
        <v>316</v>
      </c>
      <c r="J53" s="190" t="s">
        <v>316</v>
      </c>
    </row>
    <row r="54" spans="1:10" x14ac:dyDescent="0.35">
      <c r="A54" s="77" t="s">
        <v>91</v>
      </c>
      <c r="B54" s="122" t="s">
        <v>478</v>
      </c>
      <c r="C54" s="59">
        <v>0.48</v>
      </c>
      <c r="D54" s="59">
        <v>0.89</v>
      </c>
      <c r="E54" s="185">
        <v>0.65</v>
      </c>
      <c r="F54" s="49">
        <v>47.5</v>
      </c>
      <c r="G54" s="49">
        <v>60</v>
      </c>
      <c r="H54" s="49">
        <v>33.5</v>
      </c>
      <c r="I54" s="49">
        <v>41.5</v>
      </c>
      <c r="J54" s="190">
        <v>52.8</v>
      </c>
    </row>
    <row r="55" spans="1:10" x14ac:dyDescent="0.35">
      <c r="A55" s="77" t="s">
        <v>92</v>
      </c>
      <c r="B55" s="122" t="s">
        <v>35</v>
      </c>
      <c r="C55" s="59">
        <v>0.434</v>
      </c>
      <c r="D55" s="59">
        <v>0.82099999999999995</v>
      </c>
      <c r="E55" s="185">
        <v>0.67100000000000004</v>
      </c>
      <c r="F55" s="49">
        <v>46</v>
      </c>
      <c r="G55" s="49">
        <v>63.5</v>
      </c>
      <c r="H55" s="49">
        <v>48.4</v>
      </c>
      <c r="I55" s="49">
        <v>39.9</v>
      </c>
      <c r="J55" s="190">
        <v>28.9</v>
      </c>
    </row>
    <row r="56" spans="1:10" x14ac:dyDescent="0.35">
      <c r="A56" s="77" t="s">
        <v>93</v>
      </c>
      <c r="B56" s="122" t="s">
        <v>36</v>
      </c>
      <c r="C56" s="59">
        <v>0.39400000000000002</v>
      </c>
      <c r="D56" s="59">
        <v>0.72399999999999998</v>
      </c>
      <c r="E56" s="185">
        <v>0.64200000000000002</v>
      </c>
      <c r="F56" s="49" t="s">
        <v>316</v>
      </c>
      <c r="G56" s="49">
        <v>84.4</v>
      </c>
      <c r="H56" s="49" t="s">
        <v>316</v>
      </c>
      <c r="I56" s="49" t="s">
        <v>316</v>
      </c>
      <c r="J56" s="190">
        <v>25.6</v>
      </c>
    </row>
    <row r="57" spans="1:10" x14ac:dyDescent="0.35">
      <c r="A57" s="27" t="s">
        <v>94</v>
      </c>
      <c r="B57" s="155" t="s">
        <v>358</v>
      </c>
      <c r="C57" s="152">
        <v>0.53900000000000003</v>
      </c>
      <c r="D57" s="152">
        <v>0.88100000000000001</v>
      </c>
      <c r="E57" s="183" t="s">
        <v>316</v>
      </c>
      <c r="F57" s="150">
        <v>46</v>
      </c>
      <c r="G57" s="150">
        <v>54.8</v>
      </c>
      <c r="H57" s="150">
        <v>32</v>
      </c>
      <c r="I57" s="150">
        <v>41.4</v>
      </c>
      <c r="J57" s="188">
        <v>53.9</v>
      </c>
    </row>
    <row r="58" spans="1:10" x14ac:dyDescent="0.35">
      <c r="A58" s="77" t="s">
        <v>95</v>
      </c>
      <c r="B58" s="122" t="s">
        <v>37</v>
      </c>
      <c r="C58" s="59">
        <v>0.51200000000000001</v>
      </c>
      <c r="D58" s="59">
        <v>0.87</v>
      </c>
      <c r="E58" s="185">
        <v>0.53300000000000003</v>
      </c>
      <c r="F58" s="49">
        <v>37</v>
      </c>
      <c r="G58" s="49">
        <v>64.900000000000006</v>
      </c>
      <c r="H58" s="49">
        <v>41.9</v>
      </c>
      <c r="I58" s="49">
        <v>27.6</v>
      </c>
      <c r="J58" s="190">
        <v>3.6</v>
      </c>
    </row>
    <row r="59" spans="1:10" x14ac:dyDescent="0.35">
      <c r="A59" s="77" t="s">
        <v>96</v>
      </c>
      <c r="B59" s="122" t="s">
        <v>38</v>
      </c>
      <c r="C59" s="59">
        <v>0.45200000000000001</v>
      </c>
      <c r="D59" s="59">
        <v>0.88400000000000001</v>
      </c>
      <c r="E59" s="185">
        <v>0.64400000000000002</v>
      </c>
      <c r="F59" s="49">
        <v>47.6</v>
      </c>
      <c r="G59" s="49">
        <v>53.7</v>
      </c>
      <c r="H59" s="49">
        <v>50.4</v>
      </c>
      <c r="I59" s="49">
        <v>44.8</v>
      </c>
      <c r="J59" s="190">
        <v>40.9</v>
      </c>
    </row>
    <row r="60" spans="1:10" ht="15" thickBot="1" x14ac:dyDescent="0.4">
      <c r="A60" s="27" t="s">
        <v>97</v>
      </c>
      <c r="B60" s="156" t="s">
        <v>533</v>
      </c>
      <c r="C60" s="58">
        <v>0.51500000000000001</v>
      </c>
      <c r="D60" s="58">
        <v>0.82199999999999995</v>
      </c>
      <c r="E60" s="184">
        <v>0.57299999999999995</v>
      </c>
      <c r="F60" s="56">
        <v>49.5</v>
      </c>
      <c r="G60" s="56">
        <v>63.1</v>
      </c>
      <c r="H60" s="56">
        <v>24.7</v>
      </c>
      <c r="I60" s="56">
        <v>43.5</v>
      </c>
      <c r="J60" s="189">
        <v>62</v>
      </c>
    </row>
    <row r="61" spans="1:10" ht="15" thickBot="1" x14ac:dyDescent="0.4">
      <c r="A61" s="74" t="s">
        <v>805</v>
      </c>
      <c r="B61" s="126" t="s">
        <v>39</v>
      </c>
      <c r="C61" s="131">
        <v>0.50600000000000001</v>
      </c>
      <c r="D61" s="131">
        <v>0.85521428571429003</v>
      </c>
      <c r="E61" s="132">
        <v>0.59199999999999997</v>
      </c>
      <c r="F61" s="129">
        <v>43.618181818181803</v>
      </c>
      <c r="G61" s="129">
        <v>59.4</v>
      </c>
      <c r="H61" s="129">
        <v>35.507692307692302</v>
      </c>
      <c r="I61" s="129">
        <v>40.2545454545455</v>
      </c>
      <c r="J61" s="192">
        <v>36.207692307692298</v>
      </c>
    </row>
    <row r="62" spans="1:10" ht="15" thickBot="1" x14ac:dyDescent="0.4">
      <c r="A62" s="75" t="s">
        <v>805</v>
      </c>
      <c r="B62" s="133" t="s">
        <v>40</v>
      </c>
      <c r="C62" s="138">
        <v>0.56073584905660001</v>
      </c>
      <c r="D62" s="138">
        <v>0.89695833333332997</v>
      </c>
      <c r="E62" s="139">
        <v>0.53167441860465003</v>
      </c>
      <c r="F62" s="136">
        <v>40.332258064516097</v>
      </c>
      <c r="G62" s="136">
        <v>55.949056603773599</v>
      </c>
      <c r="H62" s="136">
        <v>28.947368421052602</v>
      </c>
      <c r="I62" s="136">
        <v>39.482857142857199</v>
      </c>
      <c r="J62" s="193">
        <v>38.076923076923102</v>
      </c>
    </row>
    <row r="63" spans="1:10" ht="15" thickBot="1" x14ac:dyDescent="0.4">
      <c r="A63" s="75" t="s">
        <v>805</v>
      </c>
      <c r="B63" s="133" t="s">
        <v>922</v>
      </c>
      <c r="C63" s="138">
        <v>0.78479104477612005</v>
      </c>
      <c r="D63" s="138">
        <v>0.95656410256409996</v>
      </c>
      <c r="E63" s="139">
        <v>0.27639495798319003</v>
      </c>
      <c r="F63" s="136">
        <v>25.784090909090899</v>
      </c>
      <c r="G63" s="136">
        <v>38.530327868852503</v>
      </c>
      <c r="H63" s="136">
        <v>19.038709677419401</v>
      </c>
      <c r="I63" s="136">
        <v>22.842268041237102</v>
      </c>
      <c r="J63" s="193">
        <v>24.610416666666701</v>
      </c>
    </row>
    <row r="64" spans="1:10" x14ac:dyDescent="0.35">
      <c r="A64" s="76" t="s">
        <v>805</v>
      </c>
      <c r="B64" s="140" t="s">
        <v>42</v>
      </c>
      <c r="C64" s="145">
        <v>0.74818181818181995</v>
      </c>
      <c r="D64" s="145">
        <v>0.97710714285713995</v>
      </c>
      <c r="E64" s="146">
        <v>0.39182142857142999</v>
      </c>
      <c r="F64" s="143">
        <v>25.433333333333302</v>
      </c>
      <c r="G64" s="143">
        <v>31.1620689655172</v>
      </c>
      <c r="H64" s="143">
        <v>21.816666666666698</v>
      </c>
      <c r="I64" s="143">
        <v>22.871428571428599</v>
      </c>
      <c r="J64" s="194">
        <v>20.1619047619048</v>
      </c>
    </row>
    <row r="65" spans="1:10" x14ac:dyDescent="0.35">
      <c r="A65" s="76" t="s">
        <v>805</v>
      </c>
      <c r="B65" s="124" t="s">
        <v>43</v>
      </c>
      <c r="C65" s="61">
        <v>0.67279310344828003</v>
      </c>
      <c r="D65" s="61">
        <v>0.89121428571428996</v>
      </c>
      <c r="E65" s="187">
        <v>0.43425925925926001</v>
      </c>
      <c r="F65" s="51">
        <v>42.757142857142902</v>
      </c>
      <c r="G65" s="51">
        <v>57.262068965517301</v>
      </c>
      <c r="H65" s="51">
        <v>25.908333333333299</v>
      </c>
      <c r="I65" s="51">
        <v>37.671428571428599</v>
      </c>
      <c r="J65" s="195">
        <v>42.122727272727303</v>
      </c>
    </row>
    <row r="66" spans="1:10" ht="15" thickBot="1" x14ac:dyDescent="0.4">
      <c r="A66" s="76" t="s">
        <v>805</v>
      </c>
      <c r="B66" s="125" t="s">
        <v>315</v>
      </c>
      <c r="C66" s="101">
        <v>0.72128877005348002</v>
      </c>
      <c r="D66" s="101">
        <v>0.93922424242423996</v>
      </c>
      <c r="E66" s="102">
        <v>0.34415432098764998</v>
      </c>
      <c r="F66" s="100">
        <v>29.573949579831901</v>
      </c>
      <c r="G66" s="100">
        <v>43.805714285714302</v>
      </c>
      <c r="H66" s="100">
        <v>21.912977099236699</v>
      </c>
      <c r="I66" s="100">
        <v>27.2545454545455</v>
      </c>
      <c r="J66" s="196">
        <v>28.500740740740699</v>
      </c>
    </row>
    <row r="67" spans="1:10" x14ac:dyDescent="0.35">
      <c r="A67" s="76" t="s">
        <v>805</v>
      </c>
      <c r="B67" s="124" t="s">
        <v>341</v>
      </c>
      <c r="C67" s="61">
        <v>0.58404999999999996</v>
      </c>
      <c r="D67" s="61">
        <v>0.92552941176471004</v>
      </c>
      <c r="E67" s="187">
        <v>0.47866666666667002</v>
      </c>
      <c r="F67" s="51">
        <v>38.1</v>
      </c>
      <c r="G67" s="51">
        <v>56.164999999999999</v>
      </c>
      <c r="H67" s="51">
        <v>26.9583333333333</v>
      </c>
      <c r="I67" s="51">
        <v>39.033333333333303</v>
      </c>
      <c r="J67" s="195">
        <v>35.763636363636401</v>
      </c>
    </row>
    <row r="68" spans="1:10" x14ac:dyDescent="0.35">
      <c r="A68" s="76" t="s">
        <v>805</v>
      </c>
      <c r="B68" s="124" t="s">
        <v>349</v>
      </c>
      <c r="C68" s="61">
        <v>0.52875000000000005</v>
      </c>
      <c r="D68" s="61">
        <v>0.85152380952381002</v>
      </c>
      <c r="E68" s="187">
        <v>0.55983333333332996</v>
      </c>
      <c r="F68" s="51">
        <v>44.25</v>
      </c>
      <c r="G68" s="51">
        <v>65.164000000000001</v>
      </c>
      <c r="H68" s="51">
        <v>33.637500000000003</v>
      </c>
      <c r="I68" s="51">
        <v>42.38</v>
      </c>
      <c r="J68" s="195">
        <v>39.035294117647098</v>
      </c>
    </row>
    <row r="69" spans="1:10" x14ac:dyDescent="0.35">
      <c r="A69" s="76" t="s">
        <v>805</v>
      </c>
      <c r="B69" s="124" t="s">
        <v>342</v>
      </c>
      <c r="C69" s="61">
        <v>0.51383333333333003</v>
      </c>
      <c r="D69" s="61">
        <v>0.92233333333333001</v>
      </c>
      <c r="E69" s="187">
        <v>0.503</v>
      </c>
      <c r="F69" s="51">
        <v>38.575000000000003</v>
      </c>
      <c r="G69" s="51">
        <v>56.72</v>
      </c>
      <c r="H69" s="51">
        <v>29</v>
      </c>
      <c r="I69" s="51">
        <v>40.024999999999999</v>
      </c>
      <c r="J69" s="195">
        <v>25.14</v>
      </c>
    </row>
    <row r="70" spans="1:10" x14ac:dyDescent="0.35">
      <c r="A70" s="76" t="s">
        <v>805</v>
      </c>
      <c r="B70" s="124" t="s">
        <v>343</v>
      </c>
      <c r="C70" s="61">
        <v>0.53536363636364004</v>
      </c>
      <c r="D70" s="61">
        <v>0.88719999999999999</v>
      </c>
      <c r="E70" s="187">
        <v>0.56410000000000005</v>
      </c>
      <c r="F70" s="51">
        <v>41.3</v>
      </c>
      <c r="G70" s="51">
        <v>47.51</v>
      </c>
      <c r="H70" s="51">
        <v>27.9</v>
      </c>
      <c r="I70" s="51">
        <v>48.85</v>
      </c>
      <c r="J70" s="195">
        <v>36.414285714285697</v>
      </c>
    </row>
    <row r="71" spans="1:10" x14ac:dyDescent="0.35">
      <c r="A71" s="76" t="s">
        <v>805</v>
      </c>
      <c r="B71" s="124" t="s">
        <v>344</v>
      </c>
      <c r="C71" s="61">
        <v>0.50600000000000001</v>
      </c>
      <c r="D71" s="61">
        <v>0.85521428571429003</v>
      </c>
      <c r="E71" s="187">
        <v>0.59199999999999997</v>
      </c>
      <c r="F71" s="51">
        <v>43.618181818181803</v>
      </c>
      <c r="G71" s="51">
        <v>59.4</v>
      </c>
      <c r="H71" s="51">
        <v>35.507692307692302</v>
      </c>
      <c r="I71" s="51">
        <v>40.2545454545455</v>
      </c>
      <c r="J71" s="195">
        <v>36.207692307692298</v>
      </c>
    </row>
    <row r="72" spans="1:10" x14ac:dyDescent="0.35">
      <c r="A72" s="76" t="s">
        <v>805</v>
      </c>
      <c r="B72" s="124" t="s">
        <v>345</v>
      </c>
      <c r="C72" s="61">
        <v>0.50800000000000001</v>
      </c>
      <c r="D72" s="61">
        <v>0.86780000000000002</v>
      </c>
      <c r="E72" s="187">
        <v>0.52875000000000005</v>
      </c>
      <c r="F72" s="51">
        <v>36.733333333333299</v>
      </c>
      <c r="G72" s="51">
        <v>60.1</v>
      </c>
      <c r="H72" s="51">
        <v>31.3333333333333</v>
      </c>
      <c r="I72" s="51">
        <v>45.866666666666703</v>
      </c>
      <c r="J72" s="195">
        <v>21.225000000000001</v>
      </c>
    </row>
    <row r="73" spans="1:10" x14ac:dyDescent="0.35">
      <c r="A73" s="76" t="s">
        <v>805</v>
      </c>
      <c r="B73" s="124" t="s">
        <v>346</v>
      </c>
      <c r="C73" s="61">
        <v>0.59962499999999996</v>
      </c>
      <c r="D73" s="61">
        <v>0.95353333333333001</v>
      </c>
      <c r="E73" s="187">
        <v>0.51084615384614995</v>
      </c>
      <c r="F73" s="51">
        <v>35.36</v>
      </c>
      <c r="G73" s="51">
        <v>48.618749999999999</v>
      </c>
      <c r="H73" s="51">
        <v>23.7</v>
      </c>
      <c r="I73" s="51">
        <v>31.35</v>
      </c>
      <c r="J73" s="195">
        <v>39.133333333333297</v>
      </c>
    </row>
    <row r="74" spans="1:10" x14ac:dyDescent="0.35">
      <c r="A74" s="76" t="s">
        <v>805</v>
      </c>
      <c r="B74" s="124" t="s">
        <v>350</v>
      </c>
      <c r="C74" s="61">
        <v>0.68879999999999997</v>
      </c>
      <c r="D74" s="61">
        <v>0.88660000000000005</v>
      </c>
      <c r="E74" s="187">
        <v>0.41299999999999998</v>
      </c>
      <c r="F74" s="51">
        <v>49.2</v>
      </c>
      <c r="G74" s="51">
        <v>72.42</v>
      </c>
      <c r="H74" s="51">
        <v>17.55</v>
      </c>
      <c r="I74" s="51">
        <v>38</v>
      </c>
      <c r="J74" s="195">
        <v>56.4</v>
      </c>
    </row>
    <row r="75" spans="1:10" ht="15" thickBot="1" x14ac:dyDescent="0.4">
      <c r="A75" s="76" t="s">
        <v>805</v>
      </c>
      <c r="B75" s="125" t="s">
        <v>1228</v>
      </c>
      <c r="C75" s="101">
        <v>0.5665</v>
      </c>
      <c r="D75" s="101">
        <v>0.92374999999999996</v>
      </c>
      <c r="E75" s="102">
        <v>0.49825000000000003</v>
      </c>
      <c r="F75" s="100">
        <v>24.3</v>
      </c>
      <c r="G75" s="100">
        <v>42.6666666666667</v>
      </c>
      <c r="H75" s="100">
        <v>19.14</v>
      </c>
      <c r="I75" s="100">
        <v>15.3</v>
      </c>
      <c r="J75" s="196">
        <v>32.9</v>
      </c>
    </row>
    <row r="76" spans="1:10" x14ac:dyDescent="0.35">
      <c r="A76" s="76" t="s">
        <v>805</v>
      </c>
      <c r="B76" s="124" t="s">
        <v>347</v>
      </c>
      <c r="C76" s="61">
        <v>0.72929999999999995</v>
      </c>
      <c r="D76" s="61">
        <v>0.96930000000000005</v>
      </c>
      <c r="E76" s="187">
        <v>0.35489999999999999</v>
      </c>
      <c r="F76" s="51">
        <v>35.037500000000001</v>
      </c>
      <c r="G76" s="51">
        <v>48.83</v>
      </c>
      <c r="H76" s="51">
        <v>22.85</v>
      </c>
      <c r="I76" s="51">
        <v>32.049999999999997</v>
      </c>
      <c r="J76" s="195">
        <v>41.262500000000003</v>
      </c>
    </row>
    <row r="77" spans="1:10" x14ac:dyDescent="0.35">
      <c r="A77" s="76" t="s">
        <v>805</v>
      </c>
      <c r="B77" s="124" t="s">
        <v>348</v>
      </c>
      <c r="C77" s="61">
        <v>0.76316666666666999</v>
      </c>
      <c r="D77" s="61">
        <v>0.97866666666667002</v>
      </c>
      <c r="E77" s="187">
        <v>0.39316666666666999</v>
      </c>
      <c r="F77" s="51">
        <v>25.262499999999999</v>
      </c>
      <c r="G77" s="51">
        <v>31.554545454545501</v>
      </c>
      <c r="H77" s="51">
        <v>17.912500000000001</v>
      </c>
      <c r="I77" s="51">
        <v>26.77</v>
      </c>
      <c r="J77" s="195">
        <v>17.61</v>
      </c>
    </row>
    <row r="78" spans="1:10" x14ac:dyDescent="0.35">
      <c r="A78" s="76" t="s">
        <v>805</v>
      </c>
      <c r="B78" s="124" t="s">
        <v>617</v>
      </c>
      <c r="C78" s="61">
        <v>0.89685185185185001</v>
      </c>
      <c r="D78" s="61">
        <v>0.98707407407407</v>
      </c>
      <c r="E78" s="187">
        <v>0.10677777777778</v>
      </c>
      <c r="F78" s="51">
        <v>16.669230769230801</v>
      </c>
      <c r="G78" s="51">
        <v>24.9185185185185</v>
      </c>
      <c r="H78" s="51">
        <v>11.9884615384615</v>
      </c>
      <c r="I78" s="51">
        <v>10.7</v>
      </c>
      <c r="J78" s="195">
        <v>17.3037037037037</v>
      </c>
    </row>
    <row r="79" spans="1:10" ht="15" thickBot="1" x14ac:dyDescent="0.4">
      <c r="A79" s="76" t="s">
        <v>805</v>
      </c>
      <c r="B79" s="125" t="s">
        <v>1227</v>
      </c>
      <c r="C79" s="101">
        <v>0.90110526315788997</v>
      </c>
      <c r="D79" s="101">
        <v>0.98028947368421004</v>
      </c>
      <c r="E79" s="102">
        <v>0.12189473684211</v>
      </c>
      <c r="F79" s="100">
        <v>17.54</v>
      </c>
      <c r="G79" s="100">
        <v>25.678947368421099</v>
      </c>
      <c r="H79" s="100">
        <v>12.911428571428599</v>
      </c>
      <c r="I79" s="100">
        <v>13.821621621621601</v>
      </c>
      <c r="J79" s="196">
        <v>17.1605263157895</v>
      </c>
    </row>
    <row r="80" spans="1:10" x14ac:dyDescent="0.35">
      <c r="A80" s="76" t="s">
        <v>805</v>
      </c>
      <c r="B80" s="124" t="s">
        <v>626</v>
      </c>
      <c r="C80" s="61">
        <v>0.60055555555555995</v>
      </c>
      <c r="D80" s="61">
        <v>0.88637500000000002</v>
      </c>
      <c r="E80" s="187">
        <v>0.52228571428571002</v>
      </c>
      <c r="F80" s="51">
        <v>43.8333333333333</v>
      </c>
      <c r="G80" s="51">
        <v>58.2</v>
      </c>
      <c r="H80" s="51">
        <v>31.6</v>
      </c>
      <c r="I80" s="51">
        <v>47.5</v>
      </c>
      <c r="J80" s="195">
        <v>46.4166666666667</v>
      </c>
    </row>
    <row r="81" spans="1:10" x14ac:dyDescent="0.35">
      <c r="A81" s="76" t="s">
        <v>805</v>
      </c>
      <c r="B81" s="124" t="s">
        <v>627</v>
      </c>
      <c r="C81" s="61">
        <v>0.75814999999999999</v>
      </c>
      <c r="D81" s="61">
        <v>0.93068421052632</v>
      </c>
      <c r="E81" s="187">
        <v>0.34</v>
      </c>
      <c r="F81" s="51">
        <v>35.766666666666701</v>
      </c>
      <c r="G81" s="51">
        <v>56.715789473684197</v>
      </c>
      <c r="H81" s="51">
        <v>26.18</v>
      </c>
      <c r="I81" s="51">
        <v>31.8</v>
      </c>
      <c r="J81" s="195">
        <v>34.700000000000003</v>
      </c>
    </row>
    <row r="82" spans="1:10" x14ac:dyDescent="0.35">
      <c r="A82" s="76" t="s">
        <v>805</v>
      </c>
      <c r="B82" s="124" t="s">
        <v>628</v>
      </c>
      <c r="C82" s="61">
        <v>0.55259090909091002</v>
      </c>
      <c r="D82" s="61">
        <v>0.89907499999999996</v>
      </c>
      <c r="E82" s="187">
        <v>0.53349999999999997</v>
      </c>
      <c r="F82" s="51">
        <v>39.957142857142898</v>
      </c>
      <c r="G82" s="51">
        <v>55.488636363636402</v>
      </c>
      <c r="H82" s="51">
        <v>28.5454545454546</v>
      </c>
      <c r="I82" s="51">
        <v>38.448387096774198</v>
      </c>
      <c r="J82" s="195">
        <v>36.560606060606098</v>
      </c>
    </row>
    <row r="83" spans="1:10" ht="15" thickBot="1" x14ac:dyDescent="0.4">
      <c r="A83" s="76" t="s">
        <v>805</v>
      </c>
      <c r="B83" s="125" t="s">
        <v>629</v>
      </c>
      <c r="C83" s="101">
        <v>0.78946491228070004</v>
      </c>
      <c r="D83" s="101">
        <v>0.96158163265305996</v>
      </c>
      <c r="E83" s="102">
        <v>0.26505940594059002</v>
      </c>
      <c r="F83" s="100">
        <v>24.646835443038</v>
      </c>
      <c r="G83" s="100">
        <v>35.175728155339797</v>
      </c>
      <c r="H83" s="100">
        <v>18.178313253012</v>
      </c>
      <c r="I83" s="100">
        <v>21.4559523809524</v>
      </c>
      <c r="J83" s="196">
        <v>23.304705882352899</v>
      </c>
    </row>
    <row r="84" spans="1:10" x14ac:dyDescent="0.35">
      <c r="A84" s="76" t="s">
        <v>805</v>
      </c>
      <c r="B84" s="124" t="s">
        <v>326</v>
      </c>
      <c r="C84" s="61">
        <v>0.46949999999999997</v>
      </c>
      <c r="D84" s="61">
        <v>0.86385000000000001</v>
      </c>
      <c r="E84" s="187">
        <v>0.58729411764705997</v>
      </c>
      <c r="F84" s="51">
        <v>41.566666666666698</v>
      </c>
      <c r="G84" s="51">
        <v>58.777272727272702</v>
      </c>
      <c r="H84" s="51">
        <v>33.864705882353</v>
      </c>
      <c r="I84" s="51">
        <v>39.200000000000003</v>
      </c>
      <c r="J84" s="195">
        <v>36.905555555555601</v>
      </c>
    </row>
    <row r="85" spans="1:10" x14ac:dyDescent="0.35">
      <c r="A85" s="76" t="s">
        <v>805</v>
      </c>
      <c r="B85" s="124" t="s">
        <v>327</v>
      </c>
      <c r="C85" s="61">
        <v>0.51600000000000001</v>
      </c>
      <c r="D85" s="61">
        <v>0.65900000000000003</v>
      </c>
      <c r="E85" s="187">
        <v>0.64400000000000002</v>
      </c>
      <c r="F85" s="51">
        <v>58.4</v>
      </c>
      <c r="G85" s="51">
        <v>85.7</v>
      </c>
      <c r="H85" s="51">
        <v>38.75</v>
      </c>
      <c r="I85" s="51">
        <v>44.4</v>
      </c>
      <c r="J85" s="195">
        <v>56.95</v>
      </c>
    </row>
    <row r="86" spans="1:10" x14ac:dyDescent="0.35">
      <c r="A86" s="76" t="s">
        <v>805</v>
      </c>
      <c r="B86" s="124" t="s">
        <v>328</v>
      </c>
      <c r="C86" s="61">
        <v>0.59482608695651995</v>
      </c>
      <c r="D86" s="61">
        <v>0.90536363636364003</v>
      </c>
      <c r="E86" s="187">
        <v>0.52215</v>
      </c>
      <c r="F86" s="51">
        <v>41.323076923076897</v>
      </c>
      <c r="G86" s="51">
        <v>57.291304347826099</v>
      </c>
      <c r="H86" s="51">
        <v>24.8117647058824</v>
      </c>
      <c r="I86" s="51">
        <v>42.9</v>
      </c>
      <c r="J86" s="195">
        <v>40.368749999999999</v>
      </c>
    </row>
    <row r="87" spans="1:10" x14ac:dyDescent="0.35">
      <c r="A87" s="76" t="s">
        <v>805</v>
      </c>
      <c r="B87" s="124" t="s">
        <v>329</v>
      </c>
      <c r="C87" s="61">
        <v>0.65803225806452004</v>
      </c>
      <c r="D87" s="61">
        <v>0.93344000000000005</v>
      </c>
      <c r="E87" s="187">
        <v>0.43180769230769001</v>
      </c>
      <c r="F87" s="51">
        <v>34.504761904761899</v>
      </c>
      <c r="G87" s="51">
        <v>44.303571428571402</v>
      </c>
      <c r="H87" s="51">
        <v>25.164000000000001</v>
      </c>
      <c r="I87" s="51">
        <v>32.485714285714302</v>
      </c>
      <c r="J87" s="195">
        <v>32.686363636363602</v>
      </c>
    </row>
    <row r="88" spans="1:10" x14ac:dyDescent="0.35">
      <c r="A88" s="76" t="s">
        <v>805</v>
      </c>
      <c r="B88" s="124" t="s">
        <v>330</v>
      </c>
      <c r="C88" s="61">
        <v>0.70185714285713996</v>
      </c>
      <c r="D88" s="61">
        <v>0.97650000000000003</v>
      </c>
      <c r="E88" s="187">
        <v>0.40583333333332999</v>
      </c>
      <c r="F88" s="51">
        <v>29.866666666666699</v>
      </c>
      <c r="G88" s="51">
        <v>44.828571428571401</v>
      </c>
      <c r="H88" s="51">
        <v>25.625</v>
      </c>
      <c r="I88" s="51">
        <v>30.08</v>
      </c>
      <c r="J88" s="195">
        <v>34.96</v>
      </c>
    </row>
    <row r="89" spans="1:10" x14ac:dyDescent="0.35">
      <c r="A89" s="76" t="s">
        <v>805</v>
      </c>
      <c r="B89" s="124" t="s">
        <v>331</v>
      </c>
      <c r="C89" s="61">
        <v>0.76788888888888995</v>
      </c>
      <c r="D89" s="61">
        <v>0.96432499999999999</v>
      </c>
      <c r="E89" s="187">
        <v>0.31969999999999998</v>
      </c>
      <c r="F89" s="51">
        <v>27.4607142857143</v>
      </c>
      <c r="G89" s="51">
        <v>37.555</v>
      </c>
      <c r="H89" s="51">
        <v>19.851724137931001</v>
      </c>
      <c r="I89" s="51">
        <v>24.354838709677399</v>
      </c>
      <c r="J89" s="195">
        <v>24.103225806451601</v>
      </c>
    </row>
    <row r="90" spans="1:10" ht="15" thickBot="1" x14ac:dyDescent="0.4">
      <c r="A90" s="76" t="s">
        <v>805</v>
      </c>
      <c r="B90" s="125" t="s">
        <v>830</v>
      </c>
      <c r="C90" s="101">
        <v>0.88627272727272999</v>
      </c>
      <c r="D90" s="101">
        <v>0.97964583333333</v>
      </c>
      <c r="E90" s="102">
        <v>0.1319387755102</v>
      </c>
      <c r="F90" s="100">
        <v>17.8027027027027</v>
      </c>
      <c r="G90" s="100">
        <v>33.296078431372599</v>
      </c>
      <c r="H90" s="100">
        <v>13.1972972972973</v>
      </c>
      <c r="I90" s="100">
        <v>16.119047619047599</v>
      </c>
      <c r="J90" s="196">
        <v>19.195</v>
      </c>
    </row>
    <row r="91" spans="1:10" x14ac:dyDescent="0.35">
      <c r="A91" s="76" t="s">
        <v>805</v>
      </c>
      <c r="B91" s="124" t="s">
        <v>332</v>
      </c>
      <c r="C91" s="61">
        <v>0.4955</v>
      </c>
      <c r="D91" s="61">
        <v>0.87882758620690005</v>
      </c>
      <c r="E91" s="187">
        <v>0.57935999999999999</v>
      </c>
      <c r="F91" s="51">
        <v>40.965000000000003</v>
      </c>
      <c r="G91" s="51">
        <v>58.493749999999999</v>
      </c>
      <c r="H91" s="51">
        <v>31.571999999999999</v>
      </c>
      <c r="I91" s="51">
        <v>37.524999999999999</v>
      </c>
      <c r="J91" s="195">
        <v>37</v>
      </c>
    </row>
    <row r="92" spans="1:10" x14ac:dyDescent="0.35">
      <c r="A92" s="76" t="s">
        <v>805</v>
      </c>
      <c r="B92" s="124" t="s">
        <v>333</v>
      </c>
      <c r="C92" s="61">
        <v>0.58315384615385002</v>
      </c>
      <c r="D92" s="61">
        <v>0.85260000000000002</v>
      </c>
      <c r="E92" s="187">
        <v>0.54522222222222005</v>
      </c>
      <c r="F92" s="51">
        <v>43.225000000000001</v>
      </c>
      <c r="G92" s="51">
        <v>52.681818181818201</v>
      </c>
      <c r="H92" s="51">
        <v>28.990909090909099</v>
      </c>
      <c r="I92" s="51">
        <v>35.112499999999997</v>
      </c>
      <c r="J92" s="195">
        <v>48.1875</v>
      </c>
    </row>
    <row r="93" spans="1:10" x14ac:dyDescent="0.35">
      <c r="A93" s="76" t="s">
        <v>805</v>
      </c>
      <c r="B93" s="124" t="s">
        <v>334</v>
      </c>
      <c r="C93" s="61">
        <v>0.65400000000000003</v>
      </c>
      <c r="D93" s="61">
        <v>0.93674999999999997</v>
      </c>
      <c r="E93" s="187">
        <v>0.42699999999999999</v>
      </c>
      <c r="F93" s="51" t="s">
        <v>316</v>
      </c>
      <c r="G93" s="51">
        <v>47.866666666666703</v>
      </c>
      <c r="H93" s="51">
        <v>17.3</v>
      </c>
      <c r="I93" s="51">
        <v>19.2</v>
      </c>
      <c r="J93" s="195">
        <v>40.700000000000003</v>
      </c>
    </row>
    <row r="94" spans="1:10" x14ac:dyDescent="0.35">
      <c r="A94" s="76" t="s">
        <v>805</v>
      </c>
      <c r="B94" s="124" t="s">
        <v>335</v>
      </c>
      <c r="C94" s="61">
        <v>0.72493333333332999</v>
      </c>
      <c r="D94" s="61">
        <v>0.96356249999999999</v>
      </c>
      <c r="E94" s="187">
        <v>0.38200000000000001</v>
      </c>
      <c r="F94" s="51">
        <v>26.66</v>
      </c>
      <c r="G94" s="51">
        <v>37.865000000000002</v>
      </c>
      <c r="H94" s="51">
        <v>28.7444444444445</v>
      </c>
      <c r="I94" s="51">
        <v>16.98</v>
      </c>
      <c r="J94" s="195">
        <v>34.18</v>
      </c>
    </row>
    <row r="95" spans="1:10" x14ac:dyDescent="0.35">
      <c r="A95" s="76" t="s">
        <v>805</v>
      </c>
      <c r="B95" s="124" t="s">
        <v>336</v>
      </c>
      <c r="C95" s="61">
        <v>0.50149999999999995</v>
      </c>
      <c r="D95" s="61">
        <v>0.89662500000000001</v>
      </c>
      <c r="E95" s="187">
        <v>0.56473333333332998</v>
      </c>
      <c r="F95" s="51">
        <v>37.8363636363636</v>
      </c>
      <c r="G95" s="51">
        <v>50.64</v>
      </c>
      <c r="H95" s="51">
        <v>29.816666666666698</v>
      </c>
      <c r="I95" s="51">
        <v>39.3333333333333</v>
      </c>
      <c r="J95" s="195">
        <v>33.25</v>
      </c>
    </row>
    <row r="96" spans="1:10" ht="15" thickBot="1" x14ac:dyDescent="0.4">
      <c r="A96" s="76" t="s">
        <v>805</v>
      </c>
      <c r="B96" s="125" t="s">
        <v>337</v>
      </c>
      <c r="C96" s="101">
        <v>0.70274999999999999</v>
      </c>
      <c r="D96" s="101">
        <v>0.93100000000000005</v>
      </c>
      <c r="E96" s="102">
        <v>0.34986666666666999</v>
      </c>
      <c r="F96" s="100">
        <v>27.9538461538462</v>
      </c>
      <c r="G96" s="100">
        <v>36.912500000000001</v>
      </c>
      <c r="H96" s="100">
        <v>21.6428571428571</v>
      </c>
      <c r="I96" s="100">
        <v>28.276923076923101</v>
      </c>
      <c r="J96" s="196">
        <v>23.435714285714301</v>
      </c>
    </row>
    <row r="97" spans="1:10" x14ac:dyDescent="0.35">
      <c r="A97" s="76" t="s">
        <v>805</v>
      </c>
      <c r="B97" s="124" t="s">
        <v>338</v>
      </c>
      <c r="C97" s="61">
        <v>0.51280555555555996</v>
      </c>
      <c r="D97" s="61">
        <v>0.88278124999999996</v>
      </c>
      <c r="E97" s="187">
        <v>0.57285185185184995</v>
      </c>
      <c r="F97" s="51">
        <v>42</v>
      </c>
      <c r="G97" s="51">
        <v>58.586111111111101</v>
      </c>
      <c r="H97" s="51">
        <v>32.342307692307699</v>
      </c>
      <c r="I97" s="51">
        <v>42.595238095238102</v>
      </c>
      <c r="J97" s="195">
        <v>37.376923076923099</v>
      </c>
    </row>
    <row r="98" spans="1:10" x14ac:dyDescent="0.35">
      <c r="A98" s="76" t="s">
        <v>805</v>
      </c>
      <c r="B98" s="124" t="s">
        <v>339</v>
      </c>
      <c r="C98" s="61">
        <v>0.60844444444444001</v>
      </c>
      <c r="D98" s="61">
        <v>0.85668750000000005</v>
      </c>
      <c r="E98" s="187">
        <v>0.52576470588235003</v>
      </c>
      <c r="F98" s="51">
        <v>41.592857142857099</v>
      </c>
      <c r="G98" s="51">
        <v>56.711111111111101</v>
      </c>
      <c r="H98" s="51">
        <v>29.34</v>
      </c>
      <c r="I98" s="51">
        <v>31.233333333333299</v>
      </c>
      <c r="J98" s="195">
        <v>41.973333333333301</v>
      </c>
    </row>
    <row r="99" spans="1:10" ht="15" thickBot="1" x14ac:dyDescent="0.4">
      <c r="A99" s="76" t="s">
        <v>805</v>
      </c>
      <c r="B99" s="125" t="s">
        <v>623</v>
      </c>
      <c r="C99" s="101">
        <v>0.49641666666667</v>
      </c>
      <c r="D99" s="101">
        <v>0.80549999999999999</v>
      </c>
      <c r="E99" s="102">
        <v>0.61554545454544995</v>
      </c>
      <c r="F99" s="100">
        <v>48.3857142857143</v>
      </c>
      <c r="G99" s="100">
        <v>68.066666666666706</v>
      </c>
      <c r="H99" s="100">
        <v>33.65</v>
      </c>
      <c r="I99" s="100">
        <v>41.228571428571399</v>
      </c>
      <c r="J99" s="196">
        <v>45.344444444444399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1197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66" fitToHeight="0"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618</v>
      </c>
      <c r="D1" s="92"/>
      <c r="E1" s="92"/>
      <c r="F1" s="92"/>
      <c r="G1" s="173"/>
      <c r="H1" s="92"/>
      <c r="I1" s="92"/>
      <c r="J1" s="173"/>
    </row>
    <row r="2" spans="1:10" ht="53" thickBot="1" x14ac:dyDescent="0.4">
      <c r="A2" s="8" t="s">
        <v>1013</v>
      </c>
      <c r="B2" s="121" t="s">
        <v>625</v>
      </c>
      <c r="C2" s="161" t="s">
        <v>1097</v>
      </c>
      <c r="D2" s="171" t="s">
        <v>1164</v>
      </c>
      <c r="E2" s="171" t="s">
        <v>1165</v>
      </c>
      <c r="F2" s="171" t="s">
        <v>1166</v>
      </c>
      <c r="G2" s="172" t="s">
        <v>1167</v>
      </c>
      <c r="H2" s="161" t="s">
        <v>1168</v>
      </c>
      <c r="I2" s="171" t="s">
        <v>636</v>
      </c>
      <c r="J2" s="172" t="s">
        <v>804</v>
      </c>
    </row>
    <row r="3" spans="1:10" x14ac:dyDescent="0.35">
      <c r="A3" s="27" t="s">
        <v>44</v>
      </c>
      <c r="B3" s="147" t="s">
        <v>351</v>
      </c>
      <c r="C3" s="150">
        <v>0.355605</v>
      </c>
      <c r="D3" s="150">
        <v>14.3391</v>
      </c>
      <c r="E3" s="150">
        <v>46.598599999999998</v>
      </c>
      <c r="F3" s="150">
        <v>0.39190799999999998</v>
      </c>
      <c r="G3" s="188">
        <v>21.179400000000001</v>
      </c>
      <c r="H3" s="148">
        <v>43864</v>
      </c>
      <c r="I3" s="150">
        <v>61</v>
      </c>
      <c r="J3" s="188" t="s">
        <v>316</v>
      </c>
    </row>
    <row r="4" spans="1:10" x14ac:dyDescent="0.35">
      <c r="A4" s="27" t="s">
        <v>45</v>
      </c>
      <c r="B4" s="156" t="s">
        <v>0</v>
      </c>
      <c r="C4" s="56">
        <v>1.7765200000000001</v>
      </c>
      <c r="D4" s="56">
        <v>47</v>
      </c>
      <c r="E4" s="56">
        <v>162.64099999999999</v>
      </c>
      <c r="F4" s="56">
        <v>6.1894900000000002</v>
      </c>
      <c r="G4" s="189">
        <v>88.438699999999997</v>
      </c>
      <c r="H4" s="157">
        <v>11760</v>
      </c>
      <c r="I4" s="56">
        <v>80.17</v>
      </c>
      <c r="J4" s="189">
        <v>42.330620000000003</v>
      </c>
    </row>
    <row r="5" spans="1:10" x14ac:dyDescent="0.35">
      <c r="A5" s="77" t="s">
        <v>46</v>
      </c>
      <c r="B5" s="122" t="s">
        <v>1</v>
      </c>
      <c r="C5" s="49">
        <v>0.71123400000000003</v>
      </c>
      <c r="D5" s="49">
        <v>47</v>
      </c>
      <c r="E5" s="49">
        <v>93.527299999999997</v>
      </c>
      <c r="F5" s="49" t="s">
        <v>316</v>
      </c>
      <c r="G5" s="190" t="s">
        <v>316</v>
      </c>
      <c r="H5" s="52" t="s">
        <v>316</v>
      </c>
      <c r="I5" s="49">
        <v>30</v>
      </c>
      <c r="J5" s="190">
        <v>46.540019999999998</v>
      </c>
    </row>
    <row r="6" spans="1:10" x14ac:dyDescent="0.35">
      <c r="A6" s="77" t="s">
        <v>47</v>
      </c>
      <c r="B6" s="122" t="s">
        <v>2</v>
      </c>
      <c r="C6" s="49">
        <v>0.273345</v>
      </c>
      <c r="D6" s="49">
        <v>29</v>
      </c>
      <c r="E6" s="49">
        <v>74.493799999999993</v>
      </c>
      <c r="F6" s="49">
        <v>0.63173199999999996</v>
      </c>
      <c r="G6" s="190">
        <v>64.047600000000003</v>
      </c>
      <c r="H6" s="52">
        <v>5484</v>
      </c>
      <c r="I6" s="49">
        <v>75</v>
      </c>
      <c r="J6" s="190">
        <v>20.128050000000002</v>
      </c>
    </row>
    <row r="7" spans="1:10" x14ac:dyDescent="0.35">
      <c r="A7" s="77" t="s">
        <v>48</v>
      </c>
      <c r="B7" s="122" t="s">
        <v>3</v>
      </c>
      <c r="C7" s="49">
        <v>6.2684599999999993E-2</v>
      </c>
      <c r="D7" s="49">
        <v>13.7822</v>
      </c>
      <c r="E7" s="49">
        <v>47.781100000000002</v>
      </c>
      <c r="F7" s="49">
        <v>7.0326799999999995E-2</v>
      </c>
      <c r="G7" s="190">
        <v>31.8459</v>
      </c>
      <c r="H7" s="52">
        <v>9614</v>
      </c>
      <c r="I7" s="49">
        <v>79.09</v>
      </c>
      <c r="J7" s="190">
        <v>16.457840000000001</v>
      </c>
    </row>
    <row r="8" spans="1:10" x14ac:dyDescent="0.35">
      <c r="A8" s="77" t="s">
        <v>49</v>
      </c>
      <c r="B8" s="122" t="s">
        <v>4</v>
      </c>
      <c r="C8" s="49">
        <v>0.23725199999999999</v>
      </c>
      <c r="D8" s="49">
        <v>10</v>
      </c>
      <c r="E8" s="49">
        <v>48.6509</v>
      </c>
      <c r="F8" s="49">
        <v>0.26605699999999999</v>
      </c>
      <c r="G8" s="190">
        <v>17.669699999999999</v>
      </c>
      <c r="H8" s="52">
        <v>78503</v>
      </c>
      <c r="I8" s="49">
        <v>25</v>
      </c>
      <c r="J8" s="190">
        <v>17.348590000000002</v>
      </c>
    </row>
    <row r="9" spans="1:10" x14ac:dyDescent="0.35">
      <c r="A9" s="77" t="s">
        <v>50</v>
      </c>
      <c r="B9" s="122" t="s">
        <v>5</v>
      </c>
      <c r="C9" s="49">
        <v>2.5310600000000001</v>
      </c>
      <c r="D9" s="49">
        <v>51</v>
      </c>
      <c r="E9" s="49">
        <v>113.194</v>
      </c>
      <c r="F9" s="49">
        <v>5.6001700000000003</v>
      </c>
      <c r="G9" s="190">
        <v>66.215800000000002</v>
      </c>
      <c r="H9" s="52" t="s">
        <v>316</v>
      </c>
      <c r="I9" s="49">
        <v>75</v>
      </c>
      <c r="J9" s="190">
        <v>54.700890000000001</v>
      </c>
    </row>
    <row r="10" spans="1:10" x14ac:dyDescent="0.35">
      <c r="A10" s="77" t="s">
        <v>51</v>
      </c>
      <c r="B10" s="122" t="s">
        <v>6</v>
      </c>
      <c r="C10" s="49">
        <v>2.3996900000000001</v>
      </c>
      <c r="D10" s="49">
        <v>56.167400000000001</v>
      </c>
      <c r="E10" s="49">
        <v>165.6</v>
      </c>
      <c r="F10" s="49">
        <v>3.45763</v>
      </c>
      <c r="G10" s="190">
        <v>102.22</v>
      </c>
      <c r="H10" s="52">
        <v>351259</v>
      </c>
      <c r="I10" s="49">
        <v>95</v>
      </c>
      <c r="J10" s="190">
        <v>48.762569999999997</v>
      </c>
    </row>
    <row r="11" spans="1:10" x14ac:dyDescent="0.35">
      <c r="A11" s="27" t="s">
        <v>52</v>
      </c>
      <c r="B11" s="122" t="s">
        <v>552</v>
      </c>
      <c r="C11" s="56">
        <v>0.249918</v>
      </c>
      <c r="D11" s="56">
        <v>27.852599999999999</v>
      </c>
      <c r="E11" s="56">
        <v>96.414400000000001</v>
      </c>
      <c r="F11" s="56">
        <v>0.54150900000000002</v>
      </c>
      <c r="G11" s="189">
        <v>51.071599999999997</v>
      </c>
      <c r="H11" s="157">
        <v>52081</v>
      </c>
      <c r="I11" s="56">
        <v>40</v>
      </c>
      <c r="J11" s="189">
        <v>29.62567</v>
      </c>
    </row>
    <row r="12" spans="1:10" ht="15" thickBot="1" x14ac:dyDescent="0.4">
      <c r="A12" s="77" t="s">
        <v>53</v>
      </c>
      <c r="B12" s="123" t="s">
        <v>7</v>
      </c>
      <c r="C12" s="108">
        <v>1.40632</v>
      </c>
      <c r="D12" s="108">
        <v>27.055499999999999</v>
      </c>
      <c r="E12" s="108">
        <v>90.1023</v>
      </c>
      <c r="F12" s="108">
        <v>1.8144499999999999</v>
      </c>
      <c r="G12" s="191">
        <v>51.6875</v>
      </c>
      <c r="H12" s="107">
        <v>116927</v>
      </c>
      <c r="I12" s="108">
        <v>50</v>
      </c>
      <c r="J12" s="191">
        <v>31.997789999999998</v>
      </c>
    </row>
    <row r="13" spans="1:10" ht="15" thickBot="1" x14ac:dyDescent="0.4">
      <c r="A13" s="74" t="s">
        <v>805</v>
      </c>
      <c r="B13" s="126" t="s">
        <v>8</v>
      </c>
      <c r="C13" s="129">
        <v>1.08770773011448</v>
      </c>
      <c r="D13" s="129">
        <v>30.844254924653701</v>
      </c>
      <c r="E13" s="129">
        <v>97.312939482316693</v>
      </c>
      <c r="F13" s="129">
        <v>1.6226931654994701</v>
      </c>
      <c r="G13" s="192">
        <v>55.723826979325999</v>
      </c>
      <c r="H13" s="127">
        <v>154323.928889284</v>
      </c>
      <c r="I13" s="129">
        <v>65.143892746536295</v>
      </c>
      <c r="J13" s="192">
        <v>33.954502771513802</v>
      </c>
    </row>
    <row r="14" spans="1:10" x14ac:dyDescent="0.35">
      <c r="A14" s="77" t="s">
        <v>54</v>
      </c>
      <c r="B14" s="122" t="s">
        <v>9</v>
      </c>
      <c r="C14" s="49">
        <v>3.5211300000000001E-2</v>
      </c>
      <c r="D14" s="49">
        <v>2.6607500000000002</v>
      </c>
      <c r="E14" s="49">
        <v>56.649700000000003</v>
      </c>
      <c r="F14" s="49">
        <v>0.18156900000000001</v>
      </c>
      <c r="G14" s="190">
        <v>11.1435</v>
      </c>
      <c r="H14" s="52">
        <v>6163</v>
      </c>
      <c r="I14" s="49">
        <v>25</v>
      </c>
      <c r="J14" s="190">
        <v>16.298079999999999</v>
      </c>
    </row>
    <row r="15" spans="1:10" x14ac:dyDescent="0.35">
      <c r="A15" s="77" t="s">
        <v>55</v>
      </c>
      <c r="B15" s="122" t="s">
        <v>10</v>
      </c>
      <c r="C15" s="49">
        <v>7.4436100000000005E-2</v>
      </c>
      <c r="D15" s="49">
        <v>23.202999999999999</v>
      </c>
      <c r="E15" s="49">
        <v>82.703699999999998</v>
      </c>
      <c r="F15" s="49">
        <v>3.3096199999999998</v>
      </c>
      <c r="G15" s="190">
        <v>14.6295</v>
      </c>
      <c r="H15" s="52">
        <v>20280</v>
      </c>
      <c r="I15" s="49">
        <v>75</v>
      </c>
      <c r="J15" s="190">
        <v>28.949380000000001</v>
      </c>
    </row>
    <row r="16" spans="1:10" x14ac:dyDescent="0.35">
      <c r="A16" s="77" t="s">
        <v>56</v>
      </c>
      <c r="B16" s="122" t="s">
        <v>11</v>
      </c>
      <c r="C16" s="49">
        <v>1.30294E-2</v>
      </c>
      <c r="D16" s="49">
        <v>4.3392499999999998</v>
      </c>
      <c r="E16" s="49">
        <v>33.619199999999999</v>
      </c>
      <c r="F16" s="49" t="s">
        <v>316</v>
      </c>
      <c r="G16" s="190">
        <v>5.0293099999999997</v>
      </c>
      <c r="H16" s="52" t="s">
        <v>316</v>
      </c>
      <c r="I16" s="49">
        <v>17.920000000000002</v>
      </c>
      <c r="J16" s="190">
        <v>8.2267499999999991</v>
      </c>
    </row>
    <row r="17" spans="1:10" x14ac:dyDescent="0.35">
      <c r="A17" s="27" t="s">
        <v>57</v>
      </c>
      <c r="B17" s="154" t="s">
        <v>352</v>
      </c>
      <c r="C17" s="150">
        <v>1.2534099999999999E-3</v>
      </c>
      <c r="D17" s="150">
        <v>6.5</v>
      </c>
      <c r="E17" s="150">
        <v>48.064799999999998</v>
      </c>
      <c r="F17" s="150">
        <v>4.0910799999999997E-2</v>
      </c>
      <c r="G17" s="188">
        <v>2.9837699999999998</v>
      </c>
      <c r="H17" s="148">
        <v>18909</v>
      </c>
      <c r="I17" s="150">
        <v>30</v>
      </c>
      <c r="J17" s="188">
        <v>8.0051839999999999</v>
      </c>
    </row>
    <row r="18" spans="1:10" x14ac:dyDescent="0.35">
      <c r="A18" s="27" t="s">
        <v>58</v>
      </c>
      <c r="B18" s="154" t="s">
        <v>921</v>
      </c>
      <c r="C18" s="150">
        <v>1.05553E-2</v>
      </c>
      <c r="D18" s="150">
        <v>8.65</v>
      </c>
      <c r="E18" s="150">
        <v>98.9298</v>
      </c>
      <c r="F18" s="150" t="s">
        <v>316</v>
      </c>
      <c r="G18" s="188" t="s">
        <v>316</v>
      </c>
      <c r="H18" s="148" t="s">
        <v>316</v>
      </c>
      <c r="I18" s="150">
        <v>64.5</v>
      </c>
      <c r="J18" s="188">
        <v>25.9636</v>
      </c>
    </row>
    <row r="19" spans="1:10" x14ac:dyDescent="0.35">
      <c r="A19" s="27" t="s">
        <v>59</v>
      </c>
      <c r="B19" s="122" t="s">
        <v>577</v>
      </c>
      <c r="C19" s="56">
        <v>5.4955500000000001E-3</v>
      </c>
      <c r="D19" s="56">
        <v>8.6198999999999995</v>
      </c>
      <c r="E19" s="56">
        <v>42.773299999999999</v>
      </c>
      <c r="F19" s="56" t="s">
        <v>316</v>
      </c>
      <c r="G19" s="189">
        <v>19.529800000000002</v>
      </c>
      <c r="H19" s="157">
        <v>32920</v>
      </c>
      <c r="I19" s="56">
        <v>30.96</v>
      </c>
      <c r="J19" s="189">
        <v>19.668240000000001</v>
      </c>
    </row>
    <row r="20" spans="1:10" x14ac:dyDescent="0.35">
      <c r="A20" s="27" t="s">
        <v>60</v>
      </c>
      <c r="B20" s="154" t="s">
        <v>353</v>
      </c>
      <c r="C20" s="150">
        <v>0.123761</v>
      </c>
      <c r="D20" s="150">
        <v>26.24</v>
      </c>
      <c r="E20" s="150">
        <v>44.8583</v>
      </c>
      <c r="F20" s="150" t="s">
        <v>316</v>
      </c>
      <c r="G20" s="188" t="s">
        <v>316</v>
      </c>
      <c r="H20" s="148" t="s">
        <v>316</v>
      </c>
      <c r="I20" s="150" t="s">
        <v>316</v>
      </c>
      <c r="J20" s="188" t="s">
        <v>316</v>
      </c>
    </row>
    <row r="21" spans="1:10" x14ac:dyDescent="0.35">
      <c r="A21" s="27" t="s">
        <v>61</v>
      </c>
      <c r="B21" s="154" t="s">
        <v>354</v>
      </c>
      <c r="C21" s="150">
        <v>1.3730599999999999</v>
      </c>
      <c r="D21" s="150">
        <v>62</v>
      </c>
      <c r="E21" s="150">
        <v>137.75399999999999</v>
      </c>
      <c r="F21" s="150">
        <v>1.0260199999999999</v>
      </c>
      <c r="G21" s="188">
        <v>94.3001</v>
      </c>
      <c r="H21" s="148" t="s">
        <v>316</v>
      </c>
      <c r="I21" s="150">
        <v>35</v>
      </c>
      <c r="J21" s="188">
        <v>50.621380000000002</v>
      </c>
    </row>
    <row r="22" spans="1:10" ht="15" thickBot="1" x14ac:dyDescent="0.4">
      <c r="A22" s="77" t="s">
        <v>62</v>
      </c>
      <c r="B22" s="122" t="s">
        <v>555</v>
      </c>
      <c r="C22" s="49">
        <v>0.73781699999999995</v>
      </c>
      <c r="D22" s="49">
        <v>29.9312</v>
      </c>
      <c r="E22" s="49">
        <v>77.078100000000006</v>
      </c>
      <c r="F22" s="49">
        <v>2.2245400000000002</v>
      </c>
      <c r="G22" s="190">
        <v>34.343600000000002</v>
      </c>
      <c r="H22" s="52">
        <v>2317</v>
      </c>
      <c r="I22" s="49" t="s">
        <v>316</v>
      </c>
      <c r="J22" s="190" t="s">
        <v>316</v>
      </c>
    </row>
    <row r="23" spans="1:10" ht="15" thickBot="1" x14ac:dyDescent="0.4">
      <c r="A23" s="74" t="s">
        <v>805</v>
      </c>
      <c r="B23" s="126" t="s">
        <v>12</v>
      </c>
      <c r="C23" s="129">
        <v>4.047421683908E-2</v>
      </c>
      <c r="D23" s="129">
        <v>11.2114689168104</v>
      </c>
      <c r="E23" s="129">
        <v>54.154820354878197</v>
      </c>
      <c r="F23" s="129">
        <v>1.63423194737051</v>
      </c>
      <c r="G23" s="192">
        <v>16.878093500629099</v>
      </c>
      <c r="H23" s="127">
        <v>26752.8770587978</v>
      </c>
      <c r="I23" s="129">
        <v>38.689617715167103</v>
      </c>
      <c r="J23" s="192">
        <v>20.0810220910775</v>
      </c>
    </row>
    <row r="24" spans="1:10" x14ac:dyDescent="0.35">
      <c r="A24" s="77" t="s">
        <v>63</v>
      </c>
      <c r="B24" s="122" t="s">
        <v>13</v>
      </c>
      <c r="C24" s="49">
        <v>0.183943</v>
      </c>
      <c r="D24" s="49">
        <v>8.4781700000000004</v>
      </c>
      <c r="E24" s="49">
        <v>67.602199999999996</v>
      </c>
      <c r="F24" s="49">
        <v>1.18018</v>
      </c>
      <c r="G24" s="190">
        <v>9.4644899999999996</v>
      </c>
      <c r="H24" s="52">
        <v>4600</v>
      </c>
      <c r="I24" s="49">
        <v>65</v>
      </c>
      <c r="J24" s="190">
        <v>32.669620000000002</v>
      </c>
    </row>
    <row r="25" spans="1:10" x14ac:dyDescent="0.35">
      <c r="A25" s="77" t="s">
        <v>64</v>
      </c>
      <c r="B25" s="122" t="s">
        <v>14</v>
      </c>
      <c r="C25" s="49">
        <v>2.6600700000000002</v>
      </c>
      <c r="D25" s="49">
        <v>55.681399999999996</v>
      </c>
      <c r="E25" s="49">
        <v>42.510599999999997</v>
      </c>
      <c r="F25" s="49">
        <v>3.81148</v>
      </c>
      <c r="G25" s="190">
        <v>23.624600000000001</v>
      </c>
      <c r="H25" s="52" t="s">
        <v>316</v>
      </c>
      <c r="I25" s="49">
        <v>10.37</v>
      </c>
      <c r="J25" s="190" t="s">
        <v>316</v>
      </c>
    </row>
    <row r="26" spans="1:10" x14ac:dyDescent="0.35">
      <c r="A26" s="77" t="s">
        <v>65</v>
      </c>
      <c r="B26" s="122" t="s">
        <v>15</v>
      </c>
      <c r="C26" s="49">
        <v>2.9300699999999999E-2</v>
      </c>
      <c r="D26" s="49">
        <v>1.30891</v>
      </c>
      <c r="E26" s="49">
        <v>20.364000000000001</v>
      </c>
      <c r="F26" s="49" t="s">
        <v>316</v>
      </c>
      <c r="G26" s="190" t="s">
        <v>316</v>
      </c>
      <c r="H26" s="52" t="s">
        <v>316</v>
      </c>
      <c r="I26" s="49" t="s">
        <v>316</v>
      </c>
      <c r="J26" s="190" t="s">
        <v>316</v>
      </c>
    </row>
    <row r="27" spans="1:10" x14ac:dyDescent="0.35">
      <c r="A27" s="77" t="s">
        <v>66</v>
      </c>
      <c r="B27" s="122" t="s">
        <v>16</v>
      </c>
      <c r="C27" s="49">
        <v>5.9163599999999997E-2</v>
      </c>
      <c r="D27" s="49">
        <v>18.618099999999998</v>
      </c>
      <c r="E27" s="49">
        <v>37.2181</v>
      </c>
      <c r="F27" s="49" t="s">
        <v>316</v>
      </c>
      <c r="G27" s="190" t="s">
        <v>316</v>
      </c>
      <c r="H27" s="52" t="s">
        <v>316</v>
      </c>
      <c r="I27" s="49">
        <v>69.94</v>
      </c>
      <c r="J27" s="190">
        <v>9.9774370000000001</v>
      </c>
    </row>
    <row r="28" spans="1:10" x14ac:dyDescent="0.35">
      <c r="A28" s="77" t="s">
        <v>67</v>
      </c>
      <c r="B28" s="122" t="s">
        <v>17</v>
      </c>
      <c r="C28" s="49">
        <v>0.72286300000000003</v>
      </c>
      <c r="D28" s="49">
        <v>22.565100000000001</v>
      </c>
      <c r="E28" s="49">
        <v>103.76900000000001</v>
      </c>
      <c r="F28" s="49">
        <v>0.13389499999999999</v>
      </c>
      <c r="G28" s="190">
        <v>41.076500000000003</v>
      </c>
      <c r="H28" s="52">
        <v>6719490</v>
      </c>
      <c r="I28" s="49">
        <v>69.56</v>
      </c>
      <c r="J28" s="190">
        <v>50.82938</v>
      </c>
    </row>
    <row r="29" spans="1:10" x14ac:dyDescent="0.35">
      <c r="A29" s="77" t="s">
        <v>68</v>
      </c>
      <c r="B29" s="122" t="s">
        <v>18</v>
      </c>
      <c r="C29" s="49">
        <v>0.103612</v>
      </c>
      <c r="D29" s="49">
        <v>9.8000000000000007</v>
      </c>
      <c r="E29" s="49">
        <v>34.142800000000001</v>
      </c>
      <c r="F29" s="49" t="s">
        <v>316</v>
      </c>
      <c r="G29" s="190" t="s">
        <v>316</v>
      </c>
      <c r="H29" s="52" t="s">
        <v>316</v>
      </c>
      <c r="I29" s="49">
        <v>66.989999999999995</v>
      </c>
      <c r="J29" s="190">
        <v>12.790419999999999</v>
      </c>
    </row>
    <row r="30" spans="1:10" x14ac:dyDescent="0.35">
      <c r="A30" s="77" t="s">
        <v>69</v>
      </c>
      <c r="B30" s="122" t="s">
        <v>19</v>
      </c>
      <c r="C30" s="49">
        <v>21.638500000000001</v>
      </c>
      <c r="D30" s="49">
        <v>63.999899999999997</v>
      </c>
      <c r="E30" s="49">
        <v>147.01499999999999</v>
      </c>
      <c r="F30" s="49">
        <v>36.127600000000001</v>
      </c>
      <c r="G30" s="190">
        <v>87.385000000000005</v>
      </c>
      <c r="H30" s="52">
        <v>101657</v>
      </c>
      <c r="I30" s="49">
        <v>90</v>
      </c>
      <c r="J30" s="190">
        <v>64.126570000000001</v>
      </c>
    </row>
    <row r="31" spans="1:10" x14ac:dyDescent="0.35">
      <c r="A31" s="77" t="s">
        <v>70</v>
      </c>
      <c r="B31" s="122" t="s">
        <v>20</v>
      </c>
      <c r="C31" s="49">
        <v>6.0974E-2</v>
      </c>
      <c r="D31" s="49">
        <v>21.767600000000002</v>
      </c>
      <c r="E31" s="49">
        <v>76.491500000000002</v>
      </c>
      <c r="F31" s="49">
        <v>9.0227600000000005E-2</v>
      </c>
      <c r="G31" s="190">
        <v>42.303899999999999</v>
      </c>
      <c r="H31" s="52">
        <v>37065</v>
      </c>
      <c r="I31" s="49">
        <v>99</v>
      </c>
      <c r="J31" s="190">
        <v>12.628209999999999</v>
      </c>
    </row>
    <row r="32" spans="1:10" x14ac:dyDescent="0.35">
      <c r="A32" s="77" t="s">
        <v>71</v>
      </c>
      <c r="B32" s="122" t="s">
        <v>21</v>
      </c>
      <c r="C32" s="49">
        <v>20.2851</v>
      </c>
      <c r="D32" s="49">
        <v>58.769799999999996</v>
      </c>
      <c r="E32" s="49">
        <v>198.15199999999999</v>
      </c>
      <c r="F32" s="49">
        <v>20.587499999999999</v>
      </c>
      <c r="G32" s="190">
        <v>91.9756</v>
      </c>
      <c r="H32" s="52">
        <v>14037</v>
      </c>
      <c r="I32" s="49">
        <v>75.64</v>
      </c>
      <c r="J32" s="190" t="s">
        <v>316</v>
      </c>
    </row>
    <row r="33" spans="1:10" x14ac:dyDescent="0.35">
      <c r="A33" s="77" t="s">
        <v>72</v>
      </c>
      <c r="B33" s="122" t="s">
        <v>22</v>
      </c>
      <c r="C33" s="49">
        <v>0.67173099999999997</v>
      </c>
      <c r="D33" s="49">
        <v>2.0040499999999999</v>
      </c>
      <c r="E33" s="49">
        <v>48.796399999999998</v>
      </c>
      <c r="F33" s="49" t="s">
        <v>316</v>
      </c>
      <c r="G33" s="190" t="s">
        <v>316</v>
      </c>
      <c r="H33" s="52" t="s">
        <v>316</v>
      </c>
      <c r="I33" s="49">
        <v>75</v>
      </c>
      <c r="J33" s="190">
        <v>17.94828</v>
      </c>
    </row>
    <row r="34" spans="1:10" x14ac:dyDescent="0.35">
      <c r="A34" s="27" t="s">
        <v>73</v>
      </c>
      <c r="B34" s="156" t="s">
        <v>526</v>
      </c>
      <c r="C34" s="56">
        <v>2.3414899999999999E-3</v>
      </c>
      <c r="D34" s="56">
        <v>7.97743</v>
      </c>
      <c r="E34" s="56">
        <v>20.086300000000001</v>
      </c>
      <c r="F34" s="56" t="s">
        <v>316</v>
      </c>
      <c r="G34" s="189">
        <v>5.9495899999999997</v>
      </c>
      <c r="H34" s="157">
        <v>800</v>
      </c>
      <c r="I34" s="56" t="s">
        <v>316</v>
      </c>
      <c r="J34" s="189">
        <v>4.9471340000000001</v>
      </c>
    </row>
    <row r="35" spans="1:10" x14ac:dyDescent="0.35">
      <c r="A35" s="77" t="s">
        <v>74</v>
      </c>
      <c r="B35" s="122" t="s">
        <v>520</v>
      </c>
      <c r="C35" s="49">
        <v>7.4681499999999998E-2</v>
      </c>
      <c r="D35" s="49">
        <v>30.8703</v>
      </c>
      <c r="E35" s="49">
        <v>77.111999999999995</v>
      </c>
      <c r="F35" s="49">
        <v>0.321961</v>
      </c>
      <c r="G35" s="190">
        <v>37.934800000000003</v>
      </c>
      <c r="H35" s="52" t="s">
        <v>316</v>
      </c>
      <c r="I35" s="49">
        <v>34</v>
      </c>
      <c r="J35" s="190" t="s">
        <v>316</v>
      </c>
    </row>
    <row r="36" spans="1:10" x14ac:dyDescent="0.35">
      <c r="A36" s="77" t="s">
        <v>75</v>
      </c>
      <c r="B36" s="122" t="s">
        <v>616</v>
      </c>
      <c r="C36" s="49">
        <v>1.5293600000000001</v>
      </c>
      <c r="D36" s="49">
        <v>25</v>
      </c>
      <c r="E36" s="49">
        <v>82.208200000000005</v>
      </c>
      <c r="F36" s="49">
        <v>0.131519</v>
      </c>
      <c r="G36" s="190">
        <v>9.7916100000000004</v>
      </c>
      <c r="H36" s="52" t="s">
        <v>316</v>
      </c>
      <c r="I36" s="49">
        <v>28</v>
      </c>
      <c r="J36" s="190">
        <v>19.938009999999998</v>
      </c>
    </row>
    <row r="37" spans="1:10" ht="15" thickBot="1" x14ac:dyDescent="0.4">
      <c r="A37" s="77" t="s">
        <v>76</v>
      </c>
      <c r="B37" s="122" t="s">
        <v>23</v>
      </c>
      <c r="C37" s="49">
        <v>2.75667E-2</v>
      </c>
      <c r="D37" s="49">
        <v>23.706499999999998</v>
      </c>
      <c r="E37" s="49">
        <v>57.365600000000001</v>
      </c>
      <c r="F37" s="49">
        <v>0.172787</v>
      </c>
      <c r="G37" s="190" t="s">
        <v>316</v>
      </c>
      <c r="H37" s="52" t="s">
        <v>316</v>
      </c>
      <c r="I37" s="49">
        <v>70</v>
      </c>
      <c r="J37" s="190">
        <v>30.846520000000002</v>
      </c>
    </row>
    <row r="38" spans="1:10" ht="15" thickBot="1" x14ac:dyDescent="0.4">
      <c r="A38" s="74" t="s">
        <v>805</v>
      </c>
      <c r="B38" s="126" t="s">
        <v>24</v>
      </c>
      <c r="C38" s="129">
        <v>0.47974065764141</v>
      </c>
      <c r="D38" s="129">
        <v>20.666697685421202</v>
      </c>
      <c r="E38" s="129">
        <v>61.367445529322701</v>
      </c>
      <c r="F38" s="129">
        <v>0.42082509103081001</v>
      </c>
      <c r="G38" s="192">
        <v>28.304812679974599</v>
      </c>
      <c r="H38" s="127">
        <v>4509117.1388056399</v>
      </c>
      <c r="I38" s="129">
        <v>59.986038389336301</v>
      </c>
      <c r="J38" s="192">
        <v>21.655142054495599</v>
      </c>
    </row>
    <row r="39" spans="1:10" x14ac:dyDescent="0.35">
      <c r="A39" s="27" t="s">
        <v>77</v>
      </c>
      <c r="B39" s="155" t="s">
        <v>355</v>
      </c>
      <c r="C39" s="150">
        <v>7.2553900000000002</v>
      </c>
      <c r="D39" s="150">
        <v>47.691099999999999</v>
      </c>
      <c r="E39" s="150">
        <v>109.35599999999999</v>
      </c>
      <c r="F39" s="150">
        <v>10.766299999999999</v>
      </c>
      <c r="G39" s="188">
        <v>95.986800000000002</v>
      </c>
      <c r="H39" s="148">
        <v>722554</v>
      </c>
      <c r="I39" s="150">
        <v>81.680000000000007</v>
      </c>
      <c r="J39" s="188">
        <v>54.571330000000003</v>
      </c>
    </row>
    <row r="40" spans="1:10" x14ac:dyDescent="0.35">
      <c r="A40" s="77" t="s">
        <v>78</v>
      </c>
      <c r="B40" s="122" t="s">
        <v>438</v>
      </c>
      <c r="C40" s="49">
        <v>6.6851500000000001</v>
      </c>
      <c r="D40" s="49">
        <v>57.282899999999998</v>
      </c>
      <c r="E40" s="49">
        <v>94.971699999999998</v>
      </c>
      <c r="F40" s="49">
        <v>8.7265700000000006</v>
      </c>
      <c r="G40" s="190">
        <v>59.342500000000001</v>
      </c>
      <c r="H40" s="52">
        <v>1545030</v>
      </c>
      <c r="I40" s="49">
        <v>84.91</v>
      </c>
      <c r="J40" s="190">
        <v>36.668050000000001</v>
      </c>
    </row>
    <row r="41" spans="1:10" x14ac:dyDescent="0.35">
      <c r="A41" s="27" t="s">
        <v>79</v>
      </c>
      <c r="B41" s="155" t="s">
        <v>356</v>
      </c>
      <c r="C41" s="150">
        <v>4.8323</v>
      </c>
      <c r="D41" s="150">
        <v>21.758900000000001</v>
      </c>
      <c r="E41" s="150">
        <v>91.479299999999995</v>
      </c>
      <c r="F41" s="150" t="s">
        <v>316</v>
      </c>
      <c r="G41" s="188" t="s">
        <v>316</v>
      </c>
      <c r="H41" s="148" t="s">
        <v>316</v>
      </c>
      <c r="I41" s="150">
        <v>83.59</v>
      </c>
      <c r="J41" s="188">
        <v>68.667180000000002</v>
      </c>
    </row>
    <row r="42" spans="1:10" x14ac:dyDescent="0.35">
      <c r="A42" s="27" t="s">
        <v>80</v>
      </c>
      <c r="B42" s="155" t="s">
        <v>357</v>
      </c>
      <c r="C42" s="150">
        <v>0.30027399999999999</v>
      </c>
      <c r="D42" s="150">
        <v>20.800999999999998</v>
      </c>
      <c r="E42" s="150">
        <v>104.09</v>
      </c>
      <c r="F42" s="150">
        <v>1.3668199999999999</v>
      </c>
      <c r="G42" s="188">
        <v>55.530500000000004</v>
      </c>
      <c r="H42" s="148" t="s">
        <v>316</v>
      </c>
      <c r="I42" s="150" t="s">
        <v>316</v>
      </c>
      <c r="J42" s="188">
        <v>31.663229999999999</v>
      </c>
    </row>
    <row r="43" spans="1:10" x14ac:dyDescent="0.35">
      <c r="A43" s="77" t="s">
        <v>81</v>
      </c>
      <c r="B43" s="122" t="s">
        <v>25</v>
      </c>
      <c r="C43" s="49">
        <v>4.3092899999999998</v>
      </c>
      <c r="D43" s="49">
        <v>74.376300000000001</v>
      </c>
      <c r="E43" s="49">
        <v>127.953</v>
      </c>
      <c r="F43" s="49">
        <v>5.6332500000000003</v>
      </c>
      <c r="G43" s="190">
        <v>64.919300000000007</v>
      </c>
      <c r="H43" s="52">
        <v>1970050</v>
      </c>
      <c r="I43" s="49">
        <v>98</v>
      </c>
      <c r="J43" s="190">
        <v>47.104289999999999</v>
      </c>
    </row>
    <row r="44" spans="1:10" ht="15" thickBot="1" x14ac:dyDescent="0.4">
      <c r="A44" s="77" t="s">
        <v>82</v>
      </c>
      <c r="B44" s="122" t="s">
        <v>26</v>
      </c>
      <c r="C44" s="49">
        <v>8.7711000000000006</v>
      </c>
      <c r="D44" s="49">
        <v>66.7</v>
      </c>
      <c r="E44" s="49">
        <v>126.30500000000001</v>
      </c>
      <c r="F44" s="49">
        <v>12.4345</v>
      </c>
      <c r="G44" s="190">
        <v>77.791200000000003</v>
      </c>
      <c r="H44" s="52">
        <v>453224</v>
      </c>
      <c r="I44" s="49">
        <v>90</v>
      </c>
      <c r="J44" s="190">
        <v>50.508940000000003</v>
      </c>
    </row>
    <row r="45" spans="1:10" ht="15" thickBot="1" x14ac:dyDescent="0.4">
      <c r="A45" s="74" t="s">
        <v>805</v>
      </c>
      <c r="B45" s="126" t="s">
        <v>27</v>
      </c>
      <c r="C45" s="129">
        <v>6.2954176471777501</v>
      </c>
      <c r="D45" s="129">
        <v>56.862677138678499</v>
      </c>
      <c r="E45" s="129">
        <v>105.84448718177001</v>
      </c>
      <c r="F45" s="129">
        <v>8.6503614457027904</v>
      </c>
      <c r="G45" s="192">
        <v>69.435355514412294</v>
      </c>
      <c r="H45" s="127">
        <v>1374487.5094448901</v>
      </c>
      <c r="I45" s="129">
        <v>86.855661141829302</v>
      </c>
      <c r="J45" s="192">
        <v>44.111947300715102</v>
      </c>
    </row>
    <row r="46" spans="1:10" x14ac:dyDescent="0.35">
      <c r="A46" s="77" t="s">
        <v>83</v>
      </c>
      <c r="B46" s="122" t="s">
        <v>28</v>
      </c>
      <c r="C46" s="49">
        <v>0.23538400000000001</v>
      </c>
      <c r="D46" s="49">
        <v>20</v>
      </c>
      <c r="E46" s="49">
        <v>87.701999999999998</v>
      </c>
      <c r="F46" s="49">
        <v>0.30435200000000001</v>
      </c>
      <c r="G46" s="190">
        <v>21.457999999999998</v>
      </c>
      <c r="H46" s="52">
        <v>76206.100000000006</v>
      </c>
      <c r="I46" s="49">
        <v>45</v>
      </c>
      <c r="J46" s="190">
        <v>18.788419999999999</v>
      </c>
    </row>
    <row r="47" spans="1:10" x14ac:dyDescent="0.35">
      <c r="A47" s="77" t="s">
        <v>84</v>
      </c>
      <c r="B47" s="122" t="s">
        <v>29</v>
      </c>
      <c r="C47" s="49">
        <v>6.9959400000000005E-2</v>
      </c>
      <c r="D47" s="49">
        <v>16</v>
      </c>
      <c r="E47" s="49">
        <v>100.212</v>
      </c>
      <c r="F47" s="49">
        <v>0.37050100000000002</v>
      </c>
      <c r="G47" s="190">
        <v>31.6966</v>
      </c>
      <c r="H47" s="52">
        <v>44190</v>
      </c>
      <c r="I47" s="49">
        <v>17.920000000000002</v>
      </c>
      <c r="J47" s="190">
        <v>18.44022</v>
      </c>
    </row>
    <row r="48" spans="1:10" x14ac:dyDescent="0.35">
      <c r="A48" s="77" t="s">
        <v>85</v>
      </c>
      <c r="B48" s="122" t="s">
        <v>30</v>
      </c>
      <c r="C48" s="49">
        <v>2.8793600000000001</v>
      </c>
      <c r="D48" s="49">
        <v>61.943399999999997</v>
      </c>
      <c r="E48" s="49">
        <v>108.318</v>
      </c>
      <c r="F48" s="49">
        <v>10.457800000000001</v>
      </c>
      <c r="G48" s="190">
        <v>76.538700000000006</v>
      </c>
      <c r="H48" s="52">
        <v>13000</v>
      </c>
      <c r="I48" s="49">
        <v>60.84</v>
      </c>
      <c r="J48" s="190" t="s">
        <v>316</v>
      </c>
    </row>
    <row r="49" spans="1:10" x14ac:dyDescent="0.35">
      <c r="A49" s="77" t="s">
        <v>86</v>
      </c>
      <c r="B49" s="122" t="s">
        <v>31</v>
      </c>
      <c r="C49" s="49">
        <v>0.70172900000000005</v>
      </c>
      <c r="D49" s="49">
        <v>36.289000000000001</v>
      </c>
      <c r="E49" s="49">
        <v>145.34100000000001</v>
      </c>
      <c r="F49" s="49">
        <v>1.05661</v>
      </c>
      <c r="G49" s="190">
        <v>66.187600000000003</v>
      </c>
      <c r="H49" s="52">
        <v>88288</v>
      </c>
      <c r="I49" s="49">
        <v>77.88</v>
      </c>
      <c r="J49" s="190">
        <v>28.312000000000001</v>
      </c>
    </row>
    <row r="50" spans="1:10" x14ac:dyDescent="0.35">
      <c r="A50" s="77" t="s">
        <v>87</v>
      </c>
      <c r="B50" s="122" t="s">
        <v>32</v>
      </c>
      <c r="C50" s="49">
        <v>0.19442200000000001</v>
      </c>
      <c r="D50" s="49">
        <v>19.836500000000001</v>
      </c>
      <c r="E50" s="49">
        <v>133.97200000000001</v>
      </c>
      <c r="F50" s="49" t="s">
        <v>316</v>
      </c>
      <c r="G50" s="190" t="s">
        <v>316</v>
      </c>
      <c r="H50" s="52" t="s">
        <v>316</v>
      </c>
      <c r="I50" s="49">
        <v>54.15</v>
      </c>
      <c r="J50" s="190">
        <v>34.044640000000001</v>
      </c>
    </row>
    <row r="51" spans="1:10" x14ac:dyDescent="0.35">
      <c r="A51" s="27" t="s">
        <v>88</v>
      </c>
      <c r="B51" s="156" t="s">
        <v>33</v>
      </c>
      <c r="C51" s="56">
        <v>0.19756000000000001</v>
      </c>
      <c r="D51" s="56">
        <v>39</v>
      </c>
      <c r="E51" s="56">
        <v>134.31899999999999</v>
      </c>
      <c r="F51" s="56">
        <v>0.94855800000000001</v>
      </c>
      <c r="G51" s="189">
        <v>99.899699999999996</v>
      </c>
      <c r="H51" s="157">
        <v>411290</v>
      </c>
      <c r="I51" s="56">
        <v>77.98</v>
      </c>
      <c r="J51" s="189">
        <v>32.587710000000001</v>
      </c>
    </row>
    <row r="52" spans="1:10" x14ac:dyDescent="0.35">
      <c r="A52" s="77" t="s">
        <v>89</v>
      </c>
      <c r="B52" s="122" t="s">
        <v>448</v>
      </c>
      <c r="C52" s="49">
        <v>9.3391199999999994E-3</v>
      </c>
      <c r="D52" s="49">
        <v>18</v>
      </c>
      <c r="E52" s="49">
        <v>100.797</v>
      </c>
      <c r="F52" s="49" t="s">
        <v>316</v>
      </c>
      <c r="G52" s="190">
        <v>23.165500000000002</v>
      </c>
      <c r="H52" s="52">
        <v>42000</v>
      </c>
      <c r="I52" s="49">
        <v>17.920000000000002</v>
      </c>
      <c r="J52" s="190">
        <v>20.45448</v>
      </c>
    </row>
    <row r="53" spans="1:10" x14ac:dyDescent="0.35">
      <c r="A53" s="77" t="s">
        <v>90</v>
      </c>
      <c r="B53" s="122" t="s">
        <v>34</v>
      </c>
      <c r="C53" s="49">
        <v>6.4237199999999994E-2</v>
      </c>
      <c r="D53" s="49">
        <v>3.9305099999999999</v>
      </c>
      <c r="E53" s="49">
        <v>82.792599999999993</v>
      </c>
      <c r="F53" s="49" t="s">
        <v>316</v>
      </c>
      <c r="G53" s="190">
        <v>36.709499999999998</v>
      </c>
      <c r="H53" s="52">
        <v>5756</v>
      </c>
      <c r="I53" s="49">
        <v>46</v>
      </c>
      <c r="J53" s="190" t="s">
        <v>316</v>
      </c>
    </row>
    <row r="54" spans="1:10" x14ac:dyDescent="0.35">
      <c r="A54" s="77" t="s">
        <v>91</v>
      </c>
      <c r="B54" s="122" t="s">
        <v>478</v>
      </c>
      <c r="C54" s="49">
        <v>0.19139900000000001</v>
      </c>
      <c r="D54" s="49">
        <v>7.9844799999999996</v>
      </c>
      <c r="E54" s="49">
        <v>56.569000000000003</v>
      </c>
      <c r="F54" s="49" t="s">
        <v>316</v>
      </c>
      <c r="G54" s="190" t="s">
        <v>316</v>
      </c>
      <c r="H54" s="52" t="s">
        <v>316</v>
      </c>
      <c r="I54" s="49">
        <v>48.94</v>
      </c>
      <c r="J54" s="190">
        <v>20.783860000000001</v>
      </c>
    </row>
    <row r="55" spans="1:10" x14ac:dyDescent="0.35">
      <c r="A55" s="77" t="s">
        <v>92</v>
      </c>
      <c r="B55" s="122" t="s">
        <v>35</v>
      </c>
      <c r="C55" s="49">
        <v>0.63397400000000004</v>
      </c>
      <c r="D55" s="49">
        <v>13</v>
      </c>
      <c r="E55" s="49">
        <v>116.621</v>
      </c>
      <c r="F55" s="49">
        <v>1.23227</v>
      </c>
      <c r="G55" s="190">
        <v>35.072400000000002</v>
      </c>
      <c r="H55" s="52">
        <v>33850</v>
      </c>
      <c r="I55" s="49">
        <v>50</v>
      </c>
      <c r="J55" s="190">
        <v>21.089400000000001</v>
      </c>
    </row>
    <row r="56" spans="1:10" x14ac:dyDescent="0.35">
      <c r="A56" s="77" t="s">
        <v>93</v>
      </c>
      <c r="B56" s="122" t="s">
        <v>36</v>
      </c>
      <c r="C56" s="49">
        <v>4.0041899999999998E-2</v>
      </c>
      <c r="D56" s="49">
        <v>10.224299999999999</v>
      </c>
      <c r="E56" s="49">
        <v>40.638500000000001</v>
      </c>
      <c r="F56" s="49" t="s">
        <v>316</v>
      </c>
      <c r="G56" s="190" t="s">
        <v>316</v>
      </c>
      <c r="H56" s="52" t="s">
        <v>316</v>
      </c>
      <c r="I56" s="49">
        <v>14.93</v>
      </c>
      <c r="J56" s="190">
        <v>9.2337070000000008</v>
      </c>
    </row>
    <row r="57" spans="1:10" x14ac:dyDescent="0.35">
      <c r="A57" s="27" t="s">
        <v>94</v>
      </c>
      <c r="B57" s="155" t="s">
        <v>358</v>
      </c>
      <c r="C57" s="150">
        <v>3.7761400000000001E-2</v>
      </c>
      <c r="D57" s="150">
        <v>42</v>
      </c>
      <c r="E57" s="150">
        <v>91.8536</v>
      </c>
      <c r="F57" s="150">
        <v>5.3320100000000002E-2</v>
      </c>
      <c r="G57" s="188">
        <v>35.9039</v>
      </c>
      <c r="H57" s="148">
        <v>395302</v>
      </c>
      <c r="I57" s="150">
        <v>67.28</v>
      </c>
      <c r="J57" s="188">
        <v>31.543589999999998</v>
      </c>
    </row>
    <row r="58" spans="1:10" x14ac:dyDescent="0.35">
      <c r="A58" s="77" t="s">
        <v>95</v>
      </c>
      <c r="B58" s="122" t="s">
        <v>37</v>
      </c>
      <c r="C58" s="49">
        <v>0.81882999999999995</v>
      </c>
      <c r="D58" s="49">
        <v>46</v>
      </c>
      <c r="E58" s="49">
        <v>109.721</v>
      </c>
      <c r="F58" s="49">
        <v>1.2738499999999999</v>
      </c>
      <c r="G58" s="190">
        <v>54.245699999999999</v>
      </c>
      <c r="H58" s="52" t="s">
        <v>316</v>
      </c>
      <c r="I58" s="49">
        <v>75</v>
      </c>
      <c r="J58" s="190">
        <v>31.423069999999999</v>
      </c>
    </row>
    <row r="59" spans="1:10" x14ac:dyDescent="0.35">
      <c r="A59" s="77" t="s">
        <v>96</v>
      </c>
      <c r="B59" s="122" t="s">
        <v>38</v>
      </c>
      <c r="C59" s="49" t="s">
        <v>316</v>
      </c>
      <c r="D59" s="49">
        <v>9</v>
      </c>
      <c r="E59" s="49">
        <v>86.133600000000001</v>
      </c>
      <c r="F59" s="49">
        <v>4.3951200000000003E-2</v>
      </c>
      <c r="G59" s="190">
        <v>14.7454</v>
      </c>
      <c r="H59" s="52">
        <v>26301</v>
      </c>
      <c r="I59" s="49">
        <v>75.010000000000005</v>
      </c>
      <c r="J59" s="190">
        <v>13.556100000000001</v>
      </c>
    </row>
    <row r="60" spans="1:10" ht="15" thickBot="1" x14ac:dyDescent="0.4">
      <c r="A60" s="27" t="s">
        <v>97</v>
      </c>
      <c r="B60" s="156" t="s">
        <v>533</v>
      </c>
      <c r="C60" s="56">
        <v>0.33154600000000001</v>
      </c>
      <c r="D60" s="56">
        <v>12.360200000000001</v>
      </c>
      <c r="E60" s="56">
        <v>77.194999999999993</v>
      </c>
      <c r="F60" s="56">
        <v>0.53950799999999999</v>
      </c>
      <c r="G60" s="189">
        <v>41.104500000000002</v>
      </c>
      <c r="H60" s="157">
        <v>36538</v>
      </c>
      <c r="I60" s="56">
        <v>25.8</v>
      </c>
      <c r="J60" s="189">
        <v>20.511690000000002</v>
      </c>
    </row>
    <row r="61" spans="1:10" ht="15" thickBot="1" x14ac:dyDescent="0.4">
      <c r="A61" s="74" t="s">
        <v>805</v>
      </c>
      <c r="B61" s="126" t="s">
        <v>39</v>
      </c>
      <c r="C61" s="129">
        <v>0.18061398839612999</v>
      </c>
      <c r="D61" s="129">
        <v>33.321562645597403</v>
      </c>
      <c r="E61" s="129">
        <v>97.642146664971506</v>
      </c>
      <c r="F61" s="129">
        <v>0.39019854570597001</v>
      </c>
      <c r="G61" s="192">
        <v>42.891910810737599</v>
      </c>
      <c r="H61" s="127">
        <v>287458.30307133298</v>
      </c>
      <c r="I61" s="129">
        <v>59.0283227699774</v>
      </c>
      <c r="J61" s="192">
        <v>27.3613187738077</v>
      </c>
    </row>
    <row r="62" spans="1:10" ht="15" thickBot="1" x14ac:dyDescent="0.4">
      <c r="A62" s="75" t="s">
        <v>805</v>
      </c>
      <c r="B62" s="133" t="s">
        <v>40</v>
      </c>
      <c r="C62" s="136">
        <v>1.3260608839632499</v>
      </c>
      <c r="D62" s="136">
        <v>30.324441998351801</v>
      </c>
      <c r="E62" s="136">
        <v>83.121400339380799</v>
      </c>
      <c r="F62" s="136">
        <v>2.3341889998512602</v>
      </c>
      <c r="G62" s="193">
        <v>43.873769221788699</v>
      </c>
      <c r="H62" s="134">
        <v>804883.49922373798</v>
      </c>
      <c r="I62" s="136">
        <v>61.994722396635403</v>
      </c>
      <c r="J62" s="193">
        <v>28.498466822992501</v>
      </c>
    </row>
    <row r="63" spans="1:10" ht="15" thickBot="1" x14ac:dyDescent="0.4">
      <c r="A63" s="75" t="s">
        <v>805</v>
      </c>
      <c r="B63" s="133" t="s">
        <v>922</v>
      </c>
      <c r="C63" s="136">
        <v>16.567567411308598</v>
      </c>
      <c r="D63" s="136">
        <v>55.480863653749303</v>
      </c>
      <c r="E63" s="136">
        <v>111.836681352339</v>
      </c>
      <c r="F63" s="136">
        <v>14.192881548846801</v>
      </c>
      <c r="G63" s="193">
        <v>83.226112641203997</v>
      </c>
      <c r="H63" s="134">
        <v>22452036.812338199</v>
      </c>
      <c r="I63" s="136">
        <v>93.794906183229799</v>
      </c>
      <c r="J63" s="193">
        <v>52.876425659065603</v>
      </c>
    </row>
    <row r="64" spans="1:10" x14ac:dyDescent="0.35">
      <c r="A64" s="76" t="s">
        <v>805</v>
      </c>
      <c r="B64" s="140" t="s">
        <v>42</v>
      </c>
      <c r="C64" s="143">
        <v>12.7880552103795</v>
      </c>
      <c r="D64" s="143">
        <v>67.920412528601602</v>
      </c>
      <c r="E64" s="143">
        <v>101.59076987498599</v>
      </c>
      <c r="F64" s="143">
        <v>15.1540069435336</v>
      </c>
      <c r="G64" s="194">
        <v>74.731790436634</v>
      </c>
      <c r="H64" s="141">
        <v>2355157.3356389799</v>
      </c>
      <c r="I64" s="143">
        <v>89.087329827940806</v>
      </c>
      <c r="J64" s="194">
        <v>58.151674164794301</v>
      </c>
    </row>
    <row r="65" spans="1:10" x14ac:dyDescent="0.35">
      <c r="A65" s="76" t="s">
        <v>805</v>
      </c>
      <c r="B65" s="124" t="s">
        <v>43</v>
      </c>
      <c r="C65" s="51">
        <v>11.984707429938499</v>
      </c>
      <c r="D65" s="51">
        <v>42.999461304094403</v>
      </c>
      <c r="E65" s="51">
        <v>107.035886433283</v>
      </c>
      <c r="F65" s="51">
        <v>7.1886422304901298</v>
      </c>
      <c r="G65" s="195">
        <v>69.998126348359406</v>
      </c>
      <c r="H65" s="54">
        <v>24835177.014347501</v>
      </c>
      <c r="I65" s="51">
        <v>93.820237520515704</v>
      </c>
      <c r="J65" s="195">
        <v>41.1630940738021</v>
      </c>
    </row>
    <row r="66" spans="1:10" ht="15" thickBot="1" x14ac:dyDescent="0.4">
      <c r="A66" s="76" t="s">
        <v>805</v>
      </c>
      <c r="B66" s="125" t="s">
        <v>315</v>
      </c>
      <c r="C66" s="100">
        <v>13.938817736255199</v>
      </c>
      <c r="D66" s="100">
        <v>51.181322551191201</v>
      </c>
      <c r="E66" s="100">
        <v>106.945324356848</v>
      </c>
      <c r="F66" s="100">
        <v>12.5556986994805</v>
      </c>
      <c r="G66" s="196">
        <v>77.272888626297899</v>
      </c>
      <c r="H66" s="99">
        <v>18728471.606093802</v>
      </c>
      <c r="I66" s="100">
        <v>87.697600757626503</v>
      </c>
      <c r="J66" s="196">
        <v>48.960085711622298</v>
      </c>
    </row>
    <row r="67" spans="1:10" x14ac:dyDescent="0.35">
      <c r="A67" s="76" t="s">
        <v>805</v>
      </c>
      <c r="B67" s="124" t="s">
        <v>341</v>
      </c>
      <c r="C67" s="51">
        <v>1.5834812746609901</v>
      </c>
      <c r="D67" s="51">
        <v>25.781092032052001</v>
      </c>
      <c r="E67" s="51">
        <v>66.080196730892993</v>
      </c>
      <c r="F67" s="51">
        <v>3.4622537196620198</v>
      </c>
      <c r="G67" s="195">
        <v>41.3735063359617</v>
      </c>
      <c r="H67" s="54">
        <v>1580824.5245155301</v>
      </c>
      <c r="I67" s="51">
        <v>62.977698472344201</v>
      </c>
      <c r="J67" s="195">
        <v>26.253038468298602</v>
      </c>
    </row>
    <row r="68" spans="1:10" x14ac:dyDescent="0.35">
      <c r="A68" s="76" t="s">
        <v>805</v>
      </c>
      <c r="B68" s="124" t="s">
        <v>349</v>
      </c>
      <c r="C68" s="51">
        <v>1.68526169896082</v>
      </c>
      <c r="D68" s="51">
        <v>38.121034552271901</v>
      </c>
      <c r="E68" s="51">
        <v>94.892202862840605</v>
      </c>
      <c r="F68" s="51">
        <v>2.48731614492766</v>
      </c>
      <c r="G68" s="195">
        <v>46.072394796145403</v>
      </c>
      <c r="H68" s="54">
        <v>654280.35084239999</v>
      </c>
      <c r="I68" s="51">
        <v>63.946246851341598</v>
      </c>
      <c r="J68" s="195">
        <v>30.375322571206102</v>
      </c>
    </row>
    <row r="69" spans="1:10" x14ac:dyDescent="0.35">
      <c r="A69" s="76" t="s">
        <v>805</v>
      </c>
      <c r="B69" s="124" t="s">
        <v>342</v>
      </c>
      <c r="C69" s="51">
        <v>0.67962811831887004</v>
      </c>
      <c r="D69" s="51">
        <v>21.464538203449099</v>
      </c>
      <c r="E69" s="51">
        <v>76.8400180565949</v>
      </c>
      <c r="F69" s="51">
        <v>0.14273397910173999</v>
      </c>
      <c r="G69" s="195">
        <v>23.703830660226199</v>
      </c>
      <c r="H69" s="54">
        <v>4030113.71821529</v>
      </c>
      <c r="I69" s="51">
        <v>55.3768555070736</v>
      </c>
      <c r="J69" s="195">
        <v>29.449458538539499</v>
      </c>
    </row>
    <row r="70" spans="1:10" x14ac:dyDescent="0.35">
      <c r="A70" s="76" t="s">
        <v>805</v>
      </c>
      <c r="B70" s="124" t="s">
        <v>343</v>
      </c>
      <c r="C70" s="51">
        <v>9.243463650139E-2</v>
      </c>
      <c r="D70" s="51">
        <v>12.3846143177049</v>
      </c>
      <c r="E70" s="51">
        <v>54.364251234968101</v>
      </c>
      <c r="F70" s="51">
        <v>1.0450394837408301</v>
      </c>
      <c r="G70" s="195">
        <v>19.266565555234401</v>
      </c>
      <c r="H70" s="54">
        <v>30404.037372282401</v>
      </c>
      <c r="I70" s="51">
        <v>46.156542962945899</v>
      </c>
      <c r="J70" s="195">
        <v>19.508958803558698</v>
      </c>
    </row>
    <row r="71" spans="1:10" x14ac:dyDescent="0.35">
      <c r="A71" s="76" t="s">
        <v>805</v>
      </c>
      <c r="B71" s="124" t="s">
        <v>344</v>
      </c>
      <c r="C71" s="51">
        <v>0.18061398839612999</v>
      </c>
      <c r="D71" s="51">
        <v>33.321562645597403</v>
      </c>
      <c r="E71" s="51">
        <v>97.642146664971506</v>
      </c>
      <c r="F71" s="51">
        <v>0.39019854570597001</v>
      </c>
      <c r="G71" s="195">
        <v>42.891910810737599</v>
      </c>
      <c r="H71" s="54">
        <v>287458.30307133298</v>
      </c>
      <c r="I71" s="51">
        <v>59.0283227699774</v>
      </c>
      <c r="J71" s="195">
        <v>27.3613187738077</v>
      </c>
    </row>
    <row r="72" spans="1:10" x14ac:dyDescent="0.35">
      <c r="A72" s="76" t="s">
        <v>805</v>
      </c>
      <c r="B72" s="124" t="s">
        <v>345</v>
      </c>
      <c r="C72" s="51">
        <v>0.21949166168133999</v>
      </c>
      <c r="D72" s="51">
        <v>20.593970034324599</v>
      </c>
      <c r="E72" s="51">
        <v>58.562332307151998</v>
      </c>
      <c r="F72" s="51">
        <v>0.22885164212600001</v>
      </c>
      <c r="G72" s="195">
        <v>36.048942796946697</v>
      </c>
      <c r="H72" s="54">
        <v>5551553.2958107498</v>
      </c>
      <c r="I72" s="51">
        <v>64.227679693885605</v>
      </c>
      <c r="J72" s="195">
        <v>23.3015371707572</v>
      </c>
    </row>
    <row r="73" spans="1:10" x14ac:dyDescent="0.35">
      <c r="A73" s="76" t="s">
        <v>805</v>
      </c>
      <c r="B73" s="124" t="s">
        <v>346</v>
      </c>
      <c r="C73" s="51">
        <v>0.89346218405275002</v>
      </c>
      <c r="D73" s="51">
        <v>22.906141355059201</v>
      </c>
      <c r="E73" s="51">
        <v>76.785010695409497</v>
      </c>
      <c r="F73" s="51">
        <v>1.4502925241931099</v>
      </c>
      <c r="G73" s="195">
        <v>37.918932213444101</v>
      </c>
      <c r="H73" s="54">
        <v>113827.22095157301</v>
      </c>
      <c r="I73" s="51">
        <v>50.836977317827703</v>
      </c>
      <c r="J73" s="195">
        <v>25.961865549599199</v>
      </c>
    </row>
    <row r="74" spans="1:10" x14ac:dyDescent="0.35">
      <c r="A74" s="76" t="s">
        <v>805</v>
      </c>
      <c r="B74" s="124" t="s">
        <v>350</v>
      </c>
      <c r="C74" s="51">
        <v>5.9122996746485104</v>
      </c>
      <c r="D74" s="51">
        <v>56.451203700785598</v>
      </c>
      <c r="E74" s="51">
        <v>116.490893012933</v>
      </c>
      <c r="F74" s="51">
        <v>8.5704574189277505</v>
      </c>
      <c r="G74" s="195">
        <v>80.017629442809195</v>
      </c>
      <c r="H74" s="54">
        <v>1186803.68298192</v>
      </c>
      <c r="I74" s="51">
        <v>88.857723045139196</v>
      </c>
      <c r="J74" s="195">
        <v>51.372818474362298</v>
      </c>
    </row>
    <row r="75" spans="1:10" ht="15" thickBot="1" x14ac:dyDescent="0.4">
      <c r="A75" s="76" t="s">
        <v>805</v>
      </c>
      <c r="B75" s="125" t="s">
        <v>1228</v>
      </c>
      <c r="C75" s="100">
        <v>0.31003572214774</v>
      </c>
      <c r="D75" s="100">
        <v>12.7374029630683</v>
      </c>
      <c r="E75" s="100">
        <v>49.165021308138002</v>
      </c>
      <c r="F75" s="100">
        <v>0.42539317115905001</v>
      </c>
      <c r="G75" s="196">
        <v>20.509385999420498</v>
      </c>
      <c r="H75" s="99">
        <v>58549.260816046102</v>
      </c>
      <c r="I75" s="100">
        <v>43.6724788143461</v>
      </c>
      <c r="J75" s="196">
        <v>17.348590000000002</v>
      </c>
    </row>
    <row r="76" spans="1:10" x14ac:dyDescent="0.35">
      <c r="A76" s="76" t="s">
        <v>805</v>
      </c>
      <c r="B76" s="124" t="s">
        <v>347</v>
      </c>
      <c r="C76" s="51">
        <v>5.9441196551391799</v>
      </c>
      <c r="D76" s="51">
        <v>52.138540102243503</v>
      </c>
      <c r="E76" s="51">
        <v>136.66596581965399</v>
      </c>
      <c r="F76" s="51">
        <v>5.6014229936910702</v>
      </c>
      <c r="G76" s="195">
        <v>84.141882187043905</v>
      </c>
      <c r="H76" s="54">
        <v>12011148.139344599</v>
      </c>
      <c r="I76" s="51">
        <v>91.451142459144094</v>
      </c>
      <c r="J76" s="195">
        <v>43.668365357661401</v>
      </c>
    </row>
    <row r="77" spans="1:10" x14ac:dyDescent="0.35">
      <c r="A77" s="76" t="s">
        <v>805</v>
      </c>
      <c r="B77" s="124" t="s">
        <v>348</v>
      </c>
      <c r="C77" s="51">
        <v>13.782742017111699</v>
      </c>
      <c r="D77" s="51">
        <v>70.532738265866897</v>
      </c>
      <c r="E77" s="51">
        <v>104.228024956512</v>
      </c>
      <c r="F77" s="51">
        <v>15.4880470560605</v>
      </c>
      <c r="G77" s="195">
        <v>79.328034427307401</v>
      </c>
      <c r="H77" s="54">
        <v>3222380.6553288102</v>
      </c>
      <c r="I77" s="51">
        <v>90.629029298185898</v>
      </c>
      <c r="J77" s="195">
        <v>62.279132291160899</v>
      </c>
    </row>
    <row r="78" spans="1:10" x14ac:dyDescent="0.35">
      <c r="A78" s="76" t="s">
        <v>805</v>
      </c>
      <c r="B78" s="124" t="s">
        <v>617</v>
      </c>
      <c r="C78" s="51">
        <v>34.456363306497401</v>
      </c>
      <c r="D78" s="51">
        <v>82.040329330349707</v>
      </c>
      <c r="E78" s="51">
        <v>122.04407161911099</v>
      </c>
      <c r="F78" s="51">
        <v>37.214813666275397</v>
      </c>
      <c r="G78" s="195">
        <v>104.61507121629499</v>
      </c>
      <c r="H78" s="54">
        <v>980371.82203019701</v>
      </c>
      <c r="I78" s="51">
        <v>99</v>
      </c>
      <c r="J78" s="195">
        <v>84.538788854668496</v>
      </c>
    </row>
    <row r="79" spans="1:10" ht="15" thickBot="1" x14ac:dyDescent="0.4">
      <c r="A79" s="76" t="s">
        <v>805</v>
      </c>
      <c r="B79" s="125" t="s">
        <v>1227</v>
      </c>
      <c r="C79" s="100">
        <v>31.327246742161101</v>
      </c>
      <c r="D79" s="100">
        <v>83.826615052351897</v>
      </c>
      <c r="E79" s="100">
        <v>123.580797782012</v>
      </c>
      <c r="F79" s="100">
        <v>33.797992497013901</v>
      </c>
      <c r="G79" s="196">
        <v>119.515685463941</v>
      </c>
      <c r="H79" s="99">
        <v>5610588.3596059699</v>
      </c>
      <c r="I79" s="100">
        <v>95.783143967510995</v>
      </c>
      <c r="J79" s="196">
        <v>80.777025011943095</v>
      </c>
    </row>
    <row r="80" spans="1:10" x14ac:dyDescent="0.35">
      <c r="A80" s="76" t="s">
        <v>805</v>
      </c>
      <c r="B80" s="124" t="s">
        <v>626</v>
      </c>
      <c r="C80" s="51">
        <v>1.17373392285516</v>
      </c>
      <c r="D80" s="51">
        <v>36.897794819205302</v>
      </c>
      <c r="E80" s="51">
        <v>87.8212271690779</v>
      </c>
      <c r="F80" s="51">
        <v>1.6609675374095301</v>
      </c>
      <c r="G80" s="195">
        <v>41.963999660740598</v>
      </c>
      <c r="H80" s="54">
        <v>384685.705764029</v>
      </c>
      <c r="I80" s="51">
        <v>66.762579237971494</v>
      </c>
      <c r="J80" s="195">
        <v>34.733467289718</v>
      </c>
    </row>
    <row r="81" spans="1:10" x14ac:dyDescent="0.35">
      <c r="A81" s="76" t="s">
        <v>805</v>
      </c>
      <c r="B81" s="124" t="s">
        <v>627</v>
      </c>
      <c r="C81" s="51">
        <v>15.1853603294443</v>
      </c>
      <c r="D81" s="51">
        <v>69.924550273336806</v>
      </c>
      <c r="E81" s="51">
        <v>128.45879625782501</v>
      </c>
      <c r="F81" s="51">
        <v>19.5266827966358</v>
      </c>
      <c r="G81" s="195">
        <v>86.263984634108397</v>
      </c>
      <c r="H81" s="54">
        <v>4055883.0114973001</v>
      </c>
      <c r="I81" s="51">
        <v>75.620589026464998</v>
      </c>
      <c r="J81" s="195">
        <v>63.284187451789101</v>
      </c>
    </row>
    <row r="82" spans="1:10" x14ac:dyDescent="0.35">
      <c r="A82" s="76" t="s">
        <v>805</v>
      </c>
      <c r="B82" s="124" t="s">
        <v>628</v>
      </c>
      <c r="C82" s="51">
        <v>1.37427250952073</v>
      </c>
      <c r="D82" s="51">
        <v>28.261832381767601</v>
      </c>
      <c r="E82" s="51">
        <v>81.646672254732707</v>
      </c>
      <c r="F82" s="51">
        <v>2.6265630102859499</v>
      </c>
      <c r="G82" s="195">
        <v>44.6235103027185</v>
      </c>
      <c r="H82" s="54">
        <v>997971.73140702501</v>
      </c>
      <c r="I82" s="51">
        <v>60.5039413572798</v>
      </c>
      <c r="J82" s="195">
        <v>26.657140434475899</v>
      </c>
    </row>
    <row r="83" spans="1:10" ht="15" thickBot="1" x14ac:dyDescent="0.4">
      <c r="A83" s="76" t="s">
        <v>805</v>
      </c>
      <c r="B83" s="125" t="s">
        <v>629</v>
      </c>
      <c r="C83" s="100">
        <v>16.679523705065598</v>
      </c>
      <c r="D83" s="100">
        <v>54.314058296728298</v>
      </c>
      <c r="E83" s="100">
        <v>110.499752329646</v>
      </c>
      <c r="F83" s="100">
        <v>13.783661335763901</v>
      </c>
      <c r="G83" s="196">
        <v>82.983956609482902</v>
      </c>
      <c r="H83" s="99">
        <v>24451069.115759499</v>
      </c>
      <c r="I83" s="100">
        <v>94.842267130198096</v>
      </c>
      <c r="J83" s="196">
        <v>52.049057173203501</v>
      </c>
    </row>
    <row r="84" spans="1:10" x14ac:dyDescent="0.35">
      <c r="A84" s="76" t="s">
        <v>805</v>
      </c>
      <c r="B84" s="124" t="s">
        <v>326</v>
      </c>
      <c r="C84" s="51">
        <v>0.10109938025876999</v>
      </c>
      <c r="D84" s="51">
        <v>14.6801214039176</v>
      </c>
      <c r="E84" s="51">
        <v>54.316072148089702</v>
      </c>
      <c r="F84" s="51">
        <v>0.30666982753757999</v>
      </c>
      <c r="G84" s="195">
        <v>24.243730839392001</v>
      </c>
      <c r="H84" s="54">
        <v>34487.632982922398</v>
      </c>
      <c r="I84" s="51">
        <v>48.797020241842603</v>
      </c>
      <c r="J84" s="195">
        <v>16.185633701496499</v>
      </c>
    </row>
    <row r="85" spans="1:10" x14ac:dyDescent="0.35">
      <c r="A85" s="76" t="s">
        <v>805</v>
      </c>
      <c r="B85" s="124" t="s">
        <v>327</v>
      </c>
      <c r="C85" s="51">
        <v>2.1953592888767299</v>
      </c>
      <c r="D85" s="51">
        <v>22.277783019847099</v>
      </c>
      <c r="E85" s="51">
        <v>56.306305966788102</v>
      </c>
      <c r="F85" s="51">
        <v>5.40307124989332</v>
      </c>
      <c r="G85" s="195">
        <v>16.826082904616101</v>
      </c>
      <c r="H85" s="54">
        <v>163777.364090877</v>
      </c>
      <c r="I85" s="51">
        <v>64.648099566644802</v>
      </c>
      <c r="J85" s="195">
        <v>17.946945226257</v>
      </c>
    </row>
    <row r="86" spans="1:10" x14ac:dyDescent="0.35">
      <c r="A86" s="76" t="s">
        <v>805</v>
      </c>
      <c r="B86" s="124" t="s">
        <v>328</v>
      </c>
      <c r="C86" s="51">
        <v>2.10077686693832</v>
      </c>
      <c r="D86" s="51">
        <v>40.076217433607198</v>
      </c>
      <c r="E86" s="51">
        <v>97.820035590016801</v>
      </c>
      <c r="F86" s="51">
        <v>2.8377133482613601</v>
      </c>
      <c r="G86" s="195">
        <v>47.1411350680022</v>
      </c>
      <c r="H86" s="54">
        <v>1180074.66778931</v>
      </c>
      <c r="I86" s="51">
        <v>69.013688704066197</v>
      </c>
      <c r="J86" s="195">
        <v>35.062968131970301</v>
      </c>
    </row>
    <row r="87" spans="1:10" x14ac:dyDescent="0.35">
      <c r="A87" s="76" t="s">
        <v>805</v>
      </c>
      <c r="B87" s="124" t="s">
        <v>329</v>
      </c>
      <c r="C87" s="51">
        <v>3.1082010308930901</v>
      </c>
      <c r="D87" s="51">
        <v>36.000914612025099</v>
      </c>
      <c r="E87" s="51">
        <v>98.655693788907996</v>
      </c>
      <c r="F87" s="51">
        <v>3.4420838652504</v>
      </c>
      <c r="G87" s="195">
        <v>53.674295366138701</v>
      </c>
      <c r="H87" s="54">
        <v>22445027.384356599</v>
      </c>
      <c r="I87" s="51">
        <v>92.037631350357003</v>
      </c>
      <c r="J87" s="195">
        <v>27.413708784244399</v>
      </c>
    </row>
    <row r="88" spans="1:10" x14ac:dyDescent="0.35">
      <c r="A88" s="76" t="s">
        <v>805</v>
      </c>
      <c r="B88" s="124" t="s">
        <v>330</v>
      </c>
      <c r="C88" s="51">
        <v>2.85475549241752</v>
      </c>
      <c r="D88" s="51">
        <v>52.361615620623198</v>
      </c>
      <c r="E88" s="51">
        <v>153.75312361356501</v>
      </c>
      <c r="F88" s="51">
        <v>4.1737397427233001</v>
      </c>
      <c r="G88" s="195">
        <v>99.860621463995599</v>
      </c>
      <c r="H88" s="54">
        <v>333570.47550367302</v>
      </c>
      <c r="I88" s="51">
        <v>90.923336926064394</v>
      </c>
      <c r="J88" s="195">
        <v>50.917800301188599</v>
      </c>
    </row>
    <row r="89" spans="1:10" x14ac:dyDescent="0.35">
      <c r="A89" s="76" t="s">
        <v>805</v>
      </c>
      <c r="B89" s="124" t="s">
        <v>331</v>
      </c>
      <c r="C89" s="51">
        <v>22.887699028254598</v>
      </c>
      <c r="D89" s="51">
        <v>61.6426759383627</v>
      </c>
      <c r="E89" s="51">
        <v>120.718064768106</v>
      </c>
      <c r="F89" s="51">
        <v>14.312149749067901</v>
      </c>
      <c r="G89" s="195">
        <v>90.624600739726702</v>
      </c>
      <c r="H89" s="54">
        <v>24276750.244977798</v>
      </c>
      <c r="I89" s="51">
        <v>95.130969296414094</v>
      </c>
      <c r="J89" s="195">
        <v>64.673298524235605</v>
      </c>
    </row>
    <row r="90" spans="1:10" ht="15" thickBot="1" x14ac:dyDescent="0.4">
      <c r="A90" s="76" t="s">
        <v>805</v>
      </c>
      <c r="B90" s="125" t="s">
        <v>830</v>
      </c>
      <c r="C90" s="100">
        <v>34.395097562404501</v>
      </c>
      <c r="D90" s="100">
        <v>87.471082292471607</v>
      </c>
      <c r="E90" s="100">
        <v>129.013278220111</v>
      </c>
      <c r="F90" s="100">
        <v>37.070367791827501</v>
      </c>
      <c r="G90" s="196">
        <v>130.97895159487101</v>
      </c>
      <c r="H90" s="99">
        <v>4244170.5054074498</v>
      </c>
      <c r="I90" s="100">
        <v>98.874216259619899</v>
      </c>
      <c r="J90" s="196">
        <v>86.011271297620198</v>
      </c>
    </row>
    <row r="91" spans="1:10" x14ac:dyDescent="0.35">
      <c r="A91" s="76" t="s">
        <v>805</v>
      </c>
      <c r="B91" s="124" t="s">
        <v>332</v>
      </c>
      <c r="C91" s="51">
        <v>0.26553791998656001</v>
      </c>
      <c r="D91" s="51">
        <v>16.866877356720401</v>
      </c>
      <c r="E91" s="51">
        <v>59.729157845202103</v>
      </c>
      <c r="F91" s="51">
        <v>0.36652654340814</v>
      </c>
      <c r="G91" s="195">
        <v>24.721041454494401</v>
      </c>
      <c r="H91" s="54">
        <v>37625.388278413098</v>
      </c>
      <c r="I91" s="51">
        <v>47.9498162958375</v>
      </c>
      <c r="J91" s="195">
        <v>17.5655914651656</v>
      </c>
    </row>
    <row r="92" spans="1:10" x14ac:dyDescent="0.35">
      <c r="A92" s="76" t="s">
        <v>805</v>
      </c>
      <c r="B92" s="124" t="s">
        <v>333</v>
      </c>
      <c r="C92" s="51">
        <v>3.4232397722919901</v>
      </c>
      <c r="D92" s="51">
        <v>19.869166826845401</v>
      </c>
      <c r="E92" s="51">
        <v>92.809222457067904</v>
      </c>
      <c r="F92" s="51">
        <v>1.3270471916140301</v>
      </c>
      <c r="G92" s="195">
        <v>49.286327126910201</v>
      </c>
      <c r="H92" s="54">
        <v>1168789.3309869701</v>
      </c>
      <c r="I92" s="51">
        <v>73.573329385540404</v>
      </c>
      <c r="J92" s="195">
        <v>24.1968612493074</v>
      </c>
    </row>
    <row r="93" spans="1:10" x14ac:dyDescent="0.35">
      <c r="A93" s="76" t="s">
        <v>805</v>
      </c>
      <c r="B93" s="124" t="s">
        <v>334</v>
      </c>
      <c r="C93" s="51">
        <v>6.33431434043609</v>
      </c>
      <c r="D93" s="51">
        <v>29.0095463833655</v>
      </c>
      <c r="E93" s="51">
        <v>101.694686160667</v>
      </c>
      <c r="F93" s="51">
        <v>18.474957093821999</v>
      </c>
      <c r="G93" s="195">
        <v>50.566006557577303</v>
      </c>
      <c r="H93" s="54">
        <v>31210.201672932399</v>
      </c>
      <c r="I93" s="51">
        <v>63.559024125845397</v>
      </c>
      <c r="J93" s="195">
        <v>51.655869017054499</v>
      </c>
    </row>
    <row r="94" spans="1:10" x14ac:dyDescent="0.35">
      <c r="A94" s="76" t="s">
        <v>805</v>
      </c>
      <c r="B94" s="124" t="s">
        <v>335</v>
      </c>
      <c r="C94" s="51">
        <v>6.2327229556581001</v>
      </c>
      <c r="D94" s="51">
        <v>48.980186862325702</v>
      </c>
      <c r="E94" s="51">
        <v>81.134176769314607</v>
      </c>
      <c r="F94" s="51">
        <v>11.9905736369253</v>
      </c>
      <c r="G94" s="195">
        <v>57.241880795093401</v>
      </c>
      <c r="H94" s="54">
        <v>247054.49461045201</v>
      </c>
      <c r="I94" s="51">
        <v>70.784788811465603</v>
      </c>
      <c r="J94" s="195">
        <v>58.782711572777103</v>
      </c>
    </row>
    <row r="95" spans="1:10" x14ac:dyDescent="0.35">
      <c r="A95" s="76" t="s">
        <v>805</v>
      </c>
      <c r="B95" s="124" t="s">
        <v>336</v>
      </c>
      <c r="C95" s="51">
        <v>0.16677481642972999</v>
      </c>
      <c r="D95" s="51">
        <v>17.5992293836008</v>
      </c>
      <c r="E95" s="51">
        <v>58.1666755600735</v>
      </c>
      <c r="F95" s="51">
        <v>0.53604769032083999</v>
      </c>
      <c r="G95" s="195">
        <v>31.268480914601898</v>
      </c>
      <c r="H95" s="54">
        <v>35944.418082245298</v>
      </c>
      <c r="I95" s="51">
        <v>56.104199417869097</v>
      </c>
      <c r="J95" s="195">
        <v>16.708437663730201</v>
      </c>
    </row>
    <row r="96" spans="1:10" ht="15" thickBot="1" x14ac:dyDescent="0.4">
      <c r="A96" s="76" t="s">
        <v>805</v>
      </c>
      <c r="B96" s="125" t="s">
        <v>337</v>
      </c>
      <c r="C96" s="100">
        <v>6.4307619299334897</v>
      </c>
      <c r="D96" s="100">
        <v>43.418049872522801</v>
      </c>
      <c r="E96" s="100">
        <v>104.185931073869</v>
      </c>
      <c r="F96" s="100">
        <v>9.2825960205153901</v>
      </c>
      <c r="G96" s="196">
        <v>60.470159716723103</v>
      </c>
      <c r="H96" s="99">
        <v>497803.76439965499</v>
      </c>
      <c r="I96" s="100">
        <v>72.492752201638893</v>
      </c>
      <c r="J96" s="196">
        <v>40.664993418707297</v>
      </c>
    </row>
    <row r="97" spans="1:10" x14ac:dyDescent="0.35">
      <c r="A97" s="76" t="s">
        <v>805</v>
      </c>
      <c r="B97" s="124" t="s">
        <v>338</v>
      </c>
      <c r="C97" s="51">
        <v>0.29511134481214002</v>
      </c>
      <c r="D97" s="51">
        <v>22.800718647256701</v>
      </c>
      <c r="E97" s="51">
        <v>71.553591163205994</v>
      </c>
      <c r="F97" s="51">
        <v>0.42069269275716997</v>
      </c>
      <c r="G97" s="195">
        <v>29.6634506918226</v>
      </c>
      <c r="H97" s="54">
        <v>747943.52192042395</v>
      </c>
      <c r="I97" s="51">
        <v>53.4832628789244</v>
      </c>
      <c r="J97" s="195">
        <v>23.998757408203002</v>
      </c>
    </row>
    <row r="98" spans="1:10" x14ac:dyDescent="0.35">
      <c r="A98" s="76" t="s">
        <v>805</v>
      </c>
      <c r="B98" s="124" t="s">
        <v>339</v>
      </c>
      <c r="C98" s="51">
        <v>4.29585387230519</v>
      </c>
      <c r="D98" s="51">
        <v>28.352716050928901</v>
      </c>
      <c r="E98" s="51">
        <v>88.5136492569642</v>
      </c>
      <c r="F98" s="51">
        <v>7.3760807965376598</v>
      </c>
      <c r="G98" s="195">
        <v>46.9076649838008</v>
      </c>
      <c r="H98" s="54">
        <v>1742878.7456489201</v>
      </c>
      <c r="I98" s="51">
        <v>75.128212457063796</v>
      </c>
      <c r="J98" s="195">
        <v>29.797632552551001</v>
      </c>
    </row>
    <row r="99" spans="1:10" ht="15" thickBot="1" x14ac:dyDescent="0.4">
      <c r="A99" s="76" t="s">
        <v>805</v>
      </c>
      <c r="B99" s="125" t="s">
        <v>623</v>
      </c>
      <c r="C99" s="100">
        <v>2.0107843501948199</v>
      </c>
      <c r="D99" s="100">
        <v>19.317830933795101</v>
      </c>
      <c r="E99" s="100">
        <v>61.826356193570398</v>
      </c>
      <c r="F99" s="100">
        <v>3.4141601557641001</v>
      </c>
      <c r="G99" s="196">
        <v>23.231013423161901</v>
      </c>
      <c r="H99" s="99">
        <v>386003.834450981</v>
      </c>
      <c r="I99" s="100">
        <v>38.791772943334699</v>
      </c>
      <c r="J99" s="196">
        <v>23.472400875350701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1198</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4"/>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1275</v>
      </c>
      <c r="C1" s="92" t="s">
        <v>619</v>
      </c>
      <c r="D1" s="92"/>
      <c r="E1" s="92"/>
      <c r="F1" s="173"/>
      <c r="G1" s="92"/>
      <c r="H1" s="92"/>
      <c r="I1" s="92"/>
      <c r="J1" s="173"/>
      <c r="K1" s="92"/>
      <c r="L1" s="92"/>
      <c r="M1" s="92"/>
      <c r="N1" s="173"/>
      <c r="O1" s="173"/>
    </row>
    <row r="2" spans="1:15" ht="74" thickBot="1" x14ac:dyDescent="0.4">
      <c r="A2" s="8" t="s">
        <v>1013</v>
      </c>
      <c r="B2" s="121" t="s">
        <v>625</v>
      </c>
      <c r="C2" s="161" t="s">
        <v>850</v>
      </c>
      <c r="D2" s="171" t="s">
        <v>851</v>
      </c>
      <c r="E2" s="171" t="s">
        <v>852</v>
      </c>
      <c r="F2" s="172" t="s">
        <v>853</v>
      </c>
      <c r="G2" s="161" t="s">
        <v>854</v>
      </c>
      <c r="H2" s="171" t="s">
        <v>855</v>
      </c>
      <c r="I2" s="171" t="s">
        <v>856</v>
      </c>
      <c r="J2" s="172" t="s">
        <v>857</v>
      </c>
      <c r="K2" s="161" t="s">
        <v>1169</v>
      </c>
      <c r="L2" s="171" t="s">
        <v>1170</v>
      </c>
      <c r="M2" s="171" t="s">
        <v>1171</v>
      </c>
      <c r="N2" s="172" t="s">
        <v>1172</v>
      </c>
      <c r="O2" s="172" t="s">
        <v>1173</v>
      </c>
    </row>
    <row r="3" spans="1:15" x14ac:dyDescent="0.35">
      <c r="A3" s="27" t="s">
        <v>44</v>
      </c>
      <c r="B3" s="147" t="s">
        <v>351</v>
      </c>
      <c r="C3" s="150" t="s">
        <v>316</v>
      </c>
      <c r="D3" s="150" t="s">
        <v>316</v>
      </c>
      <c r="E3" s="150" t="s">
        <v>316</v>
      </c>
      <c r="F3" s="188" t="s">
        <v>316</v>
      </c>
      <c r="G3" s="150" t="s">
        <v>316</v>
      </c>
      <c r="H3" s="150" t="s">
        <v>316</v>
      </c>
      <c r="I3" s="150" t="s">
        <v>316</v>
      </c>
      <c r="J3" s="188" t="s">
        <v>316</v>
      </c>
      <c r="K3" s="150">
        <v>20.68</v>
      </c>
      <c r="L3" s="150">
        <v>4.549244249</v>
      </c>
      <c r="M3" s="150">
        <v>38.588000000000001</v>
      </c>
      <c r="N3" s="188">
        <v>8.4886961840000001</v>
      </c>
      <c r="O3" s="188">
        <v>26</v>
      </c>
    </row>
    <row r="4" spans="1:15" x14ac:dyDescent="0.35">
      <c r="A4" s="27" t="s">
        <v>45</v>
      </c>
      <c r="B4" s="156" t="s">
        <v>0</v>
      </c>
      <c r="C4" s="56" t="s">
        <v>316</v>
      </c>
      <c r="D4" s="56" t="s">
        <v>316</v>
      </c>
      <c r="E4" s="56" t="s">
        <v>316</v>
      </c>
      <c r="F4" s="189" t="s">
        <v>316</v>
      </c>
      <c r="G4" s="56" t="s">
        <v>316</v>
      </c>
      <c r="H4" s="56" t="s">
        <v>316</v>
      </c>
      <c r="I4" s="56" t="s">
        <v>316</v>
      </c>
      <c r="J4" s="189" t="s">
        <v>316</v>
      </c>
      <c r="K4" s="56">
        <v>20.652000000000001</v>
      </c>
      <c r="L4" s="56">
        <v>2.2349173919999998</v>
      </c>
      <c r="M4" s="56">
        <v>233.01</v>
      </c>
      <c r="N4" s="189">
        <v>25.21586778</v>
      </c>
      <c r="O4" s="189">
        <v>38.700000000000003</v>
      </c>
    </row>
    <row r="5" spans="1:15" x14ac:dyDescent="0.35">
      <c r="A5" s="77" t="s">
        <v>46</v>
      </c>
      <c r="B5" s="122" t="s">
        <v>1</v>
      </c>
      <c r="C5" s="49">
        <v>90.2</v>
      </c>
      <c r="D5" s="49">
        <v>58.6</v>
      </c>
      <c r="E5" s="49">
        <v>61.2</v>
      </c>
      <c r="F5" s="190">
        <v>62.5</v>
      </c>
      <c r="G5" s="49">
        <v>98</v>
      </c>
      <c r="H5" s="49">
        <v>85.9</v>
      </c>
      <c r="I5" s="49">
        <v>63.2</v>
      </c>
      <c r="J5" s="190">
        <v>73.099999999999994</v>
      </c>
      <c r="K5" s="49">
        <v>2.7610000000000001</v>
      </c>
      <c r="L5" s="49">
        <v>3.1095493909999998</v>
      </c>
      <c r="M5" s="49">
        <v>39.636000000000003</v>
      </c>
      <c r="N5" s="190">
        <v>44.639659420000001</v>
      </c>
      <c r="O5" s="190">
        <v>28.4</v>
      </c>
    </row>
    <row r="6" spans="1:15" x14ac:dyDescent="0.35">
      <c r="A6" s="77" t="s">
        <v>47</v>
      </c>
      <c r="B6" s="122" t="s">
        <v>2</v>
      </c>
      <c r="C6" s="49">
        <v>16.100000000000001</v>
      </c>
      <c r="D6" s="49">
        <v>24.3</v>
      </c>
      <c r="E6" s="49">
        <v>12.3</v>
      </c>
      <c r="F6" s="190">
        <v>14.9</v>
      </c>
      <c r="G6" s="49">
        <v>38.200000000000003</v>
      </c>
      <c r="H6" s="49">
        <v>76.599999999999994</v>
      </c>
      <c r="I6" s="49">
        <v>36.6</v>
      </c>
      <c r="J6" s="190">
        <v>44.6</v>
      </c>
      <c r="K6" s="49">
        <v>0.42099999999999999</v>
      </c>
      <c r="L6" s="49">
        <v>1.442077139</v>
      </c>
      <c r="M6" s="49">
        <v>5.3289999999999997</v>
      </c>
      <c r="N6" s="190">
        <v>18.25375077</v>
      </c>
      <c r="O6" s="190">
        <v>27.4</v>
      </c>
    </row>
    <row r="7" spans="1:15" x14ac:dyDescent="0.35">
      <c r="A7" s="77" t="s">
        <v>48</v>
      </c>
      <c r="B7" s="122" t="s">
        <v>3</v>
      </c>
      <c r="C7" s="49">
        <v>74.8</v>
      </c>
      <c r="D7" s="49">
        <v>61.9</v>
      </c>
      <c r="E7" s="49">
        <v>28.9</v>
      </c>
      <c r="F7" s="190">
        <v>44.9</v>
      </c>
      <c r="G7" s="49">
        <v>97.1</v>
      </c>
      <c r="H7" s="49">
        <v>91.2</v>
      </c>
      <c r="I7" s="49">
        <v>69.5</v>
      </c>
      <c r="J7" s="190">
        <v>79.599999999999994</v>
      </c>
      <c r="K7" s="49">
        <v>44.098999999999997</v>
      </c>
      <c r="L7" s="49">
        <v>24.188620669999999</v>
      </c>
      <c r="M7" s="49">
        <v>102.27</v>
      </c>
      <c r="N7" s="190">
        <v>56.095835180000002</v>
      </c>
      <c r="O7" s="190">
        <v>18</v>
      </c>
    </row>
    <row r="8" spans="1:15" x14ac:dyDescent="0.35">
      <c r="A8" s="77" t="s">
        <v>49</v>
      </c>
      <c r="B8" s="122" t="s">
        <v>4</v>
      </c>
      <c r="C8" s="49">
        <v>70.400000000000006</v>
      </c>
      <c r="D8" s="49">
        <v>52.6</v>
      </c>
      <c r="E8" s="49">
        <v>32.299999999999997</v>
      </c>
      <c r="F8" s="190">
        <v>40.299999999999997</v>
      </c>
      <c r="G8" s="49" t="s">
        <v>316</v>
      </c>
      <c r="H8" s="49" t="s">
        <v>316</v>
      </c>
      <c r="I8" s="49" t="s">
        <v>316</v>
      </c>
      <c r="J8" s="190" t="s">
        <v>316</v>
      </c>
      <c r="K8" s="49">
        <v>23.239000000000001</v>
      </c>
      <c r="L8" s="49">
        <v>2.4960125450000001</v>
      </c>
      <c r="M8" s="49">
        <v>77.593999999999994</v>
      </c>
      <c r="N8" s="190">
        <v>8.3340762260000005</v>
      </c>
      <c r="O8" s="190">
        <v>20.100000000000001</v>
      </c>
    </row>
    <row r="9" spans="1:15" x14ac:dyDescent="0.35">
      <c r="A9" s="77" t="s">
        <v>50</v>
      </c>
      <c r="B9" s="122" t="s">
        <v>5</v>
      </c>
      <c r="C9" s="49">
        <v>99.4</v>
      </c>
      <c r="D9" s="49">
        <v>59.7</v>
      </c>
      <c r="E9" s="49">
        <v>31.9</v>
      </c>
      <c r="F9" s="190">
        <v>39.4</v>
      </c>
      <c r="G9" s="49">
        <v>100</v>
      </c>
      <c r="H9" s="49">
        <v>93.2</v>
      </c>
      <c r="I9" s="49">
        <v>73.7</v>
      </c>
      <c r="J9" s="190">
        <v>78.099999999999994</v>
      </c>
      <c r="K9" s="49">
        <v>14.382</v>
      </c>
      <c r="L9" s="49">
        <v>2.1251255979999999</v>
      </c>
      <c r="M9" s="49">
        <v>44.292000000000002</v>
      </c>
      <c r="N9" s="190">
        <v>6.544713045</v>
      </c>
      <c r="O9" s="190">
        <v>43.9</v>
      </c>
    </row>
    <row r="10" spans="1:15" x14ac:dyDescent="0.35">
      <c r="A10" s="77" t="s">
        <v>51</v>
      </c>
      <c r="B10" s="122" t="s">
        <v>6</v>
      </c>
      <c r="C10" s="49" t="s">
        <v>316</v>
      </c>
      <c r="D10" s="49" t="s">
        <v>316</v>
      </c>
      <c r="E10" s="49" t="s">
        <v>316</v>
      </c>
      <c r="F10" s="190" t="s">
        <v>316</v>
      </c>
      <c r="G10" s="49" t="s">
        <v>316</v>
      </c>
      <c r="H10" s="49" t="s">
        <v>316</v>
      </c>
      <c r="I10" s="49" t="s">
        <v>316</v>
      </c>
      <c r="J10" s="190" t="s">
        <v>316</v>
      </c>
      <c r="K10" s="49" t="s">
        <v>316</v>
      </c>
      <c r="L10" s="49" t="s">
        <v>316</v>
      </c>
      <c r="M10" s="49">
        <v>3791.922</v>
      </c>
      <c r="N10" s="190">
        <v>25.748146040000002</v>
      </c>
      <c r="O10" s="190">
        <v>56.5</v>
      </c>
    </row>
    <row r="11" spans="1:15" x14ac:dyDescent="0.35">
      <c r="A11" s="27" t="s">
        <v>52</v>
      </c>
      <c r="B11" s="122" t="s">
        <v>552</v>
      </c>
      <c r="C11" s="56">
        <v>61</v>
      </c>
      <c r="D11" s="56">
        <v>31.1</v>
      </c>
      <c r="E11" s="56">
        <v>13.7</v>
      </c>
      <c r="F11" s="189">
        <v>20.3</v>
      </c>
      <c r="G11" s="56">
        <v>95.9</v>
      </c>
      <c r="H11" s="56">
        <v>57.3</v>
      </c>
      <c r="I11" s="56">
        <v>48.6</v>
      </c>
      <c r="J11" s="189">
        <v>53.1</v>
      </c>
      <c r="K11" s="56">
        <v>18.515999999999998</v>
      </c>
      <c r="L11" s="56">
        <v>1.82996614</v>
      </c>
      <c r="M11" s="56">
        <v>114.39</v>
      </c>
      <c r="N11" s="189">
        <v>11.30534817</v>
      </c>
      <c r="O11" s="189">
        <v>30</v>
      </c>
    </row>
    <row r="12" spans="1:15" ht="15" thickBot="1" x14ac:dyDescent="0.4">
      <c r="A12" s="77" t="s">
        <v>53</v>
      </c>
      <c r="B12" s="123" t="s">
        <v>7</v>
      </c>
      <c r="C12" s="108">
        <v>82.3</v>
      </c>
      <c r="D12" s="108">
        <v>53.4</v>
      </c>
      <c r="E12" s="108">
        <v>33.700000000000003</v>
      </c>
      <c r="F12" s="191">
        <v>38.700000000000003</v>
      </c>
      <c r="G12" s="108">
        <v>99.6</v>
      </c>
      <c r="H12" s="108">
        <v>84.6</v>
      </c>
      <c r="I12" s="108">
        <v>72</v>
      </c>
      <c r="J12" s="191">
        <v>75.099999999999994</v>
      </c>
      <c r="K12" s="108" t="s">
        <v>316</v>
      </c>
      <c r="L12" s="108" t="s">
        <v>316</v>
      </c>
      <c r="M12" s="108" t="s">
        <v>316</v>
      </c>
      <c r="N12" s="191" t="s">
        <v>316</v>
      </c>
      <c r="O12" s="191">
        <v>30.5</v>
      </c>
    </row>
    <row r="13" spans="1:15" ht="15" thickBot="1" x14ac:dyDescent="0.4">
      <c r="A13" s="74" t="s">
        <v>805</v>
      </c>
      <c r="B13" s="126" t="s">
        <v>8</v>
      </c>
      <c r="C13" s="129">
        <v>70.599999999999994</v>
      </c>
      <c r="D13" s="129">
        <v>48.8</v>
      </c>
      <c r="E13" s="129">
        <v>30.571428571428601</v>
      </c>
      <c r="F13" s="192">
        <v>37.285714285714299</v>
      </c>
      <c r="G13" s="129">
        <v>88.133333333333397</v>
      </c>
      <c r="H13" s="129">
        <v>81.466666666666697</v>
      </c>
      <c r="I13" s="129">
        <v>60.6</v>
      </c>
      <c r="J13" s="192">
        <v>67.266666666666694</v>
      </c>
      <c r="K13" s="129">
        <v>144.75</v>
      </c>
      <c r="L13" s="129">
        <v>5.2469391405000003</v>
      </c>
      <c r="M13" s="129">
        <v>4447.0309999999999</v>
      </c>
      <c r="N13" s="192">
        <v>22.736232534999999</v>
      </c>
      <c r="O13" s="192">
        <v>31.95</v>
      </c>
    </row>
    <row r="14" spans="1:15" x14ac:dyDescent="0.35">
      <c r="A14" s="77" t="s">
        <v>54</v>
      </c>
      <c r="B14" s="122" t="s">
        <v>9</v>
      </c>
      <c r="C14" s="49">
        <v>72.8</v>
      </c>
      <c r="D14" s="49">
        <v>19.7</v>
      </c>
      <c r="E14" s="49">
        <v>20.399999999999999</v>
      </c>
      <c r="F14" s="190">
        <v>25.6</v>
      </c>
      <c r="G14" s="49">
        <v>95.5</v>
      </c>
      <c r="H14" s="49">
        <v>76.400000000000006</v>
      </c>
      <c r="I14" s="49">
        <v>55.3</v>
      </c>
      <c r="J14" s="190">
        <v>67</v>
      </c>
      <c r="K14" s="49" t="s">
        <v>316</v>
      </c>
      <c r="L14" s="49" t="s">
        <v>316</v>
      </c>
      <c r="M14" s="49" t="s">
        <v>316</v>
      </c>
      <c r="N14" s="190" t="s">
        <v>316</v>
      </c>
      <c r="O14" s="190">
        <v>8.3000000000000007</v>
      </c>
    </row>
    <row r="15" spans="1:15" x14ac:dyDescent="0.35">
      <c r="A15" s="77" t="s">
        <v>55</v>
      </c>
      <c r="B15" s="122" t="s">
        <v>10</v>
      </c>
      <c r="C15" s="49">
        <v>55.4</v>
      </c>
      <c r="D15" s="49">
        <v>42.2</v>
      </c>
      <c r="E15" s="49">
        <v>14.9</v>
      </c>
      <c r="F15" s="190">
        <v>22.6</v>
      </c>
      <c r="G15" s="49">
        <v>92.3</v>
      </c>
      <c r="H15" s="49">
        <v>72.599999999999994</v>
      </c>
      <c r="I15" s="49">
        <v>46.6</v>
      </c>
      <c r="J15" s="190">
        <v>54.4</v>
      </c>
      <c r="K15" s="49">
        <v>137.47999999999999</v>
      </c>
      <c r="L15" s="49">
        <v>6.2343268900000002</v>
      </c>
      <c r="M15" s="49">
        <v>690.54300000000001</v>
      </c>
      <c r="N15" s="190">
        <v>31.314160560000001</v>
      </c>
      <c r="O15" s="190">
        <v>35.5</v>
      </c>
    </row>
    <row r="16" spans="1:15" x14ac:dyDescent="0.35">
      <c r="A16" s="77" t="s">
        <v>56</v>
      </c>
      <c r="B16" s="122" t="s">
        <v>11</v>
      </c>
      <c r="C16" s="49">
        <v>58</v>
      </c>
      <c r="D16" s="49">
        <v>51.8</v>
      </c>
      <c r="E16" s="49">
        <v>30.7</v>
      </c>
      <c r="F16" s="190">
        <v>38.1</v>
      </c>
      <c r="G16" s="49">
        <v>56.4</v>
      </c>
      <c r="H16" s="49">
        <v>75.2</v>
      </c>
      <c r="I16" s="49">
        <v>49.6</v>
      </c>
      <c r="J16" s="190">
        <v>56.8</v>
      </c>
      <c r="K16" s="49" t="s">
        <v>316</v>
      </c>
      <c r="L16" s="49" t="s">
        <v>316</v>
      </c>
      <c r="M16" s="49" t="s">
        <v>316</v>
      </c>
      <c r="N16" s="190" t="s">
        <v>316</v>
      </c>
      <c r="O16" s="190" t="s">
        <v>316</v>
      </c>
    </row>
    <row r="17" spans="1:15" x14ac:dyDescent="0.35">
      <c r="A17" s="27" t="s">
        <v>57</v>
      </c>
      <c r="B17" s="154" t="s">
        <v>352</v>
      </c>
      <c r="C17" s="150">
        <v>58.2</v>
      </c>
      <c r="D17" s="150">
        <v>14.4</v>
      </c>
      <c r="E17" s="150">
        <v>7.3</v>
      </c>
      <c r="F17" s="188">
        <v>9.5</v>
      </c>
      <c r="G17" s="150">
        <v>78.7</v>
      </c>
      <c r="H17" s="150">
        <v>55</v>
      </c>
      <c r="I17" s="150">
        <v>19.899999999999999</v>
      </c>
      <c r="J17" s="188">
        <v>24.9</v>
      </c>
      <c r="K17" s="150" t="s">
        <v>316</v>
      </c>
      <c r="L17" s="150" t="s">
        <v>316</v>
      </c>
      <c r="M17" s="150" t="s">
        <v>316</v>
      </c>
      <c r="N17" s="188" t="s">
        <v>316</v>
      </c>
      <c r="O17" s="188">
        <v>7.1</v>
      </c>
    </row>
    <row r="18" spans="1:15" x14ac:dyDescent="0.35">
      <c r="A18" s="27" t="s">
        <v>58</v>
      </c>
      <c r="B18" s="154" t="s">
        <v>921</v>
      </c>
      <c r="C18" s="150" t="s">
        <v>316</v>
      </c>
      <c r="D18" s="150" t="s">
        <v>316</v>
      </c>
      <c r="E18" s="150" t="s">
        <v>316</v>
      </c>
      <c r="F18" s="188" t="s">
        <v>316</v>
      </c>
      <c r="G18" s="150" t="s">
        <v>316</v>
      </c>
      <c r="H18" s="150" t="s">
        <v>316</v>
      </c>
      <c r="I18" s="150" t="s">
        <v>316</v>
      </c>
      <c r="J18" s="188" t="s">
        <v>316</v>
      </c>
      <c r="K18" s="150" t="s">
        <v>316</v>
      </c>
      <c r="L18" s="150" t="s">
        <v>316</v>
      </c>
      <c r="M18" s="150" t="s">
        <v>316</v>
      </c>
      <c r="N18" s="188" t="s">
        <v>316</v>
      </c>
      <c r="O18" s="188">
        <v>12.9</v>
      </c>
    </row>
    <row r="19" spans="1:15" x14ac:dyDescent="0.35">
      <c r="A19" s="27" t="s">
        <v>59</v>
      </c>
      <c r="B19" s="122" t="s">
        <v>577</v>
      </c>
      <c r="C19" s="56">
        <v>38.700000000000003</v>
      </c>
      <c r="D19" s="56">
        <v>39.200000000000003</v>
      </c>
      <c r="E19" s="56">
        <v>12.6</v>
      </c>
      <c r="F19" s="189">
        <v>17</v>
      </c>
      <c r="G19" s="56">
        <v>76.7</v>
      </c>
      <c r="H19" s="56">
        <v>68.8</v>
      </c>
      <c r="I19" s="56">
        <v>23.6</v>
      </c>
      <c r="J19" s="189">
        <v>31.4</v>
      </c>
      <c r="K19" s="56">
        <v>2.12</v>
      </c>
      <c r="L19" s="56">
        <v>1.4940941000000001</v>
      </c>
      <c r="M19" s="56">
        <v>5.9870000000000001</v>
      </c>
      <c r="N19" s="189">
        <v>4.219406309</v>
      </c>
      <c r="O19" s="189">
        <v>12.8</v>
      </c>
    </row>
    <row r="20" spans="1:15" x14ac:dyDescent="0.35">
      <c r="A20" s="27" t="s">
        <v>60</v>
      </c>
      <c r="B20" s="154" t="s">
        <v>353</v>
      </c>
      <c r="C20" s="150" t="s">
        <v>316</v>
      </c>
      <c r="D20" s="150" t="s">
        <v>316</v>
      </c>
      <c r="E20" s="150" t="s">
        <v>316</v>
      </c>
      <c r="F20" s="188" t="s">
        <v>316</v>
      </c>
      <c r="G20" s="150" t="s">
        <v>316</v>
      </c>
      <c r="H20" s="150" t="s">
        <v>316</v>
      </c>
      <c r="I20" s="150" t="s">
        <v>316</v>
      </c>
      <c r="J20" s="188" t="s">
        <v>316</v>
      </c>
      <c r="K20" s="150" t="s">
        <v>316</v>
      </c>
      <c r="L20" s="150" t="s">
        <v>316</v>
      </c>
      <c r="M20" s="150" t="s">
        <v>316</v>
      </c>
      <c r="N20" s="188" t="s">
        <v>316</v>
      </c>
      <c r="O20" s="188" t="s">
        <v>316</v>
      </c>
    </row>
    <row r="21" spans="1:15" x14ac:dyDescent="0.35">
      <c r="A21" s="27" t="s">
        <v>61</v>
      </c>
      <c r="B21" s="154" t="s">
        <v>354</v>
      </c>
      <c r="C21" s="150" t="s">
        <v>316</v>
      </c>
      <c r="D21" s="150" t="s">
        <v>316</v>
      </c>
      <c r="E21" s="150" t="s">
        <v>316</v>
      </c>
      <c r="F21" s="188" t="s">
        <v>316</v>
      </c>
      <c r="G21" s="150" t="s">
        <v>316</v>
      </c>
      <c r="H21" s="150" t="s">
        <v>316</v>
      </c>
      <c r="I21" s="150" t="s">
        <v>316</v>
      </c>
      <c r="J21" s="188" t="s">
        <v>316</v>
      </c>
      <c r="K21" s="150" t="s">
        <v>316</v>
      </c>
      <c r="L21" s="150" t="s">
        <v>316</v>
      </c>
      <c r="M21" s="150" t="s">
        <v>316</v>
      </c>
      <c r="N21" s="188" t="s">
        <v>316</v>
      </c>
      <c r="O21" s="188">
        <v>38</v>
      </c>
    </row>
    <row r="22" spans="1:15" ht="15" thickBot="1" x14ac:dyDescent="0.4">
      <c r="A22" s="77" t="s">
        <v>62</v>
      </c>
      <c r="B22" s="122" t="s">
        <v>555</v>
      </c>
      <c r="C22" s="49" t="s">
        <v>316</v>
      </c>
      <c r="D22" s="49" t="s">
        <v>316</v>
      </c>
      <c r="E22" s="49" t="s">
        <v>316</v>
      </c>
      <c r="F22" s="190" t="s">
        <v>316</v>
      </c>
      <c r="G22" s="49" t="s">
        <v>316</v>
      </c>
      <c r="H22" s="49" t="s">
        <v>316</v>
      </c>
      <c r="I22" s="49" t="s">
        <v>316</v>
      </c>
      <c r="J22" s="190" t="s">
        <v>316</v>
      </c>
      <c r="K22" s="49">
        <v>0.98299999999999998</v>
      </c>
      <c r="L22" s="49">
        <v>1.653629405</v>
      </c>
      <c r="M22" s="49">
        <v>2.609</v>
      </c>
      <c r="N22" s="190">
        <v>4.3889309450000002</v>
      </c>
      <c r="O22" s="190" t="s">
        <v>316</v>
      </c>
    </row>
    <row r="23" spans="1:15" ht="15" thickBot="1" x14ac:dyDescent="0.4">
      <c r="A23" s="74" t="s">
        <v>805</v>
      </c>
      <c r="B23" s="126" t="s">
        <v>12</v>
      </c>
      <c r="C23" s="129">
        <v>56.62</v>
      </c>
      <c r="D23" s="129">
        <v>33.46</v>
      </c>
      <c r="E23" s="129">
        <v>17.18</v>
      </c>
      <c r="F23" s="192">
        <v>22.56</v>
      </c>
      <c r="G23" s="129">
        <v>79.92</v>
      </c>
      <c r="H23" s="129">
        <v>69.599999999999994</v>
      </c>
      <c r="I23" s="129">
        <v>39</v>
      </c>
      <c r="J23" s="192">
        <v>46.9</v>
      </c>
      <c r="K23" s="129">
        <v>140.583</v>
      </c>
      <c r="L23" s="129">
        <v>3.1273501316666699</v>
      </c>
      <c r="M23" s="129">
        <v>699.13900000000001</v>
      </c>
      <c r="N23" s="192">
        <v>13.307499271333301</v>
      </c>
      <c r="O23" s="192">
        <v>19.100000000000001</v>
      </c>
    </row>
    <row r="24" spans="1:15" x14ac:dyDescent="0.35">
      <c r="A24" s="77" t="s">
        <v>63</v>
      </c>
      <c r="B24" s="122" t="s">
        <v>13</v>
      </c>
      <c r="C24" s="49" t="s">
        <v>316</v>
      </c>
      <c r="D24" s="49" t="s">
        <v>316</v>
      </c>
      <c r="E24" s="49" t="s">
        <v>316</v>
      </c>
      <c r="F24" s="190" t="s">
        <v>316</v>
      </c>
      <c r="G24" s="49" t="s">
        <v>316</v>
      </c>
      <c r="H24" s="49" t="s">
        <v>316</v>
      </c>
      <c r="I24" s="49" t="s">
        <v>316</v>
      </c>
      <c r="J24" s="190" t="s">
        <v>316</v>
      </c>
      <c r="K24" s="49">
        <v>17.248999999999999</v>
      </c>
      <c r="L24" s="49">
        <v>16.969011309999999</v>
      </c>
      <c r="M24" s="49">
        <v>18.939</v>
      </c>
      <c r="N24" s="190">
        <v>18.631578950000002</v>
      </c>
      <c r="O24" s="190">
        <v>12</v>
      </c>
    </row>
    <row r="25" spans="1:15" x14ac:dyDescent="0.35">
      <c r="A25" s="77" t="s">
        <v>64</v>
      </c>
      <c r="B25" s="122" t="s">
        <v>14</v>
      </c>
      <c r="C25" s="49">
        <v>74.900000000000006</v>
      </c>
      <c r="D25" s="49">
        <v>45.4</v>
      </c>
      <c r="E25" s="49">
        <v>35</v>
      </c>
      <c r="F25" s="190">
        <v>40.700000000000003</v>
      </c>
      <c r="G25" s="49">
        <v>100</v>
      </c>
      <c r="H25" s="49">
        <v>85.5</v>
      </c>
      <c r="I25" s="49">
        <v>62.1</v>
      </c>
      <c r="J25" s="190">
        <v>71.599999999999994</v>
      </c>
      <c r="K25" s="49">
        <v>112.795</v>
      </c>
      <c r="L25" s="49">
        <v>9.7784493529999992</v>
      </c>
      <c r="M25" s="49" t="s">
        <v>316</v>
      </c>
      <c r="N25" s="190" t="s">
        <v>316</v>
      </c>
      <c r="O25" s="190">
        <v>27.7</v>
      </c>
    </row>
    <row r="26" spans="1:15" x14ac:dyDescent="0.35">
      <c r="A26" s="77" t="s">
        <v>65</v>
      </c>
      <c r="B26" s="122" t="s">
        <v>15</v>
      </c>
      <c r="C26" s="49" t="s">
        <v>316</v>
      </c>
      <c r="D26" s="49" t="s">
        <v>316</v>
      </c>
      <c r="E26" s="49" t="s">
        <v>316</v>
      </c>
      <c r="F26" s="190" t="s">
        <v>316</v>
      </c>
      <c r="G26" s="49" t="s">
        <v>316</v>
      </c>
      <c r="H26" s="49" t="s">
        <v>316</v>
      </c>
      <c r="I26" s="49" t="s">
        <v>316</v>
      </c>
      <c r="J26" s="190" t="s">
        <v>316</v>
      </c>
      <c r="K26" s="49" t="s">
        <v>316</v>
      </c>
      <c r="L26" s="49" t="s">
        <v>316</v>
      </c>
      <c r="M26" s="49" t="s">
        <v>316</v>
      </c>
      <c r="N26" s="190" t="s">
        <v>316</v>
      </c>
      <c r="O26" s="190" t="s">
        <v>316</v>
      </c>
    </row>
    <row r="27" spans="1:15" x14ac:dyDescent="0.35">
      <c r="A27" s="77" t="s">
        <v>66</v>
      </c>
      <c r="B27" s="122" t="s">
        <v>16</v>
      </c>
      <c r="C27" s="49">
        <v>73.599999999999994</v>
      </c>
      <c r="D27" s="49">
        <v>38.299999999999997</v>
      </c>
      <c r="E27" s="49">
        <v>27.7</v>
      </c>
      <c r="F27" s="190">
        <v>34.799999999999997</v>
      </c>
      <c r="G27" s="49">
        <v>89.6</v>
      </c>
      <c r="H27" s="49">
        <v>82.2</v>
      </c>
      <c r="I27" s="49">
        <v>67.8</v>
      </c>
      <c r="J27" s="190">
        <v>74</v>
      </c>
      <c r="K27" s="49">
        <v>131.876</v>
      </c>
      <c r="L27" s="49">
        <v>2.7234407429999998</v>
      </c>
      <c r="M27" s="49">
        <v>298.61900000000003</v>
      </c>
      <c r="N27" s="190">
        <v>6.1669382690000001</v>
      </c>
      <c r="O27" s="190">
        <v>27.5</v>
      </c>
    </row>
    <row r="28" spans="1:15" x14ac:dyDescent="0.35">
      <c r="A28" s="77" t="s">
        <v>67</v>
      </c>
      <c r="B28" s="122" t="s">
        <v>17</v>
      </c>
      <c r="C28" s="49">
        <v>79.599999999999994</v>
      </c>
      <c r="D28" s="49">
        <v>72</v>
      </c>
      <c r="E28" s="49">
        <v>35</v>
      </c>
      <c r="F28" s="190">
        <v>47.3</v>
      </c>
      <c r="G28" s="49">
        <v>90.8</v>
      </c>
      <c r="H28" s="49">
        <v>87.7</v>
      </c>
      <c r="I28" s="49">
        <v>60.9</v>
      </c>
      <c r="J28" s="190">
        <v>72.5</v>
      </c>
      <c r="K28" s="49">
        <v>628.827</v>
      </c>
      <c r="L28" s="49">
        <v>11.18937923</v>
      </c>
      <c r="M28" s="49">
        <v>1412.0139999999999</v>
      </c>
      <c r="N28" s="190">
        <v>25.125448049999999</v>
      </c>
      <c r="O28" s="190">
        <v>49</v>
      </c>
    </row>
    <row r="29" spans="1:15" x14ac:dyDescent="0.35">
      <c r="A29" s="77" t="s">
        <v>68</v>
      </c>
      <c r="B29" s="122" t="s">
        <v>18</v>
      </c>
      <c r="C29" s="49">
        <v>78.3</v>
      </c>
      <c r="D29" s="49">
        <v>47.1</v>
      </c>
      <c r="E29" s="49">
        <v>12.3</v>
      </c>
      <c r="F29" s="190">
        <v>29.5</v>
      </c>
      <c r="G29" s="49">
        <v>91.9</v>
      </c>
      <c r="H29" s="49">
        <v>81.5</v>
      </c>
      <c r="I29" s="49">
        <v>47.9</v>
      </c>
      <c r="J29" s="190">
        <v>62</v>
      </c>
      <c r="K29" s="49">
        <v>128.43600000000001</v>
      </c>
      <c r="L29" s="49">
        <v>8.6778208019999994</v>
      </c>
      <c r="M29" s="49">
        <v>225.12200000000001</v>
      </c>
      <c r="N29" s="190">
        <v>15.21044236</v>
      </c>
      <c r="O29" s="190">
        <v>19.2</v>
      </c>
    </row>
    <row r="30" spans="1:15" x14ac:dyDescent="0.35">
      <c r="A30" s="77" t="s">
        <v>69</v>
      </c>
      <c r="B30" s="122" t="s">
        <v>19</v>
      </c>
      <c r="C30" s="49" t="s">
        <v>316</v>
      </c>
      <c r="D30" s="49" t="s">
        <v>316</v>
      </c>
      <c r="E30" s="49" t="s">
        <v>316</v>
      </c>
      <c r="F30" s="190" t="s">
        <v>316</v>
      </c>
      <c r="G30" s="49" t="s">
        <v>316</v>
      </c>
      <c r="H30" s="49" t="s">
        <v>316</v>
      </c>
      <c r="I30" s="49" t="s">
        <v>316</v>
      </c>
      <c r="J30" s="190" t="s">
        <v>316</v>
      </c>
      <c r="K30" s="49">
        <v>137.41300000000001</v>
      </c>
      <c r="L30" s="49">
        <v>4.6582967640000001</v>
      </c>
      <c r="M30" s="49">
        <v>746.87400000000002</v>
      </c>
      <c r="N30" s="190">
        <v>25.319007209999999</v>
      </c>
      <c r="O30" s="190">
        <v>58.4</v>
      </c>
    </row>
    <row r="31" spans="1:15" x14ac:dyDescent="0.35">
      <c r="A31" s="77" t="s">
        <v>70</v>
      </c>
      <c r="B31" s="122" t="s">
        <v>20</v>
      </c>
      <c r="C31" s="49">
        <v>63.6</v>
      </c>
      <c r="D31" s="49">
        <v>46.8</v>
      </c>
      <c r="E31" s="49">
        <v>23.8</v>
      </c>
      <c r="F31" s="190">
        <v>34.200000000000003</v>
      </c>
      <c r="G31" s="49">
        <v>97</v>
      </c>
      <c r="H31" s="49">
        <v>88.3</v>
      </c>
      <c r="I31" s="49">
        <v>68</v>
      </c>
      <c r="J31" s="190">
        <v>76.5</v>
      </c>
      <c r="K31" s="49">
        <v>19.376000000000001</v>
      </c>
      <c r="L31" s="49">
        <v>1.9090162989999999</v>
      </c>
      <c r="M31" s="49">
        <v>36.156999999999996</v>
      </c>
      <c r="N31" s="190">
        <v>3.5623607719999999</v>
      </c>
      <c r="O31" s="190">
        <v>28.3</v>
      </c>
    </row>
    <row r="32" spans="1:15" x14ac:dyDescent="0.35">
      <c r="A32" s="77" t="s">
        <v>71</v>
      </c>
      <c r="B32" s="122" t="s">
        <v>21</v>
      </c>
      <c r="C32" s="49" t="s">
        <v>316</v>
      </c>
      <c r="D32" s="49" t="s">
        <v>316</v>
      </c>
      <c r="E32" s="49" t="s">
        <v>316</v>
      </c>
      <c r="F32" s="190" t="s">
        <v>316</v>
      </c>
      <c r="G32" s="49" t="s">
        <v>316</v>
      </c>
      <c r="H32" s="49" t="s">
        <v>316</v>
      </c>
      <c r="I32" s="49" t="s">
        <v>316</v>
      </c>
      <c r="J32" s="190" t="s">
        <v>316</v>
      </c>
      <c r="K32" s="49">
        <v>13.334</v>
      </c>
      <c r="L32" s="49">
        <v>1.1841813130000001</v>
      </c>
      <c r="M32" s="49">
        <v>359.75700000000001</v>
      </c>
      <c r="N32" s="190">
        <v>31.949716250000002</v>
      </c>
      <c r="O32" s="190" t="s">
        <v>316</v>
      </c>
    </row>
    <row r="33" spans="1:15" x14ac:dyDescent="0.35">
      <c r="A33" s="77" t="s">
        <v>72</v>
      </c>
      <c r="B33" s="122" t="s">
        <v>22</v>
      </c>
      <c r="C33" s="49" t="s">
        <v>316</v>
      </c>
      <c r="D33" s="49" t="s">
        <v>316</v>
      </c>
      <c r="E33" s="49" t="s">
        <v>316</v>
      </c>
      <c r="F33" s="190" t="s">
        <v>316</v>
      </c>
      <c r="G33" s="49" t="s">
        <v>316</v>
      </c>
      <c r="H33" s="49" t="s">
        <v>316</v>
      </c>
      <c r="I33" s="49" t="s">
        <v>316</v>
      </c>
      <c r="J33" s="190" t="s">
        <v>316</v>
      </c>
      <c r="K33" s="49" t="s">
        <v>316</v>
      </c>
      <c r="L33" s="49" t="s">
        <v>316</v>
      </c>
      <c r="M33" s="49" t="s">
        <v>316</v>
      </c>
      <c r="N33" s="190" t="s">
        <v>316</v>
      </c>
      <c r="O33" s="190" t="s">
        <v>316</v>
      </c>
    </row>
    <row r="34" spans="1:15" x14ac:dyDescent="0.35">
      <c r="A34" s="27" t="s">
        <v>73</v>
      </c>
      <c r="B34" s="156" t="s">
        <v>526</v>
      </c>
      <c r="C34" s="56">
        <v>76</v>
      </c>
      <c r="D34" s="56">
        <v>61.9</v>
      </c>
      <c r="E34" s="56">
        <v>19.600000000000001</v>
      </c>
      <c r="F34" s="189">
        <v>25.6</v>
      </c>
      <c r="G34" s="56">
        <v>82.1</v>
      </c>
      <c r="H34" s="56">
        <v>80.599999999999994</v>
      </c>
      <c r="I34" s="56">
        <v>46.6</v>
      </c>
      <c r="J34" s="189">
        <v>51.2</v>
      </c>
      <c r="K34" s="56">
        <v>0.35</v>
      </c>
      <c r="L34" s="56">
        <v>0.33451208999999998</v>
      </c>
      <c r="M34" s="56">
        <v>100.11</v>
      </c>
      <c r="N34" s="189">
        <v>95.68001529</v>
      </c>
      <c r="O34" s="189" t="s">
        <v>316</v>
      </c>
    </row>
    <row r="35" spans="1:15" x14ac:dyDescent="0.35">
      <c r="A35" s="77" t="s">
        <v>74</v>
      </c>
      <c r="B35" s="122" t="s">
        <v>520</v>
      </c>
      <c r="C35" s="49">
        <v>68.5</v>
      </c>
      <c r="D35" s="49">
        <v>72.099999999999994</v>
      </c>
      <c r="E35" s="49">
        <v>59.3</v>
      </c>
      <c r="F35" s="190">
        <v>64.7</v>
      </c>
      <c r="G35" s="49">
        <v>69.3</v>
      </c>
      <c r="H35" s="49">
        <v>74.7</v>
      </c>
      <c r="I35" s="49">
        <v>61.5</v>
      </c>
      <c r="J35" s="190">
        <v>67</v>
      </c>
      <c r="K35" s="49">
        <v>0.121</v>
      </c>
      <c r="L35" s="49">
        <v>8.8541160000000004E-3</v>
      </c>
      <c r="M35" s="49">
        <v>55.389000000000003</v>
      </c>
      <c r="N35" s="190">
        <v>4.0530632320000004</v>
      </c>
      <c r="O35" s="190">
        <v>21.7</v>
      </c>
    </row>
    <row r="36" spans="1:15" x14ac:dyDescent="0.35">
      <c r="A36" s="77" t="s">
        <v>75</v>
      </c>
      <c r="B36" s="122" t="s">
        <v>616</v>
      </c>
      <c r="C36" s="49">
        <v>83.5</v>
      </c>
      <c r="D36" s="49">
        <v>36.6</v>
      </c>
      <c r="E36" s="49">
        <v>16.399999999999999</v>
      </c>
      <c r="F36" s="190">
        <v>22.6</v>
      </c>
      <c r="G36" s="49">
        <v>94.1</v>
      </c>
      <c r="H36" s="49">
        <v>49.2</v>
      </c>
      <c r="I36" s="49">
        <v>22.2</v>
      </c>
      <c r="J36" s="190">
        <v>30</v>
      </c>
      <c r="K36" s="49">
        <v>28.744</v>
      </c>
      <c r="L36" s="49">
        <v>0.67149621900000001</v>
      </c>
      <c r="M36" s="49">
        <v>314.23099999999999</v>
      </c>
      <c r="N36" s="190">
        <v>7.3408338569999998</v>
      </c>
      <c r="O36" s="190">
        <v>36.6</v>
      </c>
    </row>
    <row r="37" spans="1:15" ht="15" thickBot="1" x14ac:dyDescent="0.4">
      <c r="A37" s="77" t="s">
        <v>76</v>
      </c>
      <c r="B37" s="122" t="s">
        <v>23</v>
      </c>
      <c r="C37" s="49">
        <v>37.1</v>
      </c>
      <c r="D37" s="49">
        <v>42.7</v>
      </c>
      <c r="E37" s="49">
        <v>13.5</v>
      </c>
      <c r="F37" s="190">
        <v>19.2</v>
      </c>
      <c r="G37" s="49">
        <v>67.3</v>
      </c>
      <c r="H37" s="49">
        <v>56.5</v>
      </c>
      <c r="I37" s="49">
        <v>34.700000000000003</v>
      </c>
      <c r="J37" s="190">
        <v>39.700000000000003</v>
      </c>
      <c r="K37" s="49">
        <v>22.495000000000001</v>
      </c>
      <c r="L37" s="49">
        <v>1.1086070189999999</v>
      </c>
      <c r="M37" s="49">
        <v>266.61</v>
      </c>
      <c r="N37" s="190">
        <v>13.139173919999999</v>
      </c>
      <c r="O37" s="190">
        <v>34.9</v>
      </c>
    </row>
    <row r="38" spans="1:15" ht="15" thickBot="1" x14ac:dyDescent="0.4">
      <c r="A38" s="74" t="s">
        <v>805</v>
      </c>
      <c r="B38" s="126" t="s">
        <v>24</v>
      </c>
      <c r="C38" s="129">
        <v>70.566666666666706</v>
      </c>
      <c r="D38" s="129">
        <v>51.433333333333302</v>
      </c>
      <c r="E38" s="129">
        <v>26.955555555555598</v>
      </c>
      <c r="F38" s="192">
        <v>35.4</v>
      </c>
      <c r="G38" s="129">
        <v>86.9</v>
      </c>
      <c r="H38" s="129">
        <v>76.244444444444497</v>
      </c>
      <c r="I38" s="129">
        <v>52.411111111111097</v>
      </c>
      <c r="J38" s="192">
        <v>60.5</v>
      </c>
      <c r="K38" s="129">
        <v>1241.0160000000001</v>
      </c>
      <c r="L38" s="129">
        <v>4.9344221048333301</v>
      </c>
      <c r="M38" s="129">
        <v>3833.8220000000001</v>
      </c>
      <c r="N38" s="192">
        <v>22.379870741818198</v>
      </c>
      <c r="O38" s="192">
        <v>31.53</v>
      </c>
    </row>
    <row r="39" spans="1:15" x14ac:dyDescent="0.35">
      <c r="A39" s="27" t="s">
        <v>77</v>
      </c>
      <c r="B39" s="155" t="s">
        <v>355</v>
      </c>
      <c r="C39" s="150" t="s">
        <v>316</v>
      </c>
      <c r="D39" s="150" t="s">
        <v>316</v>
      </c>
      <c r="E39" s="150" t="s">
        <v>316</v>
      </c>
      <c r="F39" s="188" t="s">
        <v>316</v>
      </c>
      <c r="G39" s="150" t="s">
        <v>316</v>
      </c>
      <c r="H39" s="150" t="s">
        <v>316</v>
      </c>
      <c r="I39" s="150" t="s">
        <v>316</v>
      </c>
      <c r="J39" s="188" t="s">
        <v>316</v>
      </c>
      <c r="K39" s="150">
        <v>89.786000000000001</v>
      </c>
      <c r="L39" s="150">
        <v>2.7003681859999999</v>
      </c>
      <c r="M39" s="150">
        <v>2206.2359999999999</v>
      </c>
      <c r="N39" s="188">
        <v>66.353880380000007</v>
      </c>
      <c r="O39" s="188">
        <v>52.2</v>
      </c>
    </row>
    <row r="40" spans="1:15" x14ac:dyDescent="0.35">
      <c r="A40" s="77" t="s">
        <v>78</v>
      </c>
      <c r="B40" s="122" t="s">
        <v>438</v>
      </c>
      <c r="C40" s="49">
        <v>91.7</v>
      </c>
      <c r="D40" s="49">
        <v>73.099999999999994</v>
      </c>
      <c r="E40" s="49">
        <v>37.799999999999997</v>
      </c>
      <c r="F40" s="190">
        <v>51.7</v>
      </c>
      <c r="G40" s="49">
        <v>96.8</v>
      </c>
      <c r="H40" s="49">
        <v>78.900000000000006</v>
      </c>
      <c r="I40" s="49">
        <v>41.6</v>
      </c>
      <c r="J40" s="190">
        <v>56</v>
      </c>
      <c r="K40" s="49">
        <v>836.4</v>
      </c>
      <c r="L40" s="49">
        <v>3.3388555119999999</v>
      </c>
      <c r="M40" s="49">
        <v>2006</v>
      </c>
      <c r="N40" s="190">
        <v>8.0078241949999995</v>
      </c>
      <c r="O40" s="190">
        <v>36.6</v>
      </c>
    </row>
    <row r="41" spans="1:15" x14ac:dyDescent="0.35">
      <c r="A41" s="27" t="s">
        <v>79</v>
      </c>
      <c r="B41" s="155" t="s">
        <v>356</v>
      </c>
      <c r="C41" s="150" t="s">
        <v>316</v>
      </c>
      <c r="D41" s="150" t="s">
        <v>316</v>
      </c>
      <c r="E41" s="150" t="s">
        <v>316</v>
      </c>
      <c r="F41" s="188" t="s">
        <v>316</v>
      </c>
      <c r="G41" s="150" t="s">
        <v>316</v>
      </c>
      <c r="H41" s="150" t="s">
        <v>316</v>
      </c>
      <c r="I41" s="150" t="s">
        <v>316</v>
      </c>
      <c r="J41" s="188" t="s">
        <v>316</v>
      </c>
      <c r="K41" s="150" t="s">
        <v>316</v>
      </c>
      <c r="L41" s="150" t="s">
        <v>316</v>
      </c>
      <c r="M41" s="150" t="s">
        <v>316</v>
      </c>
      <c r="N41" s="188" t="s">
        <v>316</v>
      </c>
      <c r="O41" s="188">
        <v>49.7</v>
      </c>
    </row>
    <row r="42" spans="1:15" x14ac:dyDescent="0.35">
      <c r="A42" s="27" t="s">
        <v>80</v>
      </c>
      <c r="B42" s="155" t="s">
        <v>357</v>
      </c>
      <c r="C42" s="150">
        <v>73</v>
      </c>
      <c r="D42" s="150">
        <v>50.7</v>
      </c>
      <c r="E42" s="150">
        <v>23.5</v>
      </c>
      <c r="F42" s="188">
        <v>40.6</v>
      </c>
      <c r="G42" s="150">
        <v>100</v>
      </c>
      <c r="H42" s="150">
        <v>91.5</v>
      </c>
      <c r="I42" s="150">
        <v>70</v>
      </c>
      <c r="J42" s="188">
        <v>82.3</v>
      </c>
      <c r="K42" s="150">
        <v>12.156000000000001</v>
      </c>
      <c r="L42" s="150">
        <v>5.9156451199999998</v>
      </c>
      <c r="M42" s="150">
        <v>39.381</v>
      </c>
      <c r="N42" s="188">
        <v>19.16452949</v>
      </c>
      <c r="O42" s="188">
        <v>15</v>
      </c>
    </row>
    <row r="43" spans="1:15" x14ac:dyDescent="0.35">
      <c r="A43" s="77" t="s">
        <v>81</v>
      </c>
      <c r="B43" s="122" t="s">
        <v>25</v>
      </c>
      <c r="C43" s="49">
        <v>74</v>
      </c>
      <c r="D43" s="49">
        <v>71.400000000000006</v>
      </c>
      <c r="E43" s="49">
        <v>66.8</v>
      </c>
      <c r="F43" s="190">
        <v>69.400000000000006</v>
      </c>
      <c r="G43" s="49">
        <v>94.4</v>
      </c>
      <c r="H43" s="49">
        <v>98</v>
      </c>
      <c r="I43" s="49">
        <v>96.8</v>
      </c>
      <c r="J43" s="190">
        <v>97</v>
      </c>
      <c r="K43" s="49">
        <v>1578.2070000000001</v>
      </c>
      <c r="L43" s="49">
        <v>8.1547262269999994</v>
      </c>
      <c r="M43" s="49">
        <v>4534.2370000000001</v>
      </c>
      <c r="N43" s="190">
        <v>23.428777960000001</v>
      </c>
      <c r="O43" s="190">
        <v>44.8</v>
      </c>
    </row>
    <row r="44" spans="1:15" ht="15" thickBot="1" x14ac:dyDescent="0.4">
      <c r="A44" s="77" t="s">
        <v>82</v>
      </c>
      <c r="B44" s="122" t="s">
        <v>26</v>
      </c>
      <c r="C44" s="49">
        <v>80.7</v>
      </c>
      <c r="D44" s="49">
        <v>73</v>
      </c>
      <c r="E44" s="49">
        <v>59.4</v>
      </c>
      <c r="F44" s="190">
        <v>66.3</v>
      </c>
      <c r="G44" s="49">
        <v>95.9</v>
      </c>
      <c r="H44" s="49">
        <v>97.4</v>
      </c>
      <c r="I44" s="49">
        <v>90.8</v>
      </c>
      <c r="J44" s="190">
        <v>93.6</v>
      </c>
      <c r="K44" s="49">
        <v>268.12599999999998</v>
      </c>
      <c r="L44" s="49">
        <v>6.4237305679999999</v>
      </c>
      <c r="M44" s="49">
        <v>514.64800000000002</v>
      </c>
      <c r="N44" s="190">
        <v>12.32987509</v>
      </c>
      <c r="O44" s="190">
        <v>54.6</v>
      </c>
    </row>
    <row r="45" spans="1:15" ht="15" thickBot="1" x14ac:dyDescent="0.4">
      <c r="A45" s="74" t="s">
        <v>805</v>
      </c>
      <c r="B45" s="126" t="s">
        <v>27</v>
      </c>
      <c r="C45" s="129">
        <v>79.849999999999994</v>
      </c>
      <c r="D45" s="129">
        <v>67.05</v>
      </c>
      <c r="E45" s="129">
        <v>46.875</v>
      </c>
      <c r="F45" s="192">
        <v>57</v>
      </c>
      <c r="G45" s="129">
        <v>96.775000000000006</v>
      </c>
      <c r="H45" s="129">
        <v>91.45</v>
      </c>
      <c r="I45" s="129">
        <v>74.8</v>
      </c>
      <c r="J45" s="192">
        <v>82.224999999999994</v>
      </c>
      <c r="K45" s="129">
        <v>2784.6750000000002</v>
      </c>
      <c r="L45" s="129">
        <v>5.3066651226000001</v>
      </c>
      <c r="M45" s="129">
        <v>9300.5020000000004</v>
      </c>
      <c r="N45" s="192">
        <v>25.856977423</v>
      </c>
      <c r="O45" s="192">
        <v>42.15</v>
      </c>
    </row>
    <row r="46" spans="1:15" x14ac:dyDescent="0.35">
      <c r="A46" s="77" t="s">
        <v>83</v>
      </c>
      <c r="B46" s="122" t="s">
        <v>28</v>
      </c>
      <c r="C46" s="49">
        <v>93.6</v>
      </c>
      <c r="D46" s="49">
        <v>58.2</v>
      </c>
      <c r="E46" s="49">
        <v>3.2</v>
      </c>
      <c r="F46" s="190">
        <v>38.299999999999997</v>
      </c>
      <c r="G46" s="49">
        <v>93.9</v>
      </c>
      <c r="H46" s="49">
        <v>73.599999999999994</v>
      </c>
      <c r="I46" s="49">
        <v>58.7</v>
      </c>
      <c r="J46" s="190">
        <v>70.2</v>
      </c>
      <c r="K46" s="49">
        <v>17.082999999999998</v>
      </c>
      <c r="L46" s="49">
        <v>3.2326187370000001</v>
      </c>
      <c r="M46" s="49">
        <v>94.254000000000005</v>
      </c>
      <c r="N46" s="190">
        <v>17.835699030000001</v>
      </c>
      <c r="O46" s="190">
        <v>20.7</v>
      </c>
    </row>
    <row r="47" spans="1:15" x14ac:dyDescent="0.35">
      <c r="A47" s="77" t="s">
        <v>84</v>
      </c>
      <c r="B47" s="122" t="s">
        <v>29</v>
      </c>
      <c r="C47" s="49" t="s">
        <v>316</v>
      </c>
      <c r="D47" s="49" t="s">
        <v>316</v>
      </c>
      <c r="E47" s="49" t="s">
        <v>316</v>
      </c>
      <c r="F47" s="190" t="s">
        <v>316</v>
      </c>
      <c r="G47" s="49" t="s">
        <v>316</v>
      </c>
      <c r="H47" s="49" t="s">
        <v>316</v>
      </c>
      <c r="I47" s="49" t="s">
        <v>316</v>
      </c>
      <c r="J47" s="190" t="s">
        <v>316</v>
      </c>
      <c r="K47" s="49">
        <v>45.872999999999998</v>
      </c>
      <c r="L47" s="49">
        <v>8.4965891770000006</v>
      </c>
      <c r="M47" s="49">
        <v>184.34899999999999</v>
      </c>
      <c r="N47" s="190">
        <v>34.145090099999997</v>
      </c>
      <c r="O47" s="190">
        <v>18.399999999999999</v>
      </c>
    </row>
    <row r="48" spans="1:15" x14ac:dyDescent="0.35">
      <c r="A48" s="77" t="s">
        <v>85</v>
      </c>
      <c r="B48" s="122" t="s">
        <v>30</v>
      </c>
      <c r="C48" s="49" t="s">
        <v>316</v>
      </c>
      <c r="D48" s="49" t="s">
        <v>316</v>
      </c>
      <c r="E48" s="49" t="s">
        <v>316</v>
      </c>
      <c r="F48" s="190" t="s">
        <v>316</v>
      </c>
      <c r="G48" s="49" t="s">
        <v>316</v>
      </c>
      <c r="H48" s="49" t="s">
        <v>316</v>
      </c>
      <c r="I48" s="49" t="s">
        <v>316</v>
      </c>
      <c r="J48" s="190" t="s">
        <v>316</v>
      </c>
      <c r="K48" s="49">
        <v>9.1479999999999997</v>
      </c>
      <c r="L48" s="49">
        <v>1.239364873</v>
      </c>
      <c r="M48" s="49">
        <v>45.686</v>
      </c>
      <c r="N48" s="190">
        <v>6.1895084809999998</v>
      </c>
      <c r="O48" s="190" t="s">
        <v>316</v>
      </c>
    </row>
    <row r="49" spans="1:15" x14ac:dyDescent="0.35">
      <c r="A49" s="77" t="s">
        <v>86</v>
      </c>
      <c r="B49" s="122" t="s">
        <v>31</v>
      </c>
      <c r="C49" s="49">
        <v>53.9</v>
      </c>
      <c r="D49" s="49">
        <v>36.200000000000003</v>
      </c>
      <c r="E49" s="49">
        <v>8.1</v>
      </c>
      <c r="F49" s="190">
        <v>18.100000000000001</v>
      </c>
      <c r="G49" s="49">
        <v>96.2</v>
      </c>
      <c r="H49" s="49">
        <v>78.8</v>
      </c>
      <c r="I49" s="49">
        <v>40.5</v>
      </c>
      <c r="J49" s="190">
        <v>53.7</v>
      </c>
      <c r="K49" s="49">
        <v>154.566</v>
      </c>
      <c r="L49" s="49">
        <v>13.29935201</v>
      </c>
      <c r="M49" s="49">
        <v>211.334</v>
      </c>
      <c r="N49" s="190">
        <v>18.183851929999999</v>
      </c>
      <c r="O49" s="190">
        <v>30.4</v>
      </c>
    </row>
    <row r="50" spans="1:15" x14ac:dyDescent="0.35">
      <c r="A50" s="77" t="s">
        <v>87</v>
      </c>
      <c r="B50" s="122" t="s">
        <v>32</v>
      </c>
      <c r="C50" s="49">
        <v>100</v>
      </c>
      <c r="D50" s="49">
        <v>42.5</v>
      </c>
      <c r="E50" s="49">
        <v>13.9</v>
      </c>
      <c r="F50" s="190">
        <v>22.4</v>
      </c>
      <c r="G50" s="49" t="s">
        <v>316</v>
      </c>
      <c r="H50" s="49" t="s">
        <v>316</v>
      </c>
      <c r="I50" s="49" t="s">
        <v>316</v>
      </c>
      <c r="J50" s="190" t="s">
        <v>316</v>
      </c>
      <c r="K50" s="49" t="s">
        <v>316</v>
      </c>
      <c r="L50" s="49" t="s">
        <v>316</v>
      </c>
      <c r="M50" s="49" t="s">
        <v>316</v>
      </c>
      <c r="N50" s="190" t="s">
        <v>316</v>
      </c>
      <c r="O50" s="190" t="s">
        <v>316</v>
      </c>
    </row>
    <row r="51" spans="1:15" x14ac:dyDescent="0.35">
      <c r="A51" s="27" t="s">
        <v>88</v>
      </c>
      <c r="B51" s="156" t="s">
        <v>33</v>
      </c>
      <c r="C51" s="56">
        <v>75.099999999999994</v>
      </c>
      <c r="D51" s="56">
        <v>47.9</v>
      </c>
      <c r="E51" s="56">
        <v>21.8</v>
      </c>
      <c r="F51" s="189">
        <v>33.200000000000003</v>
      </c>
      <c r="G51" s="56">
        <v>92.9</v>
      </c>
      <c r="H51" s="56">
        <v>85.3</v>
      </c>
      <c r="I51" s="56">
        <v>53</v>
      </c>
      <c r="J51" s="189">
        <v>64.900000000000006</v>
      </c>
      <c r="K51" s="56">
        <v>96.647000000000006</v>
      </c>
      <c r="L51" s="56">
        <v>0.97379184399999996</v>
      </c>
      <c r="M51" s="56">
        <v>6674.7150000000001</v>
      </c>
      <c r="N51" s="189">
        <v>67.252817210000003</v>
      </c>
      <c r="O51" s="189">
        <v>51.9</v>
      </c>
    </row>
    <row r="52" spans="1:15" x14ac:dyDescent="0.35">
      <c r="A52" s="77" t="s">
        <v>89</v>
      </c>
      <c r="B52" s="122" t="s">
        <v>448</v>
      </c>
      <c r="C52" s="49">
        <v>77.099999999999994</v>
      </c>
      <c r="D52" s="49">
        <v>20.9</v>
      </c>
      <c r="E52" s="49">
        <v>15.5</v>
      </c>
      <c r="F52" s="190">
        <v>19</v>
      </c>
      <c r="G52" s="49">
        <v>100</v>
      </c>
      <c r="H52" s="49">
        <v>78.099999999999994</v>
      </c>
      <c r="I52" s="49">
        <v>52.7</v>
      </c>
      <c r="J52" s="190">
        <v>58.5</v>
      </c>
      <c r="K52" s="49">
        <v>50.63</v>
      </c>
      <c r="L52" s="49">
        <v>53.08240721</v>
      </c>
      <c r="M52" s="49">
        <v>67.23</v>
      </c>
      <c r="N52" s="190">
        <v>70.486475150000004</v>
      </c>
      <c r="O52" s="190">
        <v>18.100000000000001</v>
      </c>
    </row>
    <row r="53" spans="1:15" x14ac:dyDescent="0.35">
      <c r="A53" s="77" t="s">
        <v>90</v>
      </c>
      <c r="B53" s="122" t="s">
        <v>34</v>
      </c>
      <c r="C53" s="49" t="s">
        <v>316</v>
      </c>
      <c r="D53" s="49" t="s">
        <v>316</v>
      </c>
      <c r="E53" s="49" t="s">
        <v>316</v>
      </c>
      <c r="F53" s="190" t="s">
        <v>316</v>
      </c>
      <c r="G53" s="49" t="s">
        <v>316</v>
      </c>
      <c r="H53" s="49" t="s">
        <v>316</v>
      </c>
      <c r="I53" s="49" t="s">
        <v>316</v>
      </c>
      <c r="J53" s="190" t="s">
        <v>316</v>
      </c>
      <c r="K53" s="49">
        <v>10.628</v>
      </c>
      <c r="L53" s="49">
        <v>24.70708574</v>
      </c>
      <c r="M53" s="49">
        <v>21.893000000000001</v>
      </c>
      <c r="N53" s="190">
        <v>50.895015809999997</v>
      </c>
      <c r="O53" s="190" t="s">
        <v>316</v>
      </c>
    </row>
    <row r="54" spans="1:15" x14ac:dyDescent="0.35">
      <c r="A54" s="77" t="s">
        <v>91</v>
      </c>
      <c r="B54" s="122" t="s">
        <v>478</v>
      </c>
      <c r="C54" s="49">
        <v>15.5</v>
      </c>
      <c r="D54" s="49">
        <v>24.7</v>
      </c>
      <c r="E54" s="49">
        <v>7.1</v>
      </c>
      <c r="F54" s="190">
        <v>13.3</v>
      </c>
      <c r="G54" s="49">
        <v>82</v>
      </c>
      <c r="H54" s="49">
        <v>59.7</v>
      </c>
      <c r="I54" s="49">
        <v>35.799999999999997</v>
      </c>
      <c r="J54" s="190">
        <v>47.3</v>
      </c>
      <c r="K54" s="49" t="s">
        <v>316</v>
      </c>
      <c r="L54" s="49" t="s">
        <v>316</v>
      </c>
      <c r="M54" s="49">
        <v>8.7270000000000003</v>
      </c>
      <c r="N54" s="190">
        <v>78.777757719999997</v>
      </c>
      <c r="O54" s="190">
        <v>16.899999999999999</v>
      </c>
    </row>
    <row r="55" spans="1:15" x14ac:dyDescent="0.35">
      <c r="A55" s="77" t="s">
        <v>92</v>
      </c>
      <c r="B55" s="122" t="s">
        <v>35</v>
      </c>
      <c r="C55" s="49">
        <v>72.099999999999994</v>
      </c>
      <c r="D55" s="49">
        <v>43.2</v>
      </c>
      <c r="E55" s="49">
        <v>35.9</v>
      </c>
      <c r="F55" s="190">
        <v>42.2</v>
      </c>
      <c r="G55" s="49">
        <v>91.8</v>
      </c>
      <c r="H55" s="49">
        <v>78.3</v>
      </c>
      <c r="I55" s="49">
        <v>60.2</v>
      </c>
      <c r="J55" s="190">
        <v>69.599999999999994</v>
      </c>
      <c r="K55" s="49">
        <v>197.210903</v>
      </c>
      <c r="L55" s="49">
        <v>25.722733130000002</v>
      </c>
      <c r="M55" s="49">
        <v>242.78924069999999</v>
      </c>
      <c r="N55" s="190">
        <v>31.667634750000001</v>
      </c>
      <c r="O55" s="190">
        <v>17.5</v>
      </c>
    </row>
    <row r="56" spans="1:15" x14ac:dyDescent="0.35">
      <c r="A56" s="77" t="s">
        <v>93</v>
      </c>
      <c r="B56" s="122" t="s">
        <v>36</v>
      </c>
      <c r="C56" s="49">
        <v>78.099999999999994</v>
      </c>
      <c r="D56" s="49">
        <v>52.3</v>
      </c>
      <c r="E56" s="49">
        <v>17.2</v>
      </c>
      <c r="F56" s="190">
        <v>33</v>
      </c>
      <c r="G56" s="49">
        <v>95.3</v>
      </c>
      <c r="H56" s="49">
        <v>75.8</v>
      </c>
      <c r="I56" s="49">
        <v>41.7</v>
      </c>
      <c r="J56" s="190">
        <v>56.5</v>
      </c>
      <c r="K56" s="49">
        <v>88.376000000000005</v>
      </c>
      <c r="L56" s="49">
        <v>33.9036629</v>
      </c>
      <c r="M56" s="49">
        <v>97.819000000000003</v>
      </c>
      <c r="N56" s="190">
        <v>37.526278640000001</v>
      </c>
      <c r="O56" s="190">
        <v>5.6</v>
      </c>
    </row>
    <row r="57" spans="1:15" x14ac:dyDescent="0.35">
      <c r="A57" s="27" t="s">
        <v>94</v>
      </c>
      <c r="B57" s="155" t="s">
        <v>358</v>
      </c>
      <c r="C57" s="150">
        <v>69.8</v>
      </c>
      <c r="D57" s="150">
        <v>48.2</v>
      </c>
      <c r="E57" s="150">
        <v>14.8</v>
      </c>
      <c r="F57" s="188">
        <v>22.3</v>
      </c>
      <c r="G57" s="150">
        <v>78.599999999999994</v>
      </c>
      <c r="H57" s="150">
        <v>35.5</v>
      </c>
      <c r="I57" s="150">
        <v>18.899999999999999</v>
      </c>
      <c r="J57" s="188">
        <v>23.5</v>
      </c>
      <c r="K57" s="150">
        <v>211.875</v>
      </c>
      <c r="L57" s="150">
        <v>4.2810173980000004</v>
      </c>
      <c r="M57" s="150">
        <v>1068.8800000000001</v>
      </c>
      <c r="N57" s="188">
        <v>21.597139240000001</v>
      </c>
      <c r="O57" s="188">
        <v>46.2</v>
      </c>
    </row>
    <row r="58" spans="1:15" x14ac:dyDescent="0.35">
      <c r="A58" s="77" t="s">
        <v>95</v>
      </c>
      <c r="B58" s="122" t="s">
        <v>37</v>
      </c>
      <c r="C58" s="49">
        <v>83</v>
      </c>
      <c r="D58" s="49">
        <v>58.9</v>
      </c>
      <c r="E58" s="49">
        <v>15.5</v>
      </c>
      <c r="F58" s="190">
        <v>34.6</v>
      </c>
      <c r="G58" s="49">
        <v>97.4</v>
      </c>
      <c r="H58" s="49">
        <v>85.9</v>
      </c>
      <c r="I58" s="49">
        <v>50.2</v>
      </c>
      <c r="J58" s="190">
        <v>64.7</v>
      </c>
      <c r="K58" s="49">
        <v>140.71590760000001</v>
      </c>
      <c r="L58" s="49">
        <v>9.9968232100000005</v>
      </c>
      <c r="M58" s="49">
        <v>403.75243799999998</v>
      </c>
      <c r="N58" s="190">
        <v>28.683620860000001</v>
      </c>
      <c r="O58" s="190">
        <v>44.1</v>
      </c>
    </row>
    <row r="59" spans="1:15" x14ac:dyDescent="0.35">
      <c r="A59" s="77" t="s">
        <v>96</v>
      </c>
      <c r="B59" s="122" t="s">
        <v>38</v>
      </c>
      <c r="C59" s="49">
        <v>41.1</v>
      </c>
      <c r="D59" s="49">
        <v>28.1</v>
      </c>
      <c r="E59" s="49">
        <v>3.4</v>
      </c>
      <c r="F59" s="190">
        <v>7</v>
      </c>
      <c r="G59" s="49">
        <v>70.900000000000006</v>
      </c>
      <c r="H59" s="49">
        <v>51.9</v>
      </c>
      <c r="I59" s="49">
        <v>24.9</v>
      </c>
      <c r="J59" s="190">
        <v>29.1</v>
      </c>
      <c r="K59" s="49">
        <v>0.98899999999999999</v>
      </c>
      <c r="L59" s="49">
        <v>1.3256484150000001</v>
      </c>
      <c r="M59" s="49">
        <v>5.1539999999999999</v>
      </c>
      <c r="N59" s="190">
        <v>6.9083841570000004</v>
      </c>
      <c r="O59" s="190">
        <v>14.4</v>
      </c>
    </row>
    <row r="60" spans="1:15" ht="15" thickBot="1" x14ac:dyDescent="0.4">
      <c r="A60" s="27" t="s">
        <v>97</v>
      </c>
      <c r="B60" s="156" t="s">
        <v>533</v>
      </c>
      <c r="C60" s="56">
        <v>49</v>
      </c>
      <c r="D60" s="56">
        <v>39.5</v>
      </c>
      <c r="E60" s="56">
        <v>19.600000000000001</v>
      </c>
      <c r="F60" s="189">
        <v>29.8</v>
      </c>
      <c r="G60" s="56">
        <v>96.6</v>
      </c>
      <c r="H60" s="56">
        <v>92.5</v>
      </c>
      <c r="I60" s="56">
        <v>73.5</v>
      </c>
      <c r="J60" s="189">
        <v>82.6</v>
      </c>
      <c r="K60" s="56">
        <v>30.942</v>
      </c>
      <c r="L60" s="56">
        <v>5.0722261929999997</v>
      </c>
      <c r="M60" s="56">
        <v>208.97900000000001</v>
      </c>
      <c r="N60" s="189">
        <v>34.257279990000001</v>
      </c>
      <c r="O60" s="189">
        <v>23.2</v>
      </c>
    </row>
    <row r="61" spans="1:15" ht="15" thickBot="1" x14ac:dyDescent="0.4">
      <c r="A61" s="74" t="s">
        <v>805</v>
      </c>
      <c r="B61" s="126" t="s">
        <v>39</v>
      </c>
      <c r="C61" s="129">
        <v>67.358333333333405</v>
      </c>
      <c r="D61" s="129">
        <v>41.716666666666697</v>
      </c>
      <c r="E61" s="129">
        <v>14.6666666666667</v>
      </c>
      <c r="F61" s="192">
        <v>26.1</v>
      </c>
      <c r="G61" s="129">
        <v>90.509090909090901</v>
      </c>
      <c r="H61" s="129">
        <v>72.309090909090898</v>
      </c>
      <c r="I61" s="129">
        <v>46.372727272727303</v>
      </c>
      <c r="J61" s="192">
        <v>56.4181818181818</v>
      </c>
      <c r="K61" s="129">
        <v>1054.6838106</v>
      </c>
      <c r="L61" s="129">
        <v>14.2564092951538</v>
      </c>
      <c r="M61" s="129">
        <v>9335.5616786999999</v>
      </c>
      <c r="N61" s="192">
        <v>36.029039504857202</v>
      </c>
      <c r="O61" s="192">
        <v>25.616666666666699</v>
      </c>
    </row>
    <row r="62" spans="1:15" ht="15" thickBot="1" x14ac:dyDescent="0.4">
      <c r="A62" s="75" t="s">
        <v>805</v>
      </c>
      <c r="B62" s="133" t="s">
        <v>40</v>
      </c>
      <c r="C62" s="136">
        <v>68.651351351351394</v>
      </c>
      <c r="D62" s="136">
        <v>47.043243243243303</v>
      </c>
      <c r="E62" s="136">
        <v>24.486486486486498</v>
      </c>
      <c r="F62" s="193">
        <v>33.340540540540502</v>
      </c>
      <c r="G62" s="136">
        <v>88.3771428571429</v>
      </c>
      <c r="H62" s="136">
        <v>76.691428571428602</v>
      </c>
      <c r="I62" s="136">
        <v>52.56</v>
      </c>
      <c r="J62" s="193">
        <v>60.9171428571428</v>
      </c>
      <c r="K62" s="136">
        <v>5365.7078105999999</v>
      </c>
      <c r="L62" s="136">
        <v>7.8643237860243902</v>
      </c>
      <c r="M62" s="136">
        <v>27616.055678699999</v>
      </c>
      <c r="N62" s="193">
        <v>26.771871642190501</v>
      </c>
      <c r="O62" s="193">
        <v>29.765909090909101</v>
      </c>
    </row>
    <row r="63" spans="1:15" ht="15" thickBot="1" x14ac:dyDescent="0.4">
      <c r="A63" s="75" t="s">
        <v>805</v>
      </c>
      <c r="B63" s="133" t="s">
        <v>922</v>
      </c>
      <c r="C63" s="136">
        <v>80.783333333333402</v>
      </c>
      <c r="D63" s="136">
        <v>58.883333333333297</v>
      </c>
      <c r="E63" s="136">
        <v>37.47</v>
      </c>
      <c r="F63" s="193">
        <v>46.476666666666702</v>
      </c>
      <c r="G63" s="136">
        <v>94.065517241379297</v>
      </c>
      <c r="H63" s="136">
        <v>80.489655172413805</v>
      </c>
      <c r="I63" s="136">
        <v>61.796551724137899</v>
      </c>
      <c r="J63" s="193">
        <v>69.296551724137998</v>
      </c>
      <c r="K63" s="136">
        <v>610395.89616020001</v>
      </c>
      <c r="L63" s="136">
        <v>8.8506031121428599</v>
      </c>
      <c r="M63" s="136">
        <v>3116591.4912488</v>
      </c>
      <c r="N63" s="193">
        <v>29.365941595032801</v>
      </c>
      <c r="O63" s="193">
        <v>64.945794392523396</v>
      </c>
    </row>
    <row r="64" spans="1:15" x14ac:dyDescent="0.35">
      <c r="A64" s="76" t="s">
        <v>805</v>
      </c>
      <c r="B64" s="140" t="s">
        <v>42</v>
      </c>
      <c r="C64" s="143">
        <v>88.981818181818198</v>
      </c>
      <c r="D64" s="143">
        <v>74.090909090909093</v>
      </c>
      <c r="E64" s="143">
        <v>49.554545454545497</v>
      </c>
      <c r="F64" s="194">
        <v>59.1727272727273</v>
      </c>
      <c r="G64" s="143">
        <v>98.73</v>
      </c>
      <c r="H64" s="143">
        <v>95.88</v>
      </c>
      <c r="I64" s="143">
        <v>78.790000000000006</v>
      </c>
      <c r="J64" s="194">
        <v>84.87</v>
      </c>
      <c r="K64" s="143">
        <v>9436.3366095000001</v>
      </c>
      <c r="L64" s="143">
        <v>5.8138962134782597</v>
      </c>
      <c r="M64" s="143">
        <v>53575.503535299998</v>
      </c>
      <c r="N64" s="194">
        <v>21.5870773219333</v>
      </c>
      <c r="O64" s="194">
        <v>48.859090909090902</v>
      </c>
    </row>
    <row r="65" spans="1:15" x14ac:dyDescent="0.35">
      <c r="A65" s="76" t="s">
        <v>805</v>
      </c>
      <c r="B65" s="124" t="s">
        <v>43</v>
      </c>
      <c r="C65" s="51">
        <v>77.2</v>
      </c>
      <c r="D65" s="51">
        <v>45.235714285714302</v>
      </c>
      <c r="E65" s="51">
        <v>25.0285714285714</v>
      </c>
      <c r="F65" s="195">
        <v>34.064285714285703</v>
      </c>
      <c r="G65" s="51">
        <v>93.407142857142901</v>
      </c>
      <c r="H65" s="51">
        <v>66.692857142857207</v>
      </c>
      <c r="I65" s="51">
        <v>44.542857142857201</v>
      </c>
      <c r="J65" s="195">
        <v>53.8857142857143</v>
      </c>
      <c r="K65" s="51">
        <v>133993.53652170001</v>
      </c>
      <c r="L65" s="51">
        <v>7.1313346413333303</v>
      </c>
      <c r="M65" s="51">
        <v>365355.84289600002</v>
      </c>
      <c r="N65" s="195">
        <v>22.645341613239999</v>
      </c>
      <c r="O65" s="195">
        <v>44.869230769230803</v>
      </c>
    </row>
    <row r="66" spans="1:15" ht="15" thickBot="1" x14ac:dyDescent="0.4">
      <c r="A66" s="76" t="s">
        <v>805</v>
      </c>
      <c r="B66" s="125" t="s">
        <v>315</v>
      </c>
      <c r="C66" s="100">
        <v>74.083582089552294</v>
      </c>
      <c r="D66" s="100">
        <v>52.344776119403001</v>
      </c>
      <c r="E66" s="100">
        <v>30.3</v>
      </c>
      <c r="F66" s="196">
        <v>39.222388059701501</v>
      </c>
      <c r="G66" s="100">
        <v>90.954687500000006</v>
      </c>
      <c r="H66" s="100">
        <v>78.412499999999994</v>
      </c>
      <c r="I66" s="100">
        <v>56.745312499999997</v>
      </c>
      <c r="J66" s="196">
        <v>64.714062499999997</v>
      </c>
      <c r="K66" s="100">
        <v>615761.60397079994</v>
      </c>
      <c r="L66" s="100">
        <v>8.5736342602876707</v>
      </c>
      <c r="M66" s="100">
        <v>3144207.5469275001</v>
      </c>
      <c r="N66" s="196">
        <v>28.701606607109799</v>
      </c>
      <c r="O66" s="196">
        <v>54.694701986755</v>
      </c>
    </row>
    <row r="67" spans="1:15" x14ac:dyDescent="0.35">
      <c r="A67" s="76" t="s">
        <v>805</v>
      </c>
      <c r="B67" s="124" t="s">
        <v>341</v>
      </c>
      <c r="C67" s="51">
        <v>71.186666666666696</v>
      </c>
      <c r="D67" s="51">
        <v>51.626666666666701</v>
      </c>
      <c r="E67" s="51">
        <v>31.62</v>
      </c>
      <c r="F67" s="195">
        <v>39.826666666666704</v>
      </c>
      <c r="G67" s="51">
        <v>90.76</v>
      </c>
      <c r="H67" s="51">
        <v>79.793333333333294</v>
      </c>
      <c r="I67" s="51">
        <v>57.8333333333333</v>
      </c>
      <c r="J67" s="195">
        <v>66.146666666666704</v>
      </c>
      <c r="K67" s="51">
        <v>2383.944</v>
      </c>
      <c r="L67" s="51">
        <v>6.1619920831249999</v>
      </c>
      <c r="M67" s="51">
        <v>6202.4120000000003</v>
      </c>
      <c r="N67" s="195">
        <v>18.650378491800002</v>
      </c>
      <c r="O67" s="195">
        <v>30.422222222222199</v>
      </c>
    </row>
    <row r="68" spans="1:15" x14ac:dyDescent="0.35">
      <c r="A68" s="76" t="s">
        <v>805</v>
      </c>
      <c r="B68" s="124" t="s">
        <v>349</v>
      </c>
      <c r="C68" s="51">
        <v>72.2</v>
      </c>
      <c r="D68" s="51">
        <v>48.831578947368399</v>
      </c>
      <c r="E68" s="51">
        <v>25.721052631578999</v>
      </c>
      <c r="F68" s="195">
        <v>35.836842105263202</v>
      </c>
      <c r="G68" s="51">
        <v>89.172222222222203</v>
      </c>
      <c r="H68" s="51">
        <v>77.327777777777797</v>
      </c>
      <c r="I68" s="51">
        <v>53.7</v>
      </c>
      <c r="J68" s="195">
        <v>62.3611111111111</v>
      </c>
      <c r="K68" s="51">
        <v>3870.5898106</v>
      </c>
      <c r="L68" s="51">
        <v>12.3517488510526</v>
      </c>
      <c r="M68" s="51">
        <v>16449.7426787</v>
      </c>
      <c r="N68" s="195">
        <v>28.058607543555599</v>
      </c>
      <c r="O68" s="195">
        <v>27.984999999999999</v>
      </c>
    </row>
    <row r="69" spans="1:15" x14ac:dyDescent="0.35">
      <c r="A69" s="76" t="s">
        <v>805</v>
      </c>
      <c r="B69" s="124" t="s">
        <v>342</v>
      </c>
      <c r="C69" s="51">
        <v>68.766666666666694</v>
      </c>
      <c r="D69" s="51">
        <v>46.616666666666703</v>
      </c>
      <c r="E69" s="51">
        <v>21.45</v>
      </c>
      <c r="F69" s="195">
        <v>29.0833333333333</v>
      </c>
      <c r="G69" s="51">
        <v>87.8</v>
      </c>
      <c r="H69" s="51">
        <v>73.116666666666703</v>
      </c>
      <c r="I69" s="51">
        <v>47.95</v>
      </c>
      <c r="J69" s="195">
        <v>56.15</v>
      </c>
      <c r="K69" s="51">
        <v>699.79200000000003</v>
      </c>
      <c r="L69" s="51">
        <v>3.0426021714</v>
      </c>
      <c r="M69" s="51">
        <v>2129.1219999999998</v>
      </c>
      <c r="N69" s="195">
        <v>28.9695663778</v>
      </c>
      <c r="O69" s="195">
        <v>31.42</v>
      </c>
    </row>
    <row r="70" spans="1:15" x14ac:dyDescent="0.35">
      <c r="A70" s="76" t="s">
        <v>805</v>
      </c>
      <c r="B70" s="124" t="s">
        <v>343</v>
      </c>
      <c r="C70" s="51">
        <v>57.783333333333303</v>
      </c>
      <c r="D70" s="51">
        <v>35.683333333333302</v>
      </c>
      <c r="E70" s="51">
        <v>18.283333333333299</v>
      </c>
      <c r="F70" s="195">
        <v>24.5</v>
      </c>
      <c r="G70" s="51">
        <v>82.766666666666694</v>
      </c>
      <c r="H70" s="51">
        <v>72.716666666666697</v>
      </c>
      <c r="I70" s="51">
        <v>43.8333333333333</v>
      </c>
      <c r="J70" s="195">
        <v>51.8333333333333</v>
      </c>
      <c r="K70" s="51">
        <v>180.63900000000001</v>
      </c>
      <c r="L70" s="51">
        <v>3.1680621886</v>
      </c>
      <c r="M70" s="51">
        <v>773.88400000000001</v>
      </c>
      <c r="N70" s="195">
        <v>10.394710954000001</v>
      </c>
      <c r="O70" s="195">
        <v>21.112500000000001</v>
      </c>
    </row>
    <row r="71" spans="1:15" x14ac:dyDescent="0.35">
      <c r="A71" s="76" t="s">
        <v>805</v>
      </c>
      <c r="B71" s="124" t="s">
        <v>344</v>
      </c>
      <c r="C71" s="51">
        <v>67.358333333333405</v>
      </c>
      <c r="D71" s="51">
        <v>41.716666666666697</v>
      </c>
      <c r="E71" s="51">
        <v>14.6666666666667</v>
      </c>
      <c r="F71" s="195">
        <v>26.1</v>
      </c>
      <c r="G71" s="51">
        <v>90.509090909090901</v>
      </c>
      <c r="H71" s="51">
        <v>72.309090909090898</v>
      </c>
      <c r="I71" s="51">
        <v>46.372727272727303</v>
      </c>
      <c r="J71" s="195">
        <v>56.4181818181818</v>
      </c>
      <c r="K71" s="51">
        <v>1054.6838106</v>
      </c>
      <c r="L71" s="51">
        <v>14.2564092951538</v>
      </c>
      <c r="M71" s="51">
        <v>9335.5616786999999</v>
      </c>
      <c r="N71" s="195">
        <v>36.029039504857202</v>
      </c>
      <c r="O71" s="195">
        <v>25.616666666666699</v>
      </c>
    </row>
    <row r="72" spans="1:15" x14ac:dyDescent="0.35">
      <c r="A72" s="76" t="s">
        <v>805</v>
      </c>
      <c r="B72" s="124" t="s">
        <v>345</v>
      </c>
      <c r="C72" s="51">
        <v>68.283333333333402</v>
      </c>
      <c r="D72" s="51">
        <v>55.4</v>
      </c>
      <c r="E72" s="51">
        <v>31.683333333333302</v>
      </c>
      <c r="F72" s="195">
        <v>38.716666666666697</v>
      </c>
      <c r="G72" s="51">
        <v>83.183333333333394</v>
      </c>
      <c r="H72" s="51">
        <v>77.866666666666703</v>
      </c>
      <c r="I72" s="51">
        <v>55.6</v>
      </c>
      <c r="J72" s="195">
        <v>62.6666666666667</v>
      </c>
      <c r="K72" s="51">
        <v>896.46400000000006</v>
      </c>
      <c r="L72" s="51">
        <v>4.1905404251666702</v>
      </c>
      <c r="M72" s="51">
        <v>2132.7420000000002</v>
      </c>
      <c r="N72" s="195">
        <v>28.8329277522</v>
      </c>
      <c r="O72" s="195">
        <v>32.159999999999997</v>
      </c>
    </row>
    <row r="73" spans="1:15" x14ac:dyDescent="0.35">
      <c r="A73" s="76" t="s">
        <v>805</v>
      </c>
      <c r="B73" s="124" t="s">
        <v>346</v>
      </c>
      <c r="C73" s="51">
        <v>69.47</v>
      </c>
      <c r="D73" s="51">
        <v>46.45</v>
      </c>
      <c r="E73" s="51">
        <v>25.53</v>
      </c>
      <c r="F73" s="195">
        <v>33.01</v>
      </c>
      <c r="G73" s="51">
        <v>87.9444444444445</v>
      </c>
      <c r="H73" s="51">
        <v>76.477777777777803</v>
      </c>
      <c r="I73" s="51">
        <v>50.811111111111103</v>
      </c>
      <c r="J73" s="195">
        <v>58.5555555555556</v>
      </c>
      <c r="K73" s="51">
        <v>472.04599999999999</v>
      </c>
      <c r="L73" s="51">
        <v>5.4021724022857196</v>
      </c>
      <c r="M73" s="51">
        <v>6117.9409999999998</v>
      </c>
      <c r="N73" s="195">
        <v>20.4864718500667</v>
      </c>
      <c r="O73" s="195">
        <v>30.566666666666698</v>
      </c>
    </row>
    <row r="74" spans="1:15" x14ac:dyDescent="0.35">
      <c r="A74" s="76" t="s">
        <v>805</v>
      </c>
      <c r="B74" s="124" t="s">
        <v>350</v>
      </c>
      <c r="C74" s="51">
        <v>75.900000000000006</v>
      </c>
      <c r="D74" s="51">
        <v>65.033333333333402</v>
      </c>
      <c r="E74" s="51">
        <v>49.9</v>
      </c>
      <c r="F74" s="195">
        <v>58.766666666666701</v>
      </c>
      <c r="G74" s="51">
        <v>96.766666666666694</v>
      </c>
      <c r="H74" s="51">
        <v>95.633333333333297</v>
      </c>
      <c r="I74" s="51">
        <v>85.866666666666703</v>
      </c>
      <c r="J74" s="195">
        <v>90.966666666666697</v>
      </c>
      <c r="K74" s="51">
        <v>1948.2750000000001</v>
      </c>
      <c r="L74" s="51">
        <v>5.7986175252500001</v>
      </c>
      <c r="M74" s="51">
        <v>7294.5020000000004</v>
      </c>
      <c r="N74" s="195">
        <v>30.319265730000001</v>
      </c>
      <c r="O74" s="195">
        <v>43.26</v>
      </c>
    </row>
    <row r="75" spans="1:15" ht="15" thickBot="1" x14ac:dyDescent="0.4">
      <c r="A75" s="76" t="s">
        <v>805</v>
      </c>
      <c r="B75" s="125" t="s">
        <v>1228</v>
      </c>
      <c r="C75" s="100">
        <v>70.400000000000006</v>
      </c>
      <c r="D75" s="100">
        <v>52.6</v>
      </c>
      <c r="E75" s="100">
        <v>32.299999999999997</v>
      </c>
      <c r="F75" s="196">
        <v>40.299999999999997</v>
      </c>
      <c r="G75" s="100" t="s">
        <v>316</v>
      </c>
      <c r="H75" s="100" t="s">
        <v>316</v>
      </c>
      <c r="I75" s="100" t="s">
        <v>316</v>
      </c>
      <c r="J75" s="196" t="s">
        <v>316</v>
      </c>
      <c r="K75" s="100">
        <v>64.677999999999997</v>
      </c>
      <c r="L75" s="100">
        <v>6.9290673623999997</v>
      </c>
      <c r="M75" s="100">
        <v>186.37</v>
      </c>
      <c r="N75" s="196">
        <v>15.6592455292</v>
      </c>
      <c r="O75" s="196">
        <v>23.05</v>
      </c>
    </row>
    <row r="76" spans="1:15" x14ac:dyDescent="0.35">
      <c r="A76" s="76" t="s">
        <v>805</v>
      </c>
      <c r="B76" s="124" t="s">
        <v>347</v>
      </c>
      <c r="C76" s="51" t="s">
        <v>316</v>
      </c>
      <c r="D76" s="51" t="s">
        <v>316</v>
      </c>
      <c r="E76" s="51" t="s">
        <v>316</v>
      </c>
      <c r="F76" s="195" t="s">
        <v>316</v>
      </c>
      <c r="G76" s="51" t="s">
        <v>316</v>
      </c>
      <c r="H76" s="51" t="s">
        <v>316</v>
      </c>
      <c r="I76" s="51" t="s">
        <v>316</v>
      </c>
      <c r="J76" s="195" t="s">
        <v>316</v>
      </c>
      <c r="K76" s="51">
        <v>26604.893561699999</v>
      </c>
      <c r="L76" s="51">
        <v>4.62196136277778</v>
      </c>
      <c r="M76" s="51">
        <v>185416.279236</v>
      </c>
      <c r="N76" s="195">
        <v>22.782941834100001</v>
      </c>
      <c r="O76" s="195">
        <v>55.977777777777803</v>
      </c>
    </row>
    <row r="77" spans="1:15" x14ac:dyDescent="0.35">
      <c r="A77" s="76" t="s">
        <v>805</v>
      </c>
      <c r="B77" s="124" t="s">
        <v>348</v>
      </c>
      <c r="C77" s="51">
        <v>91.383333333333297</v>
      </c>
      <c r="D77" s="51">
        <v>80.2</v>
      </c>
      <c r="E77" s="51">
        <v>62.883333333333297</v>
      </c>
      <c r="F77" s="195">
        <v>70.8</v>
      </c>
      <c r="G77" s="51">
        <v>98.68</v>
      </c>
      <c r="H77" s="51">
        <v>95.42</v>
      </c>
      <c r="I77" s="51">
        <v>85.68</v>
      </c>
      <c r="J77" s="195">
        <v>89.76</v>
      </c>
      <c r="K77" s="51">
        <v>6164.34</v>
      </c>
      <c r="L77" s="51">
        <v>5.07747394945455</v>
      </c>
      <c r="M77" s="51">
        <v>38377.163</v>
      </c>
      <c r="N77" s="195">
        <v>34.171868289090902</v>
      </c>
      <c r="O77" s="195">
        <v>52.48</v>
      </c>
    </row>
    <row r="78" spans="1:15" x14ac:dyDescent="0.35">
      <c r="A78" s="76" t="s">
        <v>805</v>
      </c>
      <c r="B78" s="124" t="s">
        <v>617</v>
      </c>
      <c r="C78" s="51" t="s">
        <v>316</v>
      </c>
      <c r="D78" s="51" t="s">
        <v>316</v>
      </c>
      <c r="E78" s="51" t="s">
        <v>316</v>
      </c>
      <c r="F78" s="195" t="s">
        <v>316</v>
      </c>
      <c r="G78" s="51" t="s">
        <v>316</v>
      </c>
      <c r="H78" s="51" t="s">
        <v>316</v>
      </c>
      <c r="I78" s="51" t="s">
        <v>316</v>
      </c>
      <c r="J78" s="195" t="s">
        <v>316</v>
      </c>
      <c r="K78" s="51">
        <v>313580.73463299999</v>
      </c>
      <c r="L78" s="51">
        <v>12.534985915307701</v>
      </c>
      <c r="M78" s="51">
        <v>1292683.7409729999</v>
      </c>
      <c r="N78" s="195">
        <v>44.467185498740797</v>
      </c>
      <c r="O78" s="195">
        <v>84.325925925926001</v>
      </c>
    </row>
    <row r="79" spans="1:15" ht="15" thickBot="1" x14ac:dyDescent="0.4">
      <c r="A79" s="76" t="s">
        <v>805</v>
      </c>
      <c r="B79" s="125" t="s">
        <v>1227</v>
      </c>
      <c r="C79" s="100">
        <v>91.9</v>
      </c>
      <c r="D79" s="100">
        <v>83.25</v>
      </c>
      <c r="E79" s="100">
        <v>65.900000000000006</v>
      </c>
      <c r="F79" s="196">
        <v>71.900000000000006</v>
      </c>
      <c r="G79" s="100">
        <v>96.25</v>
      </c>
      <c r="H79" s="100">
        <v>97</v>
      </c>
      <c r="I79" s="100">
        <v>91.7</v>
      </c>
      <c r="J79" s="196">
        <v>93.6</v>
      </c>
      <c r="K79" s="100">
        <v>416753.59338450001</v>
      </c>
      <c r="L79" s="100">
        <v>10.295232772722199</v>
      </c>
      <c r="M79" s="100">
        <v>2488901.1374169998</v>
      </c>
      <c r="N79" s="196">
        <v>43.994171738842098</v>
      </c>
      <c r="O79" s="196">
        <v>84.047368421052695</v>
      </c>
    </row>
    <row r="80" spans="1:15" x14ac:dyDescent="0.35">
      <c r="A80" s="76" t="s">
        <v>805</v>
      </c>
      <c r="B80" s="124" t="s">
        <v>626</v>
      </c>
      <c r="C80" s="51">
        <v>67</v>
      </c>
      <c r="D80" s="51">
        <v>37.766666666666701</v>
      </c>
      <c r="E80" s="51">
        <v>15.2</v>
      </c>
      <c r="F80" s="195">
        <v>24.133333333333301</v>
      </c>
      <c r="G80" s="51">
        <v>85.766666666666694</v>
      </c>
      <c r="H80" s="51">
        <v>60.6666666666667</v>
      </c>
      <c r="I80" s="51">
        <v>36.266666666666701</v>
      </c>
      <c r="J80" s="195">
        <v>43.566666666666698</v>
      </c>
      <c r="K80" s="51">
        <v>334.49700000000001</v>
      </c>
      <c r="L80" s="51">
        <v>4.3615687382499999</v>
      </c>
      <c r="M80" s="51">
        <v>3353.085</v>
      </c>
      <c r="N80" s="195">
        <v>28.901061323499999</v>
      </c>
      <c r="O80" s="195">
        <v>30.887499999999999</v>
      </c>
    </row>
    <row r="81" spans="1:15" x14ac:dyDescent="0.35">
      <c r="A81" s="76" t="s">
        <v>805</v>
      </c>
      <c r="B81" s="124" t="s">
        <v>627</v>
      </c>
      <c r="C81" s="51">
        <v>81.257142857142895</v>
      </c>
      <c r="D81" s="51">
        <v>53.328571428571401</v>
      </c>
      <c r="E81" s="51">
        <v>36.371428571428602</v>
      </c>
      <c r="F81" s="195">
        <v>42.1</v>
      </c>
      <c r="G81" s="51">
        <v>93.2</v>
      </c>
      <c r="H81" s="51">
        <v>67.849999999999994</v>
      </c>
      <c r="I81" s="51">
        <v>51.4</v>
      </c>
      <c r="J81" s="195">
        <v>56.3</v>
      </c>
      <c r="K81" s="51">
        <v>17435.443571</v>
      </c>
      <c r="L81" s="51">
        <v>7.6521986421538504</v>
      </c>
      <c r="M81" s="51">
        <v>47174.801339999998</v>
      </c>
      <c r="N81" s="195">
        <v>19.4266920019375</v>
      </c>
      <c r="O81" s="195">
        <v>58.125</v>
      </c>
    </row>
    <row r="82" spans="1:15" x14ac:dyDescent="0.35">
      <c r="A82" s="76" t="s">
        <v>805</v>
      </c>
      <c r="B82" s="124" t="s">
        <v>628</v>
      </c>
      <c r="C82" s="51">
        <v>68.797058823529397</v>
      </c>
      <c r="D82" s="51">
        <v>47.861764705882401</v>
      </c>
      <c r="E82" s="51">
        <v>25.3058823529412</v>
      </c>
      <c r="F82" s="195">
        <v>34.152941176470598</v>
      </c>
      <c r="G82" s="51">
        <v>88.621875000000003</v>
      </c>
      <c r="H82" s="51">
        <v>78.193749999999994</v>
      </c>
      <c r="I82" s="51">
        <v>54.087499999999999</v>
      </c>
      <c r="J82" s="195">
        <v>62.543750000000003</v>
      </c>
      <c r="K82" s="51">
        <v>5031.2108105999996</v>
      </c>
      <c r="L82" s="51">
        <v>8.2430000074054099</v>
      </c>
      <c r="M82" s="51">
        <v>24262.9706787</v>
      </c>
      <c r="N82" s="195">
        <v>26.547746412578999</v>
      </c>
      <c r="O82" s="195">
        <v>29.516666666666701</v>
      </c>
    </row>
    <row r="83" spans="1:15" ht="15" thickBot="1" x14ac:dyDescent="0.4">
      <c r="A83" s="76" t="s">
        <v>805</v>
      </c>
      <c r="B83" s="125" t="s">
        <v>629</v>
      </c>
      <c r="C83" s="100">
        <v>80.639130434782601</v>
      </c>
      <c r="D83" s="100">
        <v>60.573913043478299</v>
      </c>
      <c r="E83" s="100">
        <v>37.804347826087003</v>
      </c>
      <c r="F83" s="196">
        <v>47.808695652173903</v>
      </c>
      <c r="G83" s="100">
        <v>94.291304347826099</v>
      </c>
      <c r="H83" s="100">
        <v>83.786956521739199</v>
      </c>
      <c r="I83" s="100">
        <v>64.508695652173898</v>
      </c>
      <c r="J83" s="196">
        <v>72.686956521739205</v>
      </c>
      <c r="K83" s="100">
        <v>592960.45258919999</v>
      </c>
      <c r="L83" s="100">
        <v>9.0199428742065209</v>
      </c>
      <c r="M83" s="100">
        <v>3069416.6899088002</v>
      </c>
      <c r="N83" s="196">
        <v>30.866205684556601</v>
      </c>
      <c r="O83" s="196">
        <v>66.145054945054994</v>
      </c>
    </row>
    <row r="84" spans="1:15" x14ac:dyDescent="0.35">
      <c r="A84" s="76" t="s">
        <v>805</v>
      </c>
      <c r="B84" s="124" t="s">
        <v>326</v>
      </c>
      <c r="C84" s="51">
        <v>63.310526315789502</v>
      </c>
      <c r="D84" s="51">
        <v>42.089473684210503</v>
      </c>
      <c r="E84" s="51">
        <v>21.105263157894701</v>
      </c>
      <c r="F84" s="195">
        <v>28.9526315789474</v>
      </c>
      <c r="G84" s="51">
        <v>84.6</v>
      </c>
      <c r="H84" s="51">
        <v>74.511764705882399</v>
      </c>
      <c r="I84" s="51">
        <v>49.011764705882399</v>
      </c>
      <c r="J84" s="195">
        <v>57.276470588235298</v>
      </c>
      <c r="K84" s="51">
        <v>796.76090299999998</v>
      </c>
      <c r="L84" s="51">
        <v>12.203208196812501</v>
      </c>
      <c r="M84" s="51">
        <v>2004.7982407</v>
      </c>
      <c r="N84" s="195">
        <v>32.4191310514706</v>
      </c>
      <c r="O84" s="195">
        <v>18.352941176470601</v>
      </c>
    </row>
    <row r="85" spans="1:15" x14ac:dyDescent="0.35">
      <c r="A85" s="76" t="s">
        <v>805</v>
      </c>
      <c r="B85" s="124" t="s">
        <v>327</v>
      </c>
      <c r="C85" s="51">
        <v>71.25</v>
      </c>
      <c r="D85" s="51">
        <v>42.95</v>
      </c>
      <c r="E85" s="51">
        <v>14.65</v>
      </c>
      <c r="F85" s="195">
        <v>21.4</v>
      </c>
      <c r="G85" s="51">
        <v>97.55</v>
      </c>
      <c r="H85" s="51">
        <v>68.650000000000006</v>
      </c>
      <c r="I85" s="51">
        <v>35.299999999999997</v>
      </c>
      <c r="J85" s="195">
        <v>43.35</v>
      </c>
      <c r="K85" s="51">
        <v>53.747999999999998</v>
      </c>
      <c r="L85" s="51">
        <v>8.2445193000000003</v>
      </c>
      <c r="M85" s="51">
        <v>214.29300000000001</v>
      </c>
      <c r="N85" s="195">
        <v>32.870856109999998</v>
      </c>
      <c r="O85" s="195">
        <v>18.899999999999999</v>
      </c>
    </row>
    <row r="86" spans="1:15" x14ac:dyDescent="0.35">
      <c r="A86" s="76" t="s">
        <v>805</v>
      </c>
      <c r="B86" s="124" t="s">
        <v>328</v>
      </c>
      <c r="C86" s="51">
        <v>72.811764705882396</v>
      </c>
      <c r="D86" s="51">
        <v>51.835294117647102</v>
      </c>
      <c r="E86" s="51">
        <v>27.829411764705899</v>
      </c>
      <c r="F86" s="195">
        <v>37.888235294117699</v>
      </c>
      <c r="G86" s="51">
        <v>91.470588235294201</v>
      </c>
      <c r="H86" s="51">
        <v>77.900000000000006</v>
      </c>
      <c r="I86" s="51">
        <v>54.864705882353</v>
      </c>
      <c r="J86" s="195">
        <v>63.547058823529397</v>
      </c>
      <c r="K86" s="51">
        <v>4383.1659075999996</v>
      </c>
      <c r="L86" s="51">
        <v>5.5706391909999997</v>
      </c>
      <c r="M86" s="51">
        <v>20435.402438000001</v>
      </c>
      <c r="N86" s="195">
        <v>22.9257965386</v>
      </c>
      <c r="O86" s="195">
        <v>33.928571428571402</v>
      </c>
    </row>
    <row r="87" spans="1:15" x14ac:dyDescent="0.35">
      <c r="A87" s="76" t="s">
        <v>805</v>
      </c>
      <c r="B87" s="124" t="s">
        <v>329</v>
      </c>
      <c r="C87" s="51">
        <v>77.2</v>
      </c>
      <c r="D87" s="51">
        <v>50.492307692307698</v>
      </c>
      <c r="E87" s="51">
        <v>26.792307692307698</v>
      </c>
      <c r="F87" s="195">
        <v>37.323076923076897</v>
      </c>
      <c r="G87" s="51">
        <v>93.515384615384605</v>
      </c>
      <c r="H87" s="51">
        <v>75.338461538461601</v>
      </c>
      <c r="I87" s="51">
        <v>52.515384615384598</v>
      </c>
      <c r="J87" s="195">
        <v>62.538461538461597</v>
      </c>
      <c r="K87" s="51">
        <v>81089.109931700004</v>
      </c>
      <c r="L87" s="51">
        <v>7.5881654863461501</v>
      </c>
      <c r="M87" s="51">
        <v>200205.47909050001</v>
      </c>
      <c r="N87" s="195">
        <v>21.1765198486552</v>
      </c>
      <c r="O87" s="195">
        <v>42.975000000000001</v>
      </c>
    </row>
    <row r="88" spans="1:15" x14ac:dyDescent="0.35">
      <c r="A88" s="76" t="s">
        <v>805</v>
      </c>
      <c r="B88" s="124" t="s">
        <v>330</v>
      </c>
      <c r="C88" s="51">
        <v>99.4</v>
      </c>
      <c r="D88" s="51">
        <v>59.7</v>
      </c>
      <c r="E88" s="51">
        <v>31.9</v>
      </c>
      <c r="F88" s="195">
        <v>39.4</v>
      </c>
      <c r="G88" s="51">
        <v>100</v>
      </c>
      <c r="H88" s="51">
        <v>93.2</v>
      </c>
      <c r="I88" s="51">
        <v>73.7</v>
      </c>
      <c r="J88" s="195">
        <v>78.099999999999994</v>
      </c>
      <c r="K88" s="51">
        <v>172.447</v>
      </c>
      <c r="L88" s="51">
        <v>3.0061132513333302</v>
      </c>
      <c r="M88" s="51">
        <v>4816.098</v>
      </c>
      <c r="N88" s="195">
        <v>20.706933518749999</v>
      </c>
      <c r="O88" s="195">
        <v>47.533333333333303</v>
      </c>
    </row>
    <row r="89" spans="1:15" x14ac:dyDescent="0.35">
      <c r="A89" s="76" t="s">
        <v>805</v>
      </c>
      <c r="B89" s="124" t="s">
        <v>331</v>
      </c>
      <c r="C89" s="51">
        <v>85.16</v>
      </c>
      <c r="D89" s="51">
        <v>68.28</v>
      </c>
      <c r="E89" s="51">
        <v>49.766666666666701</v>
      </c>
      <c r="F89" s="195">
        <v>57.753333333333302</v>
      </c>
      <c r="G89" s="51">
        <v>94.078571428571394</v>
      </c>
      <c r="H89" s="51">
        <v>86.964285714285694</v>
      </c>
      <c r="I89" s="51">
        <v>74.2</v>
      </c>
      <c r="J89" s="195">
        <v>79.278571428571396</v>
      </c>
      <c r="K89" s="51">
        <v>84750.322199500006</v>
      </c>
      <c r="L89" s="51">
        <v>6.8226239747631601</v>
      </c>
      <c r="M89" s="51">
        <v>277162.75671019999</v>
      </c>
      <c r="N89" s="195">
        <v>22.7547957062093</v>
      </c>
      <c r="O89" s="195">
        <v>60.615151515151503</v>
      </c>
    </row>
    <row r="90" spans="1:15" ht="15" thickBot="1" x14ac:dyDescent="0.4">
      <c r="A90" s="76" t="s">
        <v>805</v>
      </c>
      <c r="B90" s="125" t="s">
        <v>830</v>
      </c>
      <c r="C90" s="100" t="s">
        <v>316</v>
      </c>
      <c r="D90" s="100" t="s">
        <v>316</v>
      </c>
      <c r="E90" s="100" t="s">
        <v>316</v>
      </c>
      <c r="F90" s="196" t="s">
        <v>316</v>
      </c>
      <c r="G90" s="100" t="s">
        <v>316</v>
      </c>
      <c r="H90" s="100" t="s">
        <v>316</v>
      </c>
      <c r="I90" s="100" t="s">
        <v>316</v>
      </c>
      <c r="J90" s="196" t="s">
        <v>316</v>
      </c>
      <c r="K90" s="100">
        <v>444516.05002899998</v>
      </c>
      <c r="L90" s="100">
        <v>11.3585603683415</v>
      </c>
      <c r="M90" s="100">
        <v>2639368.7194480998</v>
      </c>
      <c r="N90" s="196">
        <v>39.782968875119998</v>
      </c>
      <c r="O90" s="196">
        <v>82.886956521739194</v>
      </c>
    </row>
    <row r="91" spans="1:15" x14ac:dyDescent="0.35">
      <c r="A91" s="76" t="s">
        <v>805</v>
      </c>
      <c r="B91" s="124" t="s">
        <v>332</v>
      </c>
      <c r="C91" s="51">
        <v>64.923076923076906</v>
      </c>
      <c r="D91" s="51">
        <v>42.496153846153902</v>
      </c>
      <c r="E91" s="51">
        <v>20.0230769230769</v>
      </c>
      <c r="F91" s="195">
        <v>29.3115384615385</v>
      </c>
      <c r="G91" s="51">
        <v>85.737499999999997</v>
      </c>
      <c r="H91" s="51">
        <v>74.429166666666703</v>
      </c>
      <c r="I91" s="51">
        <v>49.233333333333398</v>
      </c>
      <c r="J91" s="195">
        <v>57.924999999999997</v>
      </c>
      <c r="K91" s="51">
        <v>1166.1038106000001</v>
      </c>
      <c r="L91" s="51">
        <v>9.6650112319615396</v>
      </c>
      <c r="M91" s="51">
        <v>3036.2716786999999</v>
      </c>
      <c r="N91" s="195">
        <v>26.354546774269199</v>
      </c>
      <c r="O91" s="195">
        <v>21.211538461538499</v>
      </c>
    </row>
    <row r="92" spans="1:15" x14ac:dyDescent="0.35">
      <c r="A92" s="76" t="s">
        <v>805</v>
      </c>
      <c r="B92" s="124" t="s">
        <v>333</v>
      </c>
      <c r="C92" s="51">
        <v>76.06</v>
      </c>
      <c r="D92" s="51">
        <v>38.24</v>
      </c>
      <c r="E92" s="51">
        <v>15.98</v>
      </c>
      <c r="F92" s="195">
        <v>25.3</v>
      </c>
      <c r="G92" s="51">
        <v>94.92</v>
      </c>
      <c r="H92" s="51">
        <v>67.98</v>
      </c>
      <c r="I92" s="51">
        <v>37.08</v>
      </c>
      <c r="J92" s="195">
        <v>48.6</v>
      </c>
      <c r="K92" s="51">
        <v>1045.944</v>
      </c>
      <c r="L92" s="51">
        <v>3.8643762990833301</v>
      </c>
      <c r="M92" s="51">
        <v>4603.27286</v>
      </c>
      <c r="N92" s="195">
        <v>14.6445744771538</v>
      </c>
      <c r="O92" s="195">
        <v>28.077777777777801</v>
      </c>
    </row>
    <row r="93" spans="1:15" x14ac:dyDescent="0.35">
      <c r="A93" s="76" t="s">
        <v>805</v>
      </c>
      <c r="B93" s="124" t="s">
        <v>334</v>
      </c>
      <c r="C93" s="51" t="s">
        <v>316</v>
      </c>
      <c r="D93" s="51" t="s">
        <v>316</v>
      </c>
      <c r="E93" s="51" t="s">
        <v>316</v>
      </c>
      <c r="F93" s="195" t="s">
        <v>316</v>
      </c>
      <c r="G93" s="51" t="s">
        <v>316</v>
      </c>
      <c r="H93" s="51" t="s">
        <v>316</v>
      </c>
      <c r="I93" s="51" t="s">
        <v>316</v>
      </c>
      <c r="J93" s="195" t="s">
        <v>316</v>
      </c>
      <c r="K93" s="51">
        <v>188.755</v>
      </c>
      <c r="L93" s="51">
        <v>8.4019282341666699</v>
      </c>
      <c r="M93" s="51">
        <v>1195.758</v>
      </c>
      <c r="N93" s="195">
        <v>22.895626274333299</v>
      </c>
      <c r="O93" s="195">
        <v>35.200000000000003</v>
      </c>
    </row>
    <row r="94" spans="1:15" x14ac:dyDescent="0.35">
      <c r="A94" s="76" t="s">
        <v>805</v>
      </c>
      <c r="B94" s="124" t="s">
        <v>335</v>
      </c>
      <c r="C94" s="51">
        <v>85.9</v>
      </c>
      <c r="D94" s="51">
        <v>68.3</v>
      </c>
      <c r="E94" s="51">
        <v>53</v>
      </c>
      <c r="F94" s="195">
        <v>59.55</v>
      </c>
      <c r="G94" s="51">
        <v>94.3</v>
      </c>
      <c r="H94" s="51">
        <v>90.1</v>
      </c>
      <c r="I94" s="51">
        <v>67.900000000000006</v>
      </c>
      <c r="J94" s="195">
        <v>76.3</v>
      </c>
      <c r="K94" s="51">
        <v>15469.25635</v>
      </c>
      <c r="L94" s="51">
        <v>2.8315926205333302</v>
      </c>
      <c r="M94" s="51">
        <v>127456.5401708</v>
      </c>
      <c r="N94" s="195">
        <v>17.45535649264</v>
      </c>
      <c r="O94" s="195">
        <v>56.014285714285698</v>
      </c>
    </row>
    <row r="95" spans="1:15" x14ac:dyDescent="0.35">
      <c r="A95" s="76" t="s">
        <v>805</v>
      </c>
      <c r="B95" s="124" t="s">
        <v>336</v>
      </c>
      <c r="C95" s="51">
        <v>65.278571428571496</v>
      </c>
      <c r="D95" s="51">
        <v>42.8857142857143</v>
      </c>
      <c r="E95" s="51">
        <v>24.707142857142902</v>
      </c>
      <c r="F95" s="195">
        <v>31.678571428571399</v>
      </c>
      <c r="G95" s="51">
        <v>84.464285714285694</v>
      </c>
      <c r="H95" s="51">
        <v>75.992857142857204</v>
      </c>
      <c r="I95" s="51">
        <v>52.407142857142901</v>
      </c>
      <c r="J95" s="195">
        <v>60.121428571428602</v>
      </c>
      <c r="K95" s="51">
        <v>592.00590299999999</v>
      </c>
      <c r="L95" s="51">
        <v>8.91697434083334</v>
      </c>
      <c r="M95" s="51">
        <v>1721.0882406999999</v>
      </c>
      <c r="N95" s="195">
        <v>31.44982942175</v>
      </c>
      <c r="O95" s="195">
        <v>22.9</v>
      </c>
    </row>
    <row r="96" spans="1:15" ht="15" thickBot="1" x14ac:dyDescent="0.4">
      <c r="A96" s="76" t="s">
        <v>805</v>
      </c>
      <c r="B96" s="125" t="s">
        <v>337</v>
      </c>
      <c r="C96" s="100">
        <v>71.854545454545502</v>
      </c>
      <c r="D96" s="100">
        <v>52.036363636363603</v>
      </c>
      <c r="E96" s="100">
        <v>35.481818181818198</v>
      </c>
      <c r="F96" s="196">
        <v>42.209090909090897</v>
      </c>
      <c r="G96" s="100">
        <v>92.618181818181895</v>
      </c>
      <c r="H96" s="100">
        <v>81.763636363636394</v>
      </c>
      <c r="I96" s="100">
        <v>62.1727272727273</v>
      </c>
      <c r="J96" s="196">
        <v>69.527272727272802</v>
      </c>
      <c r="K96" s="100">
        <v>1450.1110000000001</v>
      </c>
      <c r="L96" s="100">
        <v>5.5180279983333298</v>
      </c>
      <c r="M96" s="100">
        <v>4745.665</v>
      </c>
      <c r="N96" s="196">
        <v>16.437732121133301</v>
      </c>
      <c r="O96" s="196">
        <v>47.213333333333303</v>
      </c>
    </row>
    <row r="97" spans="1:15" x14ac:dyDescent="0.35">
      <c r="A97" s="76" t="s">
        <v>805</v>
      </c>
      <c r="B97" s="124" t="s">
        <v>338</v>
      </c>
      <c r="C97" s="51">
        <v>64.435714285714297</v>
      </c>
      <c r="D97" s="51">
        <v>42.4892857142857</v>
      </c>
      <c r="E97" s="51">
        <v>22.032142857142901</v>
      </c>
      <c r="F97" s="195">
        <v>29.342857142857099</v>
      </c>
      <c r="G97" s="51">
        <v>85.684615384615398</v>
      </c>
      <c r="H97" s="51">
        <v>72.784615384615407</v>
      </c>
      <c r="I97" s="51">
        <v>47.588461538461601</v>
      </c>
      <c r="J97" s="195">
        <v>55.826923076923102</v>
      </c>
      <c r="K97" s="51">
        <v>2079.3559030000001</v>
      </c>
      <c r="L97" s="51">
        <v>9.5547387934230805</v>
      </c>
      <c r="M97" s="51">
        <v>5819.6362406999997</v>
      </c>
      <c r="N97" s="195">
        <v>27.519693405538501</v>
      </c>
      <c r="O97" s="195">
        <v>24.1</v>
      </c>
    </row>
    <row r="98" spans="1:15" x14ac:dyDescent="0.35">
      <c r="A98" s="76" t="s">
        <v>805</v>
      </c>
      <c r="B98" s="124" t="s">
        <v>339</v>
      </c>
      <c r="C98" s="51">
        <v>79.966666666666697</v>
      </c>
      <c r="D98" s="51">
        <v>47.577777777777797</v>
      </c>
      <c r="E98" s="51">
        <v>22.7</v>
      </c>
      <c r="F98" s="195">
        <v>33.4444444444444</v>
      </c>
      <c r="G98" s="51">
        <v>95.344444444444505</v>
      </c>
      <c r="H98" s="51">
        <v>67.3</v>
      </c>
      <c r="I98" s="51">
        <v>45.311111111111103</v>
      </c>
      <c r="J98" s="195">
        <v>55.344444444444498</v>
      </c>
      <c r="K98" s="51">
        <v>3372.9580000000001</v>
      </c>
      <c r="L98" s="51">
        <v>7.3730676283076999</v>
      </c>
      <c r="M98" s="51">
        <v>10869.0562445</v>
      </c>
      <c r="N98" s="195">
        <v>23.880698230071399</v>
      </c>
      <c r="O98" s="195">
        <v>32.924999999999997</v>
      </c>
    </row>
    <row r="99" spans="1:15" ht="15" thickBot="1" x14ac:dyDescent="0.4">
      <c r="A99" s="76" t="s">
        <v>805</v>
      </c>
      <c r="B99" s="125" t="s">
        <v>623</v>
      </c>
      <c r="C99" s="100">
        <v>68.244444444444497</v>
      </c>
      <c r="D99" s="100">
        <v>41.244444444444497</v>
      </c>
      <c r="E99" s="100">
        <v>21.322222222222202</v>
      </c>
      <c r="F99" s="196">
        <v>26.5</v>
      </c>
      <c r="G99" s="100">
        <v>83.755555555555603</v>
      </c>
      <c r="H99" s="100">
        <v>66.6111111111111</v>
      </c>
      <c r="I99" s="100">
        <v>38.466666666666697</v>
      </c>
      <c r="J99" s="196">
        <v>45.144444444444403</v>
      </c>
      <c r="K99" s="100">
        <v>174.739</v>
      </c>
      <c r="L99" s="100">
        <v>2.5699359871666698</v>
      </c>
      <c r="M99" s="100">
        <v>2262.6559999999999</v>
      </c>
      <c r="N99" s="196">
        <v>28.209025361999998</v>
      </c>
      <c r="O99" s="196">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630</v>
      </c>
    </row>
    <row r="102" spans="1:15" x14ac:dyDescent="0.35">
      <c r="A102" s="30" t="s">
        <v>583</v>
      </c>
    </row>
    <row r="103" spans="1:15" x14ac:dyDescent="0.35">
      <c r="A103" s="30" t="s">
        <v>1241</v>
      </c>
    </row>
    <row r="104" spans="1:15" x14ac:dyDescent="0.35">
      <c r="A104" s="30" t="s">
        <v>1308</v>
      </c>
    </row>
    <row r="105" spans="1:15" x14ac:dyDescent="0.35">
      <c r="A105" s="30" t="s">
        <v>1199</v>
      </c>
    </row>
    <row r="108" spans="1:15" ht="15.5" x14ac:dyDescent="0.35">
      <c r="B108" s="69" t="s">
        <v>1277</v>
      </c>
    </row>
    <row r="109" spans="1:15" ht="15.5" x14ac:dyDescent="0.35">
      <c r="B109" s="69"/>
    </row>
    <row r="110" spans="1:15" x14ac:dyDescent="0.35">
      <c r="B110" s="70" t="s">
        <v>759</v>
      </c>
    </row>
    <row r="111" spans="1:15" x14ac:dyDescent="0.35">
      <c r="B111" s="70" t="s">
        <v>796</v>
      </c>
    </row>
    <row r="112" spans="1:15"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1278</v>
      </c>
      <c r="D1" s="92"/>
      <c r="E1" s="173"/>
      <c r="F1" s="92"/>
      <c r="G1" s="92"/>
      <c r="H1" s="92"/>
      <c r="I1" s="173"/>
      <c r="J1" s="173"/>
    </row>
    <row r="2" spans="1:10" ht="53" thickBot="1" x14ac:dyDescent="0.4">
      <c r="A2" s="8" t="s">
        <v>1013</v>
      </c>
      <c r="B2" s="121" t="s">
        <v>625</v>
      </c>
      <c r="C2" s="161" t="s">
        <v>1098</v>
      </c>
      <c r="D2" s="171" t="s">
        <v>1099</v>
      </c>
      <c r="E2" s="172" t="s">
        <v>1100</v>
      </c>
      <c r="F2" s="161" t="s">
        <v>1101</v>
      </c>
      <c r="G2" s="171" t="s">
        <v>1102</v>
      </c>
      <c r="H2" s="171" t="s">
        <v>1103</v>
      </c>
      <c r="I2" s="172" t="s">
        <v>1104</v>
      </c>
      <c r="J2" s="172" t="s">
        <v>1174</v>
      </c>
    </row>
    <row r="3" spans="1:10" x14ac:dyDescent="0.35">
      <c r="A3" s="27" t="s">
        <v>44</v>
      </c>
      <c r="B3" s="147" t="s">
        <v>351</v>
      </c>
      <c r="C3" s="150">
        <v>61.381999999999998</v>
      </c>
      <c r="D3" s="150">
        <v>64.27</v>
      </c>
      <c r="E3" s="188">
        <v>58.645000000000003</v>
      </c>
      <c r="F3" s="150">
        <v>5.3817000000000004</v>
      </c>
      <c r="G3" s="150">
        <v>57.4345</v>
      </c>
      <c r="H3" s="150">
        <v>75.614000000000004</v>
      </c>
      <c r="I3" s="188">
        <v>166.24608000000001</v>
      </c>
      <c r="J3" s="188">
        <v>26</v>
      </c>
    </row>
    <row r="4" spans="1:10" x14ac:dyDescent="0.35">
      <c r="A4" s="27" t="s">
        <v>45</v>
      </c>
      <c r="B4" s="156" t="s">
        <v>0</v>
      </c>
      <c r="C4" s="56">
        <v>69.474999999999994</v>
      </c>
      <c r="D4" s="56">
        <v>72.275000000000006</v>
      </c>
      <c r="E4" s="189">
        <v>66.375</v>
      </c>
      <c r="F4" s="56">
        <v>2.7921</v>
      </c>
      <c r="G4" s="56">
        <v>28.447500000000002</v>
      </c>
      <c r="H4" s="56">
        <v>35.854500000000002</v>
      </c>
      <c r="I4" s="189">
        <v>94.876069999999999</v>
      </c>
      <c r="J4" s="189">
        <v>23.2</v>
      </c>
    </row>
    <row r="5" spans="1:10" x14ac:dyDescent="0.35">
      <c r="A5" s="77" t="s">
        <v>46</v>
      </c>
      <c r="B5" s="122" t="s">
        <v>1</v>
      </c>
      <c r="C5" s="49">
        <v>60.1815</v>
      </c>
      <c r="D5" s="49">
        <v>64.775000000000006</v>
      </c>
      <c r="E5" s="190">
        <v>56.075000000000003</v>
      </c>
      <c r="F5" s="49">
        <v>2.9143500000000002</v>
      </c>
      <c r="G5" s="49">
        <v>38.174999999999997</v>
      </c>
      <c r="H5" s="49">
        <v>50.234499999999997</v>
      </c>
      <c r="I5" s="190">
        <v>180.42244500000001</v>
      </c>
      <c r="J5" s="190">
        <v>17</v>
      </c>
    </row>
    <row r="6" spans="1:10" x14ac:dyDescent="0.35">
      <c r="A6" s="77" t="s">
        <v>47</v>
      </c>
      <c r="B6" s="122" t="s">
        <v>2</v>
      </c>
      <c r="C6" s="49">
        <v>54.579500000000003</v>
      </c>
      <c r="D6" s="49">
        <v>57.825000000000003</v>
      </c>
      <c r="E6" s="190">
        <v>51.46</v>
      </c>
      <c r="F6" s="49">
        <v>3.0653999999999999</v>
      </c>
      <c r="G6" s="49">
        <v>56.360999999999997</v>
      </c>
      <c r="H6" s="49">
        <v>79.103999999999999</v>
      </c>
      <c r="I6" s="190">
        <v>259.44568500000003</v>
      </c>
      <c r="J6" s="190">
        <v>27.4</v>
      </c>
    </row>
    <row r="7" spans="1:10" x14ac:dyDescent="0.35">
      <c r="A7" s="77" t="s">
        <v>48</v>
      </c>
      <c r="B7" s="122" t="s">
        <v>3</v>
      </c>
      <c r="C7" s="49">
        <v>64.526499999999999</v>
      </c>
      <c r="D7" s="49">
        <v>67.67</v>
      </c>
      <c r="E7" s="190">
        <v>61.37</v>
      </c>
      <c r="F7" s="49">
        <v>4.0816499999999998</v>
      </c>
      <c r="G7" s="49">
        <v>36.953000000000003</v>
      </c>
      <c r="H7" s="49">
        <v>49.5745</v>
      </c>
      <c r="I7" s="190">
        <v>134.04172500000001</v>
      </c>
      <c r="J7" s="190">
        <v>21.3</v>
      </c>
    </row>
    <row r="8" spans="1:10" x14ac:dyDescent="0.35">
      <c r="A8" s="77" t="s">
        <v>49</v>
      </c>
      <c r="B8" s="122" t="s">
        <v>4</v>
      </c>
      <c r="C8" s="49">
        <v>61.091000000000001</v>
      </c>
      <c r="D8" s="49">
        <v>63.9</v>
      </c>
      <c r="E8" s="190">
        <v>58.03</v>
      </c>
      <c r="F8" s="49">
        <v>4.7140500000000003</v>
      </c>
      <c r="G8" s="49">
        <v>49.412999999999997</v>
      </c>
      <c r="H8" s="49">
        <v>67.16</v>
      </c>
      <c r="I8" s="190">
        <v>174.12069500000001</v>
      </c>
      <c r="J8" s="190">
        <v>31.3</v>
      </c>
    </row>
    <row r="9" spans="1:10" x14ac:dyDescent="0.35">
      <c r="A9" s="77" t="s">
        <v>50</v>
      </c>
      <c r="B9" s="122" t="s">
        <v>5</v>
      </c>
      <c r="C9" s="49">
        <v>63.9435</v>
      </c>
      <c r="D9" s="49">
        <v>66.734999999999999</v>
      </c>
      <c r="E9" s="190">
        <v>60.935000000000002</v>
      </c>
      <c r="F9" s="49">
        <v>3.2930999999999999</v>
      </c>
      <c r="G9" s="49">
        <v>30.315000000000001</v>
      </c>
      <c r="H9" s="49">
        <v>40.447000000000003</v>
      </c>
      <c r="I9" s="190">
        <v>136.65681000000001</v>
      </c>
      <c r="J9" s="190">
        <v>20.2</v>
      </c>
    </row>
    <row r="10" spans="1:10" x14ac:dyDescent="0.35">
      <c r="A10" s="77" t="s">
        <v>51</v>
      </c>
      <c r="B10" s="122" t="s">
        <v>6</v>
      </c>
      <c r="C10" s="49">
        <v>64.247500000000002</v>
      </c>
      <c r="D10" s="49">
        <v>67.78</v>
      </c>
      <c r="E10" s="190">
        <v>60.85</v>
      </c>
      <c r="F10" s="49">
        <v>2.3613499999999998</v>
      </c>
      <c r="G10" s="49">
        <v>25.4055</v>
      </c>
      <c r="H10" s="49">
        <v>33.06</v>
      </c>
      <c r="I10" s="190">
        <v>132.44851499999999</v>
      </c>
      <c r="J10" s="190">
        <v>12.9</v>
      </c>
    </row>
    <row r="11" spans="1:10" x14ac:dyDescent="0.35">
      <c r="A11" s="27" t="s">
        <v>52</v>
      </c>
      <c r="B11" s="122" t="s">
        <v>552</v>
      </c>
      <c r="C11" s="56">
        <v>63.977499999999999</v>
      </c>
      <c r="D11" s="56">
        <v>66.965000000000003</v>
      </c>
      <c r="E11" s="189">
        <v>60.96</v>
      </c>
      <c r="F11" s="56">
        <v>4.5180999999999996</v>
      </c>
      <c r="G11" s="56">
        <v>42.481999999999999</v>
      </c>
      <c r="H11" s="56">
        <v>56.5535</v>
      </c>
      <c r="I11" s="189">
        <v>143.19772499999999</v>
      </c>
      <c r="J11" s="189">
        <v>27.5</v>
      </c>
    </row>
    <row r="12" spans="1:10" ht="15" thickBot="1" x14ac:dyDescent="0.4">
      <c r="A12" s="77" t="s">
        <v>53</v>
      </c>
      <c r="B12" s="123" t="s">
        <v>7</v>
      </c>
      <c r="C12" s="108">
        <v>61.494</v>
      </c>
      <c r="D12" s="108">
        <v>62.94</v>
      </c>
      <c r="E12" s="191">
        <v>59.774999999999999</v>
      </c>
      <c r="F12" s="108">
        <v>3.4738000000000002</v>
      </c>
      <c r="G12" s="108">
        <v>36.417999999999999</v>
      </c>
      <c r="H12" s="108">
        <v>48.179000000000002</v>
      </c>
      <c r="I12" s="191">
        <v>167.397775</v>
      </c>
      <c r="J12" s="191">
        <v>27.5</v>
      </c>
    </row>
    <row r="13" spans="1:10" ht="15" thickBot="1" x14ac:dyDescent="0.4">
      <c r="A13" s="74" t="s">
        <v>805</v>
      </c>
      <c r="B13" s="126" t="s">
        <v>8</v>
      </c>
      <c r="C13" s="129">
        <v>62.489800000000002</v>
      </c>
      <c r="D13" s="129">
        <v>65.513499999999993</v>
      </c>
      <c r="E13" s="192">
        <v>59.447499999999998</v>
      </c>
      <c r="F13" s="129">
        <v>3.6595599999999999</v>
      </c>
      <c r="G13" s="129">
        <v>40.140450000000001</v>
      </c>
      <c r="H13" s="129">
        <v>53.578099999999999</v>
      </c>
      <c r="I13" s="192">
        <v>158.88535250000001</v>
      </c>
      <c r="J13" s="192">
        <v>23.43</v>
      </c>
    </row>
    <row r="14" spans="1:10" x14ac:dyDescent="0.35">
      <c r="A14" s="77" t="s">
        <v>54</v>
      </c>
      <c r="B14" s="122" t="s">
        <v>9</v>
      </c>
      <c r="C14" s="49">
        <v>61.869500000000002</v>
      </c>
      <c r="D14" s="49">
        <v>63.68</v>
      </c>
      <c r="E14" s="190">
        <v>60.034999999999997</v>
      </c>
      <c r="F14" s="49">
        <v>5.2474499999999997</v>
      </c>
      <c r="G14" s="49">
        <v>39.589500000000001</v>
      </c>
      <c r="H14" s="49">
        <v>58.322000000000003</v>
      </c>
      <c r="I14" s="190">
        <v>186.05294000000001</v>
      </c>
      <c r="J14" s="190" t="s">
        <v>316</v>
      </c>
    </row>
    <row r="15" spans="1:10" x14ac:dyDescent="0.35">
      <c r="A15" s="77" t="s">
        <v>55</v>
      </c>
      <c r="B15" s="122" t="s">
        <v>10</v>
      </c>
      <c r="C15" s="49">
        <v>59.545499999999997</v>
      </c>
      <c r="D15" s="49">
        <v>60.84</v>
      </c>
      <c r="E15" s="190">
        <v>58.26</v>
      </c>
      <c r="F15" s="49">
        <v>4.4488500000000002</v>
      </c>
      <c r="G15" s="49">
        <v>57.590499999999999</v>
      </c>
      <c r="H15" s="49">
        <v>83.162000000000006</v>
      </c>
      <c r="I15" s="190">
        <v>195.819795</v>
      </c>
      <c r="J15" s="190">
        <v>18.600000000000001</v>
      </c>
    </row>
    <row r="16" spans="1:10" x14ac:dyDescent="0.35">
      <c r="A16" s="77" t="s">
        <v>56</v>
      </c>
      <c r="B16" s="122" t="s">
        <v>11</v>
      </c>
      <c r="C16" s="49">
        <v>53.515000000000001</v>
      </c>
      <c r="D16" s="49">
        <v>55.725000000000001</v>
      </c>
      <c r="E16" s="190">
        <v>51.33</v>
      </c>
      <c r="F16" s="49">
        <v>4.56555</v>
      </c>
      <c r="G16" s="49">
        <v>76.486999999999995</v>
      </c>
      <c r="H16" s="49">
        <v>114.2235</v>
      </c>
      <c r="I16" s="190">
        <v>274.01582000000002</v>
      </c>
      <c r="J16" s="190">
        <v>43</v>
      </c>
    </row>
    <row r="17" spans="1:10" x14ac:dyDescent="0.35">
      <c r="A17" s="27" t="s">
        <v>57</v>
      </c>
      <c r="B17" s="154" t="s">
        <v>352</v>
      </c>
      <c r="C17" s="150">
        <v>54.486499999999999</v>
      </c>
      <c r="D17" s="150">
        <v>55.93</v>
      </c>
      <c r="E17" s="188">
        <v>53.07</v>
      </c>
      <c r="F17" s="150">
        <v>5.5583999999999998</v>
      </c>
      <c r="G17" s="150">
        <v>70.820999999999998</v>
      </c>
      <c r="H17" s="150">
        <v>117.215</v>
      </c>
      <c r="I17" s="188">
        <v>286.54178000000002</v>
      </c>
      <c r="J17" s="188">
        <v>39.6</v>
      </c>
    </row>
    <row r="18" spans="1:10" x14ac:dyDescent="0.35">
      <c r="A18" s="27" t="s">
        <v>58</v>
      </c>
      <c r="B18" s="154" t="s">
        <v>921</v>
      </c>
      <c r="C18" s="150">
        <v>64.682500000000005</v>
      </c>
      <c r="D18" s="150">
        <v>66.150000000000006</v>
      </c>
      <c r="E18" s="188">
        <v>63.185000000000002</v>
      </c>
      <c r="F18" s="150">
        <v>4.3220000000000001</v>
      </c>
      <c r="G18" s="150">
        <v>33.226500000000001</v>
      </c>
      <c r="H18" s="150">
        <v>44.756500000000003</v>
      </c>
      <c r="I18" s="188">
        <v>132.24549500000001</v>
      </c>
      <c r="J18" s="188">
        <v>30.3</v>
      </c>
    </row>
    <row r="19" spans="1:10" x14ac:dyDescent="0.35">
      <c r="A19" s="27" t="s">
        <v>59</v>
      </c>
      <c r="B19" s="122" t="s">
        <v>577</v>
      </c>
      <c r="C19" s="56">
        <v>60.905999999999999</v>
      </c>
      <c r="D19" s="56">
        <v>62.475000000000001</v>
      </c>
      <c r="E19" s="189">
        <v>59.354999999999997</v>
      </c>
      <c r="F19" s="56">
        <v>5.7135999999999996</v>
      </c>
      <c r="G19" s="56">
        <v>62.3</v>
      </c>
      <c r="H19" s="56">
        <v>95.851500000000001</v>
      </c>
      <c r="I19" s="189">
        <v>199.98151999999999</v>
      </c>
      <c r="J19" s="189">
        <v>39</v>
      </c>
    </row>
    <row r="20" spans="1:10" x14ac:dyDescent="0.35">
      <c r="A20" s="27" t="s">
        <v>60</v>
      </c>
      <c r="B20" s="154" t="s">
        <v>353</v>
      </c>
      <c r="C20" s="150">
        <v>59.033499999999997</v>
      </c>
      <c r="D20" s="150">
        <v>60.244999999999997</v>
      </c>
      <c r="E20" s="188">
        <v>58.015000000000001</v>
      </c>
      <c r="F20" s="150">
        <v>4.3523500000000004</v>
      </c>
      <c r="G20" s="150">
        <v>62.246000000000002</v>
      </c>
      <c r="H20" s="150">
        <v>88.343000000000004</v>
      </c>
      <c r="I20" s="188">
        <v>200.304565</v>
      </c>
      <c r="J20" s="188" t="s">
        <v>316</v>
      </c>
    </row>
    <row r="21" spans="1:10" x14ac:dyDescent="0.35">
      <c r="A21" s="27" t="s">
        <v>61</v>
      </c>
      <c r="B21" s="154" t="s">
        <v>354</v>
      </c>
      <c r="C21" s="150">
        <v>66.543999999999997</v>
      </c>
      <c r="D21" s="150">
        <v>68.739999999999995</v>
      </c>
      <c r="E21" s="188">
        <v>64.47</v>
      </c>
      <c r="F21" s="150">
        <v>3.8574000000000002</v>
      </c>
      <c r="G21" s="150">
        <v>33.162500000000001</v>
      </c>
      <c r="H21" s="150">
        <v>45.095999999999997</v>
      </c>
      <c r="I21" s="188">
        <v>118.255275</v>
      </c>
      <c r="J21" s="188">
        <v>16.600000000000001</v>
      </c>
    </row>
    <row r="22" spans="1:10" ht="15" thickBot="1" x14ac:dyDescent="0.4">
      <c r="A22" s="77" t="s">
        <v>62</v>
      </c>
      <c r="B22" s="122" t="s">
        <v>555</v>
      </c>
      <c r="C22" s="49">
        <v>70.528999999999996</v>
      </c>
      <c r="D22" s="49">
        <v>72.974999999999994</v>
      </c>
      <c r="E22" s="190">
        <v>68.105000000000004</v>
      </c>
      <c r="F22" s="49">
        <v>4.2147500000000004</v>
      </c>
      <c r="G22" s="49">
        <v>24.469000000000001</v>
      </c>
      <c r="H22" s="49">
        <v>29.986499999999999</v>
      </c>
      <c r="I22" s="190">
        <v>68.535920000000004</v>
      </c>
      <c r="J22" s="190" t="s">
        <v>316</v>
      </c>
    </row>
    <row r="23" spans="1:10" ht="15" thickBot="1" x14ac:dyDescent="0.4">
      <c r="A23" s="74" t="s">
        <v>805</v>
      </c>
      <c r="B23" s="126" t="s">
        <v>12</v>
      </c>
      <c r="C23" s="129">
        <v>61.2346111111111</v>
      </c>
      <c r="D23" s="129">
        <v>62.973333333333301</v>
      </c>
      <c r="E23" s="192">
        <v>59.536111111111097</v>
      </c>
      <c r="F23" s="129">
        <v>4.6978166666666699</v>
      </c>
      <c r="G23" s="129">
        <v>51.0991111111111</v>
      </c>
      <c r="H23" s="129">
        <v>75.217333333333301</v>
      </c>
      <c r="I23" s="192">
        <v>184.63923444444501</v>
      </c>
      <c r="J23" s="192">
        <v>31.183333333333302</v>
      </c>
    </row>
    <row r="24" spans="1:10" x14ac:dyDescent="0.35">
      <c r="A24" s="77" t="s">
        <v>63</v>
      </c>
      <c r="B24" s="122" t="s">
        <v>13</v>
      </c>
      <c r="C24" s="49">
        <v>64.504499999999993</v>
      </c>
      <c r="D24" s="49">
        <v>66.319999999999993</v>
      </c>
      <c r="E24" s="190">
        <v>62.755000000000003</v>
      </c>
      <c r="F24" s="49">
        <v>4.0807500000000001</v>
      </c>
      <c r="G24" s="49">
        <v>50.906500000000001</v>
      </c>
      <c r="H24" s="49">
        <v>66.599999999999994</v>
      </c>
      <c r="I24" s="190">
        <v>135.11456999999999</v>
      </c>
      <c r="J24" s="190" t="s">
        <v>316</v>
      </c>
    </row>
    <row r="25" spans="1:10" x14ac:dyDescent="0.35">
      <c r="A25" s="77" t="s">
        <v>64</v>
      </c>
      <c r="B25" s="122" t="s">
        <v>14</v>
      </c>
      <c r="C25" s="49">
        <v>67.206000000000003</v>
      </c>
      <c r="D25" s="49">
        <v>69.45</v>
      </c>
      <c r="E25" s="190">
        <v>65.209999999999994</v>
      </c>
      <c r="F25" s="49">
        <v>2.6399499999999998</v>
      </c>
      <c r="G25" s="49">
        <v>31.163499999999999</v>
      </c>
      <c r="H25" s="49">
        <v>47.366500000000002</v>
      </c>
      <c r="I25" s="190">
        <v>121.96165499999999</v>
      </c>
      <c r="J25" s="190">
        <v>27.4</v>
      </c>
    </row>
    <row r="26" spans="1:10" x14ac:dyDescent="0.35">
      <c r="A26" s="77" t="s">
        <v>65</v>
      </c>
      <c r="B26" s="122" t="s">
        <v>15</v>
      </c>
      <c r="C26" s="49">
        <v>66.611500000000007</v>
      </c>
      <c r="D26" s="49">
        <v>68.855000000000004</v>
      </c>
      <c r="E26" s="190">
        <v>64.430000000000007</v>
      </c>
      <c r="F26" s="49">
        <v>3.9320499999999998</v>
      </c>
      <c r="G26" s="49">
        <v>30.8765</v>
      </c>
      <c r="H26" s="49">
        <v>39.436500000000002</v>
      </c>
      <c r="I26" s="190">
        <v>99.011915000000002</v>
      </c>
      <c r="J26" s="190" t="s">
        <v>316</v>
      </c>
    </row>
    <row r="27" spans="1:10" x14ac:dyDescent="0.35">
      <c r="A27" s="77" t="s">
        <v>66</v>
      </c>
      <c r="B27" s="122" t="s">
        <v>16</v>
      </c>
      <c r="C27" s="49">
        <v>66.89</v>
      </c>
      <c r="D27" s="49">
        <v>68.84</v>
      </c>
      <c r="E27" s="190">
        <v>64.974999999999994</v>
      </c>
      <c r="F27" s="49">
        <v>4.0613999999999999</v>
      </c>
      <c r="G27" s="49">
        <v>33.262</v>
      </c>
      <c r="H27" s="49">
        <v>49.430999999999997</v>
      </c>
      <c r="I27" s="190">
        <v>128.65997999999999</v>
      </c>
      <c r="J27" s="190">
        <v>24.1</v>
      </c>
    </row>
    <row r="28" spans="1:10" x14ac:dyDescent="0.35">
      <c r="A28" s="77" t="s">
        <v>67</v>
      </c>
      <c r="B28" s="122" t="s">
        <v>17</v>
      </c>
      <c r="C28" s="49">
        <v>66.823999999999998</v>
      </c>
      <c r="D28" s="49">
        <v>69.185000000000002</v>
      </c>
      <c r="E28" s="190">
        <v>64.430000000000007</v>
      </c>
      <c r="F28" s="49">
        <v>3.3894000000000002</v>
      </c>
      <c r="G28" s="49">
        <v>33.484499999999997</v>
      </c>
      <c r="H28" s="49">
        <v>43.732500000000002</v>
      </c>
      <c r="I28" s="190">
        <v>114.033435</v>
      </c>
      <c r="J28" s="190">
        <v>23</v>
      </c>
    </row>
    <row r="29" spans="1:10" x14ac:dyDescent="0.35">
      <c r="A29" s="77" t="s">
        <v>68</v>
      </c>
      <c r="B29" s="122" t="s">
        <v>18</v>
      </c>
      <c r="C29" s="49">
        <v>67.350499999999997</v>
      </c>
      <c r="D29" s="49">
        <v>69.010000000000005</v>
      </c>
      <c r="E29" s="190">
        <v>65.709999999999994</v>
      </c>
      <c r="F29" s="49">
        <v>3.9811000000000001</v>
      </c>
      <c r="G29" s="49">
        <v>26.022500000000001</v>
      </c>
      <c r="H29" s="49">
        <v>38.658499999999997</v>
      </c>
      <c r="I29" s="190">
        <v>108.307985</v>
      </c>
      <c r="J29" s="190">
        <v>36.299999999999997</v>
      </c>
    </row>
    <row r="30" spans="1:10" x14ac:dyDescent="0.35">
      <c r="A30" s="77" t="s">
        <v>69</v>
      </c>
      <c r="B30" s="122" t="s">
        <v>19</v>
      </c>
      <c r="C30" s="49">
        <v>75.137500000000003</v>
      </c>
      <c r="D30" s="49">
        <v>78.584999999999994</v>
      </c>
      <c r="E30" s="190">
        <v>71.81</v>
      </c>
      <c r="F30" s="49">
        <v>1.3668</v>
      </c>
      <c r="G30" s="49">
        <v>10.480499999999999</v>
      </c>
      <c r="H30" s="49">
        <v>12.327</v>
      </c>
      <c r="I30" s="190">
        <v>44.207880000000003</v>
      </c>
      <c r="J30" s="190">
        <v>12.2</v>
      </c>
    </row>
    <row r="31" spans="1:10" x14ac:dyDescent="0.35">
      <c r="A31" s="77" t="s">
        <v>70</v>
      </c>
      <c r="B31" s="122" t="s">
        <v>20</v>
      </c>
      <c r="C31" s="49">
        <v>69.218000000000004</v>
      </c>
      <c r="D31" s="49">
        <v>71.334999999999994</v>
      </c>
      <c r="E31" s="190">
        <v>67.010000000000005</v>
      </c>
      <c r="F31" s="49">
        <v>3.9155500000000001</v>
      </c>
      <c r="G31" s="49">
        <v>25.874500000000001</v>
      </c>
      <c r="H31" s="49">
        <v>34.112499999999997</v>
      </c>
      <c r="I31" s="190">
        <v>93.246420000000001</v>
      </c>
      <c r="J31" s="190">
        <v>26.4</v>
      </c>
    </row>
    <row r="32" spans="1:10" x14ac:dyDescent="0.35">
      <c r="A32" s="77" t="s">
        <v>71</v>
      </c>
      <c r="B32" s="122" t="s">
        <v>21</v>
      </c>
      <c r="C32" s="49">
        <v>73.517499999999998</v>
      </c>
      <c r="D32" s="49">
        <v>77.489999999999995</v>
      </c>
      <c r="E32" s="190">
        <v>70.02</v>
      </c>
      <c r="F32" s="49">
        <v>2.3996499999999998</v>
      </c>
      <c r="G32" s="49">
        <v>10.362500000000001</v>
      </c>
      <c r="H32" s="49">
        <v>13.2</v>
      </c>
      <c r="I32" s="190">
        <v>49.7654700000001</v>
      </c>
      <c r="J32" s="190" t="s">
        <v>316</v>
      </c>
    </row>
    <row r="33" spans="1:10" x14ac:dyDescent="0.35">
      <c r="A33" s="77" t="s">
        <v>72</v>
      </c>
      <c r="B33" s="122" t="s">
        <v>22</v>
      </c>
      <c r="C33" s="49">
        <v>57.64</v>
      </c>
      <c r="D33" s="49">
        <v>59.384999999999998</v>
      </c>
      <c r="E33" s="190">
        <v>55.954999999999998</v>
      </c>
      <c r="F33" s="49">
        <v>5.8902999999999999</v>
      </c>
      <c r="G33" s="49">
        <v>66.0505</v>
      </c>
      <c r="H33" s="49">
        <v>109.8395</v>
      </c>
      <c r="I33" s="190">
        <v>238.38543999999999</v>
      </c>
      <c r="J33" s="190">
        <v>50.8</v>
      </c>
    </row>
    <row r="34" spans="1:10" x14ac:dyDescent="0.35">
      <c r="A34" s="27" t="s">
        <v>73</v>
      </c>
      <c r="B34" s="156" t="s">
        <v>526</v>
      </c>
      <c r="C34" s="56">
        <v>58.081000000000003</v>
      </c>
      <c r="D34" s="56">
        <v>59.625</v>
      </c>
      <c r="E34" s="189">
        <v>56.58</v>
      </c>
      <c r="F34" s="56">
        <v>4.5491000000000001</v>
      </c>
      <c r="G34" s="56">
        <v>61.472000000000001</v>
      </c>
      <c r="H34" s="56">
        <v>94.177499999999995</v>
      </c>
      <c r="I34" s="189">
        <v>234.606435</v>
      </c>
      <c r="J34" s="189" t="s">
        <v>316</v>
      </c>
    </row>
    <row r="35" spans="1:10" x14ac:dyDescent="0.35">
      <c r="A35" s="77" t="s">
        <v>74</v>
      </c>
      <c r="B35" s="122" t="s">
        <v>520</v>
      </c>
      <c r="C35" s="49">
        <v>65.517499999999998</v>
      </c>
      <c r="D35" s="49">
        <v>67.415000000000006</v>
      </c>
      <c r="E35" s="190">
        <v>63.655000000000001</v>
      </c>
      <c r="F35" s="49">
        <v>4.2940500000000004</v>
      </c>
      <c r="G35" s="49">
        <v>40.452500000000001</v>
      </c>
      <c r="H35" s="49">
        <v>60.402999999999999</v>
      </c>
      <c r="I35" s="190">
        <v>143.84560999999999</v>
      </c>
      <c r="J35" s="190">
        <v>25.1</v>
      </c>
    </row>
    <row r="36" spans="1:10" x14ac:dyDescent="0.35">
      <c r="A36" s="77" t="s">
        <v>75</v>
      </c>
      <c r="B36" s="122" t="s">
        <v>616</v>
      </c>
      <c r="C36" s="49">
        <v>65.616500000000002</v>
      </c>
      <c r="D36" s="49">
        <v>67.424999999999997</v>
      </c>
      <c r="E36" s="190">
        <v>63.78</v>
      </c>
      <c r="F36" s="49">
        <v>4.7762000000000002</v>
      </c>
      <c r="G36" s="49">
        <v>37.686999999999998</v>
      </c>
      <c r="H36" s="49">
        <v>51.741</v>
      </c>
      <c r="I36" s="190">
        <v>127.594465</v>
      </c>
      <c r="J36" s="190">
        <v>24.7</v>
      </c>
    </row>
    <row r="37" spans="1:10" ht="15" thickBot="1" x14ac:dyDescent="0.4">
      <c r="A37" s="77" t="s">
        <v>76</v>
      </c>
      <c r="B37" s="122" t="s">
        <v>23</v>
      </c>
      <c r="C37" s="49">
        <v>63.566000000000003</v>
      </c>
      <c r="D37" s="49">
        <v>65.819999999999993</v>
      </c>
      <c r="E37" s="190">
        <v>61.204999999999998</v>
      </c>
      <c r="F37" s="49">
        <v>4.7225000000000001</v>
      </c>
      <c r="G37" s="49">
        <v>42.654499999999999</v>
      </c>
      <c r="H37" s="49">
        <v>58.058999999999997</v>
      </c>
      <c r="I37" s="190">
        <v>147.47692000000001</v>
      </c>
      <c r="J37" s="190">
        <v>27.5</v>
      </c>
    </row>
    <row r="38" spans="1:10" ht="15" thickBot="1" x14ac:dyDescent="0.4">
      <c r="A38" s="74" t="s">
        <v>805</v>
      </c>
      <c r="B38" s="126" t="s">
        <v>24</v>
      </c>
      <c r="C38" s="129">
        <v>66.262892857142901</v>
      </c>
      <c r="D38" s="129">
        <v>68.481428571428594</v>
      </c>
      <c r="E38" s="192">
        <v>64.108928571428606</v>
      </c>
      <c r="F38" s="129">
        <v>3.8570571428571401</v>
      </c>
      <c r="G38" s="129">
        <v>35.767821428571402</v>
      </c>
      <c r="H38" s="129">
        <v>51.363178571428598</v>
      </c>
      <c r="I38" s="192">
        <v>127.58701285714299</v>
      </c>
      <c r="J38" s="192">
        <v>27.75</v>
      </c>
    </row>
    <row r="39" spans="1:10" x14ac:dyDescent="0.35">
      <c r="A39" s="27" t="s">
        <v>77</v>
      </c>
      <c r="B39" s="155" t="s">
        <v>355</v>
      </c>
      <c r="C39" s="150">
        <v>77.046999999999997</v>
      </c>
      <c r="D39" s="150">
        <v>78.3</v>
      </c>
      <c r="E39" s="188">
        <v>75.844999999999999</v>
      </c>
      <c r="F39" s="150">
        <v>2.9194</v>
      </c>
      <c r="G39" s="150">
        <v>19.821999999999999</v>
      </c>
      <c r="H39" s="150">
        <v>23.038</v>
      </c>
      <c r="I39" s="188">
        <v>48.313420000000001</v>
      </c>
      <c r="J39" s="188">
        <v>6.9</v>
      </c>
    </row>
    <row r="40" spans="1:10" x14ac:dyDescent="0.35">
      <c r="A40" s="77" t="s">
        <v>78</v>
      </c>
      <c r="B40" s="122" t="s">
        <v>438</v>
      </c>
      <c r="C40" s="49">
        <v>72.14</v>
      </c>
      <c r="D40" s="49">
        <v>74.515000000000001</v>
      </c>
      <c r="E40" s="190">
        <v>69.875</v>
      </c>
      <c r="F40" s="49">
        <v>3.23055</v>
      </c>
      <c r="G40" s="49">
        <v>14.3855</v>
      </c>
      <c r="H40" s="49">
        <v>18.404</v>
      </c>
      <c r="I40" s="190">
        <v>44.069820000000099</v>
      </c>
      <c r="J40" s="190">
        <v>12.5</v>
      </c>
    </row>
    <row r="41" spans="1:10" x14ac:dyDescent="0.35">
      <c r="A41" s="27" t="s">
        <v>79</v>
      </c>
      <c r="B41" s="155" t="s">
        <v>356</v>
      </c>
      <c r="C41" s="150">
        <v>73.069500000000005</v>
      </c>
      <c r="D41" s="150">
        <v>76.099999999999994</v>
      </c>
      <c r="E41" s="188">
        <v>70.254999999999995</v>
      </c>
      <c r="F41" s="150">
        <v>2.1822499999999998</v>
      </c>
      <c r="G41" s="150">
        <v>9.7524999999999995</v>
      </c>
      <c r="H41" s="150">
        <v>11.782999999999999</v>
      </c>
      <c r="I41" s="188">
        <v>49.723219999999998</v>
      </c>
      <c r="J41" s="188" t="s">
        <v>316</v>
      </c>
    </row>
    <row r="42" spans="1:10" x14ac:dyDescent="0.35">
      <c r="A42" s="27" t="s">
        <v>80</v>
      </c>
      <c r="B42" s="155" t="s">
        <v>357</v>
      </c>
      <c r="C42" s="150">
        <v>65.087500000000006</v>
      </c>
      <c r="D42" s="150">
        <v>66.709999999999994</v>
      </c>
      <c r="E42" s="188">
        <v>63.44</v>
      </c>
      <c r="F42" s="150">
        <v>4.4530500000000002</v>
      </c>
      <c r="G42" s="150">
        <v>50.823500000000003</v>
      </c>
      <c r="H42" s="150">
        <v>75.001499999999993</v>
      </c>
      <c r="I42" s="188">
        <v>131.24041500000001</v>
      </c>
      <c r="J42" s="188">
        <v>22.6</v>
      </c>
    </row>
    <row r="43" spans="1:10" x14ac:dyDescent="0.35">
      <c r="A43" s="77" t="s">
        <v>81</v>
      </c>
      <c r="B43" s="122" t="s">
        <v>25</v>
      </c>
      <c r="C43" s="49">
        <v>76.878500000000003</v>
      </c>
      <c r="D43" s="49">
        <v>78.099999999999994</v>
      </c>
      <c r="E43" s="190">
        <v>75.62</v>
      </c>
      <c r="F43" s="49">
        <v>2.3581500000000002</v>
      </c>
      <c r="G43" s="49">
        <v>17.9895</v>
      </c>
      <c r="H43" s="49">
        <v>21.225000000000001</v>
      </c>
      <c r="I43" s="190">
        <v>40.130929999999999</v>
      </c>
      <c r="J43" s="190">
        <v>8.8000000000000007</v>
      </c>
    </row>
    <row r="44" spans="1:10" ht="15" thickBot="1" x14ac:dyDescent="0.4">
      <c r="A44" s="77" t="s">
        <v>82</v>
      </c>
      <c r="B44" s="122" t="s">
        <v>26</v>
      </c>
      <c r="C44" s="49">
        <v>76.887</v>
      </c>
      <c r="D44" s="49">
        <v>78.900000000000006</v>
      </c>
      <c r="E44" s="190">
        <v>74.88</v>
      </c>
      <c r="F44" s="49">
        <v>2.1480999999999999</v>
      </c>
      <c r="G44" s="49">
        <v>11.6165</v>
      </c>
      <c r="H44" s="49">
        <v>12.333500000000001</v>
      </c>
      <c r="I44" s="190">
        <v>28.491109999999999</v>
      </c>
      <c r="J44" s="190">
        <v>6</v>
      </c>
    </row>
    <row r="45" spans="1:10" ht="15" thickBot="1" x14ac:dyDescent="0.4">
      <c r="A45" s="74" t="s">
        <v>805</v>
      </c>
      <c r="B45" s="126" t="s">
        <v>27</v>
      </c>
      <c r="C45" s="129">
        <v>73.518249999999995</v>
      </c>
      <c r="D45" s="129">
        <v>75.4375</v>
      </c>
      <c r="E45" s="192">
        <v>71.652500000000003</v>
      </c>
      <c r="F45" s="129">
        <v>2.8819166666666698</v>
      </c>
      <c r="G45" s="129">
        <v>20.731583333333301</v>
      </c>
      <c r="H45" s="129">
        <v>26.964166666666699</v>
      </c>
      <c r="I45" s="192">
        <v>56.994819166666701</v>
      </c>
      <c r="J45" s="192">
        <v>11.36</v>
      </c>
    </row>
    <row r="46" spans="1:10" x14ac:dyDescent="0.35">
      <c r="A46" s="77" t="s">
        <v>83</v>
      </c>
      <c r="B46" s="122" t="s">
        <v>28</v>
      </c>
      <c r="C46" s="49">
        <v>62.072000000000003</v>
      </c>
      <c r="D46" s="49">
        <v>63.64</v>
      </c>
      <c r="E46" s="190">
        <v>60.49</v>
      </c>
      <c r="F46" s="49">
        <v>4.7053500000000001</v>
      </c>
      <c r="G46" s="49">
        <v>57.639000000000003</v>
      </c>
      <c r="H46" s="49">
        <v>90.188500000000005</v>
      </c>
      <c r="I46" s="190">
        <v>185.119055</v>
      </c>
      <c r="J46" s="190">
        <v>22.2</v>
      </c>
    </row>
    <row r="47" spans="1:10" x14ac:dyDescent="0.35">
      <c r="A47" s="77" t="s">
        <v>84</v>
      </c>
      <c r="B47" s="122" t="s">
        <v>29</v>
      </c>
      <c r="C47" s="49">
        <v>61.945999999999998</v>
      </c>
      <c r="D47" s="49">
        <v>62.69</v>
      </c>
      <c r="E47" s="190">
        <v>61.085000000000001</v>
      </c>
      <c r="F47" s="49">
        <v>5.0331999999999999</v>
      </c>
      <c r="G47" s="49">
        <v>49.651000000000003</v>
      </c>
      <c r="H47" s="49">
        <v>76.741500000000002</v>
      </c>
      <c r="I47" s="190">
        <v>169.161945</v>
      </c>
      <c r="J47" s="190">
        <v>24.5</v>
      </c>
    </row>
    <row r="48" spans="1:10" x14ac:dyDescent="0.35">
      <c r="A48" s="77" t="s">
        <v>85</v>
      </c>
      <c r="B48" s="122" t="s">
        <v>30</v>
      </c>
      <c r="C48" s="49">
        <v>73.141000000000005</v>
      </c>
      <c r="D48" s="49">
        <v>76.375</v>
      </c>
      <c r="E48" s="190">
        <v>69.69</v>
      </c>
      <c r="F48" s="49">
        <v>2.2204999999999999</v>
      </c>
      <c r="G48" s="49">
        <v>15.551500000000001</v>
      </c>
      <c r="H48" s="49">
        <v>18.783000000000001</v>
      </c>
      <c r="I48" s="190">
        <v>49.029105000000001</v>
      </c>
      <c r="J48" s="190">
        <v>10.8</v>
      </c>
    </row>
    <row r="49" spans="1:10" x14ac:dyDescent="0.35">
      <c r="A49" s="77" t="s">
        <v>86</v>
      </c>
      <c r="B49" s="122" t="s">
        <v>31</v>
      </c>
      <c r="C49" s="49">
        <v>57.9955</v>
      </c>
      <c r="D49" s="49">
        <v>59.35</v>
      </c>
      <c r="E49" s="190">
        <v>56.784999999999997</v>
      </c>
      <c r="F49" s="49">
        <v>4.5382999999999996</v>
      </c>
      <c r="G49" s="49">
        <v>57.070999999999998</v>
      </c>
      <c r="H49" s="49">
        <v>82.280500000000004</v>
      </c>
      <c r="I49" s="190">
        <v>209.75557499999999</v>
      </c>
      <c r="J49" s="190">
        <v>22.3</v>
      </c>
    </row>
    <row r="50" spans="1:10" x14ac:dyDescent="0.35">
      <c r="A50" s="77" t="s">
        <v>87</v>
      </c>
      <c r="B50" s="122" t="s">
        <v>32</v>
      </c>
      <c r="C50" s="49">
        <v>62.397500000000001</v>
      </c>
      <c r="D50" s="49">
        <v>63.84</v>
      </c>
      <c r="E50" s="190">
        <v>60.984999999999999</v>
      </c>
      <c r="F50" s="49">
        <v>5.0772500000000003</v>
      </c>
      <c r="G50" s="49">
        <v>41.503999999999998</v>
      </c>
      <c r="H50" s="49">
        <v>62.761499999999998</v>
      </c>
      <c r="I50" s="190">
        <v>161.63948500000001</v>
      </c>
      <c r="J50" s="190">
        <v>17.600000000000001</v>
      </c>
    </row>
    <row r="51" spans="1:10" x14ac:dyDescent="0.35">
      <c r="A51" s="27" t="s">
        <v>88</v>
      </c>
      <c r="B51" s="156" t="s">
        <v>33</v>
      </c>
      <c r="C51" s="56">
        <v>64.296499999999995</v>
      </c>
      <c r="D51" s="56">
        <v>65.424999999999997</v>
      </c>
      <c r="E51" s="189">
        <v>63.19</v>
      </c>
      <c r="F51" s="56">
        <v>3.7698</v>
      </c>
      <c r="G51" s="56">
        <v>33.218000000000004</v>
      </c>
      <c r="H51" s="56">
        <v>48.166499999999999</v>
      </c>
      <c r="I51" s="189">
        <v>138.40504000000001</v>
      </c>
      <c r="J51" s="189">
        <v>14.9</v>
      </c>
    </row>
    <row r="52" spans="1:10" x14ac:dyDescent="0.35">
      <c r="A52" s="77" t="s">
        <v>89</v>
      </c>
      <c r="B52" s="122" t="s">
        <v>448</v>
      </c>
      <c r="C52" s="49">
        <v>61.841000000000001</v>
      </c>
      <c r="D52" s="49">
        <v>62.39</v>
      </c>
      <c r="E52" s="190">
        <v>61.06</v>
      </c>
      <c r="F52" s="49">
        <v>4.5577500000000004</v>
      </c>
      <c r="G52" s="49">
        <v>48.2515</v>
      </c>
      <c r="H52" s="49">
        <v>75.480500000000006</v>
      </c>
      <c r="I52" s="190">
        <v>170.411925</v>
      </c>
      <c r="J52" s="190">
        <v>27.5</v>
      </c>
    </row>
    <row r="53" spans="1:10" x14ac:dyDescent="0.35">
      <c r="A53" s="77" t="s">
        <v>90</v>
      </c>
      <c r="B53" s="122" t="s">
        <v>34</v>
      </c>
      <c r="C53" s="49">
        <v>58.598500000000001</v>
      </c>
      <c r="D53" s="49">
        <v>60.52</v>
      </c>
      <c r="E53" s="190">
        <v>56.555</v>
      </c>
      <c r="F53" s="49">
        <v>4.3374499999999996</v>
      </c>
      <c r="G53" s="49">
        <v>53.728499999999997</v>
      </c>
      <c r="H53" s="49">
        <v>77.599500000000006</v>
      </c>
      <c r="I53" s="190">
        <v>203.78380999999999</v>
      </c>
      <c r="J53" s="190">
        <v>27.5</v>
      </c>
    </row>
    <row r="54" spans="1:10" x14ac:dyDescent="0.35">
      <c r="A54" s="77" t="s">
        <v>91</v>
      </c>
      <c r="B54" s="122" t="s">
        <v>478</v>
      </c>
      <c r="C54" s="49">
        <v>64.298500000000004</v>
      </c>
      <c r="D54" s="49">
        <v>65.724999999999994</v>
      </c>
      <c r="E54" s="190">
        <v>62.88</v>
      </c>
      <c r="F54" s="49">
        <v>4.1923500000000002</v>
      </c>
      <c r="G54" s="49">
        <v>50.469499999999996</v>
      </c>
      <c r="H54" s="49">
        <v>69.209000000000003</v>
      </c>
      <c r="I54" s="190">
        <v>145.90688</v>
      </c>
      <c r="J54" s="190">
        <v>33.299999999999997</v>
      </c>
    </row>
    <row r="55" spans="1:10" x14ac:dyDescent="0.35">
      <c r="A55" s="77" t="s">
        <v>92</v>
      </c>
      <c r="B55" s="122" t="s">
        <v>35</v>
      </c>
      <c r="C55" s="49">
        <v>59.6235</v>
      </c>
      <c r="D55" s="49">
        <v>60.424999999999997</v>
      </c>
      <c r="E55" s="190">
        <v>58.825000000000003</v>
      </c>
      <c r="F55" s="49">
        <v>5.6913</v>
      </c>
      <c r="G55" s="49">
        <v>61.500500000000002</v>
      </c>
      <c r="H55" s="49">
        <v>98.680499999999995</v>
      </c>
      <c r="I55" s="190">
        <v>204.26968500000001</v>
      </c>
      <c r="J55" s="190">
        <v>24.7</v>
      </c>
    </row>
    <row r="56" spans="1:10" x14ac:dyDescent="0.35">
      <c r="A56" s="77" t="s">
        <v>93</v>
      </c>
      <c r="B56" s="122" t="s">
        <v>36</v>
      </c>
      <c r="C56" s="49">
        <v>62.710500000000003</v>
      </c>
      <c r="D56" s="49">
        <v>63.93</v>
      </c>
      <c r="E56" s="190">
        <v>61.55</v>
      </c>
      <c r="F56" s="49">
        <v>6.7289000000000003</v>
      </c>
      <c r="G56" s="49">
        <v>42.792999999999999</v>
      </c>
      <c r="H56" s="49">
        <v>78.298000000000002</v>
      </c>
      <c r="I56" s="190">
        <v>163.55123</v>
      </c>
      <c r="J56" s="190">
        <v>27.5</v>
      </c>
    </row>
    <row r="57" spans="1:10" x14ac:dyDescent="0.35">
      <c r="A57" s="27" t="s">
        <v>94</v>
      </c>
      <c r="B57" s="155" t="s">
        <v>358</v>
      </c>
      <c r="C57" s="150">
        <v>54.963999999999999</v>
      </c>
      <c r="D57" s="150">
        <v>55.914999999999999</v>
      </c>
      <c r="E57" s="188">
        <v>54.05</v>
      </c>
      <c r="F57" s="150">
        <v>5.2465999999999999</v>
      </c>
      <c r="G57" s="150">
        <v>58.441000000000003</v>
      </c>
      <c r="H57" s="150">
        <v>95.948499999999996</v>
      </c>
      <c r="I57" s="188">
        <v>262.59361999999999</v>
      </c>
      <c r="J57" s="188">
        <v>28.3</v>
      </c>
    </row>
    <row r="58" spans="1:10" x14ac:dyDescent="0.35">
      <c r="A58" s="77" t="s">
        <v>95</v>
      </c>
      <c r="B58" s="122" t="s">
        <v>37</v>
      </c>
      <c r="C58" s="49">
        <v>68.168499999999995</v>
      </c>
      <c r="D58" s="49">
        <v>70.150000000000006</v>
      </c>
      <c r="E58" s="190">
        <v>65.98</v>
      </c>
      <c r="F58" s="49">
        <v>4.4959499999999997</v>
      </c>
      <c r="G58" s="49">
        <v>29.576000000000001</v>
      </c>
      <c r="H58" s="49">
        <v>40.3735</v>
      </c>
      <c r="I58" s="190">
        <v>97.080489999999998</v>
      </c>
      <c r="J58" s="190">
        <v>16.3</v>
      </c>
    </row>
    <row r="59" spans="1:10" x14ac:dyDescent="0.35">
      <c r="A59" s="77" t="s">
        <v>96</v>
      </c>
      <c r="B59" s="122" t="s">
        <v>38</v>
      </c>
      <c r="C59" s="49">
        <v>54.991500000000002</v>
      </c>
      <c r="D59" s="49">
        <v>55.814999999999998</v>
      </c>
      <c r="E59" s="190">
        <v>54.125</v>
      </c>
      <c r="F59" s="49">
        <v>4.0876000000000001</v>
      </c>
      <c r="G59" s="49">
        <v>75.447999999999993</v>
      </c>
      <c r="H59" s="49">
        <v>103.33199999999999</v>
      </c>
      <c r="I59" s="190">
        <v>256.82030500000002</v>
      </c>
      <c r="J59" s="190">
        <v>31.3</v>
      </c>
    </row>
    <row r="60" spans="1:10" ht="15" thickBot="1" x14ac:dyDescent="0.4">
      <c r="A60" s="27" t="s">
        <v>97</v>
      </c>
      <c r="B60" s="156" t="s">
        <v>533</v>
      </c>
      <c r="C60" s="56">
        <v>61.326999999999998</v>
      </c>
      <c r="D60" s="56">
        <v>62.225000000000001</v>
      </c>
      <c r="E60" s="189">
        <v>60.414999999999999</v>
      </c>
      <c r="F60" s="56">
        <v>4.2056500000000003</v>
      </c>
      <c r="G60" s="56">
        <v>46.418999999999997</v>
      </c>
      <c r="H60" s="56">
        <v>70.499499999999998</v>
      </c>
      <c r="I60" s="189">
        <v>175.56974500000001</v>
      </c>
      <c r="J60" s="189">
        <v>23.7</v>
      </c>
    </row>
    <row r="61" spans="1:10" ht="15" thickBot="1" x14ac:dyDescent="0.4">
      <c r="A61" s="74" t="s">
        <v>805</v>
      </c>
      <c r="B61" s="126" t="s">
        <v>39</v>
      </c>
      <c r="C61" s="129">
        <v>61.891433333333303</v>
      </c>
      <c r="D61" s="129">
        <v>63.2276666666667</v>
      </c>
      <c r="E61" s="192">
        <v>60.511000000000003</v>
      </c>
      <c r="F61" s="129">
        <v>4.59253</v>
      </c>
      <c r="G61" s="129">
        <v>48.084099999999999</v>
      </c>
      <c r="H61" s="129">
        <v>72.556166666666698</v>
      </c>
      <c r="I61" s="192">
        <v>172.87319299999999</v>
      </c>
      <c r="J61" s="192">
        <v>23.4933333333333</v>
      </c>
    </row>
    <row r="62" spans="1:10" ht="15" thickBot="1" x14ac:dyDescent="0.4">
      <c r="A62" s="75" t="s">
        <v>805</v>
      </c>
      <c r="B62" s="133" t="s">
        <v>40</v>
      </c>
      <c r="C62" s="136">
        <v>64.317981481481496</v>
      </c>
      <c r="D62" s="136">
        <v>66.327314814814798</v>
      </c>
      <c r="E62" s="193">
        <v>62.322314814814803</v>
      </c>
      <c r="F62" s="136">
        <v>4.0565592592592603</v>
      </c>
      <c r="G62" s="136">
        <v>40.883277777777799</v>
      </c>
      <c r="H62" s="136">
        <v>58.924981481481502</v>
      </c>
      <c r="I62" s="193">
        <v>147.627622685185</v>
      </c>
      <c r="J62" s="193">
        <v>24.0891304347826</v>
      </c>
    </row>
    <row r="63" spans="1:10" ht="15" thickBot="1" x14ac:dyDescent="0.4">
      <c r="A63" s="75" t="s">
        <v>805</v>
      </c>
      <c r="B63" s="133" t="s">
        <v>922</v>
      </c>
      <c r="C63" s="136">
        <v>76.019329457364407</v>
      </c>
      <c r="D63" s="136">
        <v>78.598062015503899</v>
      </c>
      <c r="E63" s="193">
        <v>73.471589147286807</v>
      </c>
      <c r="F63" s="136">
        <v>2.0892647286821702</v>
      </c>
      <c r="G63" s="136">
        <v>12.2559069767442</v>
      </c>
      <c r="H63" s="136">
        <v>15.170232558139499</v>
      </c>
      <c r="I63" s="193">
        <v>45.017676046511703</v>
      </c>
      <c r="J63" s="193">
        <v>11.1986842105263</v>
      </c>
    </row>
    <row r="64" spans="1:10" x14ac:dyDescent="0.35">
      <c r="A64" s="76" t="s">
        <v>805</v>
      </c>
      <c r="B64" s="140" t="s">
        <v>42</v>
      </c>
      <c r="C64" s="143">
        <v>75.0885161290323</v>
      </c>
      <c r="D64" s="143">
        <v>77.810806451612905</v>
      </c>
      <c r="E64" s="194">
        <v>72.405806451612904</v>
      </c>
      <c r="F64" s="143">
        <v>2.0974790322580601</v>
      </c>
      <c r="G64" s="143">
        <v>15.001693548387101</v>
      </c>
      <c r="H64" s="143">
        <v>18.8663225806452</v>
      </c>
      <c r="I64" s="194">
        <v>62.288914193548401</v>
      </c>
      <c r="J64" s="194">
        <v>10.25</v>
      </c>
    </row>
    <row r="65" spans="1:10" x14ac:dyDescent="0.35">
      <c r="A65" s="76" t="s">
        <v>805</v>
      </c>
      <c r="B65" s="124" t="s">
        <v>43</v>
      </c>
      <c r="C65" s="51">
        <v>72.188183333333399</v>
      </c>
      <c r="D65" s="51">
        <v>74.657166666666697</v>
      </c>
      <c r="E65" s="195">
        <v>69.809333333333399</v>
      </c>
      <c r="F65" s="51">
        <v>2.5187550000000001</v>
      </c>
      <c r="G65" s="51">
        <v>22.229483333333299</v>
      </c>
      <c r="H65" s="51">
        <v>27.260649999999998</v>
      </c>
      <c r="I65" s="195">
        <v>64.577233833333395</v>
      </c>
      <c r="J65" s="195">
        <v>16.815999999999999</v>
      </c>
    </row>
    <row r="66" spans="1:10" ht="15" thickBot="1" x14ac:dyDescent="0.4">
      <c r="A66" s="76" t="s">
        <v>805</v>
      </c>
      <c r="B66" s="125" t="s">
        <v>315</v>
      </c>
      <c r="C66" s="100">
        <v>72.566472677595698</v>
      </c>
      <c r="D66" s="100">
        <v>74.9771857923498</v>
      </c>
      <c r="E66" s="196">
        <v>70.181639344262294</v>
      </c>
      <c r="F66" s="100">
        <v>2.66977786885246</v>
      </c>
      <c r="G66" s="100">
        <v>20.703327868852501</v>
      </c>
      <c r="H66" s="100">
        <v>28.081469945355199</v>
      </c>
      <c r="I66" s="196">
        <v>75.296020956284195</v>
      </c>
      <c r="J66" s="196">
        <v>16.059016393442601</v>
      </c>
    </row>
    <row r="67" spans="1:10" x14ac:dyDescent="0.35">
      <c r="A67" s="76" t="s">
        <v>805</v>
      </c>
      <c r="B67" s="124" t="s">
        <v>341</v>
      </c>
      <c r="C67" s="51">
        <v>66.620690476190504</v>
      </c>
      <c r="D67" s="51">
        <v>69.033809523809495</v>
      </c>
      <c r="E67" s="195">
        <v>64.273571428571501</v>
      </c>
      <c r="F67" s="51">
        <v>3.7230166666666702</v>
      </c>
      <c r="G67" s="51">
        <v>33.012500000000003</v>
      </c>
      <c r="H67" s="51">
        <v>46.400071428571401</v>
      </c>
      <c r="I67" s="195">
        <v>121.780740952381</v>
      </c>
      <c r="J67" s="195">
        <v>25.225000000000001</v>
      </c>
    </row>
    <row r="68" spans="1:10" x14ac:dyDescent="0.35">
      <c r="A68" s="76" t="s">
        <v>805</v>
      </c>
      <c r="B68" s="124" t="s">
        <v>349</v>
      </c>
      <c r="C68" s="51">
        <v>63.379019999999997</v>
      </c>
      <c r="D68" s="51">
        <v>64.948800000000006</v>
      </c>
      <c r="E68" s="195">
        <v>61.822800000000001</v>
      </c>
      <c r="F68" s="51">
        <v>4.3123300000000002</v>
      </c>
      <c r="G68" s="51">
        <v>45.062620000000003</v>
      </c>
      <c r="H68" s="51">
        <v>67.767259999999993</v>
      </c>
      <c r="I68" s="195">
        <v>159.62776779999999</v>
      </c>
      <c r="J68" s="195">
        <v>24.731818181818198</v>
      </c>
    </row>
    <row r="69" spans="1:10" x14ac:dyDescent="0.35">
      <c r="A69" s="76" t="s">
        <v>805</v>
      </c>
      <c r="B69" s="124" t="s">
        <v>342</v>
      </c>
      <c r="C69" s="51">
        <v>64.195833333333397</v>
      </c>
      <c r="D69" s="51">
        <v>66.178333333333399</v>
      </c>
      <c r="E69" s="195">
        <v>62.173333333333403</v>
      </c>
      <c r="F69" s="51">
        <v>4.4333666666666698</v>
      </c>
      <c r="G69" s="51">
        <v>40.127000000000002</v>
      </c>
      <c r="H69" s="51">
        <v>56.690750000000001</v>
      </c>
      <c r="I69" s="195">
        <v>150.501769166667</v>
      </c>
      <c r="J69" s="195">
        <v>25.4</v>
      </c>
    </row>
    <row r="70" spans="1:10" x14ac:dyDescent="0.35">
      <c r="A70" s="76" t="s">
        <v>805</v>
      </c>
      <c r="B70" s="124" t="s">
        <v>343</v>
      </c>
      <c r="C70" s="51">
        <v>61.973772727272703</v>
      </c>
      <c r="D70" s="51">
        <v>63.8513636363637</v>
      </c>
      <c r="E70" s="195">
        <v>60.134545454545503</v>
      </c>
      <c r="F70" s="51">
        <v>4.68887272727273</v>
      </c>
      <c r="G70" s="51">
        <v>49.381909090909097</v>
      </c>
      <c r="H70" s="51">
        <v>71.516590909090894</v>
      </c>
      <c r="I70" s="195">
        <v>174.65869181818201</v>
      </c>
      <c r="J70" s="195">
        <v>29.9375</v>
      </c>
    </row>
    <row r="71" spans="1:10" x14ac:dyDescent="0.35">
      <c r="A71" s="76" t="s">
        <v>805</v>
      </c>
      <c r="B71" s="124" t="s">
        <v>344</v>
      </c>
      <c r="C71" s="51">
        <v>61.891433333333303</v>
      </c>
      <c r="D71" s="51">
        <v>63.2276666666667</v>
      </c>
      <c r="E71" s="195">
        <v>60.511000000000003</v>
      </c>
      <c r="F71" s="51">
        <v>4.59253</v>
      </c>
      <c r="G71" s="51">
        <v>48.084099999999999</v>
      </c>
      <c r="H71" s="51">
        <v>72.556166666666698</v>
      </c>
      <c r="I71" s="195">
        <v>172.87319299999999</v>
      </c>
      <c r="J71" s="195">
        <v>23.4933333333333</v>
      </c>
    </row>
    <row r="72" spans="1:10" x14ac:dyDescent="0.35">
      <c r="A72" s="76" t="s">
        <v>805</v>
      </c>
      <c r="B72" s="124" t="s">
        <v>345</v>
      </c>
      <c r="C72" s="51">
        <v>64.042000000000002</v>
      </c>
      <c r="D72" s="51">
        <v>66.071875000000006</v>
      </c>
      <c r="E72" s="195">
        <v>62.055</v>
      </c>
      <c r="F72" s="51">
        <v>4.1848437499999998</v>
      </c>
      <c r="G72" s="51">
        <v>42.427</v>
      </c>
      <c r="H72" s="51">
        <v>62.805687499999998</v>
      </c>
      <c r="I72" s="195">
        <v>153.49767374999999</v>
      </c>
      <c r="J72" s="195">
        <v>29.65</v>
      </c>
    </row>
    <row r="73" spans="1:10" x14ac:dyDescent="0.35">
      <c r="A73" s="76" t="s">
        <v>805</v>
      </c>
      <c r="B73" s="124" t="s">
        <v>346</v>
      </c>
      <c r="C73" s="51">
        <v>64.495656249999996</v>
      </c>
      <c r="D73" s="51">
        <v>67.277500000000003</v>
      </c>
      <c r="E73" s="195">
        <v>61.744062499999998</v>
      </c>
      <c r="F73" s="51">
        <v>3.6821062499999999</v>
      </c>
      <c r="G73" s="51">
        <v>37.44771875</v>
      </c>
      <c r="H73" s="51">
        <v>50.884937499999999</v>
      </c>
      <c r="I73" s="195">
        <v>140.86408843749999</v>
      </c>
      <c r="J73" s="195">
        <v>24.75</v>
      </c>
    </row>
    <row r="74" spans="1:10" x14ac:dyDescent="0.35">
      <c r="A74" s="76" t="s">
        <v>805</v>
      </c>
      <c r="B74" s="124" t="s">
        <v>350</v>
      </c>
      <c r="C74" s="51">
        <v>73.793899999999994</v>
      </c>
      <c r="D74" s="51">
        <v>75.622</v>
      </c>
      <c r="E74" s="195">
        <v>72.007999999999996</v>
      </c>
      <c r="F74" s="51">
        <v>2.8121900000000002</v>
      </c>
      <c r="G74" s="51">
        <v>22.000800000000002</v>
      </c>
      <c r="H74" s="51">
        <v>28.676200000000001</v>
      </c>
      <c r="I74" s="195">
        <v>59.579819000000001</v>
      </c>
      <c r="J74" s="195">
        <v>11.074999999999999</v>
      </c>
    </row>
    <row r="75" spans="1:10" ht="15" thickBot="1" x14ac:dyDescent="0.4">
      <c r="A75" s="76" t="s">
        <v>805</v>
      </c>
      <c r="B75" s="125" t="s">
        <v>1228</v>
      </c>
      <c r="C75" s="100">
        <v>63.962499999999999</v>
      </c>
      <c r="D75" s="100">
        <v>66.3808333333333</v>
      </c>
      <c r="E75" s="196">
        <v>61.506666666666703</v>
      </c>
      <c r="F75" s="100">
        <v>4.20346666666667</v>
      </c>
      <c r="G75" s="100">
        <v>43.807083333333303</v>
      </c>
      <c r="H75" s="100">
        <v>59.581000000000003</v>
      </c>
      <c r="I75" s="196">
        <v>143.67002916666701</v>
      </c>
      <c r="J75" s="196">
        <v>23.9</v>
      </c>
    </row>
    <row r="76" spans="1:10" x14ac:dyDescent="0.35">
      <c r="A76" s="76" t="s">
        <v>805</v>
      </c>
      <c r="B76" s="124" t="s">
        <v>347</v>
      </c>
      <c r="C76" s="51">
        <v>73.746049999999997</v>
      </c>
      <c r="D76" s="51">
        <v>76.427999999999997</v>
      </c>
      <c r="E76" s="195">
        <v>71.123999999999995</v>
      </c>
      <c r="F76" s="51">
        <v>2.0487099999999998</v>
      </c>
      <c r="G76" s="51">
        <v>16.703299999999999</v>
      </c>
      <c r="H76" s="51">
        <v>20.989350000000002</v>
      </c>
      <c r="I76" s="195">
        <v>59.178198500000001</v>
      </c>
      <c r="J76" s="195">
        <v>15.862500000000001</v>
      </c>
    </row>
    <row r="77" spans="1:10" x14ac:dyDescent="0.35">
      <c r="A77" s="76" t="s">
        <v>805</v>
      </c>
      <c r="B77" s="124" t="s">
        <v>348</v>
      </c>
      <c r="C77" s="51">
        <v>75.244583333333395</v>
      </c>
      <c r="D77" s="51">
        <v>78.296666666666695</v>
      </c>
      <c r="E77" s="195">
        <v>72.245000000000005</v>
      </c>
      <c r="F77" s="51">
        <v>2.16344166666667</v>
      </c>
      <c r="G77" s="51">
        <v>15.4650833333333</v>
      </c>
      <c r="H77" s="51">
        <v>19.3326666666667</v>
      </c>
      <c r="I77" s="195">
        <v>63.644020416666699</v>
      </c>
      <c r="J77" s="195">
        <v>8.9333333333333407</v>
      </c>
    </row>
    <row r="78" spans="1:10" x14ac:dyDescent="0.35">
      <c r="A78" s="76" t="s">
        <v>805</v>
      </c>
      <c r="B78" s="124" t="s">
        <v>617</v>
      </c>
      <c r="C78" s="51">
        <v>80.423500000000004</v>
      </c>
      <c r="D78" s="51">
        <v>83.198888888888902</v>
      </c>
      <c r="E78" s="195">
        <v>77.574074074074105</v>
      </c>
      <c r="F78" s="51">
        <v>1.5640722222222201</v>
      </c>
      <c r="G78" s="51">
        <v>3.0301111111111099</v>
      </c>
      <c r="H78" s="51">
        <v>3.66670370370371</v>
      </c>
      <c r="I78" s="195">
        <v>17.8174351851852</v>
      </c>
      <c r="J78" s="195">
        <v>3.01428571428572</v>
      </c>
    </row>
    <row r="79" spans="1:10" ht="15" thickBot="1" x14ac:dyDescent="0.4">
      <c r="A79" s="76" t="s">
        <v>805</v>
      </c>
      <c r="B79" s="125" t="s">
        <v>1227</v>
      </c>
      <c r="C79" s="100">
        <v>81.015394736842097</v>
      </c>
      <c r="D79" s="100">
        <v>83.557105263157894</v>
      </c>
      <c r="E79" s="196">
        <v>78.404078947368404</v>
      </c>
      <c r="F79" s="100">
        <v>1.6625552631578999</v>
      </c>
      <c r="G79" s="100">
        <v>3.5897763157894702</v>
      </c>
      <c r="H79" s="100">
        <v>4.4082368421052696</v>
      </c>
      <c r="I79" s="196">
        <v>20.624737368421101</v>
      </c>
      <c r="J79" s="196">
        <v>6.29</v>
      </c>
    </row>
    <row r="80" spans="1:10" x14ac:dyDescent="0.35">
      <c r="A80" s="76" t="s">
        <v>805</v>
      </c>
      <c r="B80" s="124" t="s">
        <v>626</v>
      </c>
      <c r="C80" s="51">
        <v>64.032944444444496</v>
      </c>
      <c r="D80" s="51">
        <v>65.817777777777806</v>
      </c>
      <c r="E80" s="195">
        <v>62.330555555555598</v>
      </c>
      <c r="F80" s="51">
        <v>4.25257222222222</v>
      </c>
      <c r="G80" s="51">
        <v>43.969944444444501</v>
      </c>
      <c r="H80" s="51">
        <v>64.0883888888889</v>
      </c>
      <c r="I80" s="195">
        <v>155.05154111111099</v>
      </c>
      <c r="J80" s="195">
        <v>24.328571428571401</v>
      </c>
    </row>
    <row r="81" spans="1:10" x14ac:dyDescent="0.35">
      <c r="A81" s="76" t="s">
        <v>805</v>
      </c>
      <c r="B81" s="124" t="s">
        <v>627</v>
      </c>
      <c r="C81" s="51">
        <v>73.556925000000007</v>
      </c>
      <c r="D81" s="51">
        <v>76.125</v>
      </c>
      <c r="E81" s="195">
        <v>71.166749999999993</v>
      </c>
      <c r="F81" s="51">
        <v>2.4201674999999998</v>
      </c>
      <c r="G81" s="51">
        <v>16.704725</v>
      </c>
      <c r="H81" s="51">
        <v>20.247575000000001</v>
      </c>
      <c r="I81" s="195">
        <v>53.516022999999997</v>
      </c>
      <c r="J81" s="195">
        <v>13.3470588235294</v>
      </c>
    </row>
    <row r="82" spans="1:10" x14ac:dyDescent="0.35">
      <c r="A82" s="76" t="s">
        <v>805</v>
      </c>
      <c r="B82" s="124" t="s">
        <v>628</v>
      </c>
      <c r="C82" s="51">
        <v>64.374988888888893</v>
      </c>
      <c r="D82" s="51">
        <v>66.429222222222194</v>
      </c>
      <c r="E82" s="195">
        <v>62.320666666666703</v>
      </c>
      <c r="F82" s="51">
        <v>4.0173566666666698</v>
      </c>
      <c r="G82" s="51">
        <v>40.265944444444401</v>
      </c>
      <c r="H82" s="51">
        <v>57.892299999999999</v>
      </c>
      <c r="I82" s="195">
        <v>146.14283900000001</v>
      </c>
      <c r="J82" s="195">
        <v>24.0461538461538</v>
      </c>
    </row>
    <row r="83" spans="1:10" ht="15" thickBot="1" x14ac:dyDescent="0.4">
      <c r="A83" s="76" t="s">
        <v>805</v>
      </c>
      <c r="B83" s="125" t="s">
        <v>629</v>
      </c>
      <c r="C83" s="100">
        <v>76.471146788990794</v>
      </c>
      <c r="D83" s="100">
        <v>79.051834862385306</v>
      </c>
      <c r="E83" s="196">
        <v>73.894495412843995</v>
      </c>
      <c r="F83" s="100">
        <v>2.0285486238532102</v>
      </c>
      <c r="G83" s="100">
        <v>11.4396100917431</v>
      </c>
      <c r="H83" s="100">
        <v>14.2386100917431</v>
      </c>
      <c r="I83" s="196">
        <v>43.458346330275198</v>
      </c>
      <c r="J83" s="196">
        <v>10.579661016949199</v>
      </c>
    </row>
    <row r="84" spans="1:10" x14ac:dyDescent="0.35">
      <c r="A84" s="76" t="s">
        <v>805</v>
      </c>
      <c r="B84" s="124" t="s">
        <v>326</v>
      </c>
      <c r="C84" s="51">
        <v>61.695782608695701</v>
      </c>
      <c r="D84" s="51">
        <v>63.357608695652203</v>
      </c>
      <c r="E84" s="195">
        <v>60.008260869565198</v>
      </c>
      <c r="F84" s="51">
        <v>4.7451391304347803</v>
      </c>
      <c r="G84" s="51">
        <v>49.2171086956522</v>
      </c>
      <c r="H84" s="51">
        <v>73.872434782608707</v>
      </c>
      <c r="I84" s="195">
        <v>178.235225869565</v>
      </c>
      <c r="J84" s="195">
        <v>30.1</v>
      </c>
    </row>
    <row r="85" spans="1:10" x14ac:dyDescent="0.35">
      <c r="A85" s="76" t="s">
        <v>805</v>
      </c>
      <c r="B85" s="124" t="s">
        <v>327</v>
      </c>
      <c r="C85" s="51">
        <v>69.370374999999996</v>
      </c>
      <c r="D85" s="51">
        <v>72.231250000000003</v>
      </c>
      <c r="E85" s="195">
        <v>66.618750000000006</v>
      </c>
      <c r="F85" s="51">
        <v>3.1157750000000002</v>
      </c>
      <c r="G85" s="51">
        <v>29.185874999999999</v>
      </c>
      <c r="H85" s="51">
        <v>37.178624999999997</v>
      </c>
      <c r="I85" s="195">
        <v>90.602382500000004</v>
      </c>
      <c r="J85" s="195">
        <v>36.700000000000003</v>
      </c>
    </row>
    <row r="86" spans="1:10" x14ac:dyDescent="0.35">
      <c r="A86" s="76" t="s">
        <v>805</v>
      </c>
      <c r="B86" s="124" t="s">
        <v>328</v>
      </c>
      <c r="C86" s="51">
        <v>65.617391304347905</v>
      </c>
      <c r="D86" s="51">
        <v>67.673913043478294</v>
      </c>
      <c r="E86" s="195">
        <v>63.586304347826101</v>
      </c>
      <c r="F86" s="51">
        <v>3.7961304347826101</v>
      </c>
      <c r="G86" s="51">
        <v>37.631804347826098</v>
      </c>
      <c r="H86" s="51">
        <v>52.2944565217391</v>
      </c>
      <c r="I86" s="195">
        <v>132.44537500000001</v>
      </c>
      <c r="J86" s="195">
        <v>20.047619047619101</v>
      </c>
    </row>
    <row r="87" spans="1:10" x14ac:dyDescent="0.35">
      <c r="A87" s="76" t="s">
        <v>805</v>
      </c>
      <c r="B87" s="124" t="s">
        <v>329</v>
      </c>
      <c r="C87" s="51">
        <v>71.3065</v>
      </c>
      <c r="D87" s="51">
        <v>73.872580645161307</v>
      </c>
      <c r="E87" s="195">
        <v>68.786129032258103</v>
      </c>
      <c r="F87" s="51">
        <v>2.6718870967741899</v>
      </c>
      <c r="G87" s="51">
        <v>23.379080645161299</v>
      </c>
      <c r="H87" s="51">
        <v>29.710145161290299</v>
      </c>
      <c r="I87" s="195">
        <v>73.823834677419399</v>
      </c>
      <c r="J87" s="195">
        <v>16.837499999999999</v>
      </c>
    </row>
    <row r="88" spans="1:10" x14ac:dyDescent="0.35">
      <c r="A88" s="76" t="s">
        <v>805</v>
      </c>
      <c r="B88" s="124" t="s">
        <v>330</v>
      </c>
      <c r="C88" s="51">
        <v>67.350071428571397</v>
      </c>
      <c r="D88" s="51">
        <v>70.065714285714293</v>
      </c>
      <c r="E88" s="195">
        <v>64.672857142857197</v>
      </c>
      <c r="F88" s="51">
        <v>2.8864785714285701</v>
      </c>
      <c r="G88" s="51">
        <v>28.5442142857143</v>
      </c>
      <c r="H88" s="51">
        <v>38.130071428571398</v>
      </c>
      <c r="I88" s="195">
        <v>110.924619285714</v>
      </c>
      <c r="J88" s="195">
        <v>17.02</v>
      </c>
    </row>
    <row r="89" spans="1:10" x14ac:dyDescent="0.35">
      <c r="A89" s="76" t="s">
        <v>805</v>
      </c>
      <c r="B89" s="124" t="s">
        <v>331</v>
      </c>
      <c r="C89" s="51">
        <v>75.105325581395405</v>
      </c>
      <c r="D89" s="51">
        <v>77.933953488372097</v>
      </c>
      <c r="E89" s="195">
        <v>72.316511627907005</v>
      </c>
      <c r="F89" s="51">
        <v>2.0450941860465099</v>
      </c>
      <c r="G89" s="51">
        <v>11.910941860465099</v>
      </c>
      <c r="H89" s="51">
        <v>14.2321395348837</v>
      </c>
      <c r="I89" s="195">
        <v>47.436295232558201</v>
      </c>
      <c r="J89" s="195">
        <v>7.5189189189189198</v>
      </c>
    </row>
    <row r="90" spans="1:10" ht="15" thickBot="1" x14ac:dyDescent="0.4">
      <c r="A90" s="76" t="s">
        <v>805</v>
      </c>
      <c r="B90" s="125" t="s">
        <v>830</v>
      </c>
      <c r="C90" s="100">
        <v>80.201274509803994</v>
      </c>
      <c r="D90" s="100">
        <v>82.555686274509796</v>
      </c>
      <c r="E90" s="196">
        <v>77.860882352941204</v>
      </c>
      <c r="F90" s="100">
        <v>1.6951137254902</v>
      </c>
      <c r="G90" s="100">
        <v>4.16491176470588</v>
      </c>
      <c r="H90" s="100">
        <v>5.0601470588235298</v>
      </c>
      <c r="I90" s="196">
        <v>21.293786078431399</v>
      </c>
      <c r="J90" s="196">
        <v>6.1</v>
      </c>
    </row>
    <row r="91" spans="1:10" x14ac:dyDescent="0.35">
      <c r="A91" s="76" t="s">
        <v>805</v>
      </c>
      <c r="B91" s="124" t="s">
        <v>332</v>
      </c>
      <c r="C91" s="51">
        <v>62.488666666666703</v>
      </c>
      <c r="D91" s="51">
        <v>64.331969696969693</v>
      </c>
      <c r="E91" s="195">
        <v>60.636818181818199</v>
      </c>
      <c r="F91" s="51">
        <v>4.5899818181818199</v>
      </c>
      <c r="G91" s="51">
        <v>47.591984848484799</v>
      </c>
      <c r="H91" s="51">
        <v>70.048333333333403</v>
      </c>
      <c r="I91" s="195">
        <v>167.72564409090899</v>
      </c>
      <c r="J91" s="195">
        <v>28.4321428571429</v>
      </c>
    </row>
    <row r="92" spans="1:10" x14ac:dyDescent="0.35">
      <c r="A92" s="76" t="s">
        <v>805</v>
      </c>
      <c r="B92" s="124" t="s">
        <v>333</v>
      </c>
      <c r="C92" s="51">
        <v>69.144846153846203</v>
      </c>
      <c r="D92" s="51">
        <v>71.148461538461603</v>
      </c>
      <c r="E92" s="195">
        <v>67.174615384615393</v>
      </c>
      <c r="F92" s="51">
        <v>2.9993346153846199</v>
      </c>
      <c r="G92" s="51">
        <v>32.052423076923098</v>
      </c>
      <c r="H92" s="51">
        <v>40.908499999999997</v>
      </c>
      <c r="I92" s="195">
        <v>91.620699615384595</v>
      </c>
      <c r="J92" s="195">
        <v>24.96</v>
      </c>
    </row>
    <row r="93" spans="1:10" x14ac:dyDescent="0.35">
      <c r="A93" s="76" t="s">
        <v>805</v>
      </c>
      <c r="B93" s="124" t="s">
        <v>334</v>
      </c>
      <c r="C93" s="51">
        <v>69.238</v>
      </c>
      <c r="D93" s="51">
        <v>72.044166666666698</v>
      </c>
      <c r="E93" s="195">
        <v>66.489166666666705</v>
      </c>
      <c r="F93" s="51">
        <v>3.1033166666666698</v>
      </c>
      <c r="G93" s="51">
        <v>27.583083333333299</v>
      </c>
      <c r="H93" s="51">
        <v>36.415999999999997</v>
      </c>
      <c r="I93" s="195">
        <v>91.739459166666705</v>
      </c>
      <c r="J93" s="195">
        <v>16.8333333333333</v>
      </c>
    </row>
    <row r="94" spans="1:10" x14ac:dyDescent="0.35">
      <c r="A94" s="76" t="s">
        <v>805</v>
      </c>
      <c r="B94" s="124" t="s">
        <v>335</v>
      </c>
      <c r="C94" s="51">
        <v>73.119500000000002</v>
      </c>
      <c r="D94" s="51">
        <v>75.3</v>
      </c>
      <c r="E94" s="195">
        <v>71.047692307692301</v>
      </c>
      <c r="F94" s="51">
        <v>2.49540769230769</v>
      </c>
      <c r="G94" s="51">
        <v>17.483480769230798</v>
      </c>
      <c r="H94" s="51">
        <v>21.919634615384599</v>
      </c>
      <c r="I94" s="195">
        <v>61.801471730769201</v>
      </c>
      <c r="J94" s="195">
        <v>15.409090909090899</v>
      </c>
    </row>
    <row r="95" spans="1:10" x14ac:dyDescent="0.35">
      <c r="A95" s="76" t="s">
        <v>805</v>
      </c>
      <c r="B95" s="124" t="s">
        <v>336</v>
      </c>
      <c r="C95" s="51">
        <v>61.633749999999999</v>
      </c>
      <c r="D95" s="51">
        <v>63.778125000000003</v>
      </c>
      <c r="E95" s="195">
        <v>59.48</v>
      </c>
      <c r="F95" s="51">
        <v>4.4324218750000002</v>
      </c>
      <c r="G95" s="51">
        <v>46.433843750000001</v>
      </c>
      <c r="H95" s="51">
        <v>68.672531250000006</v>
      </c>
      <c r="I95" s="195">
        <v>179.18528624999999</v>
      </c>
      <c r="J95" s="195">
        <v>27.228571428571399</v>
      </c>
    </row>
    <row r="96" spans="1:10" ht="15" thickBot="1" x14ac:dyDescent="0.4">
      <c r="A96" s="76" t="s">
        <v>805</v>
      </c>
      <c r="B96" s="125" t="s">
        <v>337</v>
      </c>
      <c r="C96" s="100">
        <v>71.569937499999995</v>
      </c>
      <c r="D96" s="100">
        <v>74.266874999999999</v>
      </c>
      <c r="E96" s="196">
        <v>68.884375000000006</v>
      </c>
      <c r="F96" s="100">
        <v>2.4505093750000002</v>
      </c>
      <c r="G96" s="100">
        <v>22.150718749999999</v>
      </c>
      <c r="H96" s="100">
        <v>27.53425</v>
      </c>
      <c r="I96" s="196">
        <v>65.297388437500004</v>
      </c>
      <c r="J96" s="196">
        <v>10.846153846153801</v>
      </c>
    </row>
    <row r="97" spans="1:10" x14ac:dyDescent="0.35">
      <c r="A97" s="76" t="s">
        <v>805</v>
      </c>
      <c r="B97" s="124" t="s">
        <v>338</v>
      </c>
      <c r="C97" s="51">
        <v>61.767621621621601</v>
      </c>
      <c r="D97" s="51">
        <v>63.586081081081097</v>
      </c>
      <c r="E97" s="195">
        <v>59.97</v>
      </c>
      <c r="F97" s="51">
        <v>4.4574067567567601</v>
      </c>
      <c r="G97" s="51">
        <v>48.173756756756802</v>
      </c>
      <c r="H97" s="51">
        <v>70.696729729729697</v>
      </c>
      <c r="I97" s="195">
        <v>174.84374513513501</v>
      </c>
      <c r="J97" s="195">
        <v>28.2870967741936</v>
      </c>
    </row>
    <row r="98" spans="1:10" x14ac:dyDescent="0.35">
      <c r="A98" s="76" t="s">
        <v>805</v>
      </c>
      <c r="B98" s="124" t="s">
        <v>339</v>
      </c>
      <c r="C98" s="51">
        <v>70.571657894736902</v>
      </c>
      <c r="D98" s="51">
        <v>72.941315789473705</v>
      </c>
      <c r="E98" s="195">
        <v>68.260000000000005</v>
      </c>
      <c r="F98" s="51">
        <v>2.8739815789473702</v>
      </c>
      <c r="G98" s="51">
        <v>28.037368421052602</v>
      </c>
      <c r="H98" s="51">
        <v>35.348842105263202</v>
      </c>
      <c r="I98" s="195">
        <v>84.775048684210503</v>
      </c>
      <c r="J98" s="195">
        <v>21.856249999999999</v>
      </c>
    </row>
    <row r="99" spans="1:10" ht="15" thickBot="1" x14ac:dyDescent="0.4">
      <c r="A99" s="76" t="s">
        <v>805</v>
      </c>
      <c r="B99" s="125" t="s">
        <v>623</v>
      </c>
      <c r="C99" s="100">
        <v>62.825153846153903</v>
      </c>
      <c r="D99" s="100">
        <v>64.821153846153905</v>
      </c>
      <c r="E99" s="196">
        <v>60.890384615384598</v>
      </c>
      <c r="F99" s="100">
        <v>4.3949192307692302</v>
      </c>
      <c r="G99" s="100">
        <v>48.333615384615399</v>
      </c>
      <c r="H99" s="100">
        <v>71.516461538461499</v>
      </c>
      <c r="I99" s="196">
        <v>172.58548269230801</v>
      </c>
      <c r="J99" s="196">
        <v>35.68</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1219</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4"/>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1275</v>
      </c>
      <c r="C1" s="92" t="s">
        <v>554</v>
      </c>
      <c r="D1" s="92"/>
      <c r="E1" s="92"/>
      <c r="F1" s="92"/>
      <c r="G1" s="92"/>
      <c r="H1" s="173"/>
    </row>
    <row r="2" spans="1:8" ht="42.5" thickBot="1" x14ac:dyDescent="0.4">
      <c r="A2" s="8" t="s">
        <v>1013</v>
      </c>
      <c r="B2" s="121" t="s">
        <v>625</v>
      </c>
      <c r="C2" s="161" t="s">
        <v>858</v>
      </c>
      <c r="D2" s="171" t="s">
        <v>859</v>
      </c>
      <c r="E2" s="171" t="s">
        <v>860</v>
      </c>
      <c r="F2" s="171" t="s">
        <v>861</v>
      </c>
      <c r="G2" s="171" t="s">
        <v>862</v>
      </c>
      <c r="H2" s="172" t="s">
        <v>863</v>
      </c>
    </row>
    <row r="3" spans="1:8" x14ac:dyDescent="0.35">
      <c r="A3" s="27" t="s">
        <v>44</v>
      </c>
      <c r="B3" s="147" t="s">
        <v>351</v>
      </c>
      <c r="C3" s="162">
        <v>3.7948379516601598</v>
      </c>
      <c r="D3" s="162">
        <v>0.36786413192749001</v>
      </c>
      <c r="E3" s="162">
        <v>0.57851713895797996</v>
      </c>
      <c r="F3" s="162">
        <v>0.37454155087471003</v>
      </c>
      <c r="G3" s="162">
        <v>-0.1677226871252</v>
      </c>
      <c r="H3" s="174">
        <v>0.75461548566818004</v>
      </c>
    </row>
    <row r="4" spans="1:8" x14ac:dyDescent="0.35">
      <c r="A4" s="27" t="s">
        <v>45</v>
      </c>
      <c r="B4" s="156" t="s">
        <v>0</v>
      </c>
      <c r="C4" s="163">
        <v>3.4710848331451398</v>
      </c>
      <c r="D4" s="163">
        <v>0.27272176742554</v>
      </c>
      <c r="E4" s="163">
        <v>0.71179634332657005</v>
      </c>
      <c r="F4" s="163">
        <v>0.83254265785216996</v>
      </c>
      <c r="G4" s="163">
        <v>-0.23900093138219999</v>
      </c>
      <c r="H4" s="175">
        <v>0.77366721630096003</v>
      </c>
    </row>
    <row r="5" spans="1:8" x14ac:dyDescent="0.35">
      <c r="A5" s="77" t="s">
        <v>46</v>
      </c>
      <c r="B5" s="122" t="s">
        <v>1</v>
      </c>
      <c r="C5" s="164">
        <v>4.3961148262023899</v>
      </c>
      <c r="D5" s="164">
        <v>0.27959516644478</v>
      </c>
      <c r="E5" s="164">
        <v>0.77762728929519997</v>
      </c>
      <c r="F5" s="164">
        <v>0.59668242931366</v>
      </c>
      <c r="G5" s="164">
        <v>-0.19073791801930001</v>
      </c>
      <c r="H5" s="176">
        <v>0.75909769535064997</v>
      </c>
    </row>
    <row r="6" spans="1:8" x14ac:dyDescent="0.35">
      <c r="A6" s="77" t="s">
        <v>47</v>
      </c>
      <c r="B6" s="122" t="s">
        <v>2</v>
      </c>
      <c r="C6" s="164">
        <v>3.51178050041199</v>
      </c>
      <c r="D6" s="164">
        <v>0.27342551946639998</v>
      </c>
      <c r="E6" s="164">
        <v>0.73487991094589</v>
      </c>
      <c r="F6" s="164">
        <v>0.71631354093552002</v>
      </c>
      <c r="G6" s="164">
        <v>-0.13053622841840001</v>
      </c>
      <c r="H6" s="176">
        <v>0.78970539569855003</v>
      </c>
    </row>
    <row r="7" spans="1:8" x14ac:dyDescent="0.35">
      <c r="A7" s="77" t="s">
        <v>48</v>
      </c>
      <c r="B7" s="122" t="s">
        <v>3</v>
      </c>
      <c r="C7" s="164">
        <v>3.8691236972808798</v>
      </c>
      <c r="D7" s="164">
        <v>0.34816244244576</v>
      </c>
      <c r="E7" s="164">
        <v>0.53669703006743996</v>
      </c>
      <c r="F7" s="164">
        <v>0.76486420631409002</v>
      </c>
      <c r="G7" s="164">
        <v>3.5968194715699999E-3</v>
      </c>
      <c r="H7" s="176">
        <v>0.54895609617232999</v>
      </c>
    </row>
    <row r="8" spans="1:8" x14ac:dyDescent="0.35">
      <c r="A8" s="77" t="s">
        <v>49</v>
      </c>
      <c r="B8" s="122" t="s">
        <v>4</v>
      </c>
      <c r="C8" s="164">
        <v>4.9321327209472701</v>
      </c>
      <c r="D8" s="164">
        <v>0.38412275910378002</v>
      </c>
      <c r="E8" s="164">
        <v>0.58727473020554</v>
      </c>
      <c r="F8" s="164">
        <v>0.86981022357940996</v>
      </c>
      <c r="G8" s="164">
        <v>7.2745017707349993E-2</v>
      </c>
      <c r="H8" s="176">
        <v>0.74230372905731001</v>
      </c>
    </row>
    <row r="9" spans="1:8" x14ac:dyDescent="0.35">
      <c r="A9" s="77" t="s">
        <v>50</v>
      </c>
      <c r="B9" s="122" t="s">
        <v>5</v>
      </c>
      <c r="C9" s="164">
        <v>4.45101022720337</v>
      </c>
      <c r="D9" s="164">
        <v>0.24754208326339999</v>
      </c>
      <c r="E9" s="164">
        <v>0.64791953563689997</v>
      </c>
      <c r="F9" s="164">
        <v>0.66568195819855003</v>
      </c>
      <c r="G9" s="164">
        <v>-0.1038801819086</v>
      </c>
      <c r="H9" s="176">
        <v>0.74057030677794999</v>
      </c>
    </row>
    <row r="10" spans="1:8" x14ac:dyDescent="0.35">
      <c r="A10" s="77" t="s">
        <v>51</v>
      </c>
      <c r="B10" s="122" t="s">
        <v>6</v>
      </c>
      <c r="C10" s="164">
        <v>4.9468007087707502</v>
      </c>
      <c r="D10" s="164">
        <v>0.29427647590637002</v>
      </c>
      <c r="E10" s="164">
        <v>0.82033777236937999</v>
      </c>
      <c r="F10" s="164">
        <v>0.75694626569748003</v>
      </c>
      <c r="G10" s="164">
        <v>-1.4951311983200001E-2</v>
      </c>
      <c r="H10" s="176">
        <v>0.89105033874511996</v>
      </c>
    </row>
    <row r="11" spans="1:8" x14ac:dyDescent="0.35">
      <c r="A11" s="27" t="s">
        <v>52</v>
      </c>
      <c r="B11" s="122" t="s">
        <v>552</v>
      </c>
      <c r="C11" s="163">
        <v>4.8379921913146999</v>
      </c>
      <c r="D11" s="163">
        <v>0.34452593326568998</v>
      </c>
      <c r="E11" s="163">
        <v>0.69108223915099998</v>
      </c>
      <c r="F11" s="163">
        <v>0.75042241811751997</v>
      </c>
      <c r="G11" s="163">
        <v>5.6029193103309997E-2</v>
      </c>
      <c r="H11" s="175">
        <v>0.76687163114547996</v>
      </c>
    </row>
    <row r="12" spans="1:8" ht="15" thickBot="1" x14ac:dyDescent="0.4">
      <c r="A12" s="77" t="s">
        <v>53</v>
      </c>
      <c r="B12" s="123" t="s">
        <v>7</v>
      </c>
      <c r="C12" s="165">
        <v>3.1598021984100302</v>
      </c>
      <c r="D12" s="165">
        <v>0.34573638439178001</v>
      </c>
      <c r="E12" s="165">
        <v>0.70257276296616</v>
      </c>
      <c r="F12" s="165">
        <v>0.64330297708510997</v>
      </c>
      <c r="G12" s="165">
        <v>-8.6957644670999992E-3</v>
      </c>
      <c r="H12" s="177">
        <v>0.71724265813828003</v>
      </c>
    </row>
    <row r="13" spans="1:8" ht="15" thickBot="1" x14ac:dyDescent="0.4">
      <c r="A13" s="74" t="s">
        <v>805</v>
      </c>
      <c r="B13" s="126" t="s">
        <v>8</v>
      </c>
      <c r="C13" s="166">
        <v>4.1370679855346699</v>
      </c>
      <c r="D13" s="166">
        <v>0.31579726636409999</v>
      </c>
      <c r="E13" s="166">
        <v>0.67887047529221001</v>
      </c>
      <c r="F13" s="166">
        <v>0.69711082279682002</v>
      </c>
      <c r="G13" s="166">
        <v>-7.2315399302200004E-2</v>
      </c>
      <c r="H13" s="178">
        <v>0.74840805530548005</v>
      </c>
    </row>
    <row r="14" spans="1:8" x14ac:dyDescent="0.35">
      <c r="A14" s="77" t="s">
        <v>54</v>
      </c>
      <c r="B14" s="122" t="s">
        <v>9</v>
      </c>
      <c r="C14" s="164">
        <v>3.7752830982208301</v>
      </c>
      <c r="D14" s="164">
        <v>0.36276659369469</v>
      </c>
      <c r="E14" s="164">
        <v>0.66644150018692005</v>
      </c>
      <c r="F14" s="164">
        <v>0.64639860391616999</v>
      </c>
      <c r="G14" s="164">
        <v>-2.38761659712E-2</v>
      </c>
      <c r="H14" s="176">
        <v>0.48471522331237998</v>
      </c>
    </row>
    <row r="15" spans="1:8" x14ac:dyDescent="0.35">
      <c r="A15" s="77" t="s">
        <v>55</v>
      </c>
      <c r="B15" s="122" t="s">
        <v>10</v>
      </c>
      <c r="C15" s="164">
        <v>5.2410778999328604</v>
      </c>
      <c r="D15" s="164">
        <v>0.38647896051406999</v>
      </c>
      <c r="E15" s="164">
        <v>0.62961465120315996</v>
      </c>
      <c r="F15" s="164">
        <v>0.67450916767119995</v>
      </c>
      <c r="G15" s="164">
        <v>4.9266181886200001E-2</v>
      </c>
      <c r="H15" s="176">
        <v>0.72004663944243996</v>
      </c>
    </row>
    <row r="16" spans="1:8" x14ac:dyDescent="0.35">
      <c r="A16" s="77" t="s">
        <v>56</v>
      </c>
      <c r="B16" s="122" t="s">
        <v>11</v>
      </c>
      <c r="C16" s="164">
        <v>3.4758620262146001</v>
      </c>
      <c r="D16" s="164">
        <v>0.59933549165725997</v>
      </c>
      <c r="E16" s="164">
        <v>0.61386519670485995</v>
      </c>
      <c r="F16" s="164">
        <v>0.64525234699249001</v>
      </c>
      <c r="G16" s="164">
        <v>7.2786100208760002E-2</v>
      </c>
      <c r="H16" s="176">
        <v>0.31958913803101002</v>
      </c>
    </row>
    <row r="17" spans="1:8" x14ac:dyDescent="0.35">
      <c r="A17" s="27" t="s">
        <v>57</v>
      </c>
      <c r="B17" s="154" t="s">
        <v>352</v>
      </c>
      <c r="C17" s="162">
        <v>4.2507991790771502</v>
      </c>
      <c r="D17" s="162">
        <v>0.46006128191947998</v>
      </c>
      <c r="E17" s="162">
        <v>0.58721119165420999</v>
      </c>
      <c r="F17" s="162">
        <v>0.53724569082259999</v>
      </c>
      <c r="G17" s="162">
        <v>5.5000938475129997E-2</v>
      </c>
      <c r="H17" s="174">
        <v>0.64045208692551003</v>
      </c>
    </row>
    <row r="18" spans="1:8" x14ac:dyDescent="0.35">
      <c r="A18" s="27" t="s">
        <v>58</v>
      </c>
      <c r="B18" s="154" t="s">
        <v>921</v>
      </c>
      <c r="C18" s="162">
        <v>5.2126226425170898</v>
      </c>
      <c r="D18" s="162">
        <v>0.40504083037375999</v>
      </c>
      <c r="E18" s="162">
        <v>0.64525395631789995</v>
      </c>
      <c r="F18" s="162">
        <v>0.68645197153090998</v>
      </c>
      <c r="G18" s="162">
        <v>-4.6051237732199997E-2</v>
      </c>
      <c r="H18" s="174">
        <v>0.62476807832717995</v>
      </c>
    </row>
    <row r="19" spans="1:8" x14ac:dyDescent="0.35">
      <c r="A19" s="27" t="s">
        <v>59</v>
      </c>
      <c r="B19" s="122" t="s">
        <v>577</v>
      </c>
      <c r="C19" s="163">
        <v>4.3110332489013699</v>
      </c>
      <c r="D19" s="163">
        <v>0.40426206588745001</v>
      </c>
      <c r="E19" s="163">
        <v>0.55052590370178001</v>
      </c>
      <c r="F19" s="163">
        <v>0.70423954725266003</v>
      </c>
      <c r="G19" s="163">
        <v>6.8378172814849994E-2</v>
      </c>
      <c r="H19" s="175">
        <v>0.66968840360641002</v>
      </c>
    </row>
    <row r="20" spans="1:8" x14ac:dyDescent="0.35">
      <c r="A20" s="27" t="s">
        <v>60</v>
      </c>
      <c r="B20" s="154" t="s">
        <v>353</v>
      </c>
      <c r="C20" s="162" t="s">
        <v>316</v>
      </c>
      <c r="D20" s="162" t="s">
        <v>316</v>
      </c>
      <c r="E20" s="162" t="s">
        <v>316</v>
      </c>
      <c r="F20" s="162" t="s">
        <v>316</v>
      </c>
      <c r="G20" s="162" t="s">
        <v>316</v>
      </c>
      <c r="H20" s="174" t="s">
        <v>316</v>
      </c>
    </row>
    <row r="21" spans="1:8" x14ac:dyDescent="0.35">
      <c r="A21" s="27" t="s">
        <v>61</v>
      </c>
      <c r="B21" s="154" t="s">
        <v>354</v>
      </c>
      <c r="C21" s="162">
        <v>4.9143934249877903</v>
      </c>
      <c r="D21" s="162">
        <v>0.41296097636223</v>
      </c>
      <c r="E21" s="162">
        <v>0.69270241260528997</v>
      </c>
      <c r="F21" s="162">
        <v>0.73634988069534002</v>
      </c>
      <c r="G21" s="162">
        <v>-0.20251981914039999</v>
      </c>
      <c r="H21" s="174">
        <v>0.76305168867110995</v>
      </c>
    </row>
    <row r="22" spans="1:8" ht="15" thickBot="1" x14ac:dyDescent="0.4">
      <c r="A22" s="77" t="s">
        <v>62</v>
      </c>
      <c r="B22" s="122" t="s">
        <v>555</v>
      </c>
      <c r="C22" s="164" t="s">
        <v>316</v>
      </c>
      <c r="D22" s="164" t="s">
        <v>316</v>
      </c>
      <c r="E22" s="164" t="s">
        <v>316</v>
      </c>
      <c r="F22" s="164" t="s">
        <v>316</v>
      </c>
      <c r="G22" s="164" t="s">
        <v>316</v>
      </c>
      <c r="H22" s="176" t="s">
        <v>316</v>
      </c>
    </row>
    <row r="23" spans="1:8" ht="15" thickBot="1" x14ac:dyDescent="0.4">
      <c r="A23" s="74" t="s">
        <v>805</v>
      </c>
      <c r="B23" s="126" t="s">
        <v>12</v>
      </c>
      <c r="C23" s="166">
        <v>4.4544387885502399</v>
      </c>
      <c r="D23" s="166">
        <v>0.43298660005841999</v>
      </c>
      <c r="E23" s="166">
        <v>0.62651640176773005</v>
      </c>
      <c r="F23" s="166">
        <v>0.66149245841162996</v>
      </c>
      <c r="G23" s="166">
        <v>-3.8594042083999998E-3</v>
      </c>
      <c r="H23" s="178">
        <v>0.60318732261658004</v>
      </c>
    </row>
    <row r="24" spans="1:8" x14ac:dyDescent="0.35">
      <c r="A24" s="77" t="s">
        <v>63</v>
      </c>
      <c r="B24" s="122" t="s">
        <v>13</v>
      </c>
      <c r="C24" s="164">
        <v>4.6086163520812997</v>
      </c>
      <c r="D24" s="164">
        <v>0.33616289496422003</v>
      </c>
      <c r="E24" s="164">
        <v>0.73622173070908004</v>
      </c>
      <c r="F24" s="164">
        <v>0.53826153278350997</v>
      </c>
      <c r="G24" s="164">
        <v>7.7253080904480007E-2</v>
      </c>
      <c r="H24" s="176">
        <v>0.63201296329498002</v>
      </c>
    </row>
    <row r="25" spans="1:8" x14ac:dyDescent="0.35">
      <c r="A25" s="77" t="s">
        <v>64</v>
      </c>
      <c r="B25" s="122" t="s">
        <v>14</v>
      </c>
      <c r="C25" s="164">
        <v>4.3691935539245597</v>
      </c>
      <c r="D25" s="164">
        <v>0.18059262633324</v>
      </c>
      <c r="E25" s="164">
        <v>0.57930284738541005</v>
      </c>
      <c r="F25" s="164">
        <v>0.74643945693970004</v>
      </c>
      <c r="G25" s="164">
        <v>-5.7318914681700001E-2</v>
      </c>
      <c r="H25" s="176">
        <v>0.63297325372696001</v>
      </c>
    </row>
    <row r="26" spans="1:8" x14ac:dyDescent="0.35">
      <c r="A26" s="77" t="s">
        <v>65</v>
      </c>
      <c r="B26" s="122" t="s">
        <v>15</v>
      </c>
      <c r="C26" s="164" t="s">
        <v>316</v>
      </c>
      <c r="D26" s="164" t="s">
        <v>316</v>
      </c>
      <c r="E26" s="164" t="s">
        <v>316</v>
      </c>
      <c r="F26" s="164" t="s">
        <v>316</v>
      </c>
      <c r="G26" s="164" t="s">
        <v>316</v>
      </c>
      <c r="H26" s="176" t="s">
        <v>316</v>
      </c>
    </row>
    <row r="27" spans="1:8" x14ac:dyDescent="0.35">
      <c r="A27" s="77" t="s">
        <v>66</v>
      </c>
      <c r="B27" s="122" t="s">
        <v>16</v>
      </c>
      <c r="C27" s="164">
        <v>4.5492196083068901</v>
      </c>
      <c r="D27" s="164">
        <v>0.25151434540749001</v>
      </c>
      <c r="E27" s="164">
        <v>0.66938865184784002</v>
      </c>
      <c r="F27" s="164">
        <v>0.76869428157805997</v>
      </c>
      <c r="G27" s="164">
        <v>0.18849685788154999</v>
      </c>
      <c r="H27" s="176">
        <v>0.82313758134841997</v>
      </c>
    </row>
    <row r="28" spans="1:8" x14ac:dyDescent="0.35">
      <c r="A28" s="77" t="s">
        <v>67</v>
      </c>
      <c r="B28" s="122" t="s">
        <v>17</v>
      </c>
      <c r="C28" s="164">
        <v>4.5465841293334996</v>
      </c>
      <c r="D28" s="164">
        <v>0.29698041081429</v>
      </c>
      <c r="E28" s="164">
        <v>0.73343485593795998</v>
      </c>
      <c r="F28" s="164">
        <v>0.70203447341919001</v>
      </c>
      <c r="G28" s="164">
        <v>0.25996959209442</v>
      </c>
      <c r="H28" s="176">
        <v>0.67371761798858998</v>
      </c>
    </row>
    <row r="29" spans="1:8" x14ac:dyDescent="0.35">
      <c r="A29" s="77" t="s">
        <v>68</v>
      </c>
      <c r="B29" s="122" t="s">
        <v>18</v>
      </c>
      <c r="C29" s="164">
        <v>4.3390874862670898</v>
      </c>
      <c r="D29" s="164">
        <v>0.30395966768264998</v>
      </c>
      <c r="E29" s="164">
        <v>0.72319465875625999</v>
      </c>
      <c r="F29" s="164">
        <v>0.54953521490097001</v>
      </c>
      <c r="G29" s="164">
        <v>-1.24686546624E-2</v>
      </c>
      <c r="H29" s="176">
        <v>0.70061010122298994</v>
      </c>
    </row>
    <row r="30" spans="1:8" x14ac:dyDescent="0.35">
      <c r="A30" s="77" t="s">
        <v>69</v>
      </c>
      <c r="B30" s="122" t="s">
        <v>19</v>
      </c>
      <c r="C30" s="164">
        <v>6.0153002738952699</v>
      </c>
      <c r="D30" s="164">
        <v>0.13840179145336001</v>
      </c>
      <c r="E30" s="164">
        <v>0.76698446273804</v>
      </c>
      <c r="F30" s="164">
        <v>0.84259808063507002</v>
      </c>
      <c r="G30" s="164">
        <v>-3.6692719906600002E-2</v>
      </c>
      <c r="H30" s="176">
        <v>0.89256596565247004</v>
      </c>
    </row>
    <row r="31" spans="1:8" x14ac:dyDescent="0.35">
      <c r="A31" s="77" t="s">
        <v>70</v>
      </c>
      <c r="B31" s="122" t="s">
        <v>20</v>
      </c>
      <c r="C31" s="164">
        <v>3.2681522369384801</v>
      </c>
      <c r="D31" s="164">
        <v>0.41766768693924</v>
      </c>
      <c r="E31" s="164">
        <v>0.73606795072555997</v>
      </c>
      <c r="F31" s="164">
        <v>0.86899918317795</v>
      </c>
      <c r="G31" s="164">
        <v>6.4065881073469999E-2</v>
      </c>
      <c r="H31" s="176">
        <v>0.48945823311806003</v>
      </c>
    </row>
    <row r="32" spans="1:8" x14ac:dyDescent="0.35">
      <c r="A32" s="77" t="s">
        <v>71</v>
      </c>
      <c r="B32" s="122" t="s">
        <v>21</v>
      </c>
      <c r="C32" s="164" t="s">
        <v>316</v>
      </c>
      <c r="D32" s="164" t="s">
        <v>316</v>
      </c>
      <c r="E32" s="164" t="s">
        <v>316</v>
      </c>
      <c r="F32" s="164" t="s">
        <v>316</v>
      </c>
      <c r="G32" s="164" t="s">
        <v>316</v>
      </c>
      <c r="H32" s="176" t="s">
        <v>316</v>
      </c>
    </row>
    <row r="33" spans="1:8" x14ac:dyDescent="0.35">
      <c r="A33" s="77" t="s">
        <v>72</v>
      </c>
      <c r="B33" s="122" t="s">
        <v>22</v>
      </c>
      <c r="C33" s="164">
        <v>4.6679410934448304</v>
      </c>
      <c r="D33" s="164">
        <v>0.19328223168850001</v>
      </c>
      <c r="E33" s="164">
        <v>0.89142316579819003</v>
      </c>
      <c r="F33" s="164">
        <v>0.91732281446456998</v>
      </c>
      <c r="G33" s="164" t="s">
        <v>316</v>
      </c>
      <c r="H33" s="176">
        <v>0.59441655874251997</v>
      </c>
    </row>
    <row r="34" spans="1:8" x14ac:dyDescent="0.35">
      <c r="A34" s="27" t="s">
        <v>73</v>
      </c>
      <c r="B34" s="156" t="s">
        <v>526</v>
      </c>
      <c r="C34" s="163">
        <v>2.81662249565125</v>
      </c>
      <c r="D34" s="163">
        <v>0.51736378669739003</v>
      </c>
      <c r="E34" s="163">
        <v>0.58560216426848999</v>
      </c>
      <c r="F34" s="163">
        <v>0.45601108670235002</v>
      </c>
      <c r="G34" s="163" t="s">
        <v>316</v>
      </c>
      <c r="H34" s="175">
        <v>0.55682265758514005</v>
      </c>
    </row>
    <row r="35" spans="1:8" x14ac:dyDescent="0.35">
      <c r="A35" s="77" t="s">
        <v>74</v>
      </c>
      <c r="B35" s="122" t="s">
        <v>520</v>
      </c>
      <c r="C35" s="164">
        <v>4.13867282867432</v>
      </c>
      <c r="D35" s="164">
        <v>0.30272498726844999</v>
      </c>
      <c r="E35" s="164">
        <v>0.54084503650664995</v>
      </c>
      <c r="F35" s="164">
        <v>0.39009580016135997</v>
      </c>
      <c r="G35" s="164">
        <v>-6.3394643366300005E-2</v>
      </c>
      <c r="H35" s="176">
        <v>0.81061553955078003</v>
      </c>
    </row>
    <row r="36" spans="1:8" x14ac:dyDescent="0.35">
      <c r="A36" s="77" t="s">
        <v>75</v>
      </c>
      <c r="B36" s="122" t="s">
        <v>616</v>
      </c>
      <c r="C36" s="164">
        <v>3.78568410873413</v>
      </c>
      <c r="D36" s="164">
        <v>0.27111792564392001</v>
      </c>
      <c r="E36" s="164">
        <v>0.68553310632705999</v>
      </c>
      <c r="F36" s="164">
        <v>0.83034348487854004</v>
      </c>
      <c r="G36" s="164">
        <v>0.29527199268340998</v>
      </c>
      <c r="H36" s="176">
        <v>0.73981708288193004</v>
      </c>
    </row>
    <row r="37" spans="1:8" ht="15" thickBot="1" x14ac:dyDescent="0.4">
      <c r="A37" s="77" t="s">
        <v>76</v>
      </c>
      <c r="B37" s="122" t="s">
        <v>23</v>
      </c>
      <c r="C37" s="164">
        <v>4.6409096717834499</v>
      </c>
      <c r="D37" s="164">
        <v>0.42470666766166998</v>
      </c>
      <c r="E37" s="164">
        <v>0.69894886016846003</v>
      </c>
      <c r="F37" s="164">
        <v>0.68748211860657005</v>
      </c>
      <c r="G37" s="164">
        <v>0.14711755514145</v>
      </c>
      <c r="H37" s="176">
        <v>0.80046117305756004</v>
      </c>
    </row>
    <row r="38" spans="1:8" ht="15" thickBot="1" x14ac:dyDescent="0.4">
      <c r="A38" s="74" t="s">
        <v>805</v>
      </c>
      <c r="B38" s="126" t="s">
        <v>24</v>
      </c>
      <c r="C38" s="166">
        <v>4.3121653199195897</v>
      </c>
      <c r="D38" s="166">
        <v>0.30287291854620002</v>
      </c>
      <c r="E38" s="166">
        <v>0.69557895759740995</v>
      </c>
      <c r="F38" s="166">
        <v>0.69148479402065</v>
      </c>
      <c r="G38" s="166">
        <v>8.6230002716180004E-2</v>
      </c>
      <c r="H38" s="178">
        <v>0.69555072734752998</v>
      </c>
    </row>
    <row r="39" spans="1:8" x14ac:dyDescent="0.35">
      <c r="A39" s="27" t="s">
        <v>77</v>
      </c>
      <c r="B39" s="155" t="s">
        <v>355</v>
      </c>
      <c r="C39" s="162">
        <v>4.7446274757385298</v>
      </c>
      <c r="D39" s="162">
        <v>0.21519775688647999</v>
      </c>
      <c r="E39" s="162">
        <v>0.58494430780411</v>
      </c>
      <c r="F39" s="162">
        <v>0.38508343696594</v>
      </c>
      <c r="G39" s="162">
        <v>5.0865202210800004E-3</v>
      </c>
      <c r="H39" s="174">
        <v>0.80325865745544001</v>
      </c>
    </row>
    <row r="40" spans="1:8" x14ac:dyDescent="0.35">
      <c r="A40" s="77" t="s">
        <v>78</v>
      </c>
      <c r="B40" s="122" t="s">
        <v>438</v>
      </c>
      <c r="C40" s="164">
        <v>4.4723968505859402</v>
      </c>
      <c r="D40" s="164">
        <v>0.44203358888625999</v>
      </c>
      <c r="E40" s="164">
        <v>0.59890866279601995</v>
      </c>
      <c r="F40" s="164">
        <v>0.76955032348633001</v>
      </c>
      <c r="G40" s="164">
        <v>-0.1123419776559</v>
      </c>
      <c r="H40" s="176">
        <v>0.67272549867630005</v>
      </c>
    </row>
    <row r="41" spans="1:8" x14ac:dyDescent="0.35">
      <c r="A41" s="27" t="s">
        <v>79</v>
      </c>
      <c r="B41" s="155" t="s">
        <v>356</v>
      </c>
      <c r="C41" s="162">
        <v>5.33022212982178</v>
      </c>
      <c r="D41" s="162">
        <v>0.40073743462563</v>
      </c>
      <c r="E41" s="162">
        <v>0.70874089002608998</v>
      </c>
      <c r="F41" s="162">
        <v>0.76196432113646995</v>
      </c>
      <c r="G41" s="162">
        <v>-7.2672851383699999E-2</v>
      </c>
      <c r="H41" s="174">
        <v>0.82671934366225996</v>
      </c>
    </row>
    <row r="42" spans="1:8" x14ac:dyDescent="0.35">
      <c r="A42" s="27" t="s">
        <v>80</v>
      </c>
      <c r="B42" s="155" t="s">
        <v>357</v>
      </c>
      <c r="C42" s="162">
        <v>4.1526193618774396</v>
      </c>
      <c r="D42" s="162">
        <v>0.25973850488662997</v>
      </c>
      <c r="E42" s="162">
        <v>0.69183146953582997</v>
      </c>
      <c r="F42" s="162">
        <v>0.62750518321991</v>
      </c>
      <c r="G42" s="162">
        <v>-0.10185665637250001</v>
      </c>
      <c r="H42" s="174">
        <v>0.79810196161269997</v>
      </c>
    </row>
    <row r="43" spans="1:8" x14ac:dyDescent="0.35">
      <c r="A43" s="77" t="s">
        <v>81</v>
      </c>
      <c r="B43" s="122" t="s">
        <v>25</v>
      </c>
      <c r="C43" s="164">
        <v>4.8026175498962402</v>
      </c>
      <c r="D43" s="164">
        <v>0.25643119215964999</v>
      </c>
      <c r="E43" s="164">
        <v>0.58718240261078003</v>
      </c>
      <c r="F43" s="164">
        <v>0.81899523735045998</v>
      </c>
      <c r="G43" s="164">
        <v>-0.22857755422590001</v>
      </c>
      <c r="H43" s="176">
        <v>0.55252009630203003</v>
      </c>
    </row>
    <row r="44" spans="1:8" ht="15" thickBot="1" x14ac:dyDescent="0.4">
      <c r="A44" s="77" t="s">
        <v>82</v>
      </c>
      <c r="B44" s="122" t="s">
        <v>26</v>
      </c>
      <c r="C44" s="164">
        <v>4.7308111190795898</v>
      </c>
      <c r="D44" s="164">
        <v>0.43877434730530002</v>
      </c>
      <c r="E44" s="164">
        <v>0.58463388681411999</v>
      </c>
      <c r="F44" s="164">
        <v>0.66775810718535999</v>
      </c>
      <c r="G44" s="164">
        <v>-0.2018142342567</v>
      </c>
      <c r="H44" s="176">
        <v>0.71901321411133001</v>
      </c>
    </row>
    <row r="45" spans="1:8" ht="15" thickBot="1" x14ac:dyDescent="0.4">
      <c r="A45" s="74" t="s">
        <v>805</v>
      </c>
      <c r="B45" s="126" t="s">
        <v>27</v>
      </c>
      <c r="C45" s="166">
        <v>4.7055490811665903</v>
      </c>
      <c r="D45" s="166">
        <v>0.33548547079166002</v>
      </c>
      <c r="E45" s="166">
        <v>0.62604026993116002</v>
      </c>
      <c r="F45" s="166">
        <v>0.67180943489074996</v>
      </c>
      <c r="G45" s="166">
        <v>-0.1186961256123</v>
      </c>
      <c r="H45" s="178">
        <v>0.72872312863667998</v>
      </c>
    </row>
    <row r="46" spans="1:8" x14ac:dyDescent="0.35">
      <c r="A46" s="77" t="s">
        <v>83</v>
      </c>
      <c r="B46" s="122" t="s">
        <v>28</v>
      </c>
      <c r="C46" s="164">
        <v>4.4077458381652797</v>
      </c>
      <c r="D46" s="164">
        <v>0.30451244115829001</v>
      </c>
      <c r="E46" s="164">
        <v>0.60858464241027999</v>
      </c>
      <c r="F46" s="164">
        <v>0.78311467170714999</v>
      </c>
      <c r="G46" s="164">
        <v>-8.3488710224599999E-2</v>
      </c>
      <c r="H46" s="176">
        <v>0.50663608312607</v>
      </c>
    </row>
    <row r="47" spans="1:8" x14ac:dyDescent="0.35">
      <c r="A47" s="77" t="s">
        <v>84</v>
      </c>
      <c r="B47" s="122" t="s">
        <v>29</v>
      </c>
      <c r="C47" s="164">
        <v>4.7408928871154803</v>
      </c>
      <c r="D47" s="164">
        <v>0.36477538943290999</v>
      </c>
      <c r="E47" s="164">
        <v>0.69092589616776001</v>
      </c>
      <c r="F47" s="164">
        <v>0.67754685878753995</v>
      </c>
      <c r="G47" s="164">
        <v>-4.0898942388999998E-3</v>
      </c>
      <c r="H47" s="176">
        <v>0.68310236930847001</v>
      </c>
    </row>
    <row r="48" spans="1:8" x14ac:dyDescent="0.35">
      <c r="A48" s="77" t="s">
        <v>85</v>
      </c>
      <c r="B48" s="122" t="s">
        <v>30</v>
      </c>
      <c r="C48" s="164" t="s">
        <v>316</v>
      </c>
      <c r="D48" s="164" t="s">
        <v>316</v>
      </c>
      <c r="E48" s="164" t="s">
        <v>316</v>
      </c>
      <c r="F48" s="164" t="s">
        <v>316</v>
      </c>
      <c r="G48" s="164" t="s">
        <v>316</v>
      </c>
      <c r="H48" s="176" t="s">
        <v>316</v>
      </c>
    </row>
    <row r="49" spans="1:8" x14ac:dyDescent="0.35">
      <c r="A49" s="77" t="s">
        <v>86</v>
      </c>
      <c r="B49" s="122" t="s">
        <v>31</v>
      </c>
      <c r="C49" s="164">
        <v>5.2565035820007298</v>
      </c>
      <c r="D49" s="164">
        <v>0.33991909027099998</v>
      </c>
      <c r="E49" s="164">
        <v>0.69264692068099998</v>
      </c>
      <c r="F49" s="164">
        <v>0.76999801397323997</v>
      </c>
      <c r="G49" s="164">
        <v>1.5563689172270001E-2</v>
      </c>
      <c r="H49" s="176">
        <v>0.61310631036758001</v>
      </c>
    </row>
    <row r="50" spans="1:8" x14ac:dyDescent="0.35">
      <c r="A50" s="77" t="s">
        <v>87</v>
      </c>
      <c r="B50" s="122" t="s">
        <v>32</v>
      </c>
      <c r="C50" s="164">
        <v>5.1636271476745597</v>
      </c>
      <c r="D50" s="164">
        <v>0.40072327852249001</v>
      </c>
      <c r="E50" s="164">
        <v>0.77281618118286</v>
      </c>
      <c r="F50" s="164">
        <v>0.67659527063369995</v>
      </c>
      <c r="G50" s="164">
        <v>0.41018047928809998</v>
      </c>
      <c r="H50" s="176">
        <v>0.69387012720107999</v>
      </c>
    </row>
    <row r="51" spans="1:8" x14ac:dyDescent="0.35">
      <c r="A51" s="27" t="s">
        <v>88</v>
      </c>
      <c r="B51" s="156" t="s">
        <v>33</v>
      </c>
      <c r="C51" s="163">
        <v>5.3194832801818901</v>
      </c>
      <c r="D51" s="163">
        <v>0.25272843241692</v>
      </c>
      <c r="E51" s="163">
        <v>0.71276593208312999</v>
      </c>
      <c r="F51" s="163">
        <v>0.82372003793715998</v>
      </c>
      <c r="G51" s="163">
        <v>0.19963206350803001</v>
      </c>
      <c r="H51" s="175">
        <v>0.64270335435866999</v>
      </c>
    </row>
    <row r="52" spans="1:8" x14ac:dyDescent="0.35">
      <c r="A52" s="77" t="s">
        <v>89</v>
      </c>
      <c r="B52" s="122" t="s">
        <v>448</v>
      </c>
      <c r="C52" s="164">
        <v>4.7676844596862802</v>
      </c>
      <c r="D52" s="164">
        <v>0.47338843345642001</v>
      </c>
      <c r="E52" s="164">
        <v>0.68464690446854004</v>
      </c>
      <c r="F52" s="164">
        <v>0.69139909744262995</v>
      </c>
      <c r="G52" s="164">
        <v>9.6817240118980005E-2</v>
      </c>
      <c r="H52" s="176">
        <v>0.65512418746947998</v>
      </c>
    </row>
    <row r="53" spans="1:8" x14ac:dyDescent="0.35">
      <c r="A53" s="77" t="s">
        <v>90</v>
      </c>
      <c r="B53" s="122" t="s">
        <v>34</v>
      </c>
      <c r="C53" s="164" t="s">
        <v>316</v>
      </c>
      <c r="D53" s="164" t="s">
        <v>316</v>
      </c>
      <c r="E53" s="164" t="s">
        <v>316</v>
      </c>
      <c r="F53" s="164" t="s">
        <v>316</v>
      </c>
      <c r="G53" s="164" t="s">
        <v>316</v>
      </c>
      <c r="H53" s="176" t="s">
        <v>316</v>
      </c>
    </row>
    <row r="54" spans="1:8" x14ac:dyDescent="0.35">
      <c r="A54" s="77" t="s">
        <v>91</v>
      </c>
      <c r="B54" s="122" t="s">
        <v>478</v>
      </c>
      <c r="C54" s="164">
        <v>5.12146091461182</v>
      </c>
      <c r="D54" s="164">
        <v>0.38913258910178999</v>
      </c>
      <c r="E54" s="164">
        <v>0.63560897111893</v>
      </c>
      <c r="F54" s="164">
        <v>0.70587456226348999</v>
      </c>
      <c r="G54" s="164">
        <v>5.0611626356840002E-2</v>
      </c>
      <c r="H54" s="176">
        <v>0.71247375011444003</v>
      </c>
    </row>
    <row r="55" spans="1:8" x14ac:dyDescent="0.35">
      <c r="A55" s="77" t="s">
        <v>92</v>
      </c>
      <c r="B55" s="122" t="s">
        <v>35</v>
      </c>
      <c r="C55" s="164">
        <v>4.9879918098449698</v>
      </c>
      <c r="D55" s="164">
        <v>0.35776451230049</v>
      </c>
      <c r="E55" s="164">
        <v>0.71152269840240001</v>
      </c>
      <c r="F55" s="164">
        <v>0.67040508985518998</v>
      </c>
      <c r="G55" s="164">
        <v>-3.7851758301299998E-2</v>
      </c>
      <c r="H55" s="176">
        <v>0.75455808639526001</v>
      </c>
    </row>
    <row r="56" spans="1:8" x14ac:dyDescent="0.35">
      <c r="A56" s="77" t="s">
        <v>93</v>
      </c>
      <c r="B56" s="122" t="s">
        <v>36</v>
      </c>
      <c r="C56" s="164">
        <v>5.00354433059693</v>
      </c>
      <c r="D56" s="164">
        <v>0.30443826317786998</v>
      </c>
      <c r="E56" s="164">
        <v>0.8159151673317</v>
      </c>
      <c r="F56" s="164">
        <v>0.83136188983917003</v>
      </c>
      <c r="G56" s="164">
        <v>2.5959890335799998E-2</v>
      </c>
      <c r="H56" s="176">
        <v>0.67695873975753995</v>
      </c>
    </row>
    <row r="57" spans="1:8" x14ac:dyDescent="0.35">
      <c r="A57" s="27" t="s">
        <v>94</v>
      </c>
      <c r="B57" s="155" t="s">
        <v>358</v>
      </c>
      <c r="C57" s="162">
        <v>5.5029482841491699</v>
      </c>
      <c r="D57" s="162">
        <v>0.31588682532309997</v>
      </c>
      <c r="E57" s="162">
        <v>0.74397772550582997</v>
      </c>
      <c r="F57" s="162">
        <v>0.71306151151657005</v>
      </c>
      <c r="G57" s="162">
        <v>9.9404059350490001E-2</v>
      </c>
      <c r="H57" s="174">
        <v>0.73928946256637995</v>
      </c>
    </row>
    <row r="58" spans="1:8" x14ac:dyDescent="0.35">
      <c r="A58" s="77" t="s">
        <v>95</v>
      </c>
      <c r="B58" s="122" t="s">
        <v>37</v>
      </c>
      <c r="C58" s="164">
        <v>5.4887366294860902</v>
      </c>
      <c r="D58" s="164">
        <v>0.33192583918571</v>
      </c>
      <c r="E58" s="164">
        <v>0.78897303342819003</v>
      </c>
      <c r="F58" s="164">
        <v>0.75884175300598</v>
      </c>
      <c r="G58" s="164">
        <v>-1.88039150089E-2</v>
      </c>
      <c r="H58" s="176">
        <v>0.68761408329009999</v>
      </c>
    </row>
    <row r="59" spans="1:8" x14ac:dyDescent="0.35">
      <c r="A59" s="77" t="s">
        <v>96</v>
      </c>
      <c r="B59" s="122" t="s">
        <v>38</v>
      </c>
      <c r="C59" s="164">
        <v>3.4473814964294398</v>
      </c>
      <c r="D59" s="164">
        <v>0.43813446164130998</v>
      </c>
      <c r="E59" s="164">
        <v>0.51337522268294999</v>
      </c>
      <c r="F59" s="164">
        <v>0.71776956319809004</v>
      </c>
      <c r="G59" s="164">
        <v>7.405570149422E-2</v>
      </c>
      <c r="H59" s="176">
        <v>0.61077976226806996</v>
      </c>
    </row>
    <row r="60" spans="1:8" ht="15" thickBot="1" x14ac:dyDescent="0.4">
      <c r="A60" s="27" t="s">
        <v>97</v>
      </c>
      <c r="B60" s="156" t="s">
        <v>533</v>
      </c>
      <c r="C60" s="163">
        <v>4.1794939041137704</v>
      </c>
      <c r="D60" s="163">
        <v>0.4438698887825</v>
      </c>
      <c r="E60" s="163">
        <v>0.59022927284241</v>
      </c>
      <c r="F60" s="163">
        <v>0.61741977930069003</v>
      </c>
      <c r="G60" s="163">
        <v>6.4774826169009994E-2</v>
      </c>
      <c r="H60" s="175">
        <v>0.53870218992232999</v>
      </c>
    </row>
    <row r="61" spans="1:8" ht="15" thickBot="1" x14ac:dyDescent="0.4">
      <c r="A61" s="74" t="s">
        <v>805</v>
      </c>
      <c r="B61" s="126" t="s">
        <v>39</v>
      </c>
      <c r="C61" s="166">
        <v>4.8759611203120299</v>
      </c>
      <c r="D61" s="166">
        <v>0.36286149575159998</v>
      </c>
      <c r="E61" s="166">
        <v>0.68938373602353997</v>
      </c>
      <c r="F61" s="166">
        <v>0.72593139226619996</v>
      </c>
      <c r="G61" s="166">
        <v>6.8674253693849996E-2</v>
      </c>
      <c r="H61" s="178">
        <v>0.65499373124196003</v>
      </c>
    </row>
    <row r="62" spans="1:8" ht="15" thickBot="1" x14ac:dyDescent="0.4">
      <c r="A62" s="75" t="s">
        <v>805</v>
      </c>
      <c r="B62" s="133" t="s">
        <v>40</v>
      </c>
      <c r="C62" s="167">
        <v>4.4983025888602004</v>
      </c>
      <c r="D62" s="167">
        <v>0.34486387825261</v>
      </c>
      <c r="E62" s="167">
        <v>0.67165619259079001</v>
      </c>
      <c r="F62" s="167">
        <v>0.69515286820629996</v>
      </c>
      <c r="G62" s="167">
        <v>6.3634510658199996E-3</v>
      </c>
      <c r="H62" s="179">
        <v>0.68625537119806002</v>
      </c>
    </row>
    <row r="63" spans="1:8" ht="15" thickBot="1" x14ac:dyDescent="0.4">
      <c r="A63" s="75" t="s">
        <v>805</v>
      </c>
      <c r="B63" s="133" t="s">
        <v>922</v>
      </c>
      <c r="C63" s="167">
        <v>5.9024856242266601</v>
      </c>
      <c r="D63" s="167">
        <v>0.29446189898417002</v>
      </c>
      <c r="E63" s="167">
        <v>0.72120975095916995</v>
      </c>
      <c r="F63" s="167">
        <v>0.82896242954513999</v>
      </c>
      <c r="G63" s="167">
        <v>-4.5271786649000003E-3</v>
      </c>
      <c r="H63" s="179">
        <v>0.85064957885567005</v>
      </c>
    </row>
    <row r="64" spans="1:8" x14ac:dyDescent="0.35">
      <c r="A64" s="76" t="s">
        <v>805</v>
      </c>
      <c r="B64" s="140" t="s">
        <v>42</v>
      </c>
      <c r="C64" s="168">
        <v>5.81057410654814</v>
      </c>
      <c r="D64" s="168">
        <v>0.31562309938928002</v>
      </c>
      <c r="E64" s="168">
        <v>0.79166778533354998</v>
      </c>
      <c r="F64" s="168">
        <v>0.83994708372199001</v>
      </c>
      <c r="G64" s="168">
        <v>-5.37682564362E-2</v>
      </c>
      <c r="H64" s="180">
        <v>0.81971818726996004</v>
      </c>
    </row>
    <row r="65" spans="1:8" x14ac:dyDescent="0.35">
      <c r="A65" s="76" t="s">
        <v>805</v>
      </c>
      <c r="B65" s="124" t="s">
        <v>43</v>
      </c>
      <c r="C65" s="169">
        <v>4.9294316598347301</v>
      </c>
      <c r="D65" s="169">
        <v>0.34192826792045999</v>
      </c>
      <c r="E65" s="169">
        <v>0.68142292455390996</v>
      </c>
      <c r="F65" s="169">
        <v>0.79051817102092004</v>
      </c>
      <c r="G65" s="169">
        <v>9.0366121813919995E-2</v>
      </c>
      <c r="H65" s="181">
        <v>0.77680288255215002</v>
      </c>
    </row>
    <row r="66" spans="1:8" ht="15" thickBot="1" x14ac:dyDescent="0.4">
      <c r="A66" s="76" t="s">
        <v>805</v>
      </c>
      <c r="B66" s="125" t="s">
        <v>315</v>
      </c>
      <c r="C66" s="170">
        <v>5.4758983729760899</v>
      </c>
      <c r="D66" s="170">
        <v>0.30987142130827</v>
      </c>
      <c r="E66" s="170">
        <v>0.70596250223043999</v>
      </c>
      <c r="F66" s="170">
        <v>0.78831142356879003</v>
      </c>
      <c r="G66" s="170">
        <v>-1.315839129E-3</v>
      </c>
      <c r="H66" s="182">
        <v>0.80038892938073003</v>
      </c>
    </row>
    <row r="67" spans="1:8" x14ac:dyDescent="0.35">
      <c r="A67" s="76" t="s">
        <v>805</v>
      </c>
      <c r="B67" s="124" t="s">
        <v>341</v>
      </c>
      <c r="C67" s="169">
        <v>4.4224450839193299</v>
      </c>
      <c r="D67" s="169">
        <v>0.32697827721896999</v>
      </c>
      <c r="E67" s="169">
        <v>0.67858117818831998</v>
      </c>
      <c r="F67" s="169">
        <v>0.70087609949865004</v>
      </c>
      <c r="G67" s="169">
        <v>4.7162948952400004E-3</v>
      </c>
      <c r="H67" s="181">
        <v>0.69552625009888003</v>
      </c>
    </row>
    <row r="68" spans="1:8" x14ac:dyDescent="0.35">
      <c r="A68" s="76" t="s">
        <v>805</v>
      </c>
      <c r="B68" s="124" t="s">
        <v>349</v>
      </c>
      <c r="C68" s="169">
        <v>4.6637298127879303</v>
      </c>
      <c r="D68" s="169">
        <v>0.35643223640711003</v>
      </c>
      <c r="E68" s="169">
        <v>0.67158895990123002</v>
      </c>
      <c r="F68" s="169">
        <v>0.70224453703217005</v>
      </c>
      <c r="G68" s="169">
        <v>9.5098617867699995E-3</v>
      </c>
      <c r="H68" s="181">
        <v>0.65224280046380001</v>
      </c>
    </row>
    <row r="69" spans="1:8" x14ac:dyDescent="0.35">
      <c r="A69" s="76" t="s">
        <v>805</v>
      </c>
      <c r="B69" s="124" t="s">
        <v>342</v>
      </c>
      <c r="C69" s="169">
        <v>3.80553929011027</v>
      </c>
      <c r="D69" s="169">
        <v>0.38176717857519998</v>
      </c>
      <c r="E69" s="169">
        <v>0.68433807293574</v>
      </c>
      <c r="F69" s="169">
        <v>0.69854482511678995</v>
      </c>
      <c r="G69" s="169">
        <v>0.14850977100432</v>
      </c>
      <c r="H69" s="181">
        <v>0.62416533132394003</v>
      </c>
    </row>
    <row r="70" spans="1:8" x14ac:dyDescent="0.35">
      <c r="A70" s="76" t="s">
        <v>805</v>
      </c>
      <c r="B70" s="124" t="s">
        <v>343</v>
      </c>
      <c r="C70" s="169">
        <v>4.2493401898278096</v>
      </c>
      <c r="D70" s="169">
        <v>0.42404866880841002</v>
      </c>
      <c r="E70" s="169">
        <v>0.63335554467306998</v>
      </c>
      <c r="F70" s="169">
        <v>0.65266532699266999</v>
      </c>
      <c r="G70" s="169">
        <v>-1.45191817234E-2</v>
      </c>
      <c r="H70" s="181">
        <v>0.60737610856692004</v>
      </c>
    </row>
    <row r="71" spans="1:8" x14ac:dyDescent="0.35">
      <c r="A71" s="76" t="s">
        <v>805</v>
      </c>
      <c r="B71" s="124" t="s">
        <v>344</v>
      </c>
      <c r="C71" s="169">
        <v>4.8759611203120299</v>
      </c>
      <c r="D71" s="169">
        <v>0.36286149575159998</v>
      </c>
      <c r="E71" s="169">
        <v>0.68938373602353997</v>
      </c>
      <c r="F71" s="169">
        <v>0.72593139226619996</v>
      </c>
      <c r="G71" s="169">
        <v>6.8674253693849996E-2</v>
      </c>
      <c r="H71" s="181">
        <v>0.65499373124196003</v>
      </c>
    </row>
    <row r="72" spans="1:8" x14ac:dyDescent="0.35">
      <c r="A72" s="76" t="s">
        <v>805</v>
      </c>
      <c r="B72" s="124" t="s">
        <v>345</v>
      </c>
      <c r="C72" s="169">
        <v>4.2470204830169704</v>
      </c>
      <c r="D72" s="169">
        <v>0.30959500798157003</v>
      </c>
      <c r="E72" s="169">
        <v>0.67127794027329002</v>
      </c>
      <c r="F72" s="169">
        <v>0.66686857598169003</v>
      </c>
      <c r="G72" s="169">
        <v>9.4974089413879997E-2</v>
      </c>
      <c r="H72" s="181">
        <v>0.69887776885714004</v>
      </c>
    </row>
    <row r="73" spans="1:8" x14ac:dyDescent="0.35">
      <c r="A73" s="76" t="s">
        <v>805</v>
      </c>
      <c r="B73" s="124" t="s">
        <v>346</v>
      </c>
      <c r="C73" s="169">
        <v>4.2953600883483896</v>
      </c>
      <c r="D73" s="169">
        <v>0.30745846728484</v>
      </c>
      <c r="E73" s="169">
        <v>0.68341097434361997</v>
      </c>
      <c r="F73" s="169">
        <v>0.69573907256126</v>
      </c>
      <c r="G73" s="169">
        <v>-2.2094141412500001E-2</v>
      </c>
      <c r="H73" s="181">
        <v>0.74125167131423997</v>
      </c>
    </row>
    <row r="74" spans="1:8" x14ac:dyDescent="0.35">
      <c r="A74" s="76" t="s">
        <v>805</v>
      </c>
      <c r="B74" s="124" t="s">
        <v>350</v>
      </c>
      <c r="C74" s="169">
        <v>4.7521795272827196</v>
      </c>
      <c r="D74" s="169">
        <v>0.31417584717274</v>
      </c>
      <c r="E74" s="169">
        <v>0.63146659135817995</v>
      </c>
      <c r="F74" s="169">
        <v>0.65226125717162997</v>
      </c>
      <c r="G74" s="169">
        <v>-0.1199669552036</v>
      </c>
      <c r="H74" s="181">
        <v>0.73992265462874995</v>
      </c>
    </row>
    <row r="75" spans="1:8" ht="15" thickBot="1" x14ac:dyDescent="0.4">
      <c r="A75" s="76" t="s">
        <v>805</v>
      </c>
      <c r="B75" s="125" t="s">
        <v>1228</v>
      </c>
      <c r="C75" s="170">
        <v>4.36348533630371</v>
      </c>
      <c r="D75" s="170">
        <v>0.37599344551563002</v>
      </c>
      <c r="E75" s="170">
        <v>0.58289593458176003</v>
      </c>
      <c r="F75" s="170">
        <v>0.62217588722705996</v>
      </c>
      <c r="G75" s="170">
        <v>-4.7488834708900002E-2</v>
      </c>
      <c r="H75" s="182">
        <v>0.74845960736274997</v>
      </c>
    </row>
    <row r="76" spans="1:8" x14ac:dyDescent="0.35">
      <c r="A76" s="76" t="s">
        <v>805</v>
      </c>
      <c r="B76" s="124" t="s">
        <v>347</v>
      </c>
      <c r="C76" s="169">
        <v>5.2974608209398104</v>
      </c>
      <c r="D76" s="169">
        <v>0.27688116828601</v>
      </c>
      <c r="E76" s="169">
        <v>0.80787382523218998</v>
      </c>
      <c r="F76" s="169">
        <v>0.90529201428095996</v>
      </c>
      <c r="G76" s="169">
        <v>0.15577804669737999</v>
      </c>
      <c r="H76" s="181">
        <v>0.80503916740418002</v>
      </c>
    </row>
    <row r="77" spans="1:8" x14ac:dyDescent="0.35">
      <c r="A77" s="76" t="s">
        <v>805</v>
      </c>
      <c r="B77" s="124" t="s">
        <v>348</v>
      </c>
      <c r="C77" s="169">
        <v>5.7807843901894298</v>
      </c>
      <c r="D77" s="169">
        <v>0.34246559305625002</v>
      </c>
      <c r="E77" s="169">
        <v>0.78337996656244002</v>
      </c>
      <c r="F77" s="169">
        <v>0.82115121863105001</v>
      </c>
      <c r="G77" s="169">
        <v>-7.9019971699899993E-2</v>
      </c>
      <c r="H77" s="181">
        <v>0.84066569805144997</v>
      </c>
    </row>
    <row r="78" spans="1:8" x14ac:dyDescent="0.35">
      <c r="A78" s="76" t="s">
        <v>805</v>
      </c>
      <c r="B78" s="124" t="s">
        <v>617</v>
      </c>
      <c r="C78" s="169">
        <v>6.63210845876623</v>
      </c>
      <c r="D78" s="169">
        <v>0.26171017962472998</v>
      </c>
      <c r="E78" s="169">
        <v>0.72895898642363</v>
      </c>
      <c r="F78" s="169">
        <v>0.84827943863692001</v>
      </c>
      <c r="G78" s="169">
        <v>-6.9803458862699994E-2</v>
      </c>
      <c r="H78" s="181">
        <v>0.92041287819544004</v>
      </c>
    </row>
    <row r="79" spans="1:8" ht="15" thickBot="1" x14ac:dyDescent="0.4">
      <c r="A79" s="76" t="s">
        <v>805</v>
      </c>
      <c r="B79" s="125" t="s">
        <v>1227</v>
      </c>
      <c r="C79" s="170">
        <v>6.7058766641114902</v>
      </c>
      <c r="D79" s="170">
        <v>0.25869547458071002</v>
      </c>
      <c r="E79" s="170">
        <v>0.74332317160933004</v>
      </c>
      <c r="F79" s="170">
        <v>0.84906931770475003</v>
      </c>
      <c r="G79" s="170">
        <v>-4.5367373263900002E-2</v>
      </c>
      <c r="H79" s="182">
        <v>0.91787829681446997</v>
      </c>
    </row>
    <row r="80" spans="1:8" x14ac:dyDescent="0.35">
      <c r="A80" s="76" t="s">
        <v>805</v>
      </c>
      <c r="B80" s="124" t="s">
        <v>626</v>
      </c>
      <c r="C80" s="169">
        <v>4.7378838062286404</v>
      </c>
      <c r="D80" s="169">
        <v>0.35468596778810002</v>
      </c>
      <c r="E80" s="169">
        <v>0.65414738655089999</v>
      </c>
      <c r="F80" s="169">
        <v>0.60277544334530997</v>
      </c>
      <c r="G80" s="169">
        <v>-5.3916466713400002E-2</v>
      </c>
      <c r="H80" s="181">
        <v>0.74378209561109998</v>
      </c>
    </row>
    <row r="81" spans="1:8" x14ac:dyDescent="0.35">
      <c r="A81" s="76" t="s">
        <v>805</v>
      </c>
      <c r="B81" s="124" t="s">
        <v>627</v>
      </c>
      <c r="C81" s="169">
        <v>5.7257954014672201</v>
      </c>
      <c r="D81" s="169">
        <v>0.28679689351054999</v>
      </c>
      <c r="E81" s="169">
        <v>0.69542780693840001</v>
      </c>
      <c r="F81" s="169">
        <v>0.81619344154994</v>
      </c>
      <c r="G81" s="169">
        <v>4.6778845911200004E-3</v>
      </c>
      <c r="H81" s="181">
        <v>0.85935812837936998</v>
      </c>
    </row>
    <row r="82" spans="1:8" x14ac:dyDescent="0.35">
      <c r="A82" s="76" t="s">
        <v>805</v>
      </c>
      <c r="B82" s="124" t="s">
        <v>628</v>
      </c>
      <c r="C82" s="169">
        <v>4.4503863453865096</v>
      </c>
      <c r="D82" s="169">
        <v>0.34289946034551</v>
      </c>
      <c r="E82" s="169">
        <v>0.67515795379876997</v>
      </c>
      <c r="F82" s="169">
        <v>0.71362835317850004</v>
      </c>
      <c r="G82" s="169">
        <v>1.9053960071970001E-2</v>
      </c>
      <c r="H82" s="181">
        <v>0.67475002631545</v>
      </c>
    </row>
    <row r="83" spans="1:8" ht="15" thickBot="1" x14ac:dyDescent="0.4">
      <c r="A83" s="76" t="s">
        <v>805</v>
      </c>
      <c r="B83" s="125" t="s">
        <v>629</v>
      </c>
      <c r="C83" s="170">
        <v>5.9370554504187201</v>
      </c>
      <c r="D83" s="170">
        <v>0.29597805391301002</v>
      </c>
      <c r="E83" s="170">
        <v>0.72602615808393001</v>
      </c>
      <c r="F83" s="170">
        <v>0.83146070980507003</v>
      </c>
      <c r="G83" s="170">
        <v>-6.3281693020000003E-3</v>
      </c>
      <c r="H83" s="182">
        <v>0.84904039035672996</v>
      </c>
    </row>
    <row r="84" spans="1:8" x14ac:dyDescent="0.35">
      <c r="A84" s="76" t="s">
        <v>805</v>
      </c>
      <c r="B84" s="124" t="s">
        <v>326</v>
      </c>
      <c r="C84" s="169">
        <v>4.3069960162753196</v>
      </c>
      <c r="D84" s="169">
        <v>0.38772175354617</v>
      </c>
      <c r="E84" s="169">
        <v>0.65726315975188998</v>
      </c>
      <c r="F84" s="169">
        <v>0.68544396332332003</v>
      </c>
      <c r="G84" s="169">
        <v>6.5942420526160006E-2</v>
      </c>
      <c r="H84" s="181">
        <v>0.64318074924604995</v>
      </c>
    </row>
    <row r="85" spans="1:8" x14ac:dyDescent="0.35">
      <c r="A85" s="76" t="s">
        <v>805</v>
      </c>
      <c r="B85" s="124" t="s">
        <v>327</v>
      </c>
      <c r="C85" s="169">
        <v>3.34463914235433</v>
      </c>
      <c r="D85" s="169">
        <v>0.45270189146201001</v>
      </c>
      <c r="E85" s="169">
        <v>0.42121085524558999</v>
      </c>
      <c r="F85" s="169">
        <v>0.49774508674939</v>
      </c>
      <c r="G85" s="169">
        <v>-7.01120607555E-2</v>
      </c>
      <c r="H85" s="181">
        <v>0.58464284737905003</v>
      </c>
    </row>
    <row r="86" spans="1:8" x14ac:dyDescent="0.35">
      <c r="A86" s="76" t="s">
        <v>805</v>
      </c>
      <c r="B86" s="124" t="s">
        <v>328</v>
      </c>
      <c r="C86" s="169">
        <v>4.5877522059849296</v>
      </c>
      <c r="D86" s="169">
        <v>0.31641280012471001</v>
      </c>
      <c r="E86" s="169">
        <v>0.67088045108885996</v>
      </c>
      <c r="F86" s="169">
        <v>0.68461577523322004</v>
      </c>
      <c r="G86" s="169">
        <v>-1.3831877393599999E-2</v>
      </c>
      <c r="H86" s="181">
        <v>0.69265891540617996</v>
      </c>
    </row>
    <row r="87" spans="1:8" x14ac:dyDescent="0.35">
      <c r="A87" s="76" t="s">
        <v>805</v>
      </c>
      <c r="B87" s="124" t="s">
        <v>329</v>
      </c>
      <c r="C87" s="169">
        <v>5.2181411286195098</v>
      </c>
      <c r="D87" s="169">
        <v>0.32408747387428999</v>
      </c>
      <c r="E87" s="169">
        <v>0.74854329725107005</v>
      </c>
      <c r="F87" s="169">
        <v>0.83754287660121995</v>
      </c>
      <c r="G87" s="169">
        <v>0.11965743316492999</v>
      </c>
      <c r="H87" s="181">
        <v>0.77719107270240995</v>
      </c>
    </row>
    <row r="88" spans="1:8" x14ac:dyDescent="0.35">
      <c r="A88" s="76" t="s">
        <v>805</v>
      </c>
      <c r="B88" s="124" t="s">
        <v>330</v>
      </c>
      <c r="C88" s="169">
        <v>4.8548019329706804</v>
      </c>
      <c r="D88" s="169">
        <v>0.29444008817275003</v>
      </c>
      <c r="E88" s="169">
        <v>0.72474690278371001</v>
      </c>
      <c r="F88" s="169">
        <v>0.76601386070250999</v>
      </c>
      <c r="G88" s="169">
        <v>-0.1116196359508</v>
      </c>
      <c r="H88" s="181">
        <v>0.81460414330164999</v>
      </c>
    </row>
    <row r="89" spans="1:8" x14ac:dyDescent="0.35">
      <c r="A89" s="76" t="s">
        <v>805</v>
      </c>
      <c r="B89" s="124" t="s">
        <v>331</v>
      </c>
      <c r="C89" s="169">
        <v>5.6058396233452701</v>
      </c>
      <c r="D89" s="169">
        <v>0.30603572981698002</v>
      </c>
      <c r="E89" s="169">
        <v>0.69415176595960004</v>
      </c>
      <c r="F89" s="169">
        <v>0.80976122534937001</v>
      </c>
      <c r="G89" s="169">
        <v>-5.18470891079E-2</v>
      </c>
      <c r="H89" s="181">
        <v>0.84154251383411005</v>
      </c>
    </row>
    <row r="90" spans="1:8" ht="15" thickBot="1" x14ac:dyDescent="0.4">
      <c r="A90" s="76" t="s">
        <v>805</v>
      </c>
      <c r="B90" s="125" t="s">
        <v>830</v>
      </c>
      <c r="C90" s="170">
        <v>6.68739256651505</v>
      </c>
      <c r="D90" s="170">
        <v>0.25766610742911</v>
      </c>
      <c r="E90" s="170">
        <v>0.74765062597063003</v>
      </c>
      <c r="F90" s="170">
        <v>0.86583443957826001</v>
      </c>
      <c r="G90" s="170">
        <v>-2.4438687124400001E-2</v>
      </c>
      <c r="H90" s="182">
        <v>0.91585633489820995</v>
      </c>
    </row>
    <row r="91" spans="1:8" x14ac:dyDescent="0.35">
      <c r="A91" s="76" t="s">
        <v>805</v>
      </c>
      <c r="B91" s="124" t="s">
        <v>332</v>
      </c>
      <c r="C91" s="169">
        <v>4.3134707609812404</v>
      </c>
      <c r="D91" s="169">
        <v>0.36040075471004002</v>
      </c>
      <c r="E91" s="169">
        <v>0.66324841578800997</v>
      </c>
      <c r="F91" s="169">
        <v>0.68400356074173996</v>
      </c>
      <c r="G91" s="169">
        <v>4.0061898030609999E-2</v>
      </c>
      <c r="H91" s="181">
        <v>0.66050478915374</v>
      </c>
    </row>
    <row r="92" spans="1:8" x14ac:dyDescent="0.35">
      <c r="A92" s="76" t="s">
        <v>805</v>
      </c>
      <c r="B92" s="124" t="s">
        <v>333</v>
      </c>
      <c r="C92" s="169">
        <v>4.4545014169481103</v>
      </c>
      <c r="D92" s="169">
        <v>0.34578383134471002</v>
      </c>
      <c r="E92" s="169">
        <v>0.65616774227884</v>
      </c>
      <c r="F92" s="169">
        <v>0.74859151244164002</v>
      </c>
      <c r="G92" s="169">
        <v>0.14066719419012</v>
      </c>
      <c r="H92" s="181">
        <v>0.70752879314952</v>
      </c>
    </row>
    <row r="93" spans="1:8" x14ac:dyDescent="0.35">
      <c r="A93" s="76" t="s">
        <v>805</v>
      </c>
      <c r="B93" s="124" t="s">
        <v>334</v>
      </c>
      <c r="C93" s="169">
        <v>5.3119583129882804</v>
      </c>
      <c r="D93" s="169">
        <v>0.23728234320878999</v>
      </c>
      <c r="E93" s="169">
        <v>0.75160309672355996</v>
      </c>
      <c r="F93" s="169">
        <v>0.69042980670928999</v>
      </c>
      <c r="G93" s="169">
        <v>2.028018049896E-2</v>
      </c>
      <c r="H93" s="181">
        <v>0.76228946447372004</v>
      </c>
    </row>
    <row r="94" spans="1:8" x14ac:dyDescent="0.35">
      <c r="A94" s="76" t="s">
        <v>805</v>
      </c>
      <c r="B94" s="124" t="s">
        <v>335</v>
      </c>
      <c r="C94" s="169">
        <v>5.6953866481780997</v>
      </c>
      <c r="D94" s="169">
        <v>0.26036316156387002</v>
      </c>
      <c r="E94" s="169">
        <v>0.74351017922162999</v>
      </c>
      <c r="F94" s="169">
        <v>0.85255708297094002</v>
      </c>
      <c r="G94" s="169">
        <v>3.3359519309470002E-2</v>
      </c>
      <c r="H94" s="181">
        <v>0.81979001230663995</v>
      </c>
    </row>
    <row r="95" spans="1:8" x14ac:dyDescent="0.35">
      <c r="A95" s="76" t="s">
        <v>805</v>
      </c>
      <c r="B95" s="124" t="s">
        <v>336</v>
      </c>
      <c r="C95" s="169">
        <v>4.0471984744071996</v>
      </c>
      <c r="D95" s="169">
        <v>0.37028507702052998</v>
      </c>
      <c r="E95" s="169">
        <v>0.68315905332564997</v>
      </c>
      <c r="F95" s="169">
        <v>0.69334533624351002</v>
      </c>
      <c r="G95" s="169">
        <v>-1.4490283404999999E-3</v>
      </c>
      <c r="H95" s="181">
        <v>0.66154974885285001</v>
      </c>
    </row>
    <row r="96" spans="1:8" ht="15" thickBot="1" x14ac:dyDescent="0.4">
      <c r="A96" s="76" t="s">
        <v>805</v>
      </c>
      <c r="B96" s="125" t="s">
        <v>337</v>
      </c>
      <c r="C96" s="170">
        <v>5.3974973708391198</v>
      </c>
      <c r="D96" s="170">
        <v>0.30182764492928998</v>
      </c>
      <c r="E96" s="170">
        <v>0.68536735512316005</v>
      </c>
      <c r="F96" s="170">
        <v>0.82790369354187998</v>
      </c>
      <c r="G96" s="170">
        <v>5.4683254682459999E-2</v>
      </c>
      <c r="H96" s="182">
        <v>0.82270589284599005</v>
      </c>
    </row>
    <row r="97" spans="1:8" x14ac:dyDescent="0.35">
      <c r="A97" s="76" t="s">
        <v>805</v>
      </c>
      <c r="B97" s="124" t="s">
        <v>338</v>
      </c>
      <c r="C97" s="169">
        <v>4.4416541211745297</v>
      </c>
      <c r="D97" s="169">
        <v>0.35823909806854998</v>
      </c>
      <c r="E97" s="169">
        <v>0.67238231967477002</v>
      </c>
      <c r="F97" s="169">
        <v>0.67330270216746002</v>
      </c>
      <c r="G97" s="169">
        <v>3.9450275638960003E-2</v>
      </c>
      <c r="H97" s="181">
        <v>0.68401373484554995</v>
      </c>
    </row>
    <row r="98" spans="1:8" x14ac:dyDescent="0.35">
      <c r="A98" s="76" t="s">
        <v>805</v>
      </c>
      <c r="B98" s="124" t="s">
        <v>339</v>
      </c>
      <c r="C98" s="169">
        <v>4.7103739529848099</v>
      </c>
      <c r="D98" s="169">
        <v>0.38619210291653999</v>
      </c>
      <c r="E98" s="169">
        <v>0.67209637351333995</v>
      </c>
      <c r="F98" s="169">
        <v>0.72643698193132999</v>
      </c>
      <c r="G98" s="169">
        <v>6.3021162466610006E-2</v>
      </c>
      <c r="H98" s="181">
        <v>0.70839011669159002</v>
      </c>
    </row>
    <row r="99" spans="1:8" ht="15" thickBot="1" x14ac:dyDescent="0.4">
      <c r="A99" s="76" t="s">
        <v>805</v>
      </c>
      <c r="B99" s="125" t="s">
        <v>623</v>
      </c>
      <c r="C99" s="170">
        <v>3.9294497966766402</v>
      </c>
      <c r="D99" s="170">
        <v>0.42255399089592999</v>
      </c>
      <c r="E99" s="170">
        <v>0.58256755654628001</v>
      </c>
      <c r="F99" s="170">
        <v>0.59753354466877995</v>
      </c>
      <c r="G99" s="170">
        <v>2.302536791698E-2</v>
      </c>
      <c r="H99" s="182">
        <v>0.59237073934994999</v>
      </c>
    </row>
    <row r="100" spans="1:8" x14ac:dyDescent="0.35">
      <c r="A100" s="78"/>
      <c r="B100" s="34"/>
      <c r="C100" s="53"/>
      <c r="D100" s="53"/>
      <c r="E100" s="53"/>
      <c r="F100" s="53"/>
      <c r="G100" s="53"/>
      <c r="H100" s="53"/>
    </row>
    <row r="101" spans="1:8" x14ac:dyDescent="0.35">
      <c r="A101" s="30" t="s">
        <v>630</v>
      </c>
    </row>
    <row r="102" spans="1:8" x14ac:dyDescent="0.35">
      <c r="A102" s="30" t="s">
        <v>583</v>
      </c>
    </row>
    <row r="103" spans="1:8" x14ac:dyDescent="0.35">
      <c r="A103" s="30" t="s">
        <v>1241</v>
      </c>
    </row>
    <row r="104" spans="1:8" x14ac:dyDescent="0.35">
      <c r="A104" s="30" t="s">
        <v>1308</v>
      </c>
    </row>
    <row r="105" spans="1:8" x14ac:dyDescent="0.35">
      <c r="A105" s="30" t="s">
        <v>1200</v>
      </c>
    </row>
    <row r="108" spans="1:8" ht="15.5" x14ac:dyDescent="0.35">
      <c r="B108" s="69" t="s">
        <v>1277</v>
      </c>
    </row>
    <row r="109" spans="1:8" ht="15.5" x14ac:dyDescent="0.35">
      <c r="B109" s="69"/>
    </row>
    <row r="110" spans="1:8" x14ac:dyDescent="0.35">
      <c r="B110" s="70" t="s">
        <v>759</v>
      </c>
    </row>
    <row r="111" spans="1:8" x14ac:dyDescent="0.35">
      <c r="B111" s="70" t="s">
        <v>796</v>
      </c>
    </row>
    <row r="112" spans="1:8"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4"/>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1275</v>
      </c>
      <c r="C1" s="92" t="s">
        <v>606</v>
      </c>
      <c r="D1" s="92"/>
      <c r="E1" s="92"/>
      <c r="F1" s="92"/>
      <c r="G1" s="92"/>
      <c r="H1" s="92"/>
      <c r="I1" s="173"/>
    </row>
    <row r="2" spans="1:9" ht="42.5" thickBot="1" x14ac:dyDescent="0.4">
      <c r="A2" s="8" t="s">
        <v>1013</v>
      </c>
      <c r="B2" s="121" t="s">
        <v>625</v>
      </c>
      <c r="C2" s="161" t="s">
        <v>1209</v>
      </c>
      <c r="D2" s="171" t="s">
        <v>1210</v>
      </c>
      <c r="E2" s="171" t="s">
        <v>1211</v>
      </c>
      <c r="F2" s="171" t="s">
        <v>1212</v>
      </c>
      <c r="G2" s="171" t="s">
        <v>1213</v>
      </c>
      <c r="H2" s="171" t="s">
        <v>1214</v>
      </c>
      <c r="I2" s="172" t="s">
        <v>1215</v>
      </c>
    </row>
    <row r="3" spans="1:9" x14ac:dyDescent="0.35">
      <c r="A3" s="27" t="s">
        <v>44</v>
      </c>
      <c r="B3" s="147" t="s">
        <v>351</v>
      </c>
      <c r="C3" s="150">
        <v>85.9063399565634</v>
      </c>
      <c r="D3" s="150">
        <v>4.9355891208745097</v>
      </c>
      <c r="E3" s="150">
        <v>18.983187971036902</v>
      </c>
      <c r="F3" s="150">
        <v>-2.9253681759051</v>
      </c>
      <c r="G3" s="150">
        <v>45.511412270978703</v>
      </c>
      <c r="H3" s="150">
        <v>30.535610258998801</v>
      </c>
      <c r="I3" s="188">
        <v>14.975802004295801</v>
      </c>
    </row>
    <row r="4" spans="1:9" x14ac:dyDescent="0.35">
      <c r="A4" s="27" t="s">
        <v>45</v>
      </c>
      <c r="B4" s="156" t="s">
        <v>0</v>
      </c>
      <c r="C4" s="56">
        <v>87.387771935665697</v>
      </c>
      <c r="D4" s="56">
        <v>43.4030117351613</v>
      </c>
      <c r="E4" s="56">
        <v>47.864082332665802</v>
      </c>
      <c r="F4" s="56">
        <v>12.0302885386303</v>
      </c>
      <c r="G4" s="56">
        <v>-169.83444400061001</v>
      </c>
      <c r="H4" s="56">
        <v>128.75943166276701</v>
      </c>
      <c r="I4" s="189">
        <v>-298.59387565665997</v>
      </c>
    </row>
    <row r="5" spans="1:9" x14ac:dyDescent="0.35">
      <c r="A5" s="77" t="s">
        <v>46</v>
      </c>
      <c r="B5" s="122" t="s">
        <v>1</v>
      </c>
      <c r="C5" s="49">
        <v>167.31744686528799</v>
      </c>
      <c r="D5" s="49">
        <v>-26.493047348836999</v>
      </c>
      <c r="E5" s="49">
        <v>-42.649837678601997</v>
      </c>
      <c r="F5" s="49">
        <v>41.851816863483897</v>
      </c>
      <c r="G5" s="49">
        <v>156.444600633645</v>
      </c>
      <c r="H5" s="49">
        <v>42.909296434619201</v>
      </c>
      <c r="I5" s="190">
        <v>113.53530417792901</v>
      </c>
    </row>
    <row r="6" spans="1:9" x14ac:dyDescent="0.35">
      <c r="A6" s="77" t="s">
        <v>47</v>
      </c>
      <c r="B6" s="122" t="s">
        <v>2</v>
      </c>
      <c r="C6" s="49">
        <v>240.25321780313399</v>
      </c>
      <c r="D6" s="49">
        <v>74.971218536960293</v>
      </c>
      <c r="E6" s="49">
        <v>139.615661116236</v>
      </c>
      <c r="F6" s="49">
        <v>52.240813390199897</v>
      </c>
      <c r="G6" s="49">
        <v>80.427023511505197</v>
      </c>
      <c r="H6" s="49">
        <v>132.63716050712401</v>
      </c>
      <c r="I6" s="190">
        <v>-52.210136995630002</v>
      </c>
    </row>
    <row r="7" spans="1:9" x14ac:dyDescent="0.35">
      <c r="A7" s="77" t="s">
        <v>48</v>
      </c>
      <c r="B7" s="122" t="s">
        <v>3</v>
      </c>
      <c r="C7" s="49">
        <v>47.437972026470398</v>
      </c>
      <c r="D7" s="49">
        <v>7.2542194825116901</v>
      </c>
      <c r="E7" s="49">
        <v>5.8548576885556196</v>
      </c>
      <c r="F7" s="49">
        <v>6.2158450309662898</v>
      </c>
      <c r="G7" s="49">
        <v>13.667545335261501</v>
      </c>
      <c r="H7" s="49">
        <v>41.004722439914303</v>
      </c>
      <c r="I7" s="190">
        <v>-27.337177094489</v>
      </c>
    </row>
    <row r="8" spans="1:9" x14ac:dyDescent="0.35">
      <c r="A8" s="77" t="s">
        <v>49</v>
      </c>
      <c r="B8" s="122" t="s">
        <v>4</v>
      </c>
      <c r="C8" s="49">
        <v>72.363571854676707</v>
      </c>
      <c r="D8" s="49">
        <v>86.597375817429295</v>
      </c>
      <c r="E8" s="49">
        <v>363.170236627995</v>
      </c>
      <c r="F8" s="49">
        <v>83.922799407435903</v>
      </c>
      <c r="G8" s="49">
        <v>-136.03662719599001</v>
      </c>
      <c r="H8" s="49">
        <v>44.956303874489201</v>
      </c>
      <c r="I8" s="190">
        <v>-180.99293107048001</v>
      </c>
    </row>
    <row r="9" spans="1:9" x14ac:dyDescent="0.35">
      <c r="A9" s="77" t="s">
        <v>50</v>
      </c>
      <c r="B9" s="122" t="s">
        <v>5</v>
      </c>
      <c r="C9" s="49">
        <v>246.679919949717</v>
      </c>
      <c r="D9" s="49">
        <v>200.247311026283</v>
      </c>
      <c r="E9" s="49">
        <v>1348.6989994473299</v>
      </c>
      <c r="F9" s="49">
        <v>656.55445778081003</v>
      </c>
      <c r="G9" s="49">
        <v>77.214500381286101</v>
      </c>
      <c r="H9" s="49">
        <v>-11.220308282385</v>
      </c>
      <c r="I9" s="190">
        <v>88.434808464253507</v>
      </c>
    </row>
    <row r="10" spans="1:9" x14ac:dyDescent="0.35">
      <c r="A10" s="77" t="s">
        <v>51</v>
      </c>
      <c r="B10" s="122" t="s">
        <v>6</v>
      </c>
      <c r="C10" s="49">
        <v>64.728021092037693</v>
      </c>
      <c r="D10" s="49">
        <v>26.2624618577787</v>
      </c>
      <c r="E10" s="49">
        <v>5.9806855778522099</v>
      </c>
      <c r="F10" s="49">
        <v>6.1139944552865302</v>
      </c>
      <c r="G10" s="49">
        <v>24.1716838373607</v>
      </c>
      <c r="H10" s="49">
        <v>22.240148053603701</v>
      </c>
      <c r="I10" s="190">
        <v>1.93153578375695</v>
      </c>
    </row>
    <row r="11" spans="1:9" x14ac:dyDescent="0.35">
      <c r="A11" s="27" t="s">
        <v>52</v>
      </c>
      <c r="B11" s="122" t="s">
        <v>552</v>
      </c>
      <c r="C11" s="56">
        <v>126.497870787374</v>
      </c>
      <c r="D11" s="56">
        <v>-8.0975637146087003</v>
      </c>
      <c r="E11" s="56">
        <v>44.8182751379899</v>
      </c>
      <c r="F11" s="56">
        <v>-3.6791287999836002</v>
      </c>
      <c r="G11" s="56">
        <v>8.0856429862496508</v>
      </c>
      <c r="H11" s="56">
        <v>-11.397611211362999</v>
      </c>
      <c r="I11" s="189">
        <v>19.483254197613</v>
      </c>
    </row>
    <row r="12" spans="1:9" ht="15" thickBot="1" x14ac:dyDescent="0.4">
      <c r="A12" s="77" t="s">
        <v>53</v>
      </c>
      <c r="B12" s="123" t="s">
        <v>7</v>
      </c>
      <c r="C12" s="108" t="s">
        <v>316</v>
      </c>
      <c r="D12" s="108" t="s">
        <v>316</v>
      </c>
      <c r="E12" s="108" t="s">
        <v>316</v>
      </c>
      <c r="F12" s="108" t="s">
        <v>316</v>
      </c>
      <c r="G12" s="108" t="s">
        <v>316</v>
      </c>
      <c r="H12" s="108" t="s">
        <v>316</v>
      </c>
      <c r="I12" s="191" t="s">
        <v>316</v>
      </c>
    </row>
    <row r="13" spans="1:9" ht="15" thickBot="1" x14ac:dyDescent="0.4">
      <c r="A13" s="74" t="s">
        <v>805</v>
      </c>
      <c r="B13" s="126" t="s">
        <v>8</v>
      </c>
      <c r="C13" s="129">
        <v>77.340652454226401</v>
      </c>
      <c r="D13" s="129">
        <v>26.106017680260301</v>
      </c>
      <c r="E13" s="129">
        <v>50.053288714352298</v>
      </c>
      <c r="F13" s="129">
        <v>20.275472747894</v>
      </c>
      <c r="G13" s="129">
        <v>18.121102975378701</v>
      </c>
      <c r="H13" s="129">
        <v>26.404800152862499</v>
      </c>
      <c r="I13" s="192">
        <v>-8.2836971825510997</v>
      </c>
    </row>
    <row r="14" spans="1:9" x14ac:dyDescent="0.35">
      <c r="A14" s="77" t="s">
        <v>54</v>
      </c>
      <c r="B14" s="122" t="s">
        <v>9</v>
      </c>
      <c r="C14" s="49">
        <v>429.505191605753</v>
      </c>
      <c r="D14" s="49">
        <v>42.3649163268569</v>
      </c>
      <c r="E14" s="49">
        <v>-33.303503632522997</v>
      </c>
      <c r="F14" s="49">
        <v>10.458296403156799</v>
      </c>
      <c r="G14" s="49">
        <v>11.1699202123985</v>
      </c>
      <c r="H14" s="49">
        <v>180.13089693102299</v>
      </c>
      <c r="I14" s="190">
        <v>-168.96097670483999</v>
      </c>
    </row>
    <row r="15" spans="1:9" x14ac:dyDescent="0.35">
      <c r="A15" s="77" t="s">
        <v>55</v>
      </c>
      <c r="B15" s="122" t="s">
        <v>10</v>
      </c>
      <c r="C15" s="49">
        <v>59.667298134454597</v>
      </c>
      <c r="D15" s="49">
        <v>11.893182785575</v>
      </c>
      <c r="E15" s="49">
        <v>10.348943925162001</v>
      </c>
      <c r="F15" s="49">
        <v>0.66279559595655002</v>
      </c>
      <c r="G15" s="49">
        <v>33.848946022536801</v>
      </c>
      <c r="H15" s="49">
        <v>46.617748193808502</v>
      </c>
      <c r="I15" s="190">
        <v>-12.768802171272</v>
      </c>
    </row>
    <row r="16" spans="1:9" x14ac:dyDescent="0.35">
      <c r="A16" s="77" t="s">
        <v>56</v>
      </c>
      <c r="B16" s="122" t="s">
        <v>11</v>
      </c>
      <c r="C16" s="49">
        <v>82.517312345315105</v>
      </c>
      <c r="D16" s="49">
        <v>2.0191752925275002</v>
      </c>
      <c r="E16" s="49">
        <v>11.864954367682801</v>
      </c>
      <c r="F16" s="49">
        <v>32.287841990736197</v>
      </c>
      <c r="G16" s="49">
        <v>12.313970021804099</v>
      </c>
      <c r="H16" s="49">
        <v>41.060781171498199</v>
      </c>
      <c r="I16" s="190">
        <v>-28.746811149694</v>
      </c>
    </row>
    <row r="17" spans="1:9" x14ac:dyDescent="0.35">
      <c r="A17" s="27" t="s">
        <v>57</v>
      </c>
      <c r="B17" s="154" t="s">
        <v>352</v>
      </c>
      <c r="C17" s="150">
        <v>-39.914199809296001</v>
      </c>
      <c r="D17" s="150">
        <v>15.7487035110693</v>
      </c>
      <c r="E17" s="150">
        <v>146.96558843131601</v>
      </c>
      <c r="F17" s="150">
        <v>36.008723850798198</v>
      </c>
      <c r="G17" s="150">
        <v>66.341621567634505</v>
      </c>
      <c r="H17" s="150">
        <v>95.130258759756003</v>
      </c>
      <c r="I17" s="188">
        <v>-28.788637202871001</v>
      </c>
    </row>
    <row r="18" spans="1:9" x14ac:dyDescent="0.35">
      <c r="A18" s="27" t="s">
        <v>58</v>
      </c>
      <c r="B18" s="154" t="s">
        <v>921</v>
      </c>
      <c r="C18" s="150">
        <v>-192.16874348012001</v>
      </c>
      <c r="D18" s="150">
        <v>33.767360979260602</v>
      </c>
      <c r="E18" s="150">
        <v>-27.874090581823001</v>
      </c>
      <c r="F18" s="150">
        <v>-171.54026035266</v>
      </c>
      <c r="G18" s="150">
        <v>316.13645273865598</v>
      </c>
      <c r="H18" s="150">
        <v>386.61743874368199</v>
      </c>
      <c r="I18" s="188">
        <v>-70.480986005036996</v>
      </c>
    </row>
    <row r="19" spans="1:9" x14ac:dyDescent="0.35">
      <c r="A19" s="27" t="s">
        <v>59</v>
      </c>
      <c r="B19" s="122" t="s">
        <v>577</v>
      </c>
      <c r="C19" s="56">
        <v>73.906824191705596</v>
      </c>
      <c r="D19" s="56">
        <v>5.0664721166840003E-2</v>
      </c>
      <c r="E19" s="56">
        <v>14.483308300907501</v>
      </c>
      <c r="F19" s="56">
        <v>6.4480363846320898</v>
      </c>
      <c r="G19" s="56">
        <v>-63.099546104436001</v>
      </c>
      <c r="H19" s="56">
        <v>-57.850951147132001</v>
      </c>
      <c r="I19" s="189">
        <v>-5.2485949557769001</v>
      </c>
    </row>
    <row r="20" spans="1:9" x14ac:dyDescent="0.35">
      <c r="A20" s="27" t="s">
        <v>60</v>
      </c>
      <c r="B20" s="154" t="s">
        <v>353</v>
      </c>
      <c r="C20" s="150">
        <v>62.929022076162703</v>
      </c>
      <c r="D20" s="150">
        <v>-3.6887583825049002</v>
      </c>
      <c r="E20" s="150">
        <v>-23.022450894163999</v>
      </c>
      <c r="F20" s="150">
        <v>33.624754224207599</v>
      </c>
      <c r="G20" s="150">
        <v>96.604075097977599</v>
      </c>
      <c r="H20" s="150">
        <v>63.667813577753897</v>
      </c>
      <c r="I20" s="188">
        <v>32.936261535603997</v>
      </c>
    </row>
    <row r="21" spans="1:9" x14ac:dyDescent="0.35">
      <c r="A21" s="27" t="s">
        <v>61</v>
      </c>
      <c r="B21" s="154" t="s">
        <v>354</v>
      </c>
      <c r="C21" s="150">
        <v>12.9770353189662</v>
      </c>
      <c r="D21" s="150">
        <v>-0.32137814395320002</v>
      </c>
      <c r="E21" s="150">
        <v>8.9089362795461593</v>
      </c>
      <c r="F21" s="150">
        <v>23.2849485823488</v>
      </c>
      <c r="G21" s="150">
        <v>53.272004383517</v>
      </c>
      <c r="H21" s="150">
        <v>40.085722637234603</v>
      </c>
      <c r="I21" s="188">
        <v>13.1862817520737</v>
      </c>
    </row>
    <row r="22" spans="1:9" ht="15" thickBot="1" x14ac:dyDescent="0.4">
      <c r="A22" s="77" t="s">
        <v>62</v>
      </c>
      <c r="B22" s="122" t="s">
        <v>555</v>
      </c>
      <c r="C22" s="49">
        <v>61.3024255244963</v>
      </c>
      <c r="D22" s="49">
        <v>3.1831910847565501</v>
      </c>
      <c r="E22" s="49">
        <v>31.752548617318499</v>
      </c>
      <c r="F22" s="49">
        <v>-33.177624704556997</v>
      </c>
      <c r="G22" s="49">
        <v>8.8834324725687406</v>
      </c>
      <c r="H22" s="49">
        <v>-0.14873347771779999</v>
      </c>
      <c r="I22" s="190">
        <v>9.0321659502865899</v>
      </c>
    </row>
    <row r="23" spans="1:9" ht="15" thickBot="1" x14ac:dyDescent="0.4">
      <c r="A23" s="74" t="s">
        <v>805</v>
      </c>
      <c r="B23" s="126" t="s">
        <v>12</v>
      </c>
      <c r="C23" s="129">
        <v>45.134479002914198</v>
      </c>
      <c r="D23" s="129">
        <v>8.1245127133097501</v>
      </c>
      <c r="E23" s="129">
        <v>16.308266578236701</v>
      </c>
      <c r="F23" s="129">
        <v>-0.41776331237960002</v>
      </c>
      <c r="G23" s="129">
        <v>31.4795448187059</v>
      </c>
      <c r="H23" s="129">
        <v>45.197932294764001</v>
      </c>
      <c r="I23" s="192">
        <v>-13.718387474211999</v>
      </c>
    </row>
    <row r="24" spans="1:9" x14ac:dyDescent="0.35">
      <c r="A24" s="77" t="s">
        <v>63</v>
      </c>
      <c r="B24" s="122" t="s">
        <v>13</v>
      </c>
      <c r="C24" s="49">
        <v>40.549347681497203</v>
      </c>
      <c r="D24" s="49">
        <v>14.8693048715178</v>
      </c>
      <c r="E24" s="49">
        <v>55.589040394660898</v>
      </c>
      <c r="F24" s="49">
        <v>10.8426095141881</v>
      </c>
      <c r="G24" s="49">
        <v>1.5077978396563401</v>
      </c>
      <c r="H24" s="49">
        <v>20.6488422467223</v>
      </c>
      <c r="I24" s="190">
        <v>-19.141044390982</v>
      </c>
    </row>
    <row r="25" spans="1:9" x14ac:dyDescent="0.35">
      <c r="A25" s="77" t="s">
        <v>64</v>
      </c>
      <c r="B25" s="122" t="s">
        <v>14</v>
      </c>
      <c r="C25" s="49">
        <v>54.523775882891101</v>
      </c>
      <c r="D25" s="49">
        <v>4.0901514004269899</v>
      </c>
      <c r="E25" s="49">
        <v>19.0777293050872</v>
      </c>
      <c r="F25" s="49">
        <v>2.17939131191233</v>
      </c>
      <c r="G25" s="49">
        <v>196.48872732929999</v>
      </c>
      <c r="H25" s="49">
        <v>172.350514036932</v>
      </c>
      <c r="I25" s="190">
        <v>24.1382132974305</v>
      </c>
    </row>
    <row r="26" spans="1:9" x14ac:dyDescent="0.35">
      <c r="A26" s="77" t="s">
        <v>65</v>
      </c>
      <c r="B26" s="122" t="s">
        <v>15</v>
      </c>
      <c r="C26" s="49">
        <v>-247.63781522139001</v>
      </c>
      <c r="D26" s="49">
        <v>-349.08138900462001</v>
      </c>
      <c r="E26" s="49">
        <v>-8.6766518621729993</v>
      </c>
      <c r="F26" s="49">
        <v>-167.55751178291001</v>
      </c>
      <c r="G26" s="49">
        <v>138.36957019146601</v>
      </c>
      <c r="H26" s="49">
        <v>-34.751105216874997</v>
      </c>
      <c r="I26" s="190">
        <v>173.120675436212</v>
      </c>
    </row>
    <row r="27" spans="1:9" x14ac:dyDescent="0.35">
      <c r="A27" s="77" t="s">
        <v>66</v>
      </c>
      <c r="B27" s="122" t="s">
        <v>16</v>
      </c>
      <c r="C27" s="49">
        <v>59.172950836937297</v>
      </c>
      <c r="D27" s="49">
        <v>6.7336006043860799</v>
      </c>
      <c r="E27" s="49">
        <v>20.7574408021934</v>
      </c>
      <c r="F27" s="49">
        <v>11.2849179430172</v>
      </c>
      <c r="G27" s="49">
        <v>5.9928044705633399</v>
      </c>
      <c r="H27" s="49">
        <v>12.124856430985799</v>
      </c>
      <c r="I27" s="190">
        <v>-6.1320519604224</v>
      </c>
    </row>
    <row r="28" spans="1:9" x14ac:dyDescent="0.35">
      <c r="A28" s="77" t="s">
        <v>67</v>
      </c>
      <c r="B28" s="122" t="s">
        <v>17</v>
      </c>
      <c r="C28" s="49">
        <v>91.554732320262602</v>
      </c>
      <c r="D28" s="49">
        <v>13.384122240447599</v>
      </c>
      <c r="E28" s="49">
        <v>27.8723008505298</v>
      </c>
      <c r="F28" s="49">
        <v>10.089963866515401</v>
      </c>
      <c r="G28" s="49">
        <v>-0.16298452015709999</v>
      </c>
      <c r="H28" s="49">
        <v>4.2056014846438998</v>
      </c>
      <c r="I28" s="190">
        <v>-4.3685860048010001</v>
      </c>
    </row>
    <row r="29" spans="1:9" x14ac:dyDescent="0.35">
      <c r="A29" s="77" t="s">
        <v>68</v>
      </c>
      <c r="B29" s="122" t="s">
        <v>18</v>
      </c>
      <c r="C29" s="49">
        <v>73.585162207333099</v>
      </c>
      <c r="D29" s="49">
        <v>6.3646665718171898</v>
      </c>
      <c r="E29" s="49">
        <v>8.8544743046201404</v>
      </c>
      <c r="F29" s="49">
        <v>28.1470301437007</v>
      </c>
      <c r="G29" s="49">
        <v>0.69412022588879996</v>
      </c>
      <c r="H29" s="49">
        <v>15.2075427150815</v>
      </c>
      <c r="I29" s="190">
        <v>-14.513422498902999</v>
      </c>
    </row>
    <row r="30" spans="1:9" x14ac:dyDescent="0.35">
      <c r="A30" s="77" t="s">
        <v>69</v>
      </c>
      <c r="B30" s="122" t="s">
        <v>19</v>
      </c>
      <c r="C30" s="49">
        <v>98.013750080848595</v>
      </c>
      <c r="D30" s="49">
        <v>35.493337811357499</v>
      </c>
      <c r="E30" s="49">
        <v>12.2620444364224</v>
      </c>
      <c r="F30" s="49">
        <v>52.354074799759097</v>
      </c>
      <c r="G30" s="49">
        <v>-30.545924663571999</v>
      </c>
      <c r="H30" s="49">
        <v>43.6622201328084</v>
      </c>
      <c r="I30" s="190">
        <v>-74.208144796379997</v>
      </c>
    </row>
    <row r="31" spans="1:9" x14ac:dyDescent="0.35">
      <c r="A31" s="77" t="s">
        <v>70</v>
      </c>
      <c r="B31" s="122" t="s">
        <v>20</v>
      </c>
      <c r="C31" s="49">
        <v>8.6019689450079095</v>
      </c>
      <c r="D31" s="49">
        <v>13.133784514668299</v>
      </c>
      <c r="E31" s="49">
        <v>38.403626048193502</v>
      </c>
      <c r="F31" s="49">
        <v>16.494498477844999</v>
      </c>
      <c r="G31" s="49">
        <v>27.6406712734452</v>
      </c>
      <c r="H31" s="49">
        <v>48.075024679170802</v>
      </c>
      <c r="I31" s="190">
        <v>-20.434353405726</v>
      </c>
    </row>
    <row r="32" spans="1:9" x14ac:dyDescent="0.35">
      <c r="A32" s="77" t="s">
        <v>71</v>
      </c>
      <c r="B32" s="122" t="s">
        <v>21</v>
      </c>
      <c r="C32" s="49">
        <v>-1.9444517587656001</v>
      </c>
      <c r="D32" s="49">
        <v>73.543599297877506</v>
      </c>
      <c r="E32" s="49">
        <v>74.458622099538303</v>
      </c>
      <c r="F32" s="49">
        <v>-2.2208149955774998</v>
      </c>
      <c r="G32" s="49">
        <v>-132.45496302533999</v>
      </c>
      <c r="H32" s="49">
        <v>-124.60418612884</v>
      </c>
      <c r="I32" s="190">
        <v>-7.8507769118455002</v>
      </c>
    </row>
    <row r="33" spans="1:9" x14ac:dyDescent="0.35">
      <c r="A33" s="77" t="s">
        <v>72</v>
      </c>
      <c r="B33" s="122" t="s">
        <v>22</v>
      </c>
      <c r="C33" s="49" t="s">
        <v>316</v>
      </c>
      <c r="D33" s="49" t="s">
        <v>316</v>
      </c>
      <c r="E33" s="49" t="s">
        <v>316</v>
      </c>
      <c r="F33" s="49" t="s">
        <v>316</v>
      </c>
      <c r="G33" s="49" t="s">
        <v>316</v>
      </c>
      <c r="H33" s="49" t="s">
        <v>316</v>
      </c>
      <c r="I33" s="190" t="s">
        <v>316</v>
      </c>
    </row>
    <row r="34" spans="1:9" x14ac:dyDescent="0.35">
      <c r="A34" s="27" t="s">
        <v>73</v>
      </c>
      <c r="B34" s="156" t="s">
        <v>526</v>
      </c>
      <c r="C34" s="56">
        <v>130.25558777341899</v>
      </c>
      <c r="D34" s="56">
        <v>22.385725560589201</v>
      </c>
      <c r="E34" s="56">
        <v>24.2689511443314</v>
      </c>
      <c r="F34" s="56">
        <v>-13.505620248614999</v>
      </c>
      <c r="G34" s="56">
        <v>10.039447028873999</v>
      </c>
      <c r="H34" s="56">
        <v>87.650567914079502</v>
      </c>
      <c r="I34" s="189">
        <v>-77.611120889827006</v>
      </c>
    </row>
    <row r="35" spans="1:9" x14ac:dyDescent="0.35">
      <c r="A35" s="77" t="s">
        <v>74</v>
      </c>
      <c r="B35" s="122" t="s">
        <v>520</v>
      </c>
      <c r="C35" s="49">
        <v>95.431171477787601</v>
      </c>
      <c r="D35" s="49">
        <v>3.5132738512494099</v>
      </c>
      <c r="E35" s="49" t="s">
        <v>316</v>
      </c>
      <c r="F35" s="49" t="s">
        <v>316</v>
      </c>
      <c r="G35" s="49">
        <v>15.797951409427601</v>
      </c>
      <c r="H35" s="49">
        <v>38.6569292702819</v>
      </c>
      <c r="I35" s="190">
        <v>-22.858977860854001</v>
      </c>
    </row>
    <row r="36" spans="1:9" x14ac:dyDescent="0.35">
      <c r="A36" s="77" t="s">
        <v>75</v>
      </c>
      <c r="B36" s="122" t="s">
        <v>616</v>
      </c>
      <c r="C36" s="49">
        <v>39.542010816764197</v>
      </c>
      <c r="D36" s="49">
        <v>12.0858838719299</v>
      </c>
      <c r="E36" s="49">
        <v>15.772256688960301</v>
      </c>
      <c r="F36" s="49">
        <v>17.293486792322799</v>
      </c>
      <c r="G36" s="49">
        <v>31.014352954079001</v>
      </c>
      <c r="H36" s="49">
        <v>5.6110884822902598</v>
      </c>
      <c r="I36" s="190">
        <v>25.4032644690311</v>
      </c>
    </row>
    <row r="37" spans="1:9" ht="15" thickBot="1" x14ac:dyDescent="0.4">
      <c r="A37" s="77" t="s">
        <v>76</v>
      </c>
      <c r="B37" s="122" t="s">
        <v>23</v>
      </c>
      <c r="C37" s="49">
        <v>52.3323239213139</v>
      </c>
      <c r="D37" s="49">
        <v>16.531315662672998</v>
      </c>
      <c r="E37" s="49">
        <v>19.7111252824849</v>
      </c>
      <c r="F37" s="49">
        <v>25.800181939462899</v>
      </c>
      <c r="G37" s="49">
        <v>-2.1401938017772002</v>
      </c>
      <c r="H37" s="49">
        <v>14.8248873657561</v>
      </c>
      <c r="I37" s="190">
        <v>-16.965081163566001</v>
      </c>
    </row>
    <row r="38" spans="1:9" ht="15" thickBot="1" x14ac:dyDescent="0.4">
      <c r="A38" s="74" t="s">
        <v>805</v>
      </c>
      <c r="B38" s="126" t="s">
        <v>24</v>
      </c>
      <c r="C38" s="129">
        <v>68.067494660897907</v>
      </c>
      <c r="D38" s="129">
        <v>8.6098679145810308</v>
      </c>
      <c r="E38" s="129">
        <v>21.4561958670587</v>
      </c>
      <c r="F38" s="129">
        <v>14.4237581865253</v>
      </c>
      <c r="G38" s="129">
        <v>9.9421840630283</v>
      </c>
      <c r="H38" s="129">
        <v>17.162414848938202</v>
      </c>
      <c r="I38" s="192">
        <v>-7.2202307861896999</v>
      </c>
    </row>
    <row r="39" spans="1:9" x14ac:dyDescent="0.35">
      <c r="A39" s="27" t="s">
        <v>77</v>
      </c>
      <c r="B39" s="155" t="s">
        <v>355</v>
      </c>
      <c r="C39" s="150">
        <v>-8186.0145410741998</v>
      </c>
      <c r="D39" s="150">
        <v>-118.97645669800001</v>
      </c>
      <c r="E39" s="150">
        <v>5091.8004671472099</v>
      </c>
      <c r="F39" s="150">
        <v>2365.5222887499999</v>
      </c>
      <c r="G39" s="150">
        <v>2385.29866967317</v>
      </c>
      <c r="H39" s="150">
        <v>2204.1605572827898</v>
      </c>
      <c r="I39" s="188">
        <v>181.13811280704201</v>
      </c>
    </row>
    <row r="40" spans="1:9" x14ac:dyDescent="0.35">
      <c r="A40" s="77" t="s">
        <v>78</v>
      </c>
      <c r="B40" s="122" t="s">
        <v>438</v>
      </c>
      <c r="C40" s="49">
        <v>69.954302730767495</v>
      </c>
      <c r="D40" s="49">
        <v>6.7194140060766401</v>
      </c>
      <c r="E40" s="49">
        <v>11.4120469849498</v>
      </c>
      <c r="F40" s="49">
        <v>9.9504394908246905</v>
      </c>
      <c r="G40" s="49">
        <v>10.421611845823399</v>
      </c>
      <c r="H40" s="49">
        <v>7.7088278512490103</v>
      </c>
      <c r="I40" s="190">
        <v>2.7127839945744299</v>
      </c>
    </row>
    <row r="41" spans="1:9" x14ac:dyDescent="0.35">
      <c r="A41" s="27" t="s">
        <v>79</v>
      </c>
      <c r="B41" s="155" t="s">
        <v>356</v>
      </c>
      <c r="C41" s="150" t="s">
        <v>316</v>
      </c>
      <c r="D41" s="150" t="s">
        <v>316</v>
      </c>
      <c r="E41" s="150" t="s">
        <v>316</v>
      </c>
      <c r="F41" s="150" t="s">
        <v>316</v>
      </c>
      <c r="G41" s="150" t="s">
        <v>316</v>
      </c>
      <c r="H41" s="150" t="s">
        <v>316</v>
      </c>
      <c r="I41" s="188">
        <v>56.8624480816882</v>
      </c>
    </row>
    <row r="42" spans="1:9" x14ac:dyDescent="0.35">
      <c r="A42" s="27" t="s">
        <v>80</v>
      </c>
      <c r="B42" s="155" t="s">
        <v>357</v>
      </c>
      <c r="C42" s="150">
        <v>26.082378590709901</v>
      </c>
      <c r="D42" s="150">
        <v>5.6684527324674301</v>
      </c>
      <c r="E42" s="150" t="s">
        <v>316</v>
      </c>
      <c r="F42" s="150" t="s">
        <v>316</v>
      </c>
      <c r="G42" s="150">
        <v>86.596362122858906</v>
      </c>
      <c r="H42" s="150">
        <v>70.052318688427107</v>
      </c>
      <c r="I42" s="188">
        <v>16.5440434454772</v>
      </c>
    </row>
    <row r="43" spans="1:9" x14ac:dyDescent="0.35">
      <c r="A43" s="77" t="s">
        <v>81</v>
      </c>
      <c r="B43" s="122" t="s">
        <v>25</v>
      </c>
      <c r="C43" s="49">
        <v>4.9756549276702602</v>
      </c>
      <c r="D43" s="49">
        <v>18.189657894143402</v>
      </c>
      <c r="E43" s="49">
        <v>61.725470372782503</v>
      </c>
      <c r="F43" s="49">
        <v>-9.4847890309634</v>
      </c>
      <c r="G43" s="49">
        <v>39.920167782964597</v>
      </c>
      <c r="H43" s="49">
        <v>0.95708454547274002</v>
      </c>
      <c r="I43" s="190">
        <v>38.963083237491801</v>
      </c>
    </row>
    <row r="44" spans="1:9" ht="15" thickBot="1" x14ac:dyDescent="0.4">
      <c r="A44" s="77" t="s">
        <v>82</v>
      </c>
      <c r="B44" s="122" t="s">
        <v>26</v>
      </c>
      <c r="C44" s="49">
        <v>71.403250587679196</v>
      </c>
      <c r="D44" s="49">
        <v>21.512361564696299</v>
      </c>
      <c r="E44" s="49">
        <v>21.3389354686771</v>
      </c>
      <c r="F44" s="49">
        <v>2.3803593566636101</v>
      </c>
      <c r="G44" s="49">
        <v>56.096559929880399</v>
      </c>
      <c r="H44" s="49">
        <v>40.039960365242202</v>
      </c>
      <c r="I44" s="190">
        <v>16.056599553138899</v>
      </c>
    </row>
    <row r="45" spans="1:9" ht="15" thickBot="1" x14ac:dyDescent="0.4">
      <c r="A45" s="74" t="s">
        <v>805</v>
      </c>
      <c r="B45" s="126" t="s">
        <v>27</v>
      </c>
      <c r="C45" s="129">
        <v>-1882.2820705761001</v>
      </c>
      <c r="D45" s="129">
        <v>-20.474334889516999</v>
      </c>
      <c r="E45" s="129">
        <v>1228.42864506099</v>
      </c>
      <c r="F45" s="129">
        <v>567.75420774788404</v>
      </c>
      <c r="G45" s="129">
        <v>576.90014915409404</v>
      </c>
      <c r="H45" s="129">
        <v>526.42482863340297</v>
      </c>
      <c r="I45" s="192">
        <v>50.7431062179988</v>
      </c>
    </row>
    <row r="46" spans="1:9" x14ac:dyDescent="0.35">
      <c r="A46" s="77" t="s">
        <v>83</v>
      </c>
      <c r="B46" s="122" t="s">
        <v>28</v>
      </c>
      <c r="C46" s="49">
        <v>56.099317388326298</v>
      </c>
      <c r="D46" s="49">
        <v>9.9403867089443505</v>
      </c>
      <c r="E46" s="49">
        <v>26.6957547335264</v>
      </c>
      <c r="F46" s="49">
        <v>1.13172111737911</v>
      </c>
      <c r="G46" s="49">
        <v>-7.6433150815862003</v>
      </c>
      <c r="H46" s="49">
        <v>-13.49963091417</v>
      </c>
      <c r="I46" s="190">
        <v>5.8563158325841203</v>
      </c>
    </row>
    <row r="47" spans="1:9" x14ac:dyDescent="0.35">
      <c r="A47" s="77" t="s">
        <v>84</v>
      </c>
      <c r="B47" s="122" t="s">
        <v>29</v>
      </c>
      <c r="C47" s="49">
        <v>123.516579752003</v>
      </c>
      <c r="D47" s="49">
        <v>29.782846437190798</v>
      </c>
      <c r="E47" s="49">
        <v>-28.032683097410999</v>
      </c>
      <c r="F47" s="49">
        <v>18.981141852575899</v>
      </c>
      <c r="G47" s="49">
        <v>24.9235288648931</v>
      </c>
      <c r="H47" s="49">
        <v>16.3042766966865</v>
      </c>
      <c r="I47" s="190">
        <v>8.6192521682066996</v>
      </c>
    </row>
    <row r="48" spans="1:9" x14ac:dyDescent="0.35">
      <c r="A48" s="77" t="s">
        <v>85</v>
      </c>
      <c r="B48" s="122" t="s">
        <v>30</v>
      </c>
      <c r="C48" s="49">
        <v>3.10222589275683</v>
      </c>
      <c r="D48" s="49">
        <v>75.918350306718693</v>
      </c>
      <c r="E48" s="49">
        <v>36.619513972965102</v>
      </c>
      <c r="F48" s="49">
        <v>17.018588835417098</v>
      </c>
      <c r="G48" s="49">
        <v>77.740858400827804</v>
      </c>
      <c r="H48" s="49">
        <v>21.4974268528652</v>
      </c>
      <c r="I48" s="190">
        <v>56.243431530578597</v>
      </c>
    </row>
    <row r="49" spans="1:9" x14ac:dyDescent="0.35">
      <c r="A49" s="77" t="s">
        <v>86</v>
      </c>
      <c r="B49" s="122" t="s">
        <v>31</v>
      </c>
      <c r="C49" s="49">
        <v>41.101791671253302</v>
      </c>
      <c r="D49" s="49">
        <v>8.8309009545479302</v>
      </c>
      <c r="E49" s="49">
        <v>31.9869262688422</v>
      </c>
      <c r="F49" s="49">
        <v>4.3215687011134003</v>
      </c>
      <c r="G49" s="49">
        <v>41.396890245576103</v>
      </c>
      <c r="H49" s="49">
        <v>-8.4117264660499999E-2</v>
      </c>
      <c r="I49" s="190">
        <v>41.481007510236601</v>
      </c>
    </row>
    <row r="50" spans="1:9" x14ac:dyDescent="0.35">
      <c r="A50" s="77" t="s">
        <v>87</v>
      </c>
      <c r="B50" s="122" t="s">
        <v>32</v>
      </c>
      <c r="C50" s="49">
        <v>92.480040533429801</v>
      </c>
      <c r="D50" s="49">
        <v>12.253867205583299</v>
      </c>
      <c r="E50" s="49">
        <v>6.0590599512183703</v>
      </c>
      <c r="F50" s="49">
        <v>14.631656843858201</v>
      </c>
      <c r="G50" s="49">
        <v>32.493020722114302</v>
      </c>
      <c r="H50" s="49">
        <v>52.263399058258898</v>
      </c>
      <c r="I50" s="190">
        <v>-19.770378336145001</v>
      </c>
    </row>
    <row r="51" spans="1:9" x14ac:dyDescent="0.35">
      <c r="A51" s="27" t="s">
        <v>88</v>
      </c>
      <c r="B51" s="156" t="s">
        <v>33</v>
      </c>
      <c r="C51" s="56">
        <v>48.287949693892401</v>
      </c>
      <c r="D51" s="56">
        <v>13.634508751917799</v>
      </c>
      <c r="E51" s="56">
        <v>39.337634567141002</v>
      </c>
      <c r="F51" s="56">
        <v>11.168547175883999</v>
      </c>
      <c r="G51" s="56">
        <v>63.154096699109601</v>
      </c>
      <c r="H51" s="56">
        <v>70.722103859726502</v>
      </c>
      <c r="I51" s="189">
        <v>-7.5680071616589997</v>
      </c>
    </row>
    <row r="52" spans="1:9" x14ac:dyDescent="0.35">
      <c r="A52" s="77" t="s">
        <v>89</v>
      </c>
      <c r="B52" s="122" t="s">
        <v>448</v>
      </c>
      <c r="C52" s="49">
        <v>111.926066151284</v>
      </c>
      <c r="D52" s="49">
        <v>9.1851552667878593</v>
      </c>
      <c r="E52" s="49">
        <v>-30.751717790767</v>
      </c>
      <c r="F52" s="49">
        <v>19.868992129421301</v>
      </c>
      <c r="G52" s="49">
        <v>1.8813126073209001</v>
      </c>
      <c r="H52" s="49">
        <v>-50.797140486845002</v>
      </c>
      <c r="I52" s="190">
        <v>52.678453094166102</v>
      </c>
    </row>
    <row r="53" spans="1:9" x14ac:dyDescent="0.35">
      <c r="A53" s="77" t="s">
        <v>90</v>
      </c>
      <c r="B53" s="122" t="s">
        <v>34</v>
      </c>
      <c r="C53" s="49">
        <v>523.29626534719296</v>
      </c>
      <c r="D53" s="49">
        <v>86.514001062969797</v>
      </c>
      <c r="E53" s="49">
        <v>30.234180244550899</v>
      </c>
      <c r="F53" s="49">
        <v>149.58237741433899</v>
      </c>
      <c r="G53" s="49">
        <v>-591.90666423125003</v>
      </c>
      <c r="H53" s="49">
        <v>550.51795678032204</v>
      </c>
      <c r="I53" s="190">
        <v>-1142.4246211187999</v>
      </c>
    </row>
    <row r="54" spans="1:9" x14ac:dyDescent="0.35">
      <c r="A54" s="77" t="s">
        <v>91</v>
      </c>
      <c r="B54" s="122" t="s">
        <v>478</v>
      </c>
      <c r="C54" s="49" t="s">
        <v>316</v>
      </c>
      <c r="D54" s="49" t="s">
        <v>316</v>
      </c>
      <c r="E54" s="49" t="s">
        <v>316</v>
      </c>
      <c r="F54" s="49" t="s">
        <v>316</v>
      </c>
      <c r="G54" s="49">
        <v>-8.4992549635696992</v>
      </c>
      <c r="H54" s="49">
        <v>55.549331830462897</v>
      </c>
      <c r="I54" s="190" t="s">
        <v>316</v>
      </c>
    </row>
    <row r="55" spans="1:9" x14ac:dyDescent="0.35">
      <c r="A55" s="77" t="s">
        <v>92</v>
      </c>
      <c r="B55" s="122" t="s">
        <v>35</v>
      </c>
      <c r="C55" s="49">
        <v>78.199832924301603</v>
      </c>
      <c r="D55" s="49">
        <v>46.372416052301098</v>
      </c>
      <c r="E55" s="49">
        <v>-8.0785931505591009</v>
      </c>
      <c r="F55" s="49">
        <v>32.852030473246799</v>
      </c>
      <c r="G55" s="49">
        <v>43.1493244436639</v>
      </c>
      <c r="H55" s="49">
        <v>72.330506017154207</v>
      </c>
      <c r="I55" s="190">
        <v>-29.181181557932</v>
      </c>
    </row>
    <row r="56" spans="1:9" x14ac:dyDescent="0.35">
      <c r="A56" s="77" t="s">
        <v>93</v>
      </c>
      <c r="B56" s="122" t="s">
        <v>36</v>
      </c>
      <c r="C56" s="49">
        <v>41.236862076188103</v>
      </c>
      <c r="D56" s="49">
        <v>0.73375490228869</v>
      </c>
      <c r="E56" s="49">
        <v>43.492404551123798</v>
      </c>
      <c r="F56" s="49">
        <v>14.7363846919907</v>
      </c>
      <c r="G56" s="49">
        <v>2.0698445442020899</v>
      </c>
      <c r="H56" s="49">
        <v>35.016906360694897</v>
      </c>
      <c r="I56" s="190">
        <v>-32.947061804882999</v>
      </c>
    </row>
    <row r="57" spans="1:9" x14ac:dyDescent="0.35">
      <c r="A57" s="27" t="s">
        <v>94</v>
      </c>
      <c r="B57" s="155" t="s">
        <v>358</v>
      </c>
      <c r="C57" s="150">
        <v>90.006911933949894</v>
      </c>
      <c r="D57" s="150">
        <v>7.4050321377984902</v>
      </c>
      <c r="E57" s="150">
        <v>14.981095496186899</v>
      </c>
      <c r="F57" s="150">
        <v>0.94987602403014004</v>
      </c>
      <c r="G57" s="150">
        <v>15.1809081024184</v>
      </c>
      <c r="H57" s="150">
        <v>65.486784407765697</v>
      </c>
      <c r="I57" s="188">
        <v>-50.305876302327</v>
      </c>
    </row>
    <row r="58" spans="1:9" x14ac:dyDescent="0.35">
      <c r="A58" s="77" t="s">
        <v>95</v>
      </c>
      <c r="B58" s="122" t="s">
        <v>37</v>
      </c>
      <c r="C58" s="49">
        <v>102.263191934378</v>
      </c>
      <c r="D58" s="49">
        <v>11.035391814712</v>
      </c>
      <c r="E58" s="49">
        <v>86.0873558232405</v>
      </c>
      <c r="F58" s="49">
        <v>19.578882869030199</v>
      </c>
      <c r="G58" s="49">
        <v>47.035582154454303</v>
      </c>
      <c r="H58" s="49">
        <v>48.545567412987303</v>
      </c>
      <c r="I58" s="190">
        <v>-1.509985258533</v>
      </c>
    </row>
    <row r="59" spans="1:9" x14ac:dyDescent="0.35">
      <c r="A59" s="77" t="s">
        <v>96</v>
      </c>
      <c r="B59" s="122" t="s">
        <v>38</v>
      </c>
      <c r="C59" s="49">
        <v>75.405191409487003</v>
      </c>
      <c r="D59" s="49">
        <v>19.489969931450801</v>
      </c>
      <c r="E59" s="49">
        <v>11.4676505903721</v>
      </c>
      <c r="F59" s="49">
        <v>4.42446430580961</v>
      </c>
      <c r="G59" s="49">
        <v>20.897110990077799</v>
      </c>
      <c r="H59" s="49">
        <v>79.143230028560595</v>
      </c>
      <c r="I59" s="190">
        <v>-58.246119038483002</v>
      </c>
    </row>
    <row r="60" spans="1:9" ht="15" thickBot="1" x14ac:dyDescent="0.4">
      <c r="A60" s="27" t="s">
        <v>97</v>
      </c>
      <c r="B60" s="156" t="s">
        <v>533</v>
      </c>
      <c r="C60" s="56">
        <v>55.688884691264803</v>
      </c>
      <c r="D60" s="56">
        <v>-11.497723284680999</v>
      </c>
      <c r="E60" s="56">
        <v>27.391719818735499</v>
      </c>
      <c r="F60" s="56">
        <v>25.324328352656899</v>
      </c>
      <c r="G60" s="56">
        <v>5.8558462054830702</v>
      </c>
      <c r="H60" s="56">
        <v>25.744299476544501</v>
      </c>
      <c r="I60" s="189">
        <v>-19.888453271061</v>
      </c>
    </row>
    <row r="61" spans="1:9" ht="15" thickBot="1" x14ac:dyDescent="0.4">
      <c r="A61" s="74" t="s">
        <v>805</v>
      </c>
      <c r="B61" s="126" t="s">
        <v>39</v>
      </c>
      <c r="C61" s="129">
        <v>81.826368705142897</v>
      </c>
      <c r="D61" s="129">
        <v>10.2607367899818</v>
      </c>
      <c r="E61" s="129">
        <v>19.514813910064301</v>
      </c>
      <c r="F61" s="129">
        <v>5.6836282279846104</v>
      </c>
      <c r="G61" s="129">
        <v>21.883997701262199</v>
      </c>
      <c r="H61" s="129">
        <v>54.905378395030297</v>
      </c>
      <c r="I61" s="192">
        <v>-32.885488259181997</v>
      </c>
    </row>
    <row r="62" spans="1:9" ht="15" thickBot="1" x14ac:dyDescent="0.4">
      <c r="A62" s="75" t="s">
        <v>805</v>
      </c>
      <c r="B62" s="133" t="s">
        <v>40</v>
      </c>
      <c r="C62" s="136">
        <v>-578.75331045500002</v>
      </c>
      <c r="D62" s="136">
        <v>2.6925663457957101</v>
      </c>
      <c r="E62" s="136">
        <v>437.90946542276799</v>
      </c>
      <c r="F62" s="136">
        <v>201.17657240406299</v>
      </c>
      <c r="G62" s="136">
        <v>204.69733001920901</v>
      </c>
      <c r="H62" s="136">
        <v>199.863215506068</v>
      </c>
      <c r="I62" s="193">
        <v>5.6597048371512404</v>
      </c>
    </row>
    <row r="63" spans="1:9" ht="15" thickBot="1" x14ac:dyDescent="0.4">
      <c r="A63" s="75" t="s">
        <v>805</v>
      </c>
      <c r="B63" s="133" t="s">
        <v>922</v>
      </c>
      <c r="C63" s="136">
        <v>67.3890028631223</v>
      </c>
      <c r="D63" s="136">
        <v>20.569651877776401</v>
      </c>
      <c r="E63" s="136">
        <v>18.364465263534299</v>
      </c>
      <c r="F63" s="136">
        <v>10.906677322697</v>
      </c>
      <c r="G63" s="136">
        <v>-2.4719173121375002</v>
      </c>
      <c r="H63" s="136">
        <v>8.6824674511387805</v>
      </c>
      <c r="I63" s="193">
        <v>-10.892757916622999</v>
      </c>
    </row>
    <row r="64" spans="1:9" x14ac:dyDescent="0.35">
      <c r="A64" s="76" t="s">
        <v>805</v>
      </c>
      <c r="B64" s="140" t="s">
        <v>42</v>
      </c>
      <c r="C64" s="143">
        <v>76.1115328639399</v>
      </c>
      <c r="D64" s="143">
        <v>10.397337049152799</v>
      </c>
      <c r="E64" s="143">
        <v>13.458903021385099</v>
      </c>
      <c r="F64" s="143">
        <v>-5.2125255970247002</v>
      </c>
      <c r="G64" s="143">
        <v>18.888593337903199</v>
      </c>
      <c r="H64" s="143">
        <v>6.0522323601571797</v>
      </c>
      <c r="I64" s="194">
        <v>12.8363609775444</v>
      </c>
    </row>
    <row r="65" spans="1:9" x14ac:dyDescent="0.35">
      <c r="A65" s="76" t="s">
        <v>805</v>
      </c>
      <c r="B65" s="124" t="s">
        <v>43</v>
      </c>
      <c r="C65" s="51">
        <v>57.2888952540753</v>
      </c>
      <c r="D65" s="51">
        <v>16.8662458701119</v>
      </c>
      <c r="E65" s="51">
        <v>18.5510346801439</v>
      </c>
      <c r="F65" s="51">
        <v>11.1337768561906</v>
      </c>
      <c r="G65" s="51">
        <v>1.6952944436381301</v>
      </c>
      <c r="H65" s="51">
        <v>-3.5236079142765</v>
      </c>
      <c r="I65" s="195">
        <v>5.5766556711444704</v>
      </c>
    </row>
    <row r="66" spans="1:9" ht="15" thickBot="1" x14ac:dyDescent="0.4">
      <c r="A66" s="76" t="s">
        <v>805</v>
      </c>
      <c r="B66" s="125" t="s">
        <v>315</v>
      </c>
      <c r="C66" s="100">
        <v>35.3021603487758</v>
      </c>
      <c r="D66" s="100">
        <v>19.682552107903401</v>
      </c>
      <c r="E66" s="100">
        <v>39.257697456833299</v>
      </c>
      <c r="F66" s="100">
        <v>20.371988629628898</v>
      </c>
      <c r="G66" s="100">
        <v>7.8828722657196701</v>
      </c>
      <c r="H66" s="100">
        <v>18.238115516413099</v>
      </c>
      <c r="I66" s="196">
        <v>-10.061281257255001</v>
      </c>
    </row>
    <row r="67" spans="1:9" x14ac:dyDescent="0.35">
      <c r="A67" s="76" t="s">
        <v>805</v>
      </c>
      <c r="B67" s="124" t="s">
        <v>341</v>
      </c>
      <c r="C67" s="51">
        <v>73.927597809956694</v>
      </c>
      <c r="D67" s="51">
        <v>7.2541132161773199</v>
      </c>
      <c r="E67" s="51">
        <v>16.130715633459999</v>
      </c>
      <c r="F67" s="51">
        <v>10.4535995121329</v>
      </c>
      <c r="G67" s="51">
        <v>8.9409482774942504</v>
      </c>
      <c r="H67" s="51">
        <v>11.3709748053769</v>
      </c>
      <c r="I67" s="195">
        <v>-0.23411479849069999</v>
      </c>
    </row>
    <row r="68" spans="1:9" x14ac:dyDescent="0.35">
      <c r="A68" s="76" t="s">
        <v>805</v>
      </c>
      <c r="B68" s="124" t="s">
        <v>349</v>
      </c>
      <c r="C68" s="51">
        <v>70.011162283473098</v>
      </c>
      <c r="D68" s="51">
        <v>9.0254092374576107</v>
      </c>
      <c r="E68" s="51">
        <v>21.2093255843556</v>
      </c>
      <c r="F68" s="51">
        <v>5.7307264585701798</v>
      </c>
      <c r="G68" s="51">
        <v>21.5816445136042</v>
      </c>
      <c r="H68" s="51">
        <v>33.4268695083369</v>
      </c>
      <c r="I68" s="195">
        <v>-10.058955585390001</v>
      </c>
    </row>
    <row r="69" spans="1:9" x14ac:dyDescent="0.35">
      <c r="A69" s="76" t="s">
        <v>805</v>
      </c>
      <c r="B69" s="124" t="s">
        <v>342</v>
      </c>
      <c r="C69" s="51">
        <v>71.156479048591194</v>
      </c>
      <c r="D69" s="51">
        <v>14.250764844925699</v>
      </c>
      <c r="E69" s="51">
        <v>22.3574015557741</v>
      </c>
      <c r="F69" s="51">
        <v>14.9869361869691</v>
      </c>
      <c r="G69" s="51">
        <v>10.210879029866801</v>
      </c>
      <c r="H69" s="51">
        <v>13.4734611342832</v>
      </c>
      <c r="I69" s="195">
        <v>-3.2625821043230001</v>
      </c>
    </row>
    <row r="70" spans="1:9" x14ac:dyDescent="0.35">
      <c r="A70" s="76" t="s">
        <v>805</v>
      </c>
      <c r="B70" s="124" t="s">
        <v>343</v>
      </c>
      <c r="C70" s="51">
        <v>59.065879511320198</v>
      </c>
      <c r="D70" s="51">
        <v>7.1454807370553901</v>
      </c>
      <c r="E70" s="51">
        <v>18.481017493028698</v>
      </c>
      <c r="F70" s="51">
        <v>-0.52087560815680001</v>
      </c>
      <c r="G70" s="51">
        <v>36.722991649156498</v>
      </c>
      <c r="H70" s="51">
        <v>39.660601918016503</v>
      </c>
      <c r="I70" s="195">
        <v>-2.9376102708040999</v>
      </c>
    </row>
    <row r="71" spans="1:9" x14ac:dyDescent="0.35">
      <c r="A71" s="76" t="s">
        <v>805</v>
      </c>
      <c r="B71" s="124" t="s">
        <v>344</v>
      </c>
      <c r="C71" s="51">
        <v>81.826368705142897</v>
      </c>
      <c r="D71" s="51">
        <v>10.2607367899818</v>
      </c>
      <c r="E71" s="51">
        <v>19.514813910064301</v>
      </c>
      <c r="F71" s="51">
        <v>5.6836282279846104</v>
      </c>
      <c r="G71" s="51">
        <v>21.883997701262199</v>
      </c>
      <c r="H71" s="51">
        <v>54.905378395030297</v>
      </c>
      <c r="I71" s="195">
        <v>-32.885488259181997</v>
      </c>
    </row>
    <row r="72" spans="1:9" x14ac:dyDescent="0.35">
      <c r="A72" s="76" t="s">
        <v>805</v>
      </c>
      <c r="B72" s="124" t="s">
        <v>345</v>
      </c>
      <c r="C72" s="51">
        <v>74.654136138723402</v>
      </c>
      <c r="D72" s="51">
        <v>6.6699685992689997</v>
      </c>
      <c r="E72" s="51">
        <v>23.058811727841999</v>
      </c>
      <c r="F72" s="51">
        <v>10.921565474950899</v>
      </c>
      <c r="G72" s="51">
        <v>7.7276199222460802</v>
      </c>
      <c r="H72" s="51">
        <v>17.916706878884298</v>
      </c>
      <c r="I72" s="195">
        <v>-10.189086955938</v>
      </c>
    </row>
    <row r="73" spans="1:9" x14ac:dyDescent="0.35">
      <c r="A73" s="76" t="s">
        <v>805</v>
      </c>
      <c r="B73" s="124" t="s">
        <v>346</v>
      </c>
      <c r="C73" s="51">
        <v>73.463564380904501</v>
      </c>
      <c r="D73" s="51">
        <v>22.796393648702999</v>
      </c>
      <c r="E73" s="51">
        <v>42.651711264829999</v>
      </c>
      <c r="F73" s="51">
        <v>19.895485656830399</v>
      </c>
      <c r="G73" s="51">
        <v>12.710358070863</v>
      </c>
      <c r="H73" s="51">
        <v>18.893850463515999</v>
      </c>
      <c r="I73" s="195">
        <v>-6.1834923971044002</v>
      </c>
    </row>
    <row r="74" spans="1:9" x14ac:dyDescent="0.35">
      <c r="A74" s="76" t="s">
        <v>805</v>
      </c>
      <c r="B74" s="124" t="s">
        <v>350</v>
      </c>
      <c r="C74" s="51">
        <v>-4375.6572259785999</v>
      </c>
      <c r="D74" s="51">
        <v>-55.205896500404997</v>
      </c>
      <c r="E74" s="51">
        <v>2824.5549890798702</v>
      </c>
      <c r="F74" s="51">
        <v>1299.31800951985</v>
      </c>
      <c r="G74" s="51">
        <v>1300.4004026611201</v>
      </c>
      <c r="H74" s="51">
        <v>1188.92328770531</v>
      </c>
      <c r="I74" s="195">
        <v>106.527903438293</v>
      </c>
    </row>
    <row r="75" spans="1:9" ht="15" thickBot="1" x14ac:dyDescent="0.4">
      <c r="A75" s="76" t="s">
        <v>805</v>
      </c>
      <c r="B75" s="125" t="s">
        <v>1228</v>
      </c>
      <c r="C75" s="100">
        <v>87.165591413094702</v>
      </c>
      <c r="D75" s="100">
        <v>17.483831858998801</v>
      </c>
      <c r="E75" s="100">
        <v>62.7128440167535</v>
      </c>
      <c r="F75" s="100">
        <v>14.5436302894863</v>
      </c>
      <c r="G75" s="100">
        <v>16.310704067107299</v>
      </c>
      <c r="H75" s="100">
        <v>42.749311791961802</v>
      </c>
      <c r="I75" s="196">
        <v>-26.438607731015999</v>
      </c>
    </row>
    <row r="76" spans="1:9" x14ac:dyDescent="0.35">
      <c r="A76" s="76" t="s">
        <v>805</v>
      </c>
      <c r="B76" s="124" t="s">
        <v>347</v>
      </c>
      <c r="C76" s="51">
        <v>81.510517473877599</v>
      </c>
      <c r="D76" s="51">
        <v>17.040135856583198</v>
      </c>
      <c r="E76" s="51">
        <v>31.2012981015645</v>
      </c>
      <c r="F76" s="51">
        <v>3.6383641839615501</v>
      </c>
      <c r="G76" s="51">
        <v>-19.896451360362001</v>
      </c>
      <c r="H76" s="51">
        <v>-23.250948843427999</v>
      </c>
      <c r="I76" s="195">
        <v>5.4743799978130596</v>
      </c>
    </row>
    <row r="77" spans="1:9" x14ac:dyDescent="0.35">
      <c r="A77" s="76" t="s">
        <v>805</v>
      </c>
      <c r="B77" s="124" t="s">
        <v>348</v>
      </c>
      <c r="C77" s="51">
        <v>73.7114308009197</v>
      </c>
      <c r="D77" s="51">
        <v>8.5739995216323308</v>
      </c>
      <c r="E77" s="51">
        <v>21.628846954595002</v>
      </c>
      <c r="F77" s="51">
        <v>-7.0177388892132999</v>
      </c>
      <c r="G77" s="51">
        <v>12.7817398552046</v>
      </c>
      <c r="H77" s="51">
        <v>15.1202658555742</v>
      </c>
      <c r="I77" s="195">
        <v>-2.3385260005315001</v>
      </c>
    </row>
    <row r="78" spans="1:9" x14ac:dyDescent="0.35">
      <c r="A78" s="76" t="s">
        <v>805</v>
      </c>
      <c r="B78" s="124" t="s">
        <v>617</v>
      </c>
      <c r="C78" s="51">
        <v>46.161176504787903</v>
      </c>
      <c r="D78" s="51">
        <v>17.891145948768301</v>
      </c>
      <c r="E78" s="51">
        <v>26.634390235064</v>
      </c>
      <c r="F78" s="51">
        <v>3.8486863111327301</v>
      </c>
      <c r="G78" s="51">
        <v>48.028545426700703</v>
      </c>
      <c r="H78" s="51">
        <v>38.058155291488703</v>
      </c>
      <c r="I78" s="195">
        <v>9.9705979909970104</v>
      </c>
    </row>
    <row r="79" spans="1:9" ht="15" thickBot="1" x14ac:dyDescent="0.4">
      <c r="A79" s="76" t="s">
        <v>805</v>
      </c>
      <c r="B79" s="125" t="s">
        <v>1227</v>
      </c>
      <c r="C79" s="100">
        <v>63.655356504458602</v>
      </c>
      <c r="D79" s="100">
        <v>24.445578304992001</v>
      </c>
      <c r="E79" s="100">
        <v>17.824718188858402</v>
      </c>
      <c r="F79" s="100">
        <v>6.0719497037227201</v>
      </c>
      <c r="G79" s="100">
        <v>3.98434852408282</v>
      </c>
      <c r="H79" s="100">
        <v>11.180459624909</v>
      </c>
      <c r="I79" s="196">
        <v>-7.1962787288041996</v>
      </c>
    </row>
    <row r="80" spans="1:9" x14ac:dyDescent="0.35">
      <c r="A80" s="76" t="s">
        <v>805</v>
      </c>
      <c r="B80" s="124" t="s">
        <v>626</v>
      </c>
      <c r="C80" s="51">
        <v>-2114.0907716352999</v>
      </c>
      <c r="D80" s="51">
        <v>-26.316732908824999</v>
      </c>
      <c r="E80" s="51">
        <v>1381.0890128215599</v>
      </c>
      <c r="F80" s="51">
        <v>635.63230075321496</v>
      </c>
      <c r="G80" s="51">
        <v>654.27879823278499</v>
      </c>
      <c r="H80" s="51">
        <v>632.58899448803004</v>
      </c>
      <c r="I80" s="195">
        <v>23.343600520325101</v>
      </c>
    </row>
    <row r="81" spans="1:9" x14ac:dyDescent="0.35">
      <c r="A81" s="76" t="s">
        <v>805</v>
      </c>
      <c r="B81" s="124" t="s">
        <v>627</v>
      </c>
      <c r="C81" s="51">
        <v>119.060126169675</v>
      </c>
      <c r="D81" s="51">
        <v>18.9846097600166</v>
      </c>
      <c r="E81" s="51">
        <v>16.9257686598662</v>
      </c>
      <c r="F81" s="51">
        <v>53.769525388634399</v>
      </c>
      <c r="G81" s="51">
        <v>-74.578025380439001</v>
      </c>
      <c r="H81" s="51">
        <v>43.643331656251704</v>
      </c>
      <c r="I81" s="195">
        <v>-118.22135702019</v>
      </c>
    </row>
    <row r="82" spans="1:9" x14ac:dyDescent="0.35">
      <c r="A82" s="76" t="s">
        <v>805</v>
      </c>
      <c r="B82" s="124" t="s">
        <v>628</v>
      </c>
      <c r="C82" s="51">
        <v>66.985966701455297</v>
      </c>
      <c r="D82" s="51">
        <v>14.893430589082699</v>
      </c>
      <c r="E82" s="51">
        <v>29.9441096110505</v>
      </c>
      <c r="F82" s="51">
        <v>13.255951893130501</v>
      </c>
      <c r="G82" s="51">
        <v>15.9125738081077</v>
      </c>
      <c r="H82" s="51">
        <v>18.156369323164601</v>
      </c>
      <c r="I82" s="195">
        <v>-2.1448339222474</v>
      </c>
    </row>
    <row r="83" spans="1:9" ht="15" thickBot="1" x14ac:dyDescent="0.4">
      <c r="A83" s="76" t="s">
        <v>805</v>
      </c>
      <c r="B83" s="125" t="s">
        <v>629</v>
      </c>
      <c r="C83" s="100">
        <v>62.921646687099397</v>
      </c>
      <c r="D83" s="100">
        <v>20.708039073072499</v>
      </c>
      <c r="E83" s="100">
        <v>18.489056261632101</v>
      </c>
      <c r="F83" s="100">
        <v>7.14255899165006</v>
      </c>
      <c r="G83" s="100">
        <v>4.0076865838413296</v>
      </c>
      <c r="H83" s="100">
        <v>5.5408119384649002</v>
      </c>
      <c r="I83" s="196">
        <v>-1.3328479702642999</v>
      </c>
    </row>
    <row r="84" spans="1:9" x14ac:dyDescent="0.35">
      <c r="A84" s="76" t="s">
        <v>805</v>
      </c>
      <c r="B84" s="124" t="s">
        <v>326</v>
      </c>
      <c r="C84" s="51">
        <v>72.434286757205996</v>
      </c>
      <c r="D84" s="51">
        <v>11.196299769501501</v>
      </c>
      <c r="E84" s="51">
        <v>32.899404231886898</v>
      </c>
      <c r="F84" s="51">
        <v>18.9000351653137</v>
      </c>
      <c r="G84" s="51">
        <v>-1.9214684697457001</v>
      </c>
      <c r="H84" s="51">
        <v>23.115373488477601</v>
      </c>
      <c r="I84" s="195">
        <v>-24.763546048693001</v>
      </c>
    </row>
    <row r="85" spans="1:9" x14ac:dyDescent="0.35">
      <c r="A85" s="76" t="s">
        <v>805</v>
      </c>
      <c r="B85" s="124" t="s">
        <v>327</v>
      </c>
      <c r="C85" s="51">
        <v>180.249162927029</v>
      </c>
      <c r="D85" s="51">
        <v>36.8748148749523</v>
      </c>
      <c r="E85" s="51">
        <v>22.710210620747802</v>
      </c>
      <c r="F85" s="51">
        <v>9.5244972696243408</v>
      </c>
      <c r="G85" s="51">
        <v>9.0548946171099107</v>
      </c>
      <c r="H85" s="51">
        <v>43.542576204972903</v>
      </c>
      <c r="I85" s="195">
        <v>-34.487681592660003</v>
      </c>
    </row>
    <row r="86" spans="1:9" x14ac:dyDescent="0.35">
      <c r="A86" s="76" t="s">
        <v>805</v>
      </c>
      <c r="B86" s="124" t="s">
        <v>328</v>
      </c>
      <c r="C86" s="51">
        <v>-873.62740481704998</v>
      </c>
      <c r="D86" s="51">
        <v>-5.3335773687770001</v>
      </c>
      <c r="E86" s="51">
        <v>603.99740352249796</v>
      </c>
      <c r="F86" s="51">
        <v>275.301865677389</v>
      </c>
      <c r="G86" s="51">
        <v>294.28607871476203</v>
      </c>
      <c r="H86" s="51">
        <v>279.40744766811599</v>
      </c>
      <c r="I86" s="195">
        <v>14.878631094127201</v>
      </c>
    </row>
    <row r="87" spans="1:9" x14ac:dyDescent="0.35">
      <c r="A87" s="76" t="s">
        <v>805</v>
      </c>
      <c r="B87" s="124" t="s">
        <v>329</v>
      </c>
      <c r="C87" s="51">
        <v>74.080534981682305</v>
      </c>
      <c r="D87" s="51">
        <v>14.4899874173177</v>
      </c>
      <c r="E87" s="51">
        <v>30.407683192778901</v>
      </c>
      <c r="F87" s="51">
        <v>3.73980772866418</v>
      </c>
      <c r="G87" s="51">
        <v>0.71537063848428994</v>
      </c>
      <c r="H87" s="51">
        <v>-5.3707402920282004</v>
      </c>
      <c r="I87" s="195">
        <v>6.8610320737438002</v>
      </c>
    </row>
    <row r="88" spans="1:9" x14ac:dyDescent="0.35">
      <c r="A88" s="76" t="s">
        <v>805</v>
      </c>
      <c r="B88" s="124" t="s">
        <v>330</v>
      </c>
      <c r="C88" s="51">
        <v>69.520064174820803</v>
      </c>
      <c r="D88" s="51">
        <v>30.015224237113699</v>
      </c>
      <c r="E88" s="51">
        <v>41.819308940600699</v>
      </c>
      <c r="F88" s="51">
        <v>25.853551990811098</v>
      </c>
      <c r="G88" s="51">
        <v>19.100584676156</v>
      </c>
      <c r="H88" s="51">
        <v>27.945315132564598</v>
      </c>
      <c r="I88" s="195">
        <v>-3.0441120540501001</v>
      </c>
    </row>
    <row r="89" spans="1:9" x14ac:dyDescent="0.35">
      <c r="A89" s="76" t="s">
        <v>805</v>
      </c>
      <c r="B89" s="124" t="s">
        <v>331</v>
      </c>
      <c r="C89" s="51">
        <v>53.814326890737597</v>
      </c>
      <c r="D89" s="51">
        <v>18.482803663565701</v>
      </c>
      <c r="E89" s="51">
        <v>10.8867341279194</v>
      </c>
      <c r="F89" s="51">
        <v>9.3636184528365405</v>
      </c>
      <c r="G89" s="51">
        <v>7.0862997370984999</v>
      </c>
      <c r="H89" s="51">
        <v>5.0521708297971397</v>
      </c>
      <c r="I89" s="195">
        <v>2.0341289076019602</v>
      </c>
    </row>
    <row r="90" spans="1:9" ht="15" thickBot="1" x14ac:dyDescent="0.4">
      <c r="A90" s="76" t="s">
        <v>805</v>
      </c>
      <c r="B90" s="125" t="s">
        <v>830</v>
      </c>
      <c r="C90" s="100">
        <v>74.666561227563804</v>
      </c>
      <c r="D90" s="100">
        <v>23.994696417984301</v>
      </c>
      <c r="E90" s="100">
        <v>19.891309479646502</v>
      </c>
      <c r="F90" s="100">
        <v>14.561305883053601</v>
      </c>
      <c r="G90" s="100">
        <v>-10.344585843915</v>
      </c>
      <c r="H90" s="100">
        <v>15.5348989232274</v>
      </c>
      <c r="I90" s="196">
        <v>-25.879657719531</v>
      </c>
    </row>
    <row r="91" spans="1:9" x14ac:dyDescent="0.35">
      <c r="A91" s="76" t="s">
        <v>805</v>
      </c>
      <c r="B91" s="124" t="s">
        <v>332</v>
      </c>
      <c r="C91" s="51">
        <v>73.552241259054099</v>
      </c>
      <c r="D91" s="51">
        <v>9.7551414024688299</v>
      </c>
      <c r="E91" s="51">
        <v>31.7267218574314</v>
      </c>
      <c r="F91" s="51">
        <v>13.8661875862256</v>
      </c>
      <c r="G91" s="51">
        <v>11.9123679682589</v>
      </c>
      <c r="H91" s="51">
        <v>22.629384545578802</v>
      </c>
      <c r="I91" s="195">
        <v>-10.476219033692001</v>
      </c>
    </row>
    <row r="92" spans="1:9" x14ac:dyDescent="0.35">
      <c r="A92" s="76" t="s">
        <v>805</v>
      </c>
      <c r="B92" s="124" t="s">
        <v>333</v>
      </c>
      <c r="C92" s="51">
        <v>76.760919047358001</v>
      </c>
      <c r="D92" s="51">
        <v>12.769677275062</v>
      </c>
      <c r="E92" s="51">
        <v>28.339955030061599</v>
      </c>
      <c r="F92" s="51">
        <v>5.6491529064848498</v>
      </c>
      <c r="G92" s="51">
        <v>22.594855934507301</v>
      </c>
      <c r="H92" s="51">
        <v>18.478938590537901</v>
      </c>
      <c r="I92" s="195">
        <v>4.1158543757299499</v>
      </c>
    </row>
    <row r="93" spans="1:9" x14ac:dyDescent="0.35">
      <c r="A93" s="76" t="s">
        <v>805</v>
      </c>
      <c r="B93" s="124" t="s">
        <v>334</v>
      </c>
      <c r="C93" s="51">
        <v>119.656388382706</v>
      </c>
      <c r="D93" s="51">
        <v>44.5738828169806</v>
      </c>
      <c r="E93" s="51">
        <v>23.097411463355701</v>
      </c>
      <c r="F93" s="51">
        <v>50.836408351385202</v>
      </c>
      <c r="G93" s="51">
        <v>-78.118618943686002</v>
      </c>
      <c r="H93" s="51">
        <v>77.425786354727506</v>
      </c>
      <c r="I93" s="195">
        <v>-155.54440531027001</v>
      </c>
    </row>
    <row r="94" spans="1:9" x14ac:dyDescent="0.35">
      <c r="A94" s="76" t="s">
        <v>805</v>
      </c>
      <c r="B94" s="124" t="s">
        <v>335</v>
      </c>
      <c r="C94" s="51">
        <v>171.014961301639</v>
      </c>
      <c r="D94" s="51">
        <v>52.522300349467102</v>
      </c>
      <c r="E94" s="51">
        <v>51.693340630915699</v>
      </c>
      <c r="F94" s="51">
        <v>-3.2739496978888001</v>
      </c>
      <c r="G94" s="51">
        <v>25.303788782561401</v>
      </c>
      <c r="H94" s="51">
        <v>38.337182017095699</v>
      </c>
      <c r="I94" s="195">
        <v>-13.033393237736</v>
      </c>
    </row>
    <row r="95" spans="1:9" x14ac:dyDescent="0.35">
      <c r="A95" s="76" t="s">
        <v>805</v>
      </c>
      <c r="B95" s="124" t="s">
        <v>336</v>
      </c>
      <c r="C95" s="51">
        <v>73.038445676449399</v>
      </c>
      <c r="D95" s="51">
        <v>13.9994215701704</v>
      </c>
      <c r="E95" s="51">
        <v>24.198002498174201</v>
      </c>
      <c r="F95" s="51">
        <v>15.5633239533223</v>
      </c>
      <c r="G95" s="51">
        <v>5.2239805003080697</v>
      </c>
      <c r="H95" s="51">
        <v>32.4508420691118</v>
      </c>
      <c r="I95" s="195">
        <v>-27.226861566530999</v>
      </c>
    </row>
    <row r="96" spans="1:9" ht="15" thickBot="1" x14ac:dyDescent="0.4">
      <c r="A96" s="76" t="s">
        <v>805</v>
      </c>
      <c r="B96" s="125" t="s">
        <v>337</v>
      </c>
      <c r="C96" s="100">
        <v>90.057252744956401</v>
      </c>
      <c r="D96" s="100">
        <v>13.1263954560568</v>
      </c>
      <c r="E96" s="100">
        <v>40.323408023025898</v>
      </c>
      <c r="F96" s="100">
        <v>-7.8548384168476</v>
      </c>
      <c r="G96" s="100">
        <v>5.3425138766421698</v>
      </c>
      <c r="H96" s="100">
        <v>39.492934959129002</v>
      </c>
      <c r="I96" s="196">
        <v>-34.150480004991998</v>
      </c>
    </row>
    <row r="97" spans="1:9" x14ac:dyDescent="0.35">
      <c r="A97" s="76" t="s">
        <v>805</v>
      </c>
      <c r="B97" s="124" t="s">
        <v>338</v>
      </c>
      <c r="C97" s="51">
        <v>77.733069940404604</v>
      </c>
      <c r="D97" s="51">
        <v>9.1510077507303897</v>
      </c>
      <c r="E97" s="51">
        <v>22.440187798654499</v>
      </c>
      <c r="F97" s="51">
        <v>6.8612540587395099</v>
      </c>
      <c r="G97" s="51">
        <v>16.849491108539201</v>
      </c>
      <c r="H97" s="51">
        <v>38.264448165521401</v>
      </c>
      <c r="I97" s="195">
        <v>-18.963363742571001</v>
      </c>
    </row>
    <row r="98" spans="1:9" x14ac:dyDescent="0.35">
      <c r="A98" s="76" t="s">
        <v>805</v>
      </c>
      <c r="B98" s="124" t="s">
        <v>339</v>
      </c>
      <c r="C98" s="51">
        <v>64.935077133018297</v>
      </c>
      <c r="D98" s="51">
        <v>32.348063805118102</v>
      </c>
      <c r="E98" s="51">
        <v>17.1020058979739</v>
      </c>
      <c r="F98" s="51">
        <v>15.418607128898699</v>
      </c>
      <c r="G98" s="51">
        <v>12.0891211679197</v>
      </c>
      <c r="H98" s="51">
        <v>27.927054313193</v>
      </c>
      <c r="I98" s="195">
        <v>-15.837933142663999</v>
      </c>
    </row>
    <row r="99" spans="1:9" ht="15" thickBot="1" x14ac:dyDescent="0.4">
      <c r="A99" s="76" t="s">
        <v>805</v>
      </c>
      <c r="B99" s="125" t="s">
        <v>623</v>
      </c>
      <c r="C99" s="100">
        <v>43.781243508522401</v>
      </c>
      <c r="D99" s="100">
        <v>85.023530796199196</v>
      </c>
      <c r="E99" s="100">
        <v>18.553874231781698</v>
      </c>
      <c r="F99" s="100">
        <v>84.466979613969698</v>
      </c>
      <c r="G99" s="100">
        <v>3.8228630527110001E-2</v>
      </c>
      <c r="H99" s="100">
        <v>72.071266187024193</v>
      </c>
      <c r="I99" s="196">
        <v>-72.033037546174</v>
      </c>
    </row>
    <row r="100" spans="1:9" x14ac:dyDescent="0.35">
      <c r="A100" s="78"/>
      <c r="B100" s="34"/>
      <c r="C100" s="53"/>
      <c r="D100" s="53"/>
      <c r="E100" s="53"/>
      <c r="F100" s="53"/>
      <c r="G100" s="53"/>
      <c r="H100" s="53"/>
      <c r="I100" s="53"/>
    </row>
    <row r="101" spans="1:9" x14ac:dyDescent="0.35">
      <c r="A101" s="30" t="s">
        <v>630</v>
      </c>
    </row>
    <row r="102" spans="1:9" x14ac:dyDescent="0.35">
      <c r="A102" s="30" t="s">
        <v>583</v>
      </c>
    </row>
    <row r="103" spans="1:9" x14ac:dyDescent="0.35">
      <c r="A103" s="30" t="s">
        <v>1241</v>
      </c>
    </row>
    <row r="104" spans="1:9" x14ac:dyDescent="0.35">
      <c r="A104" s="30" t="s">
        <v>1308</v>
      </c>
    </row>
    <row r="105" spans="1:9" x14ac:dyDescent="0.35">
      <c r="A105" s="30" t="s">
        <v>1201</v>
      </c>
    </row>
    <row r="108" spans="1:9" ht="15.5" x14ac:dyDescent="0.35">
      <c r="B108" s="69" t="s">
        <v>1277</v>
      </c>
    </row>
    <row r="109" spans="1:9" ht="15.5" x14ac:dyDescent="0.35">
      <c r="B109" s="69"/>
    </row>
    <row r="110" spans="1:9" x14ac:dyDescent="0.35">
      <c r="B110" s="70" t="s">
        <v>759</v>
      </c>
    </row>
    <row r="111" spans="1:9" x14ac:dyDescent="0.35">
      <c r="B111" s="70" t="s">
        <v>796</v>
      </c>
    </row>
    <row r="112" spans="1:9"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1275</v>
      </c>
      <c r="C1" s="92" t="s">
        <v>607</v>
      </c>
      <c r="D1" s="92"/>
      <c r="E1" s="92"/>
      <c r="F1" s="92"/>
      <c r="G1" s="92"/>
      <c r="H1" s="92"/>
      <c r="I1" s="173"/>
      <c r="J1" s="173"/>
      <c r="K1" s="92"/>
      <c r="L1" s="92"/>
      <c r="M1" s="173"/>
    </row>
    <row r="2" spans="1:13" ht="53" thickBot="1" x14ac:dyDescent="0.4">
      <c r="A2" s="8" t="s">
        <v>1013</v>
      </c>
      <c r="B2" s="121" t="s">
        <v>625</v>
      </c>
      <c r="C2" s="161" t="s">
        <v>1105</v>
      </c>
      <c r="D2" s="171" t="s">
        <v>1106</v>
      </c>
      <c r="E2" s="171" t="s">
        <v>1107</v>
      </c>
      <c r="F2" s="171" t="s">
        <v>1108</v>
      </c>
      <c r="G2" s="171" t="s">
        <v>1109</v>
      </c>
      <c r="H2" s="171" t="s">
        <v>1110</v>
      </c>
      <c r="I2" s="172" t="s">
        <v>1111</v>
      </c>
      <c r="J2" s="172" t="s">
        <v>1112</v>
      </c>
      <c r="K2" s="161" t="s">
        <v>1113</v>
      </c>
      <c r="L2" s="171" t="s">
        <v>1114</v>
      </c>
      <c r="M2" s="172" t="s">
        <v>1115</v>
      </c>
    </row>
    <row r="3" spans="1:13" x14ac:dyDescent="0.35">
      <c r="A3" s="27" t="s">
        <v>44</v>
      </c>
      <c r="B3" s="147" t="s">
        <v>351</v>
      </c>
      <c r="C3" s="150">
        <v>20.893097847173902</v>
      </c>
      <c r="D3" s="150">
        <v>19.567695301376599</v>
      </c>
      <c r="E3" s="150">
        <v>1.188958492288E-2</v>
      </c>
      <c r="F3" s="150">
        <v>13.109301348886101</v>
      </c>
      <c r="G3" s="150">
        <v>16.894324393232001</v>
      </c>
      <c r="H3" s="150">
        <v>2.5722791283670099</v>
      </c>
      <c r="I3" s="188">
        <v>1.02412903765866</v>
      </c>
      <c r="J3" s="188">
        <v>22.7833990627981</v>
      </c>
      <c r="K3" s="150">
        <v>136.53872419845601</v>
      </c>
      <c r="L3" s="150">
        <v>30.370230544048301</v>
      </c>
      <c r="M3" s="188">
        <v>66.1273179352699</v>
      </c>
    </row>
    <row r="4" spans="1:13" x14ac:dyDescent="0.35">
      <c r="A4" s="27" t="s">
        <v>45</v>
      </c>
      <c r="B4" s="156" t="s">
        <v>0</v>
      </c>
      <c r="C4" s="56">
        <v>27.895484264699501</v>
      </c>
      <c r="D4" s="56">
        <v>23.233015780541798</v>
      </c>
      <c r="E4" s="56">
        <v>1.533447472913E-2</v>
      </c>
      <c r="F4" s="56">
        <v>10.4220426959218</v>
      </c>
      <c r="G4" s="56">
        <v>11.047437739496999</v>
      </c>
      <c r="H4" s="56">
        <v>5.1127313586332104</v>
      </c>
      <c r="I4" s="189">
        <v>9.9268527711562697</v>
      </c>
      <c r="J4" s="189">
        <v>38.137481934304503</v>
      </c>
      <c r="K4" s="56">
        <v>20.0780941019942</v>
      </c>
      <c r="L4" s="56">
        <v>7.9493670409816204</v>
      </c>
      <c r="M4" s="189">
        <v>7.5662244041634104</v>
      </c>
    </row>
    <row r="5" spans="1:13" x14ac:dyDescent="0.35">
      <c r="A5" s="77" t="s">
        <v>46</v>
      </c>
      <c r="B5" s="122" t="s">
        <v>1</v>
      </c>
      <c r="C5" s="49">
        <v>28.694063773343601</v>
      </c>
      <c r="D5" s="49">
        <v>28.147219000372399</v>
      </c>
      <c r="E5" s="49">
        <v>0.35647627860726999</v>
      </c>
      <c r="F5" s="49">
        <v>19.0877630407307</v>
      </c>
      <c r="G5" s="49">
        <v>8.9650308498196498</v>
      </c>
      <c r="H5" s="49">
        <v>7.0259958268792104</v>
      </c>
      <c r="I5" s="190">
        <v>12.061767213699</v>
      </c>
      <c r="J5" s="190">
        <v>35.465782904272103</v>
      </c>
      <c r="K5" s="49">
        <v>41.674145557769997</v>
      </c>
      <c r="L5" s="49">
        <v>31.6456502898086</v>
      </c>
      <c r="M5" s="190">
        <v>14.658205747707701</v>
      </c>
    </row>
    <row r="6" spans="1:13" x14ac:dyDescent="0.35">
      <c r="A6" s="77" t="s">
        <v>47</v>
      </c>
      <c r="B6" s="122" t="s">
        <v>2</v>
      </c>
      <c r="C6" s="49">
        <v>57.185204644213101</v>
      </c>
      <c r="D6" s="49">
        <v>48.1662682352693</v>
      </c>
      <c r="E6" s="49">
        <v>3.21343517159944</v>
      </c>
      <c r="F6" s="49" t="s">
        <v>316</v>
      </c>
      <c r="G6" s="49">
        <v>13.5533760696645</v>
      </c>
      <c r="H6" s="49">
        <v>11.6128712999099</v>
      </c>
      <c r="I6" s="190">
        <v>0</v>
      </c>
      <c r="J6" s="190">
        <v>56.736831015726302</v>
      </c>
      <c r="K6" s="49">
        <v>50.376187547021303</v>
      </c>
      <c r="L6" s="49">
        <v>20.313053427431701</v>
      </c>
      <c r="M6" s="190">
        <v>41.5980389427625</v>
      </c>
    </row>
    <row r="7" spans="1:13" x14ac:dyDescent="0.35">
      <c r="A7" s="77" t="s">
        <v>48</v>
      </c>
      <c r="B7" s="122" t="s">
        <v>3</v>
      </c>
      <c r="C7" s="49">
        <v>14.735333261341101</v>
      </c>
      <c r="D7" s="49">
        <v>12.284862703596</v>
      </c>
      <c r="E7" s="49">
        <v>1.75806233674343</v>
      </c>
      <c r="F7" s="49" t="s">
        <v>316</v>
      </c>
      <c r="G7" s="49">
        <v>6.61065500347644</v>
      </c>
      <c r="H7" s="49">
        <v>5.7731398148677497</v>
      </c>
      <c r="I7" s="190">
        <v>1.20716256446765</v>
      </c>
      <c r="J7" s="190">
        <v>22.786785663461</v>
      </c>
      <c r="K7" s="49">
        <v>54.718294425993797</v>
      </c>
      <c r="L7" s="49">
        <v>21.4858177474832</v>
      </c>
      <c r="M7" s="190" t="s">
        <v>316</v>
      </c>
    </row>
    <row r="8" spans="1:13" x14ac:dyDescent="0.35">
      <c r="A8" s="77" t="s">
        <v>49</v>
      </c>
      <c r="B8" s="122" t="s">
        <v>4</v>
      </c>
      <c r="C8" s="49">
        <v>28.062016013159401</v>
      </c>
      <c r="D8" s="49">
        <v>20.499964458071801</v>
      </c>
      <c r="E8" s="49">
        <v>3.6036838515932601</v>
      </c>
      <c r="F8" s="49" t="s">
        <v>316</v>
      </c>
      <c r="G8" s="49">
        <v>11.4578936543559</v>
      </c>
      <c r="H8" s="49">
        <v>8.9614621639981493</v>
      </c>
      <c r="I8" s="190">
        <v>2.0457928513890602</v>
      </c>
      <c r="J8" s="190">
        <v>33.177043370469903</v>
      </c>
      <c r="K8" s="49">
        <v>128.451340867368</v>
      </c>
      <c r="L8" s="49">
        <v>16.742671434186001</v>
      </c>
      <c r="M8" s="190">
        <v>102.037848921151</v>
      </c>
    </row>
    <row r="9" spans="1:13" x14ac:dyDescent="0.35">
      <c r="A9" s="77" t="s">
        <v>50</v>
      </c>
      <c r="B9" s="122" t="s">
        <v>5</v>
      </c>
      <c r="C9" s="49">
        <v>31.337708270465701</v>
      </c>
      <c r="D9" s="49">
        <v>29.747293727345799</v>
      </c>
      <c r="E9" s="49">
        <v>0.12696805088603</v>
      </c>
      <c r="F9" s="49" t="s">
        <v>316</v>
      </c>
      <c r="G9" s="49">
        <v>13.409555143934</v>
      </c>
      <c r="H9" s="49">
        <v>8.2427945640171796</v>
      </c>
      <c r="I9" s="190">
        <v>12.8340873883699</v>
      </c>
      <c r="J9" s="190">
        <v>40.876625352056102</v>
      </c>
      <c r="K9" s="49">
        <v>66.176884442767204</v>
      </c>
      <c r="L9" s="49">
        <v>42.272175205742599</v>
      </c>
      <c r="M9" s="190">
        <v>20.677503987720801</v>
      </c>
    </row>
    <row r="10" spans="1:13" x14ac:dyDescent="0.35">
      <c r="A10" s="77" t="s">
        <v>51</v>
      </c>
      <c r="B10" s="122" t="s">
        <v>6</v>
      </c>
      <c r="C10" s="49">
        <v>25.1693276236347</v>
      </c>
      <c r="D10" s="49">
        <v>21.5881558834309</v>
      </c>
      <c r="E10" s="49">
        <v>0</v>
      </c>
      <c r="F10" s="49" t="s">
        <v>316</v>
      </c>
      <c r="G10" s="49">
        <v>14.8483589566776</v>
      </c>
      <c r="H10" s="49">
        <v>8.8428074903604195</v>
      </c>
      <c r="I10" s="190">
        <v>0.24264544680453001</v>
      </c>
      <c r="J10" s="190">
        <v>35.983057880926303</v>
      </c>
      <c r="K10" s="49">
        <v>69.447488706104807</v>
      </c>
      <c r="L10" s="49">
        <v>56.8749292007682</v>
      </c>
      <c r="M10" s="190">
        <v>6.4181394747429703</v>
      </c>
    </row>
    <row r="11" spans="1:13" x14ac:dyDescent="0.35">
      <c r="A11" s="27" t="s">
        <v>52</v>
      </c>
      <c r="B11" s="122" t="s">
        <v>552</v>
      </c>
      <c r="C11" s="56">
        <v>19.0287355250994</v>
      </c>
      <c r="D11" s="56">
        <v>14.7241320633055</v>
      </c>
      <c r="E11" s="56">
        <v>0.48403457529503002</v>
      </c>
      <c r="F11" s="56">
        <v>2.5605430063027699</v>
      </c>
      <c r="G11" s="56">
        <v>7.5289417232641203</v>
      </c>
      <c r="H11" s="56">
        <v>6.9659248527033997</v>
      </c>
      <c r="I11" s="189">
        <v>1.2039446623111101</v>
      </c>
      <c r="J11" s="189">
        <v>31.9438366862788</v>
      </c>
      <c r="K11" s="56">
        <v>128.70213905863099</v>
      </c>
      <c r="L11" s="56">
        <v>29.431528508426101</v>
      </c>
      <c r="M11" s="189">
        <v>64.801784016883303</v>
      </c>
    </row>
    <row r="12" spans="1:13" ht="15" thickBot="1" x14ac:dyDescent="0.4">
      <c r="A12" s="77" t="s">
        <v>53</v>
      </c>
      <c r="B12" s="123" t="s">
        <v>7</v>
      </c>
      <c r="C12" s="108">
        <v>16.274934360057198</v>
      </c>
      <c r="D12" s="108">
        <v>15.201375469349101</v>
      </c>
      <c r="E12" s="108">
        <v>0</v>
      </c>
      <c r="F12" s="108" t="s">
        <v>316</v>
      </c>
      <c r="G12" s="108">
        <v>0.49068224010535</v>
      </c>
      <c r="H12" s="108">
        <v>1.0363669036665399</v>
      </c>
      <c r="I12" s="191">
        <v>0.17064084814222</v>
      </c>
      <c r="J12" s="191">
        <v>14.611702617332501</v>
      </c>
      <c r="K12" s="108">
        <v>86.146513655501195</v>
      </c>
      <c r="L12" s="108" t="s">
        <v>316</v>
      </c>
      <c r="M12" s="191">
        <v>1.64595191483043</v>
      </c>
    </row>
    <row r="13" spans="1:13" ht="15" thickBot="1" x14ac:dyDescent="0.4">
      <c r="A13" s="74" t="s">
        <v>805</v>
      </c>
      <c r="B13" s="126" t="s">
        <v>8</v>
      </c>
      <c r="C13" s="129">
        <v>26.927590558318698</v>
      </c>
      <c r="D13" s="129">
        <v>23.3159982622659</v>
      </c>
      <c r="E13" s="129">
        <v>0.95698843243764997</v>
      </c>
      <c r="F13" s="129">
        <v>11.2949125229604</v>
      </c>
      <c r="G13" s="129">
        <v>10.4806255774026</v>
      </c>
      <c r="H13" s="129">
        <v>6.6146373403402796</v>
      </c>
      <c r="I13" s="192">
        <v>4.0717022783998402</v>
      </c>
      <c r="J13" s="192">
        <v>33.250254648762599</v>
      </c>
      <c r="K13" s="129">
        <v>78.230981256160803</v>
      </c>
      <c r="L13" s="129">
        <v>28.565047044319599</v>
      </c>
      <c r="M13" s="192">
        <v>36.1701128161369</v>
      </c>
    </row>
    <row r="14" spans="1:13" x14ac:dyDescent="0.35">
      <c r="A14" s="77" t="s">
        <v>54</v>
      </c>
      <c r="B14" s="122" t="s">
        <v>9</v>
      </c>
      <c r="C14" s="49">
        <v>22.677923873114899</v>
      </c>
      <c r="D14" s="49">
        <v>16.6818427103617</v>
      </c>
      <c r="E14" s="49">
        <v>4.2306991066963802</v>
      </c>
      <c r="F14" s="49" t="s">
        <v>316</v>
      </c>
      <c r="G14" s="49">
        <v>3.2750181559286302</v>
      </c>
      <c r="H14" s="49">
        <v>7.9086954140671599</v>
      </c>
      <c r="I14" s="190">
        <v>1.46042659742412</v>
      </c>
      <c r="J14" s="190">
        <v>29.3639250924777</v>
      </c>
      <c r="K14" s="49">
        <v>66.991177763322</v>
      </c>
      <c r="L14" s="49">
        <v>70.136438521063795</v>
      </c>
      <c r="M14" s="190">
        <v>17.4982314543401</v>
      </c>
    </row>
    <row r="15" spans="1:13" x14ac:dyDescent="0.35">
      <c r="A15" s="77" t="s">
        <v>55</v>
      </c>
      <c r="B15" s="122" t="s">
        <v>10</v>
      </c>
      <c r="C15" s="49">
        <v>13.7023006513403</v>
      </c>
      <c r="D15" s="49">
        <v>11.328512039797101</v>
      </c>
      <c r="E15" s="49">
        <v>0.15190772402821001</v>
      </c>
      <c r="F15" s="49">
        <v>1.82857251361101</v>
      </c>
      <c r="G15" s="49">
        <v>3.7327696040373399</v>
      </c>
      <c r="H15" s="49">
        <v>7.4802360480833396</v>
      </c>
      <c r="I15" s="190">
        <v>1.86886144981006</v>
      </c>
      <c r="J15" s="190">
        <v>16.964318884785801</v>
      </c>
      <c r="K15" s="49">
        <v>45.791111468921699</v>
      </c>
      <c r="L15" s="49">
        <v>9.2152411975000899</v>
      </c>
      <c r="M15" s="190">
        <v>32.757173613195597</v>
      </c>
    </row>
    <row r="16" spans="1:13" x14ac:dyDescent="0.35">
      <c r="A16" s="77" t="s">
        <v>56</v>
      </c>
      <c r="B16" s="122" t="s">
        <v>11</v>
      </c>
      <c r="C16" s="49">
        <v>21.771628486669002</v>
      </c>
      <c r="D16" s="49">
        <v>7.5349362441524201</v>
      </c>
      <c r="E16" s="49">
        <v>12.605514964138001</v>
      </c>
      <c r="F16" s="49" t="s">
        <v>316</v>
      </c>
      <c r="G16" s="49">
        <v>2.1554582681390801</v>
      </c>
      <c r="H16" s="49">
        <v>4.06274701480337</v>
      </c>
      <c r="I16" s="190">
        <v>2.3390474718658898</v>
      </c>
      <c r="J16" s="190">
        <v>25.1276234094505</v>
      </c>
      <c r="K16" s="49">
        <v>44.140327050172701</v>
      </c>
      <c r="L16" s="49">
        <v>16.2541055477644</v>
      </c>
      <c r="M16" s="190">
        <v>25.481089045420699</v>
      </c>
    </row>
    <row r="17" spans="1:13" x14ac:dyDescent="0.35">
      <c r="A17" s="27" t="s">
        <v>57</v>
      </c>
      <c r="B17" s="154" t="s">
        <v>352</v>
      </c>
      <c r="C17" s="150">
        <v>20.946265406374401</v>
      </c>
      <c r="D17" s="150">
        <v>13.445229896518599</v>
      </c>
      <c r="E17" s="150">
        <v>4.2002197390335203</v>
      </c>
      <c r="F17" s="150">
        <v>6.6659241343681899</v>
      </c>
      <c r="G17" s="150" t="s">
        <v>316</v>
      </c>
      <c r="H17" s="150" t="s">
        <v>316</v>
      </c>
      <c r="I17" s="188" t="s">
        <v>316</v>
      </c>
      <c r="J17" s="188">
        <v>18.891721817299999</v>
      </c>
      <c r="K17" s="150">
        <v>47.908351913051597</v>
      </c>
      <c r="L17" s="150">
        <v>19.328329882011399</v>
      </c>
      <c r="M17" s="188">
        <v>25.819074326929002</v>
      </c>
    </row>
    <row r="18" spans="1:13" x14ac:dyDescent="0.35">
      <c r="A18" s="27" t="s">
        <v>58</v>
      </c>
      <c r="B18" s="154" t="s">
        <v>921</v>
      </c>
      <c r="C18" s="150">
        <v>22.243309968700199</v>
      </c>
      <c r="D18" s="150">
        <v>20.364972539894101</v>
      </c>
      <c r="E18" s="150">
        <v>1.6764180081447699</v>
      </c>
      <c r="F18" s="150">
        <v>20.985622626142899</v>
      </c>
      <c r="G18" s="150">
        <v>6.16802845250111</v>
      </c>
      <c r="H18" s="150">
        <v>6.1326696406550596</v>
      </c>
      <c r="I18" s="188">
        <v>2.26931519564907</v>
      </c>
      <c r="J18" s="188">
        <v>23.4719051462022</v>
      </c>
      <c r="K18" s="150">
        <v>101.049741113164</v>
      </c>
      <c r="L18" s="150">
        <v>22.127747153440399</v>
      </c>
      <c r="M18" s="188">
        <v>61.245212928523699</v>
      </c>
    </row>
    <row r="19" spans="1:13" x14ac:dyDescent="0.35">
      <c r="A19" s="27" t="s">
        <v>59</v>
      </c>
      <c r="B19" s="122" t="s">
        <v>577</v>
      </c>
      <c r="C19" s="56">
        <v>9.7803360151500893</v>
      </c>
      <c r="D19" s="56">
        <v>6.3548321740881297</v>
      </c>
      <c r="E19" s="56">
        <v>1.0318915604695</v>
      </c>
      <c r="F19" s="56" t="s">
        <v>316</v>
      </c>
      <c r="G19" s="56">
        <v>2.5973528741912402</v>
      </c>
      <c r="H19" s="56">
        <v>2.6681005315773598</v>
      </c>
      <c r="I19" s="189">
        <v>1.6383986049377399</v>
      </c>
      <c r="J19" s="189">
        <v>11.8577705005887</v>
      </c>
      <c r="K19" s="56">
        <v>15.1593696600471</v>
      </c>
      <c r="L19" s="56" t="s">
        <v>316</v>
      </c>
      <c r="M19" s="189" t="s">
        <v>316</v>
      </c>
    </row>
    <row r="20" spans="1:13" x14ac:dyDescent="0.35">
      <c r="A20" s="27" t="s">
        <v>60</v>
      </c>
      <c r="B20" s="154" t="s">
        <v>353</v>
      </c>
      <c r="C20" s="150">
        <v>14.2106553480646</v>
      </c>
      <c r="D20" s="150">
        <v>7.63575751461791</v>
      </c>
      <c r="E20" s="150">
        <v>0</v>
      </c>
      <c r="F20" s="150" t="s">
        <v>316</v>
      </c>
      <c r="G20" s="150">
        <v>4.77193804938406</v>
      </c>
      <c r="H20" s="150">
        <v>1.5026724053727301</v>
      </c>
      <c r="I20" s="188">
        <v>0.48866799255428001</v>
      </c>
      <c r="J20" s="188">
        <v>15.959067817700801</v>
      </c>
      <c r="K20" s="150">
        <v>48.863677177625704</v>
      </c>
      <c r="L20" s="150">
        <v>37.098397155794402</v>
      </c>
      <c r="M20" s="188">
        <v>17.148398019224501</v>
      </c>
    </row>
    <row r="21" spans="1:13" x14ac:dyDescent="0.35">
      <c r="A21" s="27" t="s">
        <v>61</v>
      </c>
      <c r="B21" s="154" t="s">
        <v>354</v>
      </c>
      <c r="C21" s="150">
        <v>17.614835982233998</v>
      </c>
      <c r="D21" s="150">
        <v>12.4605068760153</v>
      </c>
      <c r="E21" s="150">
        <v>3.969992742885E-2</v>
      </c>
      <c r="F21" s="150">
        <v>7.1558258502877603</v>
      </c>
      <c r="G21" s="150" t="s">
        <v>316</v>
      </c>
      <c r="H21" s="150">
        <v>3.94764729799267</v>
      </c>
      <c r="I21" s="188">
        <v>3.8403645525480998</v>
      </c>
      <c r="J21" s="188">
        <v>19.808436285907199</v>
      </c>
      <c r="K21" s="150">
        <v>77.403149159398097</v>
      </c>
      <c r="L21" s="150" t="s">
        <v>316</v>
      </c>
      <c r="M21" s="188" t="s">
        <v>316</v>
      </c>
    </row>
    <row r="22" spans="1:13" ht="15" thickBot="1" x14ac:dyDescent="0.4">
      <c r="A22" s="77" t="s">
        <v>62</v>
      </c>
      <c r="B22" s="122" t="s">
        <v>555</v>
      </c>
      <c r="C22" s="49">
        <v>25.304528228680901</v>
      </c>
      <c r="D22" s="49">
        <v>13.132449885181799</v>
      </c>
      <c r="E22" s="49">
        <v>9.7320646421765797</v>
      </c>
      <c r="F22" s="49">
        <v>0.58491265842019002</v>
      </c>
      <c r="G22" s="49">
        <v>4.2489158100051299</v>
      </c>
      <c r="H22" s="49">
        <v>1.7001990062577199</v>
      </c>
      <c r="I22" s="190">
        <v>5.3396179802594501</v>
      </c>
      <c r="J22" s="190">
        <v>23.098160465114901</v>
      </c>
      <c r="K22" s="49">
        <v>81.373741991582605</v>
      </c>
      <c r="L22" s="49" t="s">
        <v>316</v>
      </c>
      <c r="M22" s="190" t="s">
        <v>316</v>
      </c>
    </row>
    <row r="23" spans="1:13" ht="15" thickBot="1" x14ac:dyDescent="0.4">
      <c r="A23" s="74" t="s">
        <v>805</v>
      </c>
      <c r="B23" s="126" t="s">
        <v>12</v>
      </c>
      <c r="C23" s="129">
        <v>18.694642662258701</v>
      </c>
      <c r="D23" s="129">
        <v>12.104337764514099</v>
      </c>
      <c r="E23" s="129">
        <v>3.74093507467953</v>
      </c>
      <c r="F23" s="129">
        <v>7.4441715565660003</v>
      </c>
      <c r="G23" s="129">
        <v>3.8499258877409401</v>
      </c>
      <c r="H23" s="129">
        <v>4.4253709198511801</v>
      </c>
      <c r="I23" s="192">
        <v>2.4055874806310902</v>
      </c>
      <c r="J23" s="192">
        <v>20.504769935503099</v>
      </c>
      <c r="K23" s="129">
        <v>58.742294144142797</v>
      </c>
      <c r="L23" s="129">
        <v>29.026709909595699</v>
      </c>
      <c r="M23" s="192">
        <v>29.9915298979389</v>
      </c>
    </row>
    <row r="24" spans="1:13" x14ac:dyDescent="0.35">
      <c r="A24" s="77" t="s">
        <v>63</v>
      </c>
      <c r="B24" s="122" t="s">
        <v>13</v>
      </c>
      <c r="C24" s="49">
        <v>18.2673192424676</v>
      </c>
      <c r="D24" s="49">
        <v>7.7095152641079903</v>
      </c>
      <c r="E24" s="49">
        <v>9.0074124305076904</v>
      </c>
      <c r="F24" s="49" t="s">
        <v>316</v>
      </c>
      <c r="G24" s="49">
        <v>1.8709615909767101</v>
      </c>
      <c r="H24" s="49">
        <v>3.7781750064834099</v>
      </c>
      <c r="I24" s="190">
        <v>3.0798057031238999</v>
      </c>
      <c r="J24" s="190">
        <v>19.2886838585184</v>
      </c>
      <c r="K24" s="49">
        <v>22.303568894977399</v>
      </c>
      <c r="L24" s="49">
        <v>1.62435627060935</v>
      </c>
      <c r="M24" s="190">
        <v>27.563286711498201</v>
      </c>
    </row>
    <row r="25" spans="1:13" x14ac:dyDescent="0.35">
      <c r="A25" s="77" t="s">
        <v>64</v>
      </c>
      <c r="B25" s="122" t="s">
        <v>14</v>
      </c>
      <c r="C25" s="49">
        <v>21.044949317315002</v>
      </c>
      <c r="D25" s="49">
        <v>10.5493834300246</v>
      </c>
      <c r="E25" s="49">
        <v>3.1022787171918198</v>
      </c>
      <c r="F25" s="49" t="s">
        <v>316</v>
      </c>
      <c r="G25" s="49">
        <v>5.3980850157128399</v>
      </c>
      <c r="H25" s="49">
        <v>5.1355676417736396</v>
      </c>
      <c r="I25" s="190">
        <v>1.34795768737925</v>
      </c>
      <c r="J25" s="190">
        <v>22.2960269969027</v>
      </c>
      <c r="K25" s="49">
        <v>40.879316503248099</v>
      </c>
      <c r="L25" s="49">
        <v>0.20311439349754001</v>
      </c>
      <c r="M25" s="190">
        <v>45.356648717230499</v>
      </c>
    </row>
    <row r="26" spans="1:13" x14ac:dyDescent="0.35">
      <c r="A26" s="77" t="s">
        <v>65</v>
      </c>
      <c r="B26" s="122" t="s">
        <v>15</v>
      </c>
      <c r="C26" s="49">
        <v>31.364319501711702</v>
      </c>
      <c r="D26" s="49">
        <v>13.1266242375417</v>
      </c>
      <c r="E26" s="49">
        <v>0.63663440613541999</v>
      </c>
      <c r="F26" s="49">
        <v>2.46938616638933</v>
      </c>
      <c r="G26" s="49">
        <v>11.1336294731965</v>
      </c>
      <c r="H26" s="49">
        <v>3.9784965826963599</v>
      </c>
      <c r="I26" s="190">
        <v>0.93799843410567996</v>
      </c>
      <c r="J26" s="190">
        <v>36.407755845063399</v>
      </c>
      <c r="K26" s="49">
        <v>184.89518161070799</v>
      </c>
      <c r="L26" s="49">
        <v>111.73934382363301</v>
      </c>
      <c r="M26" s="190">
        <v>58.0651091708216</v>
      </c>
    </row>
    <row r="27" spans="1:13" x14ac:dyDescent="0.35">
      <c r="A27" s="77" t="s">
        <v>66</v>
      </c>
      <c r="B27" s="122" t="s">
        <v>16</v>
      </c>
      <c r="C27" s="49">
        <v>11.704948365198399</v>
      </c>
      <c r="D27" s="49">
        <v>9.2307122425033405</v>
      </c>
      <c r="E27" s="49">
        <v>1.2047666305084801</v>
      </c>
      <c r="F27" s="49" t="s">
        <v>316</v>
      </c>
      <c r="G27" s="49">
        <v>3.8064959462982899</v>
      </c>
      <c r="H27" s="49">
        <v>2.4869728454628199</v>
      </c>
      <c r="I27" s="190">
        <v>2.2054042750412801</v>
      </c>
      <c r="J27" s="190">
        <v>14.4692551600995</v>
      </c>
      <c r="K27" s="49">
        <v>55.424547338709502</v>
      </c>
      <c r="L27" s="49">
        <v>24.670549899256599</v>
      </c>
      <c r="M27" s="190">
        <v>27.013714098236001</v>
      </c>
    </row>
    <row r="28" spans="1:13" x14ac:dyDescent="0.35">
      <c r="A28" s="77" t="s">
        <v>67</v>
      </c>
      <c r="B28" s="122" t="s">
        <v>17</v>
      </c>
      <c r="C28" s="49">
        <v>16.593083650840502</v>
      </c>
      <c r="D28" s="49">
        <v>13.082126984543301</v>
      </c>
      <c r="E28" s="49">
        <v>0.23779507793605001</v>
      </c>
      <c r="F28" s="49" t="s">
        <v>316</v>
      </c>
      <c r="G28" s="49">
        <v>7.8028759952879101</v>
      </c>
      <c r="H28" s="49">
        <v>6.9967695834344603</v>
      </c>
      <c r="I28" s="190">
        <v>1.2631686711063901</v>
      </c>
      <c r="J28" s="190">
        <v>24.647863349848802</v>
      </c>
      <c r="K28" s="49">
        <v>67.572272362264002</v>
      </c>
      <c r="L28" s="49">
        <v>30.925140866427199</v>
      </c>
      <c r="M28" s="190">
        <v>34.164483065333101</v>
      </c>
    </row>
    <row r="29" spans="1:13" x14ac:dyDescent="0.35">
      <c r="A29" s="77" t="s">
        <v>68</v>
      </c>
      <c r="B29" s="122" t="s">
        <v>18</v>
      </c>
      <c r="C29" s="49">
        <v>12.1966434144852</v>
      </c>
      <c r="D29" s="49">
        <v>9.3778012785579605</v>
      </c>
      <c r="E29" s="49">
        <v>2.4894262387308799</v>
      </c>
      <c r="F29" s="49">
        <v>0</v>
      </c>
      <c r="G29" s="49">
        <v>3.2942450559975498</v>
      </c>
      <c r="H29" s="49">
        <v>3.5953308615837001</v>
      </c>
      <c r="I29" s="190">
        <v>5.6447834483267503</v>
      </c>
      <c r="J29" s="190">
        <v>16.476502392916899</v>
      </c>
      <c r="K29" s="49">
        <v>46.015516028796299</v>
      </c>
      <c r="L29" s="49" t="s">
        <v>316</v>
      </c>
      <c r="M29" s="190" t="s">
        <v>316</v>
      </c>
    </row>
    <row r="30" spans="1:13" x14ac:dyDescent="0.35">
      <c r="A30" s="77" t="s">
        <v>69</v>
      </c>
      <c r="B30" s="122" t="s">
        <v>19</v>
      </c>
      <c r="C30" s="49">
        <v>22.229555349878499</v>
      </c>
      <c r="D30" s="49">
        <v>19.2983860472152</v>
      </c>
      <c r="E30" s="49">
        <v>0.43054094560755002</v>
      </c>
      <c r="F30" s="49" t="s">
        <v>316</v>
      </c>
      <c r="G30" s="49">
        <v>8.8022121698798301</v>
      </c>
      <c r="H30" s="49">
        <v>14.753028669837899</v>
      </c>
      <c r="I30" s="190">
        <v>0.32243331530491998</v>
      </c>
      <c r="J30" s="190">
        <v>34.458868212580199</v>
      </c>
      <c r="K30" s="49">
        <v>99.907375515485498</v>
      </c>
      <c r="L30" s="49" t="s">
        <v>316</v>
      </c>
      <c r="M30" s="190">
        <v>19.3635751017008</v>
      </c>
    </row>
    <row r="31" spans="1:13" x14ac:dyDescent="0.35">
      <c r="A31" s="77" t="s">
        <v>70</v>
      </c>
      <c r="B31" s="122" t="s">
        <v>20</v>
      </c>
      <c r="C31" s="49">
        <v>23.551435677200899</v>
      </c>
      <c r="D31" s="49">
        <v>15.882633515288299</v>
      </c>
      <c r="E31" s="49">
        <v>4.7786791223065901</v>
      </c>
      <c r="F31" s="49" t="s">
        <v>316</v>
      </c>
      <c r="G31" s="49">
        <v>7.79961704709625</v>
      </c>
      <c r="H31" s="49">
        <v>8.3511641055817805</v>
      </c>
      <c r="I31" s="190">
        <v>1.3232565971680701</v>
      </c>
      <c r="J31" s="190">
        <v>29.7997988210548</v>
      </c>
      <c r="K31" s="49">
        <v>60.113493292632903</v>
      </c>
      <c r="L31" s="49">
        <v>10.340634919967201</v>
      </c>
      <c r="M31" s="190">
        <v>43.8410490088241</v>
      </c>
    </row>
    <row r="32" spans="1:13" x14ac:dyDescent="0.35">
      <c r="A32" s="77" t="s">
        <v>71</v>
      </c>
      <c r="B32" s="122" t="s">
        <v>21</v>
      </c>
      <c r="C32" s="49">
        <v>37.6742866790972</v>
      </c>
      <c r="D32" s="49">
        <v>31.813800557164001</v>
      </c>
      <c r="E32" s="49">
        <v>1.9310559591743099</v>
      </c>
      <c r="F32" s="49" t="s">
        <v>316</v>
      </c>
      <c r="G32" s="49">
        <v>12.7755658855151</v>
      </c>
      <c r="H32" s="49">
        <v>21.070668426181701</v>
      </c>
      <c r="I32" s="190">
        <v>1.76427246793491</v>
      </c>
      <c r="J32" s="190">
        <v>56.028246824067097</v>
      </c>
      <c r="K32" s="49">
        <v>96.483992160377198</v>
      </c>
      <c r="L32" s="49">
        <v>29.854968893207001</v>
      </c>
      <c r="M32" s="190">
        <v>30.646146820300999</v>
      </c>
    </row>
    <row r="33" spans="1:13" x14ac:dyDescent="0.35">
      <c r="A33" s="77" t="s">
        <v>72</v>
      </c>
      <c r="B33" s="122" t="s">
        <v>22</v>
      </c>
      <c r="C33" s="49">
        <v>9.9589871039078002</v>
      </c>
      <c r="D33" s="49">
        <v>2.79644327347282</v>
      </c>
      <c r="E33" s="49">
        <v>5.7254836105673599</v>
      </c>
      <c r="F33" s="49" t="s">
        <v>316</v>
      </c>
      <c r="G33" s="49">
        <v>0.20709512501322999</v>
      </c>
      <c r="H33" s="49" t="s">
        <v>316</v>
      </c>
      <c r="I33" s="190">
        <v>2.1901724176691202</v>
      </c>
      <c r="J33" s="190" t="s">
        <v>316</v>
      </c>
      <c r="K33" s="49" t="s">
        <v>316</v>
      </c>
      <c r="L33" s="49" t="s">
        <v>316</v>
      </c>
      <c r="M33" s="190" t="s">
        <v>316</v>
      </c>
    </row>
    <row r="34" spans="1:13" x14ac:dyDescent="0.35">
      <c r="A34" s="27" t="s">
        <v>73</v>
      </c>
      <c r="B34" s="156" t="s">
        <v>526</v>
      </c>
      <c r="C34" s="56">
        <v>36.458150202977301</v>
      </c>
      <c r="D34" s="56">
        <v>4.23061609213857</v>
      </c>
      <c r="E34" s="56">
        <v>0</v>
      </c>
      <c r="F34" s="56">
        <v>45.923705712863601</v>
      </c>
      <c r="G34" s="56" t="s">
        <v>316</v>
      </c>
      <c r="H34" s="56" t="s">
        <v>316</v>
      </c>
      <c r="I34" s="189" t="s">
        <v>316</v>
      </c>
      <c r="J34" s="189">
        <v>38.304798489420598</v>
      </c>
      <c r="K34" s="56">
        <v>35.810174817711598</v>
      </c>
      <c r="L34" s="56">
        <v>11.419936928786299</v>
      </c>
      <c r="M34" s="189">
        <v>25.277481256955799</v>
      </c>
    </row>
    <row r="35" spans="1:13" x14ac:dyDescent="0.35">
      <c r="A35" s="77" t="s">
        <v>74</v>
      </c>
      <c r="B35" s="122" t="s">
        <v>520</v>
      </c>
      <c r="C35" s="49">
        <v>4.8206347021022697</v>
      </c>
      <c r="D35" s="49">
        <v>2.9941241833335499</v>
      </c>
      <c r="E35" s="49">
        <v>0.15571575808714999</v>
      </c>
      <c r="F35" s="49">
        <v>0.30480875853467998</v>
      </c>
      <c r="G35" s="49">
        <v>0.28167078712831001</v>
      </c>
      <c r="H35" s="49">
        <v>1.59577070850016</v>
      </c>
      <c r="I35" s="190">
        <v>0.23742122065683</v>
      </c>
      <c r="J35" s="190">
        <v>10.7507164932198</v>
      </c>
      <c r="K35" s="49">
        <v>272.91947817405298</v>
      </c>
      <c r="L35" s="49">
        <v>4.7819032707706004</v>
      </c>
      <c r="M35" s="190">
        <v>127.572136962686</v>
      </c>
    </row>
    <row r="36" spans="1:13" x14ac:dyDescent="0.35">
      <c r="A36" s="77" t="s">
        <v>75</v>
      </c>
      <c r="B36" s="122" t="s">
        <v>616</v>
      </c>
      <c r="C36" s="49">
        <v>14.6063675006806</v>
      </c>
      <c r="D36" s="49">
        <v>11.692127742318799</v>
      </c>
      <c r="E36" s="49">
        <v>0.57762965023410995</v>
      </c>
      <c r="F36" s="49" t="s">
        <v>316</v>
      </c>
      <c r="G36" s="49">
        <v>3.9973771677086201</v>
      </c>
      <c r="H36" s="49">
        <v>5.6686676159777498</v>
      </c>
      <c r="I36" s="190">
        <v>0.99202309441931003</v>
      </c>
      <c r="J36" s="190">
        <v>16.405386830660898</v>
      </c>
      <c r="K36" s="49">
        <v>39.1486208899709</v>
      </c>
      <c r="L36" s="49">
        <v>13.6812163294407</v>
      </c>
      <c r="M36" s="190">
        <v>27.276024469075502</v>
      </c>
    </row>
    <row r="37" spans="1:13" ht="15" thickBot="1" x14ac:dyDescent="0.4">
      <c r="A37" s="77" t="s">
        <v>76</v>
      </c>
      <c r="B37" s="122" t="s">
        <v>23</v>
      </c>
      <c r="C37" s="49">
        <v>13.3975763495108</v>
      </c>
      <c r="D37" s="49">
        <v>11.113746048754701</v>
      </c>
      <c r="E37" s="49">
        <v>1.0899089435317999</v>
      </c>
      <c r="F37" s="49" t="s">
        <v>316</v>
      </c>
      <c r="G37" s="49">
        <v>4.7918982716255298</v>
      </c>
      <c r="H37" s="49">
        <v>7.18793239103847</v>
      </c>
      <c r="I37" s="190">
        <v>1.4186481805926201</v>
      </c>
      <c r="J37" s="190">
        <v>20.966415159411799</v>
      </c>
      <c r="K37" s="49">
        <v>44.0968944414332</v>
      </c>
      <c r="L37" s="49">
        <v>13.9706288810596</v>
      </c>
      <c r="M37" s="190">
        <v>28.125014775822802</v>
      </c>
    </row>
    <row r="38" spans="1:13" ht="15" thickBot="1" x14ac:dyDescent="0.4">
      <c r="A38" s="74" t="s">
        <v>805</v>
      </c>
      <c r="B38" s="126" t="s">
        <v>24</v>
      </c>
      <c r="C38" s="129">
        <v>19.562018361241002</v>
      </c>
      <c r="D38" s="129">
        <v>11.6355743497832</v>
      </c>
      <c r="E38" s="129">
        <v>2.2405233921799401</v>
      </c>
      <c r="F38" s="129">
        <v>12.174475159446899</v>
      </c>
      <c r="G38" s="129">
        <v>5.5355176562643598</v>
      </c>
      <c r="H38" s="129">
        <v>7.0498787032126904</v>
      </c>
      <c r="I38" s="192">
        <v>1.7482573471406899</v>
      </c>
      <c r="J38" s="192">
        <v>26.176947571828102</v>
      </c>
      <c r="K38" s="129">
        <v>81.966956310028294</v>
      </c>
      <c r="L38" s="129">
        <v>23.0192540433323</v>
      </c>
      <c r="M38" s="192">
        <v>41.188722513207097</v>
      </c>
    </row>
    <row r="39" spans="1:13" x14ac:dyDescent="0.35">
      <c r="A39" s="27" t="s">
        <v>77</v>
      </c>
      <c r="B39" s="155" t="s">
        <v>355</v>
      </c>
      <c r="C39" s="150">
        <v>31.5328625769755</v>
      </c>
      <c r="D39" s="150">
        <v>25.771000964563299</v>
      </c>
      <c r="E39" s="150">
        <v>1.3886292627E-4</v>
      </c>
      <c r="F39" s="150">
        <v>12.842252628515</v>
      </c>
      <c r="G39" s="150">
        <v>7.2409633455283497</v>
      </c>
      <c r="H39" s="150">
        <v>6.0510236729243996</v>
      </c>
      <c r="I39" s="188">
        <v>14.147098129623201</v>
      </c>
      <c r="J39" s="188">
        <v>37.781085187598499</v>
      </c>
      <c r="K39" s="150">
        <v>55.605064432397803</v>
      </c>
      <c r="L39" s="150">
        <v>54.449735263172002</v>
      </c>
      <c r="M39" s="188">
        <v>1.8824608036958901</v>
      </c>
    </row>
    <row r="40" spans="1:13" x14ac:dyDescent="0.35">
      <c r="A40" s="77" t="s">
        <v>78</v>
      </c>
      <c r="B40" s="122" t="s">
        <v>438</v>
      </c>
      <c r="C40" s="49">
        <v>19.194214805306</v>
      </c>
      <c r="D40" s="49">
        <v>12.6595464270432</v>
      </c>
      <c r="E40" s="49">
        <v>9.009841677364E-2</v>
      </c>
      <c r="F40" s="49" t="s">
        <v>316</v>
      </c>
      <c r="G40" s="49" t="s">
        <v>316</v>
      </c>
      <c r="H40" s="49" t="s">
        <v>316</v>
      </c>
      <c r="I40" s="190" t="s">
        <v>316</v>
      </c>
      <c r="J40" s="190">
        <v>27.059205819426602</v>
      </c>
      <c r="K40" s="49">
        <v>89.838853230637596</v>
      </c>
      <c r="L40" s="49" t="s">
        <v>316</v>
      </c>
      <c r="M40" s="190" t="s">
        <v>316</v>
      </c>
    </row>
    <row r="41" spans="1:13" x14ac:dyDescent="0.35">
      <c r="A41" s="27" t="s">
        <v>79</v>
      </c>
      <c r="B41" s="155" t="s">
        <v>356</v>
      </c>
      <c r="C41" s="150">
        <v>85.738084984736204</v>
      </c>
      <c r="D41" s="150" t="s">
        <v>316</v>
      </c>
      <c r="E41" s="150">
        <v>0</v>
      </c>
      <c r="F41" s="150" t="s">
        <v>316</v>
      </c>
      <c r="G41" s="150" t="s">
        <v>316</v>
      </c>
      <c r="H41" s="150" t="s">
        <v>316</v>
      </c>
      <c r="I41" s="188" t="s">
        <v>316</v>
      </c>
      <c r="J41" s="188">
        <v>140.191425663095</v>
      </c>
      <c r="K41" s="150" t="s">
        <v>316</v>
      </c>
      <c r="L41" s="150" t="s">
        <v>316</v>
      </c>
      <c r="M41" s="188" t="s">
        <v>316</v>
      </c>
    </row>
    <row r="42" spans="1:13" x14ac:dyDescent="0.35">
      <c r="A42" s="27" t="s">
        <v>80</v>
      </c>
      <c r="B42" s="155" t="s">
        <v>357</v>
      </c>
      <c r="C42" s="150">
        <v>22.243437202137301</v>
      </c>
      <c r="D42" s="150">
        <v>13.0822561607261</v>
      </c>
      <c r="E42" s="150">
        <v>2.0919757161782502</v>
      </c>
      <c r="F42" s="150">
        <v>3.7919757154649099</v>
      </c>
      <c r="G42" s="150">
        <v>4.48800356365218</v>
      </c>
      <c r="H42" s="150">
        <v>7.2342478964907002</v>
      </c>
      <c r="I42" s="188">
        <v>2.50793614696881</v>
      </c>
      <c r="J42" s="188">
        <v>19.339489702060899</v>
      </c>
      <c r="K42" s="150">
        <v>59.191541902041202</v>
      </c>
      <c r="L42" s="150">
        <v>7.9947945741858604</v>
      </c>
      <c r="M42" s="188">
        <v>53.562752670785898</v>
      </c>
    </row>
    <row r="43" spans="1:13" x14ac:dyDescent="0.35">
      <c r="A43" s="77" t="s">
        <v>81</v>
      </c>
      <c r="B43" s="122" t="s">
        <v>25</v>
      </c>
      <c r="C43" s="49">
        <v>28.418078046224</v>
      </c>
      <c r="D43" s="49">
        <v>21.179053569412599</v>
      </c>
      <c r="E43" s="49">
        <v>0.45821971306657</v>
      </c>
      <c r="F43" s="49" t="s">
        <v>316</v>
      </c>
      <c r="G43" s="49">
        <v>9.8345837354213508</v>
      </c>
      <c r="H43" s="49">
        <v>11.932307492008</v>
      </c>
      <c r="I43" s="190">
        <v>0.92550674112751996</v>
      </c>
      <c r="J43" s="190">
        <v>35.982972212559503</v>
      </c>
      <c r="K43" s="49">
        <v>75.372571983468006</v>
      </c>
      <c r="L43" s="49">
        <v>55.259176145296898</v>
      </c>
      <c r="M43" s="190">
        <v>16.229792725427</v>
      </c>
    </row>
    <row r="44" spans="1:13" ht="15" thickBot="1" x14ac:dyDescent="0.4">
      <c r="A44" s="77" t="s">
        <v>82</v>
      </c>
      <c r="B44" s="122" t="s">
        <v>26</v>
      </c>
      <c r="C44" s="49">
        <v>27.602410719165601</v>
      </c>
      <c r="D44" s="49">
        <v>24.612985192358099</v>
      </c>
      <c r="E44" s="49">
        <v>0.70637553922592999</v>
      </c>
      <c r="F44" s="49" t="s">
        <v>316</v>
      </c>
      <c r="G44" s="49">
        <v>11.6432032095189</v>
      </c>
      <c r="H44" s="49">
        <v>8.2617534923025406</v>
      </c>
      <c r="I44" s="190">
        <v>1.3093557781353</v>
      </c>
      <c r="J44" s="190">
        <v>37.4157832362988</v>
      </c>
      <c r="K44" s="49">
        <v>89.738931318156304</v>
      </c>
      <c r="L44" s="49">
        <v>22.3810741500082</v>
      </c>
      <c r="M44" s="190">
        <v>66.097139686865901</v>
      </c>
    </row>
    <row r="45" spans="1:13" ht="15" thickBot="1" x14ac:dyDescent="0.4">
      <c r="A45" s="74" t="s">
        <v>805</v>
      </c>
      <c r="B45" s="126" t="s">
        <v>27</v>
      </c>
      <c r="C45" s="129">
        <v>35.788181389090802</v>
      </c>
      <c r="D45" s="129">
        <v>19.460968462820698</v>
      </c>
      <c r="E45" s="129">
        <v>0.55780137469511004</v>
      </c>
      <c r="F45" s="129">
        <v>8.3171141719899406</v>
      </c>
      <c r="G45" s="129">
        <v>8.3016884635301995</v>
      </c>
      <c r="H45" s="129">
        <v>8.3698331384313995</v>
      </c>
      <c r="I45" s="192">
        <v>4.7224741989637096</v>
      </c>
      <c r="J45" s="192">
        <v>49.628326970173298</v>
      </c>
      <c r="K45" s="129">
        <v>73.949392573340205</v>
      </c>
      <c r="L45" s="129">
        <v>35.021195033165696</v>
      </c>
      <c r="M45" s="192">
        <v>34.443036471693702</v>
      </c>
    </row>
    <row r="46" spans="1:13" x14ac:dyDescent="0.35">
      <c r="A46" s="77" t="s">
        <v>83</v>
      </c>
      <c r="B46" s="122" t="s">
        <v>28</v>
      </c>
      <c r="C46" s="49">
        <v>14.367001132998601</v>
      </c>
      <c r="D46" s="49">
        <v>10.5212247129778</v>
      </c>
      <c r="E46" s="49">
        <v>1.6896012496456301</v>
      </c>
      <c r="F46" s="49" t="s">
        <v>316</v>
      </c>
      <c r="G46" s="49">
        <v>1.9232282252703401</v>
      </c>
      <c r="H46" s="49">
        <v>3.4208193702821901</v>
      </c>
      <c r="I46" s="190">
        <v>4.92850866768614</v>
      </c>
      <c r="J46" s="190">
        <v>19.0709716533988</v>
      </c>
      <c r="K46" s="49">
        <v>46.142076682942701</v>
      </c>
      <c r="L46" s="49">
        <v>39.957497146435202</v>
      </c>
      <c r="M46" s="190">
        <v>0</v>
      </c>
    </row>
    <row r="47" spans="1:13" x14ac:dyDescent="0.35">
      <c r="A47" s="77" t="s">
        <v>84</v>
      </c>
      <c r="B47" s="122" t="s">
        <v>29</v>
      </c>
      <c r="C47" s="49">
        <v>19.776404410836498</v>
      </c>
      <c r="D47" s="49">
        <v>13.786276870288701</v>
      </c>
      <c r="E47" s="49">
        <v>3.1632684302049001</v>
      </c>
      <c r="F47" s="49">
        <v>3.6790005243562298</v>
      </c>
      <c r="G47" s="49">
        <v>4.6500284495009998</v>
      </c>
      <c r="H47" s="49">
        <v>9.5420462060936906</v>
      </c>
      <c r="I47" s="190">
        <v>2.45974576402311</v>
      </c>
      <c r="J47" s="190">
        <v>25.472451536996999</v>
      </c>
      <c r="K47" s="49">
        <v>46.541036677161003</v>
      </c>
      <c r="L47" s="49" t="s">
        <v>316</v>
      </c>
      <c r="M47" s="190" t="s">
        <v>316</v>
      </c>
    </row>
    <row r="48" spans="1:13" x14ac:dyDescent="0.35">
      <c r="A48" s="77" t="s">
        <v>85</v>
      </c>
      <c r="B48" s="122" t="s">
        <v>30</v>
      </c>
      <c r="C48" s="49">
        <v>26.530382649044601</v>
      </c>
      <c r="D48" s="49">
        <v>19.5479971567981</v>
      </c>
      <c r="E48" s="49">
        <v>3.1676514446852901</v>
      </c>
      <c r="F48" s="49">
        <v>0</v>
      </c>
      <c r="G48" s="49">
        <v>8.2444246060814699</v>
      </c>
      <c r="H48" s="49">
        <v>13.6756155369909</v>
      </c>
      <c r="I48" s="190">
        <v>5.5906160090193397</v>
      </c>
      <c r="J48" s="190">
        <v>35.6410670810588</v>
      </c>
      <c r="K48" s="49">
        <v>158.116583117754</v>
      </c>
      <c r="L48" s="49">
        <v>38.8257922898907</v>
      </c>
      <c r="M48" s="190">
        <v>112.32246670286101</v>
      </c>
    </row>
    <row r="49" spans="1:13" x14ac:dyDescent="0.35">
      <c r="A49" s="77" t="s">
        <v>86</v>
      </c>
      <c r="B49" s="122" t="s">
        <v>31</v>
      </c>
      <c r="C49" s="49">
        <v>15.0290956027325</v>
      </c>
      <c r="D49" s="49">
        <v>12.377658333625</v>
      </c>
      <c r="E49" s="49">
        <v>0.54916785317159</v>
      </c>
      <c r="F49" s="49">
        <v>1.6388460452198199</v>
      </c>
      <c r="G49" s="49">
        <v>4.0064232931818102</v>
      </c>
      <c r="H49" s="49">
        <v>2.9510957697429898</v>
      </c>
      <c r="I49" s="190">
        <v>4.0819493938090403</v>
      </c>
      <c r="J49" s="190">
        <v>20.615048743740999</v>
      </c>
      <c r="K49" s="49">
        <v>47.743349606401502</v>
      </c>
      <c r="L49" s="49">
        <v>12.3379756532094</v>
      </c>
      <c r="M49" s="190">
        <v>29.051712915727698</v>
      </c>
    </row>
    <row r="50" spans="1:13" x14ac:dyDescent="0.35">
      <c r="A50" s="77" t="s">
        <v>87</v>
      </c>
      <c r="B50" s="122" t="s">
        <v>32</v>
      </c>
      <c r="C50" s="49">
        <v>22.3288565202431</v>
      </c>
      <c r="D50" s="49">
        <v>10.750561222476399</v>
      </c>
      <c r="E50" s="49">
        <v>8.2329248960808208</v>
      </c>
      <c r="F50" s="49">
        <v>1.9267711241602199</v>
      </c>
      <c r="G50" s="49">
        <v>2.9817865314217999</v>
      </c>
      <c r="H50" s="49">
        <v>5.7907157176002997</v>
      </c>
      <c r="I50" s="190">
        <v>3.2318830593975099</v>
      </c>
      <c r="J50" s="190">
        <v>24.4432928749147</v>
      </c>
      <c r="K50" s="49">
        <v>83.487132664287003</v>
      </c>
      <c r="L50" s="49">
        <v>34.130959408900303</v>
      </c>
      <c r="M50" s="190">
        <v>44.370935458822998</v>
      </c>
    </row>
    <row r="51" spans="1:13" x14ac:dyDescent="0.35">
      <c r="A51" s="27" t="s">
        <v>88</v>
      </c>
      <c r="B51" s="156" t="s">
        <v>33</v>
      </c>
      <c r="C51" s="56">
        <v>12.467341567619201</v>
      </c>
      <c r="D51" s="56">
        <v>11.537900052674701</v>
      </c>
      <c r="E51" s="56">
        <v>0.63553054082809002</v>
      </c>
      <c r="F51" s="56">
        <v>1.3371600538220401</v>
      </c>
      <c r="G51" s="56">
        <v>6.6185490388175898</v>
      </c>
      <c r="H51" s="56">
        <v>5.9579263493321797</v>
      </c>
      <c r="I51" s="189">
        <v>1.653784207872</v>
      </c>
      <c r="J51" s="189">
        <v>28.168585666751898</v>
      </c>
      <c r="K51" s="56">
        <v>78.924394767996802</v>
      </c>
      <c r="L51" s="56">
        <v>31.846505314405199</v>
      </c>
      <c r="M51" s="189">
        <v>34.232902577929799</v>
      </c>
    </row>
    <row r="52" spans="1:13" x14ac:dyDescent="0.35">
      <c r="A52" s="77" t="s">
        <v>89</v>
      </c>
      <c r="B52" s="122" t="s">
        <v>448</v>
      </c>
      <c r="C52" s="49">
        <v>12.813290222495599</v>
      </c>
      <c r="D52" s="49">
        <v>11.2694636178752</v>
      </c>
      <c r="E52" s="49">
        <v>1.0455434863611699</v>
      </c>
      <c r="F52" s="49">
        <v>2.6399020268017601</v>
      </c>
      <c r="G52" s="49">
        <v>2.5531530539754801</v>
      </c>
      <c r="H52" s="49">
        <v>6.0374631967616397</v>
      </c>
      <c r="I52" s="190">
        <v>2.3395274114612001</v>
      </c>
      <c r="J52" s="190">
        <v>15.684702835808199</v>
      </c>
      <c r="K52" s="49">
        <v>43.779521417596698</v>
      </c>
      <c r="L52" s="49">
        <v>12.696743945179501</v>
      </c>
      <c r="M52" s="190">
        <v>31.124917061893399</v>
      </c>
    </row>
    <row r="53" spans="1:13" x14ac:dyDescent="0.35">
      <c r="A53" s="77" t="s">
        <v>90</v>
      </c>
      <c r="B53" s="122" t="s">
        <v>34</v>
      </c>
      <c r="C53" s="49">
        <v>16.351773683826099</v>
      </c>
      <c r="D53" s="49">
        <v>8.2231013169009994</v>
      </c>
      <c r="E53" s="49">
        <v>4.2418416596204302</v>
      </c>
      <c r="F53" s="49">
        <v>0</v>
      </c>
      <c r="G53" s="49">
        <v>2.8513849499067301</v>
      </c>
      <c r="H53" s="49">
        <v>5.1482775685737199</v>
      </c>
      <c r="I53" s="190">
        <v>2.8757890180247099</v>
      </c>
      <c r="J53" s="190">
        <v>25.8365027331674</v>
      </c>
      <c r="K53" s="49">
        <v>79.296386272123996</v>
      </c>
      <c r="L53" s="49">
        <v>46.9143149204669</v>
      </c>
      <c r="M53" s="190">
        <v>25.274961116593602</v>
      </c>
    </row>
    <row r="54" spans="1:13" x14ac:dyDescent="0.35">
      <c r="A54" s="77" t="s">
        <v>91</v>
      </c>
      <c r="B54" s="122" t="s">
        <v>478</v>
      </c>
      <c r="C54" s="49">
        <v>29.999963546037002</v>
      </c>
      <c r="D54" s="49">
        <v>12.3793359613228</v>
      </c>
      <c r="E54" s="49">
        <v>14.8693953598862</v>
      </c>
      <c r="F54" s="49">
        <v>1.8380277798975</v>
      </c>
      <c r="G54" s="49">
        <v>3.8903673749705301</v>
      </c>
      <c r="H54" s="49">
        <v>2.6222126398015502</v>
      </c>
      <c r="I54" s="190">
        <v>5.80883805322906</v>
      </c>
      <c r="J54" s="190">
        <v>32.578764222042601</v>
      </c>
      <c r="K54" s="49">
        <v>61.8871868384092</v>
      </c>
      <c r="L54" s="49">
        <v>15.1311289193501</v>
      </c>
      <c r="M54" s="190">
        <v>39.236574888975603</v>
      </c>
    </row>
    <row r="55" spans="1:13" x14ac:dyDescent="0.35">
      <c r="A55" s="77" t="s">
        <v>92</v>
      </c>
      <c r="B55" s="122" t="s">
        <v>35</v>
      </c>
      <c r="C55" s="49">
        <v>20.723476832229501</v>
      </c>
      <c r="D55" s="49">
        <v>14.3439049582162</v>
      </c>
      <c r="E55" s="49">
        <v>1.2423878386929901</v>
      </c>
      <c r="F55" s="49">
        <v>3.8892963327124899</v>
      </c>
      <c r="G55" s="49">
        <v>5.2904416800668397</v>
      </c>
      <c r="H55" s="49">
        <v>10.043129660831699</v>
      </c>
      <c r="I55" s="190">
        <v>1.86967457421781</v>
      </c>
      <c r="J55" s="190">
        <v>26.113526617440101</v>
      </c>
      <c r="K55" s="49">
        <v>47.428877163804302</v>
      </c>
      <c r="L55" s="49">
        <v>14.179866304664399</v>
      </c>
      <c r="M55" s="190">
        <v>27.690149200076998</v>
      </c>
    </row>
    <row r="56" spans="1:13" x14ac:dyDescent="0.35">
      <c r="A56" s="77" t="s">
        <v>93</v>
      </c>
      <c r="B56" s="122" t="s">
        <v>36</v>
      </c>
      <c r="C56" s="49">
        <v>17.553530513142402</v>
      </c>
      <c r="D56" s="49">
        <v>9.6098886881379304</v>
      </c>
      <c r="E56" s="49">
        <v>6.7767683262564598</v>
      </c>
      <c r="F56" s="49">
        <v>1.7127952323556199</v>
      </c>
      <c r="G56" s="49">
        <v>3.2523342636991899</v>
      </c>
      <c r="H56" s="49">
        <v>4.2662903290383696</v>
      </c>
      <c r="I56" s="190">
        <v>3.5718221287394698</v>
      </c>
      <c r="J56" s="190">
        <v>22.890542381751601</v>
      </c>
      <c r="K56" s="49">
        <v>44.969615661564902</v>
      </c>
      <c r="L56" s="49">
        <v>11.8275631909545</v>
      </c>
      <c r="M56" s="190">
        <v>28.4570031335507</v>
      </c>
    </row>
    <row r="57" spans="1:13" x14ac:dyDescent="0.35">
      <c r="A57" s="27" t="s">
        <v>94</v>
      </c>
      <c r="B57" s="155" t="s">
        <v>358</v>
      </c>
      <c r="C57" s="150">
        <v>6.3213272790874804</v>
      </c>
      <c r="D57" s="150">
        <v>3.7541854391666498</v>
      </c>
      <c r="E57" s="150">
        <v>0</v>
      </c>
      <c r="F57" s="150">
        <v>3.2422122225253101</v>
      </c>
      <c r="G57" s="150">
        <v>2.4274423362382902</v>
      </c>
      <c r="H57" s="150">
        <v>0.92906469511529</v>
      </c>
      <c r="I57" s="188">
        <v>0.50450236602470999</v>
      </c>
      <c r="J57" s="188">
        <v>12.102049993418699</v>
      </c>
      <c r="K57" s="150">
        <v>34.999782792245298</v>
      </c>
      <c r="L57" s="150" t="s">
        <v>316</v>
      </c>
      <c r="M57" s="188" t="s">
        <v>316</v>
      </c>
    </row>
    <row r="58" spans="1:13" x14ac:dyDescent="0.35">
      <c r="A58" s="77" t="s">
        <v>95</v>
      </c>
      <c r="B58" s="122" t="s">
        <v>37</v>
      </c>
      <c r="C58" s="49">
        <v>20.039808570269098</v>
      </c>
      <c r="D58" s="49">
        <v>16.694586241787</v>
      </c>
      <c r="E58" s="49">
        <v>2.2877210642554502</v>
      </c>
      <c r="F58" s="49">
        <v>1.73656318912526</v>
      </c>
      <c r="G58" s="49">
        <v>5.4068858487314104</v>
      </c>
      <c r="H58" s="49">
        <v>9.6427130725421097</v>
      </c>
      <c r="I58" s="190">
        <v>2.8393286681506802</v>
      </c>
      <c r="J58" s="190">
        <v>26.405420134266201</v>
      </c>
      <c r="K58" s="49">
        <v>68.681139692350797</v>
      </c>
      <c r="L58" s="49">
        <v>10.226734798650901</v>
      </c>
      <c r="M58" s="190">
        <v>56.908662530038498</v>
      </c>
    </row>
    <row r="59" spans="1:13" x14ac:dyDescent="0.35">
      <c r="A59" s="77" t="s">
        <v>96</v>
      </c>
      <c r="B59" s="122" t="s">
        <v>38</v>
      </c>
      <c r="C59" s="49">
        <v>19.2875537639088</v>
      </c>
      <c r="D59" s="49">
        <v>11.1581699918877</v>
      </c>
      <c r="E59" s="49">
        <v>5.1317286200002101</v>
      </c>
      <c r="F59" s="49">
        <v>0.78905977515210002</v>
      </c>
      <c r="G59" s="49">
        <v>5.67527053109837</v>
      </c>
      <c r="H59" s="49">
        <v>4.4898870816511298</v>
      </c>
      <c r="I59" s="190">
        <v>2.1237285483556798</v>
      </c>
      <c r="J59" s="190">
        <v>24.8508549953931</v>
      </c>
      <c r="K59" s="49">
        <v>73.734855304723396</v>
      </c>
      <c r="L59" s="49">
        <v>25.5132158572513</v>
      </c>
      <c r="M59" s="190">
        <v>44.775166921329202</v>
      </c>
    </row>
    <row r="60" spans="1:13" ht="15" thickBot="1" x14ac:dyDescent="0.4">
      <c r="A60" s="27" t="s">
        <v>97</v>
      </c>
      <c r="B60" s="156" t="s">
        <v>533</v>
      </c>
      <c r="C60" s="56">
        <v>16.2382217532972</v>
      </c>
      <c r="D60" s="56">
        <v>12.190998845832899</v>
      </c>
      <c r="E60" s="56">
        <v>2.45544859667319</v>
      </c>
      <c r="F60" s="56" t="s">
        <v>316</v>
      </c>
      <c r="G60" s="56">
        <v>3.4218062935134999</v>
      </c>
      <c r="H60" s="56">
        <v>4.4805622305242299</v>
      </c>
      <c r="I60" s="189">
        <v>6.1508543593432297</v>
      </c>
      <c r="J60" s="189">
        <v>23.113174553551602</v>
      </c>
      <c r="K60" s="56">
        <v>60.280264001959701</v>
      </c>
      <c r="L60" s="56">
        <v>37.116311970538497</v>
      </c>
      <c r="M60" s="189">
        <v>17.578051301259201</v>
      </c>
    </row>
    <row r="61" spans="1:13" ht="15" thickBot="1" x14ac:dyDescent="0.4">
      <c r="A61" s="74" t="s">
        <v>805</v>
      </c>
      <c r="B61" s="126" t="s">
        <v>39</v>
      </c>
      <c r="C61" s="129">
        <v>17.988535203184501</v>
      </c>
      <c r="D61" s="129">
        <v>11.8763502273312</v>
      </c>
      <c r="E61" s="129">
        <v>3.6992652910908301</v>
      </c>
      <c r="F61" s="129">
        <v>1.8792026389329499</v>
      </c>
      <c r="G61" s="129">
        <v>4.2129017650982901</v>
      </c>
      <c r="H61" s="129">
        <v>5.9331879616587901</v>
      </c>
      <c r="I61" s="192">
        <v>3.3353701486235798</v>
      </c>
      <c r="J61" s="192">
        <v>24.199130401580099</v>
      </c>
      <c r="K61" s="129">
        <v>65.067480177421402</v>
      </c>
      <c r="L61" s="129">
        <v>25.438816132299699</v>
      </c>
      <c r="M61" s="192">
        <v>37.771038754543</v>
      </c>
    </row>
    <row r="62" spans="1:13" ht="15" thickBot="1" x14ac:dyDescent="0.4">
      <c r="A62" s="75" t="s">
        <v>805</v>
      </c>
      <c r="B62" s="133" t="s">
        <v>40</v>
      </c>
      <c r="C62" s="136">
        <v>22.147278944133401</v>
      </c>
      <c r="D62" s="136">
        <v>14.725418096685299</v>
      </c>
      <c r="E62" s="136">
        <v>2.4711373166952701</v>
      </c>
      <c r="F62" s="136">
        <v>6.14865254152026</v>
      </c>
      <c r="G62" s="136">
        <v>6.1248519765356102</v>
      </c>
      <c r="H62" s="136">
        <v>6.2984701465177997</v>
      </c>
      <c r="I62" s="193">
        <v>3.0321903433416901</v>
      </c>
      <c r="J62" s="193">
        <v>28.6434473997294</v>
      </c>
      <c r="K62" s="136">
        <v>71.583078027255397</v>
      </c>
      <c r="L62" s="136">
        <v>26.866206213620099</v>
      </c>
      <c r="M62" s="193">
        <v>37.012284422435997</v>
      </c>
    </row>
    <row r="63" spans="1:13" ht="15" thickBot="1" x14ac:dyDescent="0.4">
      <c r="A63" s="75" t="s">
        <v>805</v>
      </c>
      <c r="B63" s="133" t="s">
        <v>922</v>
      </c>
      <c r="C63" s="136">
        <v>33.085415045089597</v>
      </c>
      <c r="D63" s="136">
        <v>18.3648022844793</v>
      </c>
      <c r="E63" s="136">
        <v>2.8108655592880298</v>
      </c>
      <c r="F63" s="136">
        <v>12.4640656218602</v>
      </c>
      <c r="G63" s="136">
        <v>7.5537918833305202</v>
      </c>
      <c r="H63" s="136">
        <v>9.5210013740275006</v>
      </c>
      <c r="I63" s="193">
        <v>2.0360918701434798</v>
      </c>
      <c r="J63" s="193">
        <v>39.851721059587803</v>
      </c>
      <c r="K63" s="136">
        <v>69.477963735687595</v>
      </c>
      <c r="L63" s="136">
        <v>35.251785391006102</v>
      </c>
      <c r="M63" s="193">
        <v>26.126368059345602</v>
      </c>
    </row>
    <row r="64" spans="1:13" x14ac:dyDescent="0.35">
      <c r="A64" s="76" t="s">
        <v>805</v>
      </c>
      <c r="B64" s="140" t="s">
        <v>42</v>
      </c>
      <c r="C64" s="143">
        <v>23.4964037348036</v>
      </c>
      <c r="D64" s="143">
        <v>17.142642974069201</v>
      </c>
      <c r="E64" s="143">
        <v>0.79007359695460999</v>
      </c>
      <c r="F64" s="143">
        <v>3.2208588151446702</v>
      </c>
      <c r="G64" s="143">
        <v>6.6844481293176603</v>
      </c>
      <c r="H64" s="143">
        <v>8.8410399241073101</v>
      </c>
      <c r="I64" s="194">
        <v>4.0962137347503003</v>
      </c>
      <c r="J64" s="194">
        <v>30.779932935368699</v>
      </c>
      <c r="K64" s="143">
        <v>82.412143898835495</v>
      </c>
      <c r="L64" s="143">
        <v>33.333838357899701</v>
      </c>
      <c r="M64" s="194">
        <v>33.0522596617879</v>
      </c>
    </row>
    <row r="65" spans="1:13" x14ac:dyDescent="0.35">
      <c r="A65" s="76" t="s">
        <v>805</v>
      </c>
      <c r="B65" s="124" t="s">
        <v>43</v>
      </c>
      <c r="C65" s="51">
        <v>21.2419926153446</v>
      </c>
      <c r="D65" s="51">
        <v>11.788793526612899</v>
      </c>
      <c r="E65" s="51">
        <v>1.9016615661668199</v>
      </c>
      <c r="F65" s="51">
        <v>9.4335155367432399</v>
      </c>
      <c r="G65" s="51">
        <v>4.7446481833094296</v>
      </c>
      <c r="H65" s="51">
        <v>8.0216544845064703</v>
      </c>
      <c r="I65" s="195">
        <v>1.7898125308639501</v>
      </c>
      <c r="J65" s="195">
        <v>28.606453057417301</v>
      </c>
      <c r="K65" s="51">
        <v>64.973476820974994</v>
      </c>
      <c r="L65" s="51">
        <v>42.5846738632561</v>
      </c>
      <c r="M65" s="195">
        <v>28.063958338286302</v>
      </c>
    </row>
    <row r="66" spans="1:13" ht="15" thickBot="1" x14ac:dyDescent="0.4">
      <c r="A66" s="76" t="s">
        <v>805</v>
      </c>
      <c r="B66" s="125" t="s">
        <v>315</v>
      </c>
      <c r="C66" s="100">
        <v>29.943609994814999</v>
      </c>
      <c r="D66" s="100">
        <v>17.249846435039501</v>
      </c>
      <c r="E66" s="100">
        <v>2.7023133397613499</v>
      </c>
      <c r="F66" s="100">
        <v>9.3617574420441105</v>
      </c>
      <c r="G66" s="100">
        <v>7.0607069859153704</v>
      </c>
      <c r="H66" s="100">
        <v>8.3767692715059301</v>
      </c>
      <c r="I66" s="196">
        <v>2.3944006734521901</v>
      </c>
      <c r="J66" s="196">
        <v>36.675044567756302</v>
      </c>
      <c r="K66" s="100">
        <v>70.069671536560705</v>
      </c>
      <c r="L66" s="100">
        <v>32.246952852442803</v>
      </c>
      <c r="M66" s="196">
        <v>29.958210619153402</v>
      </c>
    </row>
    <row r="67" spans="1:13" x14ac:dyDescent="0.35">
      <c r="A67" s="76" t="s">
        <v>805</v>
      </c>
      <c r="B67" s="124" t="s">
        <v>341</v>
      </c>
      <c r="C67" s="51">
        <v>22.215703651001402</v>
      </c>
      <c r="D67" s="51">
        <v>13.8821046401491</v>
      </c>
      <c r="E67" s="51">
        <v>1.8784445549569699</v>
      </c>
      <c r="F67" s="51">
        <v>4.8845001943915003</v>
      </c>
      <c r="G67" s="51">
        <v>5.74080191684381</v>
      </c>
      <c r="H67" s="51">
        <v>6.5872140921465796</v>
      </c>
      <c r="I67" s="195">
        <v>2.14668519408036</v>
      </c>
      <c r="J67" s="195">
        <v>31.814317564845702</v>
      </c>
      <c r="K67" s="51">
        <v>82.293740052249703</v>
      </c>
      <c r="L67" s="51">
        <v>28.799367888229799</v>
      </c>
      <c r="M67" s="195">
        <v>40.427498483538798</v>
      </c>
    </row>
    <row r="68" spans="1:13" x14ac:dyDescent="0.35">
      <c r="A68" s="76" t="s">
        <v>805</v>
      </c>
      <c r="B68" s="124" t="s">
        <v>349</v>
      </c>
      <c r="C68" s="51">
        <v>20.986720454832099</v>
      </c>
      <c r="D68" s="51">
        <v>11.4961674237725</v>
      </c>
      <c r="E68" s="51">
        <v>3.0492744629078499</v>
      </c>
      <c r="F68" s="51">
        <v>2.3882467533992</v>
      </c>
      <c r="G68" s="51">
        <v>4.4577920574627896</v>
      </c>
      <c r="H68" s="51">
        <v>5.65138367062608</v>
      </c>
      <c r="I68" s="195">
        <v>2.4321045349153398</v>
      </c>
      <c r="J68" s="195">
        <v>28.646605407270702</v>
      </c>
      <c r="K68" s="51">
        <v>73.182458925464005</v>
      </c>
      <c r="L68" s="51">
        <v>25.8156943284216</v>
      </c>
      <c r="M68" s="195">
        <v>39.260574611744303</v>
      </c>
    </row>
    <row r="69" spans="1:13" x14ac:dyDescent="0.35">
      <c r="A69" s="76" t="s">
        <v>805</v>
      </c>
      <c r="B69" s="124" t="s">
        <v>342</v>
      </c>
      <c r="C69" s="51">
        <v>21.214089542387502</v>
      </c>
      <c r="D69" s="51">
        <v>12.113848848900901</v>
      </c>
      <c r="E69" s="51">
        <v>1.8191186501174901</v>
      </c>
      <c r="F69" s="51">
        <v>45.923705712863601</v>
      </c>
      <c r="G69" s="51">
        <v>5.5333573275293899</v>
      </c>
      <c r="H69" s="51">
        <v>7.2226458220199197</v>
      </c>
      <c r="I69" s="195">
        <v>1.2915046281421001</v>
      </c>
      <c r="J69" s="195">
        <v>26.581364623812501</v>
      </c>
      <c r="K69" s="51">
        <v>52.288772261222398</v>
      </c>
      <c r="L69" s="51">
        <v>25.0789994077908</v>
      </c>
      <c r="M69" s="195">
        <v>29.363714005058601</v>
      </c>
    </row>
    <row r="70" spans="1:13" x14ac:dyDescent="0.35">
      <c r="A70" s="76" t="s">
        <v>805</v>
      </c>
      <c r="B70" s="124" t="s">
        <v>343</v>
      </c>
      <c r="C70" s="51">
        <v>19.336028862245701</v>
      </c>
      <c r="D70" s="51">
        <v>13.126306245208401</v>
      </c>
      <c r="E70" s="51">
        <v>3.4962713072131999</v>
      </c>
      <c r="F70" s="51">
        <v>8.3883598552860104</v>
      </c>
      <c r="G70" s="51">
        <v>5.7381580727238699</v>
      </c>
      <c r="H70" s="51">
        <v>4.6326410592758203</v>
      </c>
      <c r="I70" s="195">
        <v>2.1592085479875398</v>
      </c>
      <c r="J70" s="195">
        <v>21.5569206639437</v>
      </c>
      <c r="K70" s="51">
        <v>65.939351344397593</v>
      </c>
      <c r="L70" s="51">
        <v>26.8588906151987</v>
      </c>
      <c r="M70" s="195">
        <v>36.239693291465997</v>
      </c>
    </row>
    <row r="71" spans="1:13" x14ac:dyDescent="0.35">
      <c r="A71" s="76" t="s">
        <v>805</v>
      </c>
      <c r="B71" s="124" t="s">
        <v>344</v>
      </c>
      <c r="C71" s="51">
        <v>17.988535203184501</v>
      </c>
      <c r="D71" s="51">
        <v>11.8763502273312</v>
      </c>
      <c r="E71" s="51">
        <v>3.6992652910908301</v>
      </c>
      <c r="F71" s="51">
        <v>1.8792026389329499</v>
      </c>
      <c r="G71" s="51">
        <v>4.2129017650982901</v>
      </c>
      <c r="H71" s="51">
        <v>5.9331879616587901</v>
      </c>
      <c r="I71" s="195">
        <v>3.3353701486235798</v>
      </c>
      <c r="J71" s="195">
        <v>24.199130401580099</v>
      </c>
      <c r="K71" s="51">
        <v>65.067480177421402</v>
      </c>
      <c r="L71" s="51">
        <v>25.438816132299699</v>
      </c>
      <c r="M71" s="195">
        <v>37.771038754543</v>
      </c>
    </row>
    <row r="72" spans="1:13" x14ac:dyDescent="0.35">
      <c r="A72" s="76" t="s">
        <v>805</v>
      </c>
      <c r="B72" s="124" t="s">
        <v>345</v>
      </c>
      <c r="C72" s="51">
        <v>18.1678311491955</v>
      </c>
      <c r="D72" s="51">
        <v>8.3904720615390804</v>
      </c>
      <c r="E72" s="51">
        <v>1.5190728929947599</v>
      </c>
      <c r="F72" s="51">
        <v>16.2326335459292</v>
      </c>
      <c r="G72" s="51">
        <v>4.7745358020375104</v>
      </c>
      <c r="H72" s="51">
        <v>4.5635849588176498</v>
      </c>
      <c r="I72" s="195">
        <v>1.3715386980787401</v>
      </c>
      <c r="J72" s="195">
        <v>23.977547356281001</v>
      </c>
      <c r="K72" s="51">
        <v>100.22826646401801</v>
      </c>
      <c r="L72" s="51">
        <v>28.244374009061499</v>
      </c>
      <c r="M72" s="195">
        <v>49.367798292440902</v>
      </c>
    </row>
    <row r="73" spans="1:13" x14ac:dyDescent="0.35">
      <c r="A73" s="76" t="s">
        <v>805</v>
      </c>
      <c r="B73" s="124" t="s">
        <v>346</v>
      </c>
      <c r="C73" s="51">
        <v>24.0019008615592</v>
      </c>
      <c r="D73" s="51">
        <v>19.962902855382001</v>
      </c>
      <c r="E73" s="51">
        <v>1.56486506931878</v>
      </c>
      <c r="F73" s="51">
        <v>9.0359300183682798</v>
      </c>
      <c r="G73" s="51">
        <v>8.6339981573934708</v>
      </c>
      <c r="H73" s="51">
        <v>7.3550215321902899</v>
      </c>
      <c r="I73" s="195">
        <v>3.3849212136278699</v>
      </c>
      <c r="J73" s="195">
        <v>30.438625319184901</v>
      </c>
      <c r="K73" s="51">
        <v>68.833015981953906</v>
      </c>
      <c r="L73" s="51">
        <v>25.187163741011101</v>
      </c>
      <c r="M73" s="195">
        <v>33.106157572908302</v>
      </c>
    </row>
    <row r="74" spans="1:13" x14ac:dyDescent="0.35">
      <c r="A74" s="76" t="s">
        <v>805</v>
      </c>
      <c r="B74" s="124" t="s">
        <v>350</v>
      </c>
      <c r="C74" s="51">
        <v>39.106974705847698</v>
      </c>
      <c r="D74" s="51">
        <v>21.161323971765</v>
      </c>
      <c r="E74" s="51">
        <v>0.6513419662794</v>
      </c>
      <c r="F74" s="51">
        <v>8.3171141719899406</v>
      </c>
      <c r="G74" s="51">
        <v>8.3016884635301995</v>
      </c>
      <c r="H74" s="51">
        <v>8.3698331384313995</v>
      </c>
      <c r="I74" s="195">
        <v>4.7224741989637096</v>
      </c>
      <c r="J74" s="195">
        <v>54.142151200322601</v>
      </c>
      <c r="K74" s="51">
        <v>69.977027409015804</v>
      </c>
      <c r="L74" s="51">
        <v>35.021195033165696</v>
      </c>
      <c r="M74" s="195">
        <v>34.443036471693702</v>
      </c>
    </row>
    <row r="75" spans="1:13" ht="15" thickBot="1" x14ac:dyDescent="0.4">
      <c r="A75" s="76" t="s">
        <v>805</v>
      </c>
      <c r="B75" s="125" t="s">
        <v>1228</v>
      </c>
      <c r="C75" s="100">
        <v>21.8920756283249</v>
      </c>
      <c r="D75" s="100">
        <v>14.767827605491201</v>
      </c>
      <c r="E75" s="100">
        <v>3.45952186383307</v>
      </c>
      <c r="F75" s="100">
        <v>3.4235535018265599</v>
      </c>
      <c r="G75" s="100">
        <v>8.0781469104942101</v>
      </c>
      <c r="H75" s="100">
        <v>5.5934176349267002</v>
      </c>
      <c r="I75" s="196">
        <v>2.8941021481509202</v>
      </c>
      <c r="J75" s="196">
        <v>26.082540088384999</v>
      </c>
      <c r="K75" s="100">
        <v>105.440075604152</v>
      </c>
      <c r="L75" s="100">
        <v>33.990281268877197</v>
      </c>
      <c r="M75" s="196">
        <v>64.582198539020098</v>
      </c>
    </row>
    <row r="76" spans="1:13" x14ac:dyDescent="0.35">
      <c r="A76" s="76" t="s">
        <v>805</v>
      </c>
      <c r="B76" s="124" t="s">
        <v>347</v>
      </c>
      <c r="C76" s="51">
        <v>18.062898090567199</v>
      </c>
      <c r="D76" s="51">
        <v>10.902147336593</v>
      </c>
      <c r="E76" s="51">
        <v>0.48644807896797998</v>
      </c>
      <c r="F76" s="51">
        <v>6.8361692629783803</v>
      </c>
      <c r="G76" s="51">
        <v>5.8913751355205601</v>
      </c>
      <c r="H76" s="51">
        <v>6.6991673897694604</v>
      </c>
      <c r="I76" s="195">
        <v>0.93370815079540004</v>
      </c>
      <c r="J76" s="195">
        <v>24.532148764068399</v>
      </c>
      <c r="K76" s="51">
        <v>55.228253549951901</v>
      </c>
      <c r="L76" s="51">
        <v>25.200300881239301</v>
      </c>
      <c r="M76" s="195">
        <v>9.5926067083673008</v>
      </c>
    </row>
    <row r="77" spans="1:13" x14ac:dyDescent="0.35">
      <c r="A77" s="76" t="s">
        <v>805</v>
      </c>
      <c r="B77" s="124" t="s">
        <v>348</v>
      </c>
      <c r="C77" s="51">
        <v>23.168907801310301</v>
      </c>
      <c r="D77" s="51">
        <v>16.081605402868799</v>
      </c>
      <c r="E77" s="51">
        <v>0.10683838229541</v>
      </c>
      <c r="F77" s="51">
        <v>3.457604437523</v>
      </c>
      <c r="G77" s="51">
        <v>8.4185985723575403</v>
      </c>
      <c r="H77" s="51">
        <v>8.9542392165884603</v>
      </c>
      <c r="I77" s="195">
        <v>1.60354770738712</v>
      </c>
      <c r="J77" s="195">
        <v>31.612749187612199</v>
      </c>
      <c r="K77" s="51">
        <v>90.266267250247793</v>
      </c>
      <c r="L77" s="51">
        <v>29.581599263089402</v>
      </c>
      <c r="M77" s="195">
        <v>23.269698814323799</v>
      </c>
    </row>
    <row r="78" spans="1:13" x14ac:dyDescent="0.35">
      <c r="A78" s="76" t="s">
        <v>805</v>
      </c>
      <c r="B78" s="124" t="s">
        <v>617</v>
      </c>
      <c r="C78" s="51">
        <v>42.826970531531998</v>
      </c>
      <c r="D78" s="51">
        <v>25.4438105771025</v>
      </c>
      <c r="E78" s="51">
        <v>1.09083031627792</v>
      </c>
      <c r="F78" s="51" t="s">
        <v>316</v>
      </c>
      <c r="G78" s="51">
        <v>11.0666893628563</v>
      </c>
      <c r="H78" s="51">
        <v>12.8935803079293</v>
      </c>
      <c r="I78" s="195">
        <v>0.64154812769137004</v>
      </c>
      <c r="J78" s="195">
        <v>49.432721864685597</v>
      </c>
      <c r="K78" s="51">
        <v>75.843876631616197</v>
      </c>
      <c r="L78" s="51">
        <v>61.721737602065303</v>
      </c>
      <c r="M78" s="195">
        <v>10.5359943816237</v>
      </c>
    </row>
    <row r="79" spans="1:13" ht="15" thickBot="1" x14ac:dyDescent="0.4">
      <c r="A79" s="76" t="s">
        <v>805</v>
      </c>
      <c r="B79" s="125" t="s">
        <v>1227</v>
      </c>
      <c r="C79" s="100">
        <v>39.057698202407899</v>
      </c>
      <c r="D79" s="100">
        <v>24.854390041630602</v>
      </c>
      <c r="E79" s="100">
        <v>0.56031534680016004</v>
      </c>
      <c r="F79" s="100">
        <v>0.95658604972664996</v>
      </c>
      <c r="G79" s="100">
        <v>12.131283841557099</v>
      </c>
      <c r="H79" s="100">
        <v>10.894806379862899</v>
      </c>
      <c r="I79" s="196">
        <v>0.62489224244871999</v>
      </c>
      <c r="J79" s="196">
        <v>46.1529667746901</v>
      </c>
      <c r="K79" s="100">
        <v>78.187521527851004</v>
      </c>
      <c r="L79" s="100">
        <v>53.375580543255801</v>
      </c>
      <c r="M79" s="196">
        <v>8.0500156238779095</v>
      </c>
    </row>
    <row r="80" spans="1:13" x14ac:dyDescent="0.35">
      <c r="A80" s="76" t="s">
        <v>805</v>
      </c>
      <c r="B80" s="124" t="s">
        <v>626</v>
      </c>
      <c r="C80" s="51">
        <v>26.8604307328315</v>
      </c>
      <c r="D80" s="51">
        <v>14.5102005866098</v>
      </c>
      <c r="E80" s="51">
        <v>0.89114909318161994</v>
      </c>
      <c r="F80" s="51">
        <v>9.6847306465985792</v>
      </c>
      <c r="G80" s="51">
        <v>6.9984500234226701</v>
      </c>
      <c r="H80" s="51">
        <v>4.0528006767025504</v>
      </c>
      <c r="I80" s="195">
        <v>3.5402876315752598</v>
      </c>
      <c r="J80" s="195">
        <v>34.480953408453502</v>
      </c>
      <c r="K80" s="51">
        <v>70.195004086047405</v>
      </c>
      <c r="L80" s="51">
        <v>28.5615390954421</v>
      </c>
      <c r="M80" s="195">
        <v>37.630869447404798</v>
      </c>
    </row>
    <row r="81" spans="1:13" x14ac:dyDescent="0.35">
      <c r="A81" s="76" t="s">
        <v>805</v>
      </c>
      <c r="B81" s="124" t="s">
        <v>627</v>
      </c>
      <c r="C81" s="51">
        <v>26.968968288336701</v>
      </c>
      <c r="D81" s="51">
        <v>9.7180423351466008</v>
      </c>
      <c r="E81" s="51">
        <v>0.67603697566719001</v>
      </c>
      <c r="F81" s="51">
        <v>21.023767543993401</v>
      </c>
      <c r="G81" s="51">
        <v>5.9460981895483398</v>
      </c>
      <c r="H81" s="51">
        <v>3.5396323900643099</v>
      </c>
      <c r="I81" s="195">
        <v>1.4020421728480099</v>
      </c>
      <c r="J81" s="195">
        <v>35.730958826825898</v>
      </c>
      <c r="K81" s="51">
        <v>62.405979891059097</v>
      </c>
      <c r="L81" s="51">
        <v>21.342587017981401</v>
      </c>
      <c r="M81" s="195">
        <v>20.7116002035952</v>
      </c>
    </row>
    <row r="82" spans="1:13" x14ac:dyDescent="0.35">
      <c r="A82" s="76" t="s">
        <v>805</v>
      </c>
      <c r="B82" s="124" t="s">
        <v>628</v>
      </c>
      <c r="C82" s="51">
        <v>21.204648586393699</v>
      </c>
      <c r="D82" s="51">
        <v>14.763678987365401</v>
      </c>
      <c r="E82" s="51">
        <v>2.7871349613979999</v>
      </c>
      <c r="F82" s="51">
        <v>4.9699598398274798</v>
      </c>
      <c r="G82" s="51">
        <v>6.0029545746443898</v>
      </c>
      <c r="H82" s="51">
        <v>6.6727483914869996</v>
      </c>
      <c r="I82" s="195">
        <v>2.9494768313036701</v>
      </c>
      <c r="J82" s="195">
        <v>27.4494120797631</v>
      </c>
      <c r="K82" s="51">
        <v>71.835455107475099</v>
      </c>
      <c r="L82" s="51">
        <v>26.5912873679193</v>
      </c>
      <c r="M82" s="195">
        <v>36.914613102704102</v>
      </c>
    </row>
    <row r="83" spans="1:13" ht="15" thickBot="1" x14ac:dyDescent="0.4">
      <c r="A83" s="76" t="s">
        <v>805</v>
      </c>
      <c r="B83" s="125" t="s">
        <v>629</v>
      </c>
      <c r="C83" s="100">
        <v>34.1584758796077</v>
      </c>
      <c r="D83" s="100">
        <v>19.991420492769599</v>
      </c>
      <c r="E83" s="100">
        <v>3.2070193170733501</v>
      </c>
      <c r="F83" s="100">
        <v>4.4750104945359599</v>
      </c>
      <c r="G83" s="100">
        <v>7.8386996265324296</v>
      </c>
      <c r="H83" s="100">
        <v>10.453162774125699</v>
      </c>
      <c r="I83" s="196">
        <v>2.1445477394177099</v>
      </c>
      <c r="J83" s="196">
        <v>40.574661802177701</v>
      </c>
      <c r="K83" s="100">
        <v>70.729642292259001</v>
      </c>
      <c r="L83" s="100">
        <v>37.819637398333697</v>
      </c>
      <c r="M83" s="196">
        <v>27.2578120889053</v>
      </c>
    </row>
    <row r="84" spans="1:13" x14ac:dyDescent="0.35">
      <c r="A84" s="76" t="s">
        <v>805</v>
      </c>
      <c r="B84" s="124" t="s">
        <v>326</v>
      </c>
      <c r="C84" s="51">
        <v>18.978229113866099</v>
      </c>
      <c r="D84" s="51">
        <v>10.837655240492101</v>
      </c>
      <c r="E84" s="51">
        <v>3.9421736296660099</v>
      </c>
      <c r="F84" s="51">
        <v>5.5260521205839801</v>
      </c>
      <c r="G84" s="51">
        <v>4.3798858471714501</v>
      </c>
      <c r="H84" s="51">
        <v>5.4495198532526699</v>
      </c>
      <c r="I84" s="195">
        <v>2.52763693240174</v>
      </c>
      <c r="J84" s="195">
        <v>24.061996589363702</v>
      </c>
      <c r="K84" s="51">
        <v>72.638591972074096</v>
      </c>
      <c r="L84" s="51">
        <v>27.283182388067701</v>
      </c>
      <c r="M84" s="195">
        <v>41.0688060057605</v>
      </c>
    </row>
    <row r="85" spans="1:13" x14ac:dyDescent="0.35">
      <c r="A85" s="76" t="s">
        <v>805</v>
      </c>
      <c r="B85" s="124" t="s">
        <v>327</v>
      </c>
      <c r="C85" s="51">
        <v>16.115291591170799</v>
      </c>
      <c r="D85" s="51">
        <v>5.1691739477427001</v>
      </c>
      <c r="E85" s="51">
        <v>7.2821012069624604</v>
      </c>
      <c r="F85" s="51">
        <v>4.6460054509980298</v>
      </c>
      <c r="G85" s="51">
        <v>2.9015567574257899</v>
      </c>
      <c r="H85" s="51">
        <v>1.4587734497806699</v>
      </c>
      <c r="I85" s="195">
        <v>1.34140352410546</v>
      </c>
      <c r="J85" s="195">
        <v>19.851235955321499</v>
      </c>
      <c r="K85" s="51">
        <v>45.781609159811701</v>
      </c>
      <c r="L85" s="51">
        <v>43.853924943358003</v>
      </c>
      <c r="M85" s="195">
        <v>34.204205702104602</v>
      </c>
    </row>
    <row r="86" spans="1:13" x14ac:dyDescent="0.35">
      <c r="A86" s="76" t="s">
        <v>805</v>
      </c>
      <c r="B86" s="124" t="s">
        <v>328</v>
      </c>
      <c r="C86" s="51">
        <v>21.634080646150899</v>
      </c>
      <c r="D86" s="51">
        <v>16.756703139420601</v>
      </c>
      <c r="E86" s="51">
        <v>1.7490357504956799</v>
      </c>
      <c r="F86" s="51">
        <v>6.3650557729820001</v>
      </c>
      <c r="G86" s="51">
        <v>6.4765943688525898</v>
      </c>
      <c r="H86" s="51">
        <v>6.1891949955419401</v>
      </c>
      <c r="I86" s="195">
        <v>3.1413553478170502</v>
      </c>
      <c r="J86" s="195">
        <v>26.404155532566101</v>
      </c>
      <c r="K86" s="51">
        <v>71.561320555126102</v>
      </c>
      <c r="L86" s="51">
        <v>24.3587665429413</v>
      </c>
      <c r="M86" s="195">
        <v>39.374100933782103</v>
      </c>
    </row>
    <row r="87" spans="1:13" x14ac:dyDescent="0.35">
      <c r="A87" s="76" t="s">
        <v>805</v>
      </c>
      <c r="B87" s="124" t="s">
        <v>329</v>
      </c>
      <c r="C87" s="51">
        <v>27.992423416016798</v>
      </c>
      <c r="D87" s="51">
        <v>14.4935583727012</v>
      </c>
      <c r="E87" s="51">
        <v>4.1532486166838796</v>
      </c>
      <c r="F87" s="51">
        <v>1.91895312383664</v>
      </c>
      <c r="G87" s="51">
        <v>5.69298726016219</v>
      </c>
      <c r="H87" s="51">
        <v>8.9435539686016607</v>
      </c>
      <c r="I87" s="195">
        <v>2.0121991349972799</v>
      </c>
      <c r="J87" s="195">
        <v>33.904669594152899</v>
      </c>
      <c r="K87" s="51">
        <v>55.061560229318097</v>
      </c>
      <c r="L87" s="51">
        <v>28.090893080281202</v>
      </c>
      <c r="M87" s="195">
        <v>28.7508142028599</v>
      </c>
    </row>
    <row r="88" spans="1:13" x14ac:dyDescent="0.35">
      <c r="A88" s="76" t="s">
        <v>805</v>
      </c>
      <c r="B88" s="124" t="s">
        <v>330</v>
      </c>
      <c r="C88" s="51">
        <v>32.027950260530503</v>
      </c>
      <c r="D88" s="51">
        <v>18.9938526381945</v>
      </c>
      <c r="E88" s="51">
        <v>8.7506199807369997E-2</v>
      </c>
      <c r="F88" s="51">
        <v>8.7889342731047897</v>
      </c>
      <c r="G88" s="51">
        <v>10.5759004118745</v>
      </c>
      <c r="H88" s="51">
        <v>7.0669469643690199</v>
      </c>
      <c r="I88" s="195">
        <v>4.6091752444563401</v>
      </c>
      <c r="J88" s="195">
        <v>46.4878518780815</v>
      </c>
      <c r="K88" s="51">
        <v>63.646111517229301</v>
      </c>
      <c r="L88" s="51">
        <v>36.048717150821702</v>
      </c>
      <c r="M88" s="195">
        <v>14.234768197510499</v>
      </c>
    </row>
    <row r="89" spans="1:13" x14ac:dyDescent="0.35">
      <c r="A89" s="76" t="s">
        <v>805</v>
      </c>
      <c r="B89" s="124" t="s">
        <v>331</v>
      </c>
      <c r="C89" s="51">
        <v>29.8611296325879</v>
      </c>
      <c r="D89" s="51">
        <v>17.249924835856401</v>
      </c>
      <c r="E89" s="51">
        <v>3.3177610160847202</v>
      </c>
      <c r="F89" s="51">
        <v>9.4167614566376692</v>
      </c>
      <c r="G89" s="51">
        <v>6.00037305746174</v>
      </c>
      <c r="H89" s="51">
        <v>10.390546326962401</v>
      </c>
      <c r="I89" s="195">
        <v>2.8229029083958599</v>
      </c>
      <c r="J89" s="195">
        <v>36.581205355772902</v>
      </c>
      <c r="K89" s="51">
        <v>64.637926341117506</v>
      </c>
      <c r="L89" s="51">
        <v>28.150257545722798</v>
      </c>
      <c r="M89" s="195">
        <v>30.579315304527601</v>
      </c>
    </row>
    <row r="90" spans="1:13" ht="15" thickBot="1" x14ac:dyDescent="0.4">
      <c r="A90" s="76" t="s">
        <v>805</v>
      </c>
      <c r="B90" s="125" t="s">
        <v>830</v>
      </c>
      <c r="C90" s="100">
        <v>39.669488012017503</v>
      </c>
      <c r="D90" s="100">
        <v>22.555546323355799</v>
      </c>
      <c r="E90" s="100">
        <v>1.4165859102937599</v>
      </c>
      <c r="F90" s="100">
        <v>22.479923302747601</v>
      </c>
      <c r="G90" s="100">
        <v>10.1713047186929</v>
      </c>
      <c r="H90" s="100">
        <v>9.7572138128754702</v>
      </c>
      <c r="I90" s="196">
        <v>1.31666169748817</v>
      </c>
      <c r="J90" s="196">
        <v>47.291585076882797</v>
      </c>
      <c r="K90" s="100">
        <v>78.649989497151907</v>
      </c>
      <c r="L90" s="100">
        <v>48.679815987404503</v>
      </c>
      <c r="M90" s="196">
        <v>18.172249818791901</v>
      </c>
    </row>
    <row r="91" spans="1:13" x14ac:dyDescent="0.35">
      <c r="A91" s="76" t="s">
        <v>805</v>
      </c>
      <c r="B91" s="124" t="s">
        <v>332</v>
      </c>
      <c r="C91" s="51">
        <v>20.287264206968299</v>
      </c>
      <c r="D91" s="51">
        <v>12.5789608960119</v>
      </c>
      <c r="E91" s="51">
        <v>3.7232738267977301</v>
      </c>
      <c r="F91" s="51">
        <v>5.2012207492106004</v>
      </c>
      <c r="G91" s="51">
        <v>5.0737968451231703</v>
      </c>
      <c r="H91" s="51">
        <v>5.5573953985280404</v>
      </c>
      <c r="I91" s="195">
        <v>2.46269765252883</v>
      </c>
      <c r="J91" s="195">
        <v>24.585379105366499</v>
      </c>
      <c r="K91" s="51">
        <v>70.980815023339204</v>
      </c>
      <c r="L91" s="51">
        <v>24.006535405929</v>
      </c>
      <c r="M91" s="195">
        <v>41.571593485082701</v>
      </c>
    </row>
    <row r="92" spans="1:13" x14ac:dyDescent="0.35">
      <c r="A92" s="76" t="s">
        <v>805</v>
      </c>
      <c r="B92" s="124" t="s">
        <v>333</v>
      </c>
      <c r="C92" s="51">
        <v>36.927347109458601</v>
      </c>
      <c r="D92" s="51">
        <v>11.0430003688419</v>
      </c>
      <c r="E92" s="51">
        <v>8.3430477526758509</v>
      </c>
      <c r="F92" s="51">
        <v>20.5353598692788</v>
      </c>
      <c r="G92" s="51">
        <v>4.2149260403117603</v>
      </c>
      <c r="H92" s="51">
        <v>6.79775810851506</v>
      </c>
      <c r="I92" s="195">
        <v>2.8574726218420499</v>
      </c>
      <c r="J92" s="195">
        <v>41.555028200084898</v>
      </c>
      <c r="K92" s="51">
        <v>39.837809693319898</v>
      </c>
      <c r="L92" s="51">
        <v>13.8827575419852</v>
      </c>
      <c r="M92" s="195">
        <v>27.1278413034381</v>
      </c>
    </row>
    <row r="93" spans="1:13" x14ac:dyDescent="0.35">
      <c r="A93" s="76" t="s">
        <v>805</v>
      </c>
      <c r="B93" s="124" t="s">
        <v>334</v>
      </c>
      <c r="C93" s="51">
        <v>24.392974305499202</v>
      </c>
      <c r="D93" s="51">
        <v>16.620875037894699</v>
      </c>
      <c r="E93" s="51">
        <v>4.7517611802953104</v>
      </c>
      <c r="F93" s="51">
        <v>0.19497088614006</v>
      </c>
      <c r="G93" s="51">
        <v>6.4655775020608202</v>
      </c>
      <c r="H93" s="51">
        <v>10.0209940357209</v>
      </c>
      <c r="I93" s="195">
        <v>3.1620890822778698</v>
      </c>
      <c r="J93" s="195">
        <v>32.391921529084499</v>
      </c>
      <c r="K93" s="51">
        <v>89.580274658716803</v>
      </c>
      <c r="L93" s="51">
        <v>29.304858093543501</v>
      </c>
      <c r="M93" s="195">
        <v>43.034087290590897</v>
      </c>
    </row>
    <row r="94" spans="1:13" x14ac:dyDescent="0.35">
      <c r="A94" s="76" t="s">
        <v>805</v>
      </c>
      <c r="B94" s="124" t="s">
        <v>335</v>
      </c>
      <c r="C94" s="51">
        <v>40.917736290752302</v>
      </c>
      <c r="D94" s="51">
        <v>18.154527146318902</v>
      </c>
      <c r="E94" s="51">
        <v>8.7422912810838795</v>
      </c>
      <c r="F94" s="51">
        <v>9.0469397417076092</v>
      </c>
      <c r="G94" s="51">
        <v>5.9168234864561899</v>
      </c>
      <c r="H94" s="51">
        <v>8.6402902943399091</v>
      </c>
      <c r="I94" s="195">
        <v>5.0147173259398201</v>
      </c>
      <c r="J94" s="195">
        <v>46.351158286560199</v>
      </c>
      <c r="K94" s="51">
        <v>72.504427532337502</v>
      </c>
      <c r="L94" s="51">
        <v>34.387949346289901</v>
      </c>
      <c r="M94" s="195">
        <v>45.0601614990738</v>
      </c>
    </row>
    <row r="95" spans="1:13" x14ac:dyDescent="0.35">
      <c r="A95" s="76" t="s">
        <v>805</v>
      </c>
      <c r="B95" s="124" t="s">
        <v>336</v>
      </c>
      <c r="C95" s="51">
        <v>23.2734434966255</v>
      </c>
      <c r="D95" s="51">
        <v>16.101041282424699</v>
      </c>
      <c r="E95" s="51">
        <v>2.81997224614646</v>
      </c>
      <c r="F95" s="51">
        <v>11.7426338349514</v>
      </c>
      <c r="G95" s="51">
        <v>5.9441011220129898</v>
      </c>
      <c r="H95" s="51">
        <v>6.5268577159698102</v>
      </c>
      <c r="I95" s="195">
        <v>2.94417097491776</v>
      </c>
      <c r="J95" s="195">
        <v>28.192654956673699</v>
      </c>
      <c r="K95" s="51">
        <v>54.694991904154698</v>
      </c>
      <c r="L95" s="51">
        <v>21.639533649261399</v>
      </c>
      <c r="M95" s="195">
        <v>27.1052150947502</v>
      </c>
    </row>
    <row r="96" spans="1:13" ht="15" thickBot="1" x14ac:dyDescent="0.4">
      <c r="A96" s="76" t="s">
        <v>805</v>
      </c>
      <c r="B96" s="125" t="s">
        <v>337</v>
      </c>
      <c r="C96" s="100">
        <v>24.547238542610799</v>
      </c>
      <c r="D96" s="100">
        <v>14.814322630554701</v>
      </c>
      <c r="E96" s="100">
        <v>2.4048999654096601</v>
      </c>
      <c r="F96" s="100">
        <v>5.8253064852272303</v>
      </c>
      <c r="G96" s="100">
        <v>5.5515237269269297</v>
      </c>
      <c r="H96" s="100">
        <v>9.8411665767370593</v>
      </c>
      <c r="I96" s="196">
        <v>2.3789290786924999</v>
      </c>
      <c r="J96" s="196">
        <v>30.0904606664112</v>
      </c>
      <c r="K96" s="100">
        <v>51.010002430943999</v>
      </c>
      <c r="L96" s="100">
        <v>9.7955846437420302</v>
      </c>
      <c r="M96" s="196">
        <v>26.171337332204999</v>
      </c>
    </row>
    <row r="97" spans="1:13" x14ac:dyDescent="0.35">
      <c r="A97" s="76" t="s">
        <v>805</v>
      </c>
      <c r="B97" s="124" t="s">
        <v>338</v>
      </c>
      <c r="C97" s="51">
        <v>21.359147772388301</v>
      </c>
      <c r="D97" s="51">
        <v>12.735604439748</v>
      </c>
      <c r="E97" s="51">
        <v>2.8538830489482501</v>
      </c>
      <c r="F97" s="51">
        <v>6.5754054326892897</v>
      </c>
      <c r="G97" s="51">
        <v>4.9901056201409997</v>
      </c>
      <c r="H97" s="51">
        <v>5.2087484078563397</v>
      </c>
      <c r="I97" s="195">
        <v>2.4533713494546099</v>
      </c>
      <c r="J97" s="195">
        <v>26.933337770967501</v>
      </c>
      <c r="K97" s="51">
        <v>69.548512239864095</v>
      </c>
      <c r="L97" s="51">
        <v>24.450748635655199</v>
      </c>
      <c r="M97" s="195">
        <v>39.108208089126201</v>
      </c>
    </row>
    <row r="98" spans="1:13" x14ac:dyDescent="0.35">
      <c r="A98" s="76" t="s">
        <v>805</v>
      </c>
      <c r="B98" s="124" t="s">
        <v>339</v>
      </c>
      <c r="C98" s="51">
        <v>17.524771980954799</v>
      </c>
      <c r="D98" s="51">
        <v>9.6796392497895294</v>
      </c>
      <c r="E98" s="51">
        <v>2.1234468258233998</v>
      </c>
      <c r="F98" s="51">
        <v>14.1460926766852</v>
      </c>
      <c r="G98" s="51">
        <v>4.3873338900375698</v>
      </c>
      <c r="H98" s="51">
        <v>6.0083610661586304</v>
      </c>
      <c r="I98" s="195">
        <v>1.7211658474338101</v>
      </c>
      <c r="J98" s="195">
        <v>22.7624482590649</v>
      </c>
      <c r="K98" s="51">
        <v>61.995018468800303</v>
      </c>
      <c r="L98" s="51">
        <v>22.486776647628599</v>
      </c>
      <c r="M98" s="195">
        <v>26.828093952089802</v>
      </c>
    </row>
    <row r="99" spans="1:13" ht="15" thickBot="1" x14ac:dyDescent="0.4">
      <c r="A99" s="76" t="s">
        <v>805</v>
      </c>
      <c r="B99" s="125" t="s">
        <v>623</v>
      </c>
      <c r="C99" s="100">
        <v>18.305821153264699</v>
      </c>
      <c r="D99" s="100">
        <v>7.6496067441150801</v>
      </c>
      <c r="E99" s="100">
        <v>3.78871426451391</v>
      </c>
      <c r="F99" s="100">
        <v>21.247487575163898</v>
      </c>
      <c r="G99" s="100">
        <v>2.3723224279433102</v>
      </c>
      <c r="H99" s="100">
        <v>3.1038949659523598</v>
      </c>
      <c r="I99" s="196">
        <v>1.52741959781531</v>
      </c>
      <c r="J99" s="196">
        <v>22.846015596048002</v>
      </c>
      <c r="K99" s="100">
        <v>71.009078814905294</v>
      </c>
      <c r="L99" s="100">
        <v>24.535862670530801</v>
      </c>
      <c r="M99" s="196">
        <v>41.885112735602597</v>
      </c>
    </row>
    <row r="100" spans="1:13" x14ac:dyDescent="0.35">
      <c r="A100" s="78"/>
      <c r="B100" s="34"/>
      <c r="C100" s="53"/>
      <c r="D100" s="53"/>
      <c r="E100" s="53"/>
      <c r="F100" s="53"/>
      <c r="G100" s="53"/>
      <c r="H100" s="53"/>
      <c r="I100" s="53"/>
      <c r="J100" s="53"/>
      <c r="K100" s="53"/>
      <c r="L100" s="53"/>
      <c r="M100" s="53"/>
    </row>
    <row r="101" spans="1:13" x14ac:dyDescent="0.35">
      <c r="A101" s="30" t="s">
        <v>630</v>
      </c>
    </row>
    <row r="102" spans="1:13" x14ac:dyDescent="0.35">
      <c r="A102" s="30" t="s">
        <v>583</v>
      </c>
    </row>
    <row r="103" spans="1:13" x14ac:dyDescent="0.35">
      <c r="A103" s="30" t="s">
        <v>1241</v>
      </c>
    </row>
    <row r="104" spans="1:13" x14ac:dyDescent="0.35">
      <c r="A104" s="30" t="s">
        <v>1308</v>
      </c>
    </row>
    <row r="105" spans="1:13" x14ac:dyDescent="0.35">
      <c r="A105" s="30" t="s">
        <v>1202</v>
      </c>
    </row>
    <row r="108" spans="1:13" ht="15.5" x14ac:dyDescent="0.35">
      <c r="B108" s="69" t="s">
        <v>1277</v>
      </c>
    </row>
    <row r="109" spans="1:13" ht="15.5" x14ac:dyDescent="0.35">
      <c r="B109" s="69"/>
    </row>
    <row r="110" spans="1:13" x14ac:dyDescent="0.35">
      <c r="B110" s="70" t="s">
        <v>759</v>
      </c>
    </row>
    <row r="111" spans="1:13" x14ac:dyDescent="0.35">
      <c r="B111" s="70" t="s">
        <v>796</v>
      </c>
    </row>
    <row r="112" spans="1:13"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5" fitToHeight="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1275</v>
      </c>
      <c r="C1" s="92" t="s">
        <v>98</v>
      </c>
      <c r="D1" s="92"/>
      <c r="E1" s="92"/>
      <c r="F1" s="93"/>
      <c r="G1" s="94"/>
      <c r="H1" s="93"/>
      <c r="I1" s="93"/>
      <c r="J1" s="93"/>
      <c r="K1" s="95"/>
      <c r="L1" s="96"/>
    </row>
    <row r="2" spans="1:12" ht="53" thickBot="1" x14ac:dyDescent="0.4">
      <c r="A2" s="8" t="s">
        <v>1013</v>
      </c>
      <c r="B2" s="121" t="s">
        <v>625</v>
      </c>
      <c r="C2" s="111" t="s">
        <v>1079</v>
      </c>
      <c r="D2" s="111" t="s">
        <v>1116</v>
      </c>
      <c r="E2" s="103" t="s">
        <v>1117</v>
      </c>
      <c r="F2" s="104" t="s">
        <v>1118</v>
      </c>
      <c r="G2" s="112" t="s">
        <v>1119</v>
      </c>
      <c r="H2" s="104" t="s">
        <v>1089</v>
      </c>
      <c r="I2" s="104" t="s">
        <v>836</v>
      </c>
      <c r="J2" s="104" t="s">
        <v>837</v>
      </c>
      <c r="K2" s="105" t="s">
        <v>1205</v>
      </c>
      <c r="L2" s="106" t="s">
        <v>1206</v>
      </c>
    </row>
    <row r="3" spans="1:12" x14ac:dyDescent="0.35">
      <c r="A3" s="27" t="s">
        <v>44</v>
      </c>
      <c r="B3" s="147" t="s">
        <v>351</v>
      </c>
      <c r="C3" s="148">
        <v>32866.267999999996</v>
      </c>
      <c r="D3" s="149">
        <v>211774.93059999999</v>
      </c>
      <c r="E3" s="148">
        <v>58375.977807000003</v>
      </c>
      <c r="F3" s="150">
        <v>-5.3853795391197998</v>
      </c>
      <c r="G3" s="151">
        <v>6824.5511734000002</v>
      </c>
      <c r="H3" s="150">
        <v>75.45</v>
      </c>
      <c r="I3" s="150">
        <v>51.3</v>
      </c>
      <c r="J3" s="150">
        <v>49.9</v>
      </c>
      <c r="K3" s="152">
        <v>0.58099999999999996</v>
      </c>
      <c r="L3" s="153">
        <v>0.39700000000000002</v>
      </c>
    </row>
    <row r="4" spans="1:12" x14ac:dyDescent="0.35">
      <c r="A4" s="27" t="s">
        <v>45</v>
      </c>
      <c r="B4" s="156" t="s">
        <v>0</v>
      </c>
      <c r="C4" s="157">
        <v>2351.625</v>
      </c>
      <c r="D4" s="158">
        <v>36349.609820999998</v>
      </c>
      <c r="E4" s="157">
        <v>15063.603488000001</v>
      </c>
      <c r="F4" s="56">
        <v>-8.4928389042879004</v>
      </c>
      <c r="G4" s="159">
        <v>15492.50045</v>
      </c>
      <c r="H4" s="56">
        <v>69.39</v>
      </c>
      <c r="I4" s="56">
        <v>53.3</v>
      </c>
      <c r="J4" s="56">
        <v>14.5</v>
      </c>
      <c r="K4" s="58">
        <v>0.73499999999999999</v>
      </c>
      <c r="L4" s="160" t="s">
        <v>316</v>
      </c>
    </row>
    <row r="5" spans="1:12" s="36" customFormat="1" x14ac:dyDescent="0.35">
      <c r="A5" s="77" t="s">
        <v>46</v>
      </c>
      <c r="B5" s="122" t="s">
        <v>1</v>
      </c>
      <c r="C5" s="52">
        <v>1160.164</v>
      </c>
      <c r="D5" s="113">
        <v>10188.544972</v>
      </c>
      <c r="E5" s="52">
        <v>3980.9017617999998</v>
      </c>
      <c r="F5" s="49">
        <v>-2.4187546925857002</v>
      </c>
      <c r="G5" s="114">
        <v>9041.0409786</v>
      </c>
      <c r="H5" s="49">
        <v>50.86</v>
      </c>
      <c r="I5" s="49">
        <v>54.6</v>
      </c>
      <c r="J5" s="49">
        <v>29.2</v>
      </c>
      <c r="K5" s="59">
        <v>0.61099999999999999</v>
      </c>
      <c r="L5" s="97">
        <v>0.432</v>
      </c>
    </row>
    <row r="6" spans="1:12" s="36" customFormat="1" x14ac:dyDescent="0.35">
      <c r="A6" s="77" t="s">
        <v>47</v>
      </c>
      <c r="B6" s="122" t="s">
        <v>2</v>
      </c>
      <c r="C6" s="52">
        <v>2142.252</v>
      </c>
      <c r="D6" s="113">
        <v>5409.5335482</v>
      </c>
      <c r="E6" s="52">
        <v>1999.4767833000001</v>
      </c>
      <c r="F6" s="49">
        <v>-5.3953732923687001</v>
      </c>
      <c r="G6" s="114">
        <v>2623.519808</v>
      </c>
      <c r="H6" s="49">
        <v>66.650000000000006</v>
      </c>
      <c r="I6" s="49">
        <v>44.9</v>
      </c>
      <c r="J6" s="49">
        <v>27.2</v>
      </c>
      <c r="K6" s="59">
        <v>0.52700000000000002</v>
      </c>
      <c r="L6" s="97">
        <v>0.38200000000000001</v>
      </c>
    </row>
    <row r="7" spans="1:12" s="36" customFormat="1" x14ac:dyDescent="0.35">
      <c r="A7" s="77" t="s">
        <v>48</v>
      </c>
      <c r="B7" s="122" t="s">
        <v>3</v>
      </c>
      <c r="C7" s="52">
        <v>19129.955000000002</v>
      </c>
      <c r="D7" s="113">
        <v>30478.829279000001</v>
      </c>
      <c r="E7" s="52">
        <v>11847.335405</v>
      </c>
      <c r="F7" s="49">
        <v>0.91259805816604</v>
      </c>
      <c r="G7" s="114">
        <v>1460.1989576000001</v>
      </c>
      <c r="H7" s="49">
        <v>75.239999999999995</v>
      </c>
      <c r="I7" s="49">
        <v>44.7</v>
      </c>
      <c r="J7" s="49">
        <v>69.2</v>
      </c>
      <c r="K7" s="59">
        <v>0.48299999999999998</v>
      </c>
      <c r="L7" s="97">
        <v>0.34499999999999997</v>
      </c>
    </row>
    <row r="8" spans="1:12" s="36" customFormat="1" x14ac:dyDescent="0.35">
      <c r="A8" s="77" t="s">
        <v>49</v>
      </c>
      <c r="B8" s="122" t="s">
        <v>4</v>
      </c>
      <c r="C8" s="52">
        <v>31255.435000000001</v>
      </c>
      <c r="D8" s="113">
        <v>40547.549823000001</v>
      </c>
      <c r="E8" s="52">
        <v>14028.805872999999</v>
      </c>
      <c r="F8" s="49">
        <v>-1.2338645353475</v>
      </c>
      <c r="G8" s="114">
        <v>1297.2959685999999</v>
      </c>
      <c r="H8" s="49">
        <v>76.13</v>
      </c>
      <c r="I8" s="49">
        <v>54</v>
      </c>
      <c r="J8" s="49">
        <v>63.7</v>
      </c>
      <c r="K8" s="59">
        <v>0.45600000000000002</v>
      </c>
      <c r="L8" s="97">
        <v>0.316</v>
      </c>
    </row>
    <row r="9" spans="1:12" s="36" customFormat="1" x14ac:dyDescent="0.35">
      <c r="A9" s="77" t="s">
        <v>50</v>
      </c>
      <c r="B9" s="122" t="s">
        <v>5</v>
      </c>
      <c r="C9" s="52">
        <v>2540.9160000000002</v>
      </c>
      <c r="D9" s="113">
        <v>23836.021629999999</v>
      </c>
      <c r="E9" s="52">
        <v>10709.924336</v>
      </c>
      <c r="F9" s="49">
        <v>-7.9835438267176997</v>
      </c>
      <c r="G9" s="114">
        <v>9517.2851527000003</v>
      </c>
      <c r="H9" s="49">
        <v>58.75</v>
      </c>
      <c r="I9" s="49">
        <v>59.1</v>
      </c>
      <c r="J9" s="49">
        <v>13.8</v>
      </c>
      <c r="K9" s="59">
        <v>0.64600000000000002</v>
      </c>
      <c r="L9" s="97">
        <v>0.41799999999999998</v>
      </c>
    </row>
    <row r="10" spans="1:12" s="36" customFormat="1" x14ac:dyDescent="0.35">
      <c r="A10" s="77" t="s">
        <v>51</v>
      </c>
      <c r="B10" s="122" t="s">
        <v>6</v>
      </c>
      <c r="C10" s="52">
        <v>59308.69</v>
      </c>
      <c r="D10" s="113">
        <v>792332.60794999998</v>
      </c>
      <c r="E10" s="52">
        <v>335343.96476</v>
      </c>
      <c r="F10" s="49">
        <v>-6.4319748264492</v>
      </c>
      <c r="G10" s="114">
        <v>13289.265841</v>
      </c>
      <c r="H10" s="49">
        <v>51.49</v>
      </c>
      <c r="I10" s="49">
        <v>63</v>
      </c>
      <c r="J10" s="49">
        <v>18.7</v>
      </c>
      <c r="K10" s="59">
        <v>0.70899999999999996</v>
      </c>
      <c r="L10" s="97">
        <v>0.46800000000000003</v>
      </c>
    </row>
    <row r="11" spans="1:12" x14ac:dyDescent="0.35">
      <c r="A11" s="27" t="s">
        <v>52</v>
      </c>
      <c r="B11" s="122" t="s">
        <v>552</v>
      </c>
      <c r="C11" s="157">
        <v>18383.955999999998</v>
      </c>
      <c r="D11" s="158">
        <v>63405.860606000002</v>
      </c>
      <c r="E11" s="157">
        <v>19319.362238999998</v>
      </c>
      <c r="F11" s="56">
        <v>-3.0199441675193999</v>
      </c>
      <c r="G11" s="159">
        <v>3358.0055400000001</v>
      </c>
      <c r="H11" s="56">
        <v>74.2</v>
      </c>
      <c r="I11" s="56">
        <v>57.1</v>
      </c>
      <c r="J11" s="56">
        <v>58.7</v>
      </c>
      <c r="K11" s="58">
        <v>0.58399999999999996</v>
      </c>
      <c r="L11" s="160">
        <v>0.40100000000000002</v>
      </c>
    </row>
    <row r="12" spans="1:12" s="36" customFormat="1" ht="15" thickBot="1" x14ac:dyDescent="0.4">
      <c r="A12" s="77" t="s">
        <v>53</v>
      </c>
      <c r="B12" s="123" t="s">
        <v>7</v>
      </c>
      <c r="C12" s="107">
        <v>14862.927</v>
      </c>
      <c r="D12" s="115">
        <v>34244.137045000003</v>
      </c>
      <c r="E12" s="107">
        <v>21924.448032</v>
      </c>
      <c r="F12" s="108">
        <v>-4.0691145623661997</v>
      </c>
      <c r="G12" s="116">
        <v>2254.4927413</v>
      </c>
      <c r="H12" s="108">
        <v>80.91</v>
      </c>
      <c r="I12" s="108">
        <v>50.3</v>
      </c>
      <c r="J12" s="108">
        <v>39.5</v>
      </c>
      <c r="K12" s="109">
        <v>0.57099999999999995</v>
      </c>
      <c r="L12" s="110">
        <v>0.441</v>
      </c>
    </row>
    <row r="13" spans="1:12" ht="15" thickBot="1" x14ac:dyDescent="0.4">
      <c r="A13" s="74" t="s">
        <v>805</v>
      </c>
      <c r="B13" s="126" t="s">
        <v>8</v>
      </c>
      <c r="C13" s="127">
        <v>184002.18799999999</v>
      </c>
      <c r="D13" s="128">
        <v>1248567.6252742</v>
      </c>
      <c r="E13" s="127">
        <v>492593.80048510002</v>
      </c>
      <c r="F13" s="129">
        <v>-5.7206591846565997</v>
      </c>
      <c r="G13" s="130">
        <v>6809.2334725547498</v>
      </c>
      <c r="H13" s="129">
        <v>67.906999999999996</v>
      </c>
      <c r="I13" s="129">
        <v>53.23</v>
      </c>
      <c r="J13" s="129">
        <v>38.44</v>
      </c>
      <c r="K13" s="131">
        <v>0.59030000000000005</v>
      </c>
      <c r="L13" s="132">
        <v>0.4</v>
      </c>
    </row>
    <row r="14" spans="1:12" s="36" customFormat="1" x14ac:dyDescent="0.35">
      <c r="A14" s="77" t="s">
        <v>54</v>
      </c>
      <c r="B14" s="122" t="s">
        <v>9</v>
      </c>
      <c r="C14" s="52">
        <v>11890.781000000001</v>
      </c>
      <c r="D14" s="113">
        <v>9046.6917644999994</v>
      </c>
      <c r="E14" s="52">
        <v>3039.7985893</v>
      </c>
      <c r="F14" s="49">
        <v>-1.0400301082831001</v>
      </c>
      <c r="G14" s="114">
        <v>761.82971898999995</v>
      </c>
      <c r="H14" s="49">
        <v>78.87</v>
      </c>
      <c r="I14" s="49">
        <v>38.6</v>
      </c>
      <c r="J14" s="49">
        <v>72.8</v>
      </c>
      <c r="K14" s="59">
        <v>0.433</v>
      </c>
      <c r="L14" s="97">
        <v>0.30299999999999999</v>
      </c>
    </row>
    <row r="15" spans="1:12" s="36" customFormat="1" x14ac:dyDescent="0.35">
      <c r="A15" s="77" t="s">
        <v>55</v>
      </c>
      <c r="B15" s="122" t="s">
        <v>10</v>
      </c>
      <c r="C15" s="52">
        <v>26545.864000000001</v>
      </c>
      <c r="D15" s="113">
        <v>97878.168179</v>
      </c>
      <c r="E15" s="52">
        <v>39938.283645000003</v>
      </c>
      <c r="F15" s="49">
        <v>-1.5413561501937001</v>
      </c>
      <c r="G15" s="114">
        <v>3687.1343941999999</v>
      </c>
      <c r="H15" s="49">
        <v>74.67</v>
      </c>
      <c r="I15" s="49">
        <v>46.6</v>
      </c>
      <c r="J15" s="49">
        <v>26</v>
      </c>
      <c r="K15" s="59">
        <v>0.56299999999999994</v>
      </c>
      <c r="L15" s="97">
        <v>0.375</v>
      </c>
    </row>
    <row r="16" spans="1:12" s="36" customFormat="1" x14ac:dyDescent="0.35">
      <c r="A16" s="77" t="s">
        <v>56</v>
      </c>
      <c r="B16" s="122" t="s">
        <v>11</v>
      </c>
      <c r="C16" s="52">
        <v>4829.7640000000001</v>
      </c>
      <c r="D16" s="113">
        <v>4776.3617138999998</v>
      </c>
      <c r="E16" s="52">
        <v>2386.9188230999998</v>
      </c>
      <c r="F16" s="49">
        <v>0.96955151129924999</v>
      </c>
      <c r="G16" s="114">
        <v>988.89476477000005</v>
      </c>
      <c r="H16" s="49">
        <v>70.510000000000005</v>
      </c>
      <c r="I16" s="49" t="s">
        <v>316</v>
      </c>
      <c r="J16" s="49" t="s">
        <v>316</v>
      </c>
      <c r="K16" s="59">
        <v>0.39700000000000002</v>
      </c>
      <c r="L16" s="97">
        <v>0.23200000000000001</v>
      </c>
    </row>
    <row r="17" spans="1:12" x14ac:dyDescent="0.35">
      <c r="A17" s="27" t="s">
        <v>57</v>
      </c>
      <c r="B17" s="154" t="s">
        <v>352</v>
      </c>
      <c r="C17" s="148">
        <v>16425.859</v>
      </c>
      <c r="D17" s="149">
        <v>26475.956257000002</v>
      </c>
      <c r="E17" s="148">
        <v>10835.798892000001</v>
      </c>
      <c r="F17" s="150">
        <v>-0.82089714835060001</v>
      </c>
      <c r="G17" s="151">
        <v>1611.8322327999999</v>
      </c>
      <c r="H17" s="150">
        <v>68.08</v>
      </c>
      <c r="I17" s="150">
        <v>43.3</v>
      </c>
      <c r="J17" s="150">
        <v>38.1</v>
      </c>
      <c r="K17" s="152">
        <v>0.39800000000000002</v>
      </c>
      <c r="L17" s="153">
        <v>0.248</v>
      </c>
    </row>
    <row r="18" spans="1:12" x14ac:dyDescent="0.35">
      <c r="A18" s="27" t="s">
        <v>58</v>
      </c>
      <c r="B18" s="154" t="s">
        <v>921</v>
      </c>
      <c r="C18" s="148">
        <v>5518.0919999999996</v>
      </c>
      <c r="D18" s="149">
        <v>19894.413043</v>
      </c>
      <c r="E18" s="148">
        <v>10328.802116000001</v>
      </c>
      <c r="F18" s="150">
        <v>-8.1691744314386003</v>
      </c>
      <c r="G18" s="151">
        <v>4249.3350780000001</v>
      </c>
      <c r="H18" s="150">
        <v>66.349999999999994</v>
      </c>
      <c r="I18" s="150">
        <v>48.9</v>
      </c>
      <c r="J18" s="150">
        <v>39.6</v>
      </c>
      <c r="K18" s="152">
        <v>0.57399999999999995</v>
      </c>
      <c r="L18" s="153">
        <v>0.43</v>
      </c>
    </row>
    <row r="19" spans="1:12" x14ac:dyDescent="0.35">
      <c r="A19" s="27" t="s">
        <v>59</v>
      </c>
      <c r="B19" s="122" t="s">
        <v>577</v>
      </c>
      <c r="C19" s="157">
        <v>89561.403999999995</v>
      </c>
      <c r="D19" s="158">
        <v>102254.46712</v>
      </c>
      <c r="E19" s="157">
        <v>48706.523125</v>
      </c>
      <c r="F19" s="56">
        <v>1.7354227651635401</v>
      </c>
      <c r="G19" s="159">
        <v>1141.7247001000001</v>
      </c>
      <c r="H19" s="56">
        <v>61.38</v>
      </c>
      <c r="I19" s="56">
        <v>42.1</v>
      </c>
      <c r="J19" s="56">
        <v>77.2</v>
      </c>
      <c r="K19" s="58">
        <v>0.48</v>
      </c>
      <c r="L19" s="160">
        <v>0.33500000000000002</v>
      </c>
    </row>
    <row r="20" spans="1:12" x14ac:dyDescent="0.35">
      <c r="A20" s="27" t="s">
        <v>60</v>
      </c>
      <c r="B20" s="154" t="s">
        <v>353</v>
      </c>
      <c r="C20" s="148">
        <v>1402.9849999999999</v>
      </c>
      <c r="D20" s="149">
        <v>25168.19989</v>
      </c>
      <c r="E20" s="148">
        <v>10036.353732</v>
      </c>
      <c r="F20" s="150">
        <v>-4.8933564750123999</v>
      </c>
      <c r="G20" s="151">
        <v>17897.004785000001</v>
      </c>
      <c r="H20" s="150">
        <v>60.8</v>
      </c>
      <c r="I20" s="150" t="s">
        <v>316</v>
      </c>
      <c r="J20" s="150" t="s">
        <v>316</v>
      </c>
      <c r="K20" s="152">
        <v>0.59199999999999997</v>
      </c>
      <c r="L20" s="153" t="s">
        <v>316</v>
      </c>
    </row>
    <row r="21" spans="1:12" x14ac:dyDescent="0.35">
      <c r="A21" s="27" t="s">
        <v>61</v>
      </c>
      <c r="B21" s="154" t="s">
        <v>354</v>
      </c>
      <c r="C21" s="148">
        <v>2225.7280000000001</v>
      </c>
      <c r="D21" s="149">
        <v>33620.386769999997</v>
      </c>
      <c r="E21" s="148">
        <v>15338.95858</v>
      </c>
      <c r="F21" s="150">
        <v>-1.8380919765570001</v>
      </c>
      <c r="G21" s="151">
        <v>15950.754639000001</v>
      </c>
      <c r="H21" s="150">
        <v>52.04</v>
      </c>
      <c r="I21" s="150">
        <v>38</v>
      </c>
      <c r="J21" s="150">
        <v>3.4</v>
      </c>
      <c r="K21" s="152">
        <v>0.70299999999999996</v>
      </c>
      <c r="L21" s="153">
        <v>0.54400000000000004</v>
      </c>
    </row>
    <row r="22" spans="1:12" s="36" customFormat="1" ht="15" thickBot="1" x14ac:dyDescent="0.4">
      <c r="A22" s="77" t="s">
        <v>62</v>
      </c>
      <c r="B22" s="122" t="s">
        <v>555</v>
      </c>
      <c r="C22" s="52">
        <v>219.161</v>
      </c>
      <c r="D22" s="113">
        <v>927.74231606000001</v>
      </c>
      <c r="E22" s="52">
        <v>477.34928393000001</v>
      </c>
      <c r="F22" s="49">
        <v>3.0032058749941202</v>
      </c>
      <c r="G22" s="114">
        <v>4255.6986975</v>
      </c>
      <c r="H22" s="49">
        <v>55.36</v>
      </c>
      <c r="I22" s="49">
        <v>56.3</v>
      </c>
      <c r="J22" s="49">
        <v>35.6</v>
      </c>
      <c r="K22" s="59">
        <v>0.625</v>
      </c>
      <c r="L22" s="97">
        <v>0.52</v>
      </c>
    </row>
    <row r="23" spans="1:12" ht="15" thickBot="1" x14ac:dyDescent="0.4">
      <c r="A23" s="74" t="s">
        <v>805</v>
      </c>
      <c r="B23" s="126" t="s">
        <v>12</v>
      </c>
      <c r="C23" s="127">
        <v>158619.63800000001</v>
      </c>
      <c r="D23" s="128">
        <v>320042.38705346</v>
      </c>
      <c r="E23" s="127">
        <v>141088.78678632999</v>
      </c>
      <c r="F23" s="129">
        <v>-1.0767679741609999</v>
      </c>
      <c r="G23" s="130">
        <v>2051.67167593463</v>
      </c>
      <c r="H23" s="129">
        <v>65.34</v>
      </c>
      <c r="I23" s="129">
        <v>44.828571428571401</v>
      </c>
      <c r="J23" s="129">
        <v>41.814285714285703</v>
      </c>
      <c r="K23" s="131">
        <v>0.52944444444444005</v>
      </c>
      <c r="L23" s="132">
        <v>0.37337500000000001</v>
      </c>
    </row>
    <row r="24" spans="1:12" s="36" customFormat="1" x14ac:dyDescent="0.35">
      <c r="A24" s="77" t="s">
        <v>63</v>
      </c>
      <c r="B24" s="122" t="s">
        <v>13</v>
      </c>
      <c r="C24" s="52">
        <v>869.59500000000003</v>
      </c>
      <c r="D24" s="113">
        <v>2731.3536392999999</v>
      </c>
      <c r="E24" s="52">
        <v>1215.9986451</v>
      </c>
      <c r="F24" s="49">
        <v>-0.5035111931174</v>
      </c>
      <c r="G24" s="114">
        <v>3044.2440912000002</v>
      </c>
      <c r="H24" s="49">
        <v>44.29</v>
      </c>
      <c r="I24" s="49">
        <v>45.3</v>
      </c>
      <c r="J24" s="49">
        <v>19.100000000000001</v>
      </c>
      <c r="K24" s="59">
        <v>0.55400000000000005</v>
      </c>
      <c r="L24" s="97">
        <v>0.30299999999999999</v>
      </c>
    </row>
    <row r="25" spans="1:12" s="36" customFormat="1" x14ac:dyDescent="0.35">
      <c r="A25" s="77" t="s">
        <v>64</v>
      </c>
      <c r="B25" s="122" t="s">
        <v>14</v>
      </c>
      <c r="C25" s="52">
        <v>988.00199999999995</v>
      </c>
      <c r="D25" s="113">
        <v>5762.6229802999997</v>
      </c>
      <c r="E25" s="52">
        <v>3439.8007381000002</v>
      </c>
      <c r="F25" s="49">
        <v>1.00000000080704</v>
      </c>
      <c r="G25" s="114">
        <v>5832.6025455999998</v>
      </c>
      <c r="H25" s="49">
        <v>58.72</v>
      </c>
      <c r="I25" s="49">
        <v>41.6</v>
      </c>
      <c r="J25" s="49">
        <v>17</v>
      </c>
      <c r="K25" s="59">
        <v>0.52400000000000002</v>
      </c>
      <c r="L25" s="97" t="s">
        <v>316</v>
      </c>
    </row>
    <row r="26" spans="1:12" s="36" customFormat="1" x14ac:dyDescent="0.35">
      <c r="A26" s="77" t="s">
        <v>65</v>
      </c>
      <c r="B26" s="122" t="s">
        <v>15</v>
      </c>
      <c r="C26" s="52">
        <v>3546.4270000000001</v>
      </c>
      <c r="D26" s="113">
        <v>6455.2349399000004</v>
      </c>
      <c r="E26" s="52">
        <v>2083.9273237000002</v>
      </c>
      <c r="F26" s="49">
        <v>-0.62664420390450004</v>
      </c>
      <c r="G26" s="114">
        <v>1820.4272249999999</v>
      </c>
      <c r="H26" s="49">
        <v>74.03</v>
      </c>
      <c r="I26" s="49" t="s">
        <v>316</v>
      </c>
      <c r="J26" s="49" t="s">
        <v>316</v>
      </c>
      <c r="K26" s="59">
        <v>0.45900000000000002</v>
      </c>
      <c r="L26" s="97" t="s">
        <v>316</v>
      </c>
    </row>
    <row r="27" spans="1:12" s="36" customFormat="1" x14ac:dyDescent="0.35">
      <c r="A27" s="77" t="s">
        <v>66</v>
      </c>
      <c r="B27" s="122" t="s">
        <v>16</v>
      </c>
      <c r="C27" s="52">
        <v>114963.583</v>
      </c>
      <c r="D27" s="113">
        <v>282569.21000000002</v>
      </c>
      <c r="E27" s="52">
        <v>96610.723379000003</v>
      </c>
      <c r="F27" s="49">
        <v>6.05718844726304</v>
      </c>
      <c r="G27" s="114">
        <v>2907.8498368999999</v>
      </c>
      <c r="H27" s="49">
        <v>76.44</v>
      </c>
      <c r="I27" s="49">
        <v>35</v>
      </c>
      <c r="J27" s="49">
        <v>30.8</v>
      </c>
      <c r="K27" s="59">
        <v>0.48499999999999999</v>
      </c>
      <c r="L27" s="97">
        <v>0.34799999999999998</v>
      </c>
    </row>
    <row r="28" spans="1:12" s="36" customFormat="1" x14ac:dyDescent="0.35">
      <c r="A28" s="77" t="s">
        <v>67</v>
      </c>
      <c r="B28" s="122" t="s">
        <v>17</v>
      </c>
      <c r="C28" s="52">
        <v>53771.3</v>
      </c>
      <c r="D28" s="113">
        <v>246139.58499999999</v>
      </c>
      <c r="E28" s="52">
        <v>102427.28885</v>
      </c>
      <c r="F28" s="49">
        <v>-0.31617768813410002</v>
      </c>
      <c r="G28" s="114">
        <v>5054.9650382</v>
      </c>
      <c r="H28" s="49">
        <v>71.89</v>
      </c>
      <c r="I28" s="49">
        <v>40.799999999999997</v>
      </c>
      <c r="J28" s="49">
        <v>37.1</v>
      </c>
      <c r="K28" s="59">
        <v>0.60099999999999998</v>
      </c>
      <c r="L28" s="97">
        <v>0.443</v>
      </c>
    </row>
    <row r="29" spans="1:12" s="36" customFormat="1" x14ac:dyDescent="0.35">
      <c r="A29" s="77" t="s">
        <v>68</v>
      </c>
      <c r="B29" s="122" t="s">
        <v>18</v>
      </c>
      <c r="C29" s="52">
        <v>27691.019</v>
      </c>
      <c r="D29" s="113">
        <v>43226.501503</v>
      </c>
      <c r="E29" s="52">
        <v>13179.176025999999</v>
      </c>
      <c r="F29" s="49">
        <v>-6.1183824958545001</v>
      </c>
      <c r="G29" s="114">
        <v>1514.6623863</v>
      </c>
      <c r="H29" s="49">
        <v>83.45</v>
      </c>
      <c r="I29" s="49">
        <v>42.6</v>
      </c>
      <c r="J29" s="49">
        <v>78.8</v>
      </c>
      <c r="K29" s="59">
        <v>0.52800000000000002</v>
      </c>
      <c r="L29" s="97">
        <v>0.39</v>
      </c>
    </row>
    <row r="30" spans="1:12" s="36" customFormat="1" x14ac:dyDescent="0.35">
      <c r="A30" s="77" t="s">
        <v>69</v>
      </c>
      <c r="B30" s="122" t="s">
        <v>19</v>
      </c>
      <c r="C30" s="52">
        <v>1271.7670000000001</v>
      </c>
      <c r="D30" s="113">
        <v>25983.112616999999</v>
      </c>
      <c r="E30" s="52">
        <v>10920.596946</v>
      </c>
      <c r="F30" s="49">
        <v>-14.899999999116</v>
      </c>
      <c r="G30" s="114">
        <v>20506.032627000001</v>
      </c>
      <c r="H30" s="49">
        <v>56.33</v>
      </c>
      <c r="I30" s="49">
        <v>36.799999999999997</v>
      </c>
      <c r="J30" s="49">
        <v>0.2</v>
      </c>
      <c r="K30" s="59">
        <v>0.80400000000000005</v>
      </c>
      <c r="L30" s="97">
        <v>0.69399999999999995</v>
      </c>
    </row>
    <row r="31" spans="1:12" s="36" customFormat="1" x14ac:dyDescent="0.35">
      <c r="A31" s="77" t="s">
        <v>70</v>
      </c>
      <c r="B31" s="122" t="s">
        <v>20</v>
      </c>
      <c r="C31" s="52">
        <v>12952.209000000001</v>
      </c>
      <c r="D31" s="113">
        <v>28671.96529</v>
      </c>
      <c r="E31" s="52">
        <v>10332.218051</v>
      </c>
      <c r="F31" s="49">
        <v>-3.3570256971022001</v>
      </c>
      <c r="G31" s="114">
        <v>2263.9154665000001</v>
      </c>
      <c r="H31" s="49">
        <v>80.319999999999993</v>
      </c>
      <c r="I31" s="49">
        <v>43.7</v>
      </c>
      <c r="J31" s="49">
        <v>56.5</v>
      </c>
      <c r="K31" s="59">
        <v>0.54300000000000004</v>
      </c>
      <c r="L31" s="97">
        <v>0.38700000000000001</v>
      </c>
    </row>
    <row r="32" spans="1:12" s="36" customFormat="1" x14ac:dyDescent="0.35">
      <c r="A32" s="77" t="s">
        <v>71</v>
      </c>
      <c r="B32" s="122" t="s">
        <v>21</v>
      </c>
      <c r="C32" s="52">
        <v>98.34</v>
      </c>
      <c r="D32" s="113">
        <v>2484.2051674999998</v>
      </c>
      <c r="E32" s="52">
        <v>1137.5601721</v>
      </c>
      <c r="F32" s="49">
        <v>-12.865922754301</v>
      </c>
      <c r="G32" s="114">
        <v>25554.603837999999</v>
      </c>
      <c r="H32" s="49" t="s">
        <v>316</v>
      </c>
      <c r="I32" s="49">
        <v>32.1</v>
      </c>
      <c r="J32" s="49">
        <v>0.5</v>
      </c>
      <c r="K32" s="59">
        <v>0.79600000000000004</v>
      </c>
      <c r="L32" s="97">
        <v>0.67</v>
      </c>
    </row>
    <row r="33" spans="1:12" s="36" customFormat="1" x14ac:dyDescent="0.35">
      <c r="A33" s="77" t="s">
        <v>72</v>
      </c>
      <c r="B33" s="122" t="s">
        <v>22</v>
      </c>
      <c r="C33" s="52">
        <v>15893.218999999999</v>
      </c>
      <c r="D33" s="113">
        <v>14020.954523</v>
      </c>
      <c r="E33" s="52">
        <v>4989.6745291999996</v>
      </c>
      <c r="F33" s="49">
        <v>-0.70000000057800005</v>
      </c>
      <c r="G33" s="114">
        <v>931.89872639999999</v>
      </c>
      <c r="H33" s="49">
        <v>47.5</v>
      </c>
      <c r="I33" s="49">
        <v>36.799999999999997</v>
      </c>
      <c r="J33" s="49">
        <v>68.599999999999994</v>
      </c>
      <c r="K33" s="59" t="s">
        <v>316</v>
      </c>
      <c r="L33" s="97" t="s">
        <v>316</v>
      </c>
    </row>
    <row r="34" spans="1:12" x14ac:dyDescent="0.35">
      <c r="A34" s="27" t="s">
        <v>73</v>
      </c>
      <c r="B34" s="156" t="s">
        <v>526</v>
      </c>
      <c r="C34" s="157">
        <v>11193.728999999999</v>
      </c>
      <c r="D34" s="158">
        <v>10901.877179999999</v>
      </c>
      <c r="E34" s="157">
        <v>4439.6501128</v>
      </c>
      <c r="F34" s="56">
        <v>-6.5886469764628002</v>
      </c>
      <c r="G34" s="159">
        <v>791.18669609999995</v>
      </c>
      <c r="H34" s="56">
        <v>69.760000000000005</v>
      </c>
      <c r="I34" s="56">
        <v>44.1</v>
      </c>
      <c r="J34" s="56">
        <v>76.400000000000006</v>
      </c>
      <c r="K34" s="58">
        <v>0.433</v>
      </c>
      <c r="L34" s="160">
        <v>0.27600000000000002</v>
      </c>
    </row>
    <row r="35" spans="1:12" s="36" customFormat="1" x14ac:dyDescent="0.35">
      <c r="A35" s="77" t="s">
        <v>74</v>
      </c>
      <c r="B35" s="122" t="s">
        <v>520</v>
      </c>
      <c r="C35" s="52">
        <v>43849.269</v>
      </c>
      <c r="D35" s="113">
        <v>181628.70743000001</v>
      </c>
      <c r="E35" s="52">
        <v>34395.882115</v>
      </c>
      <c r="F35" s="49">
        <v>-3.6298052555328999</v>
      </c>
      <c r="G35" s="114">
        <v>4095.7678649999998</v>
      </c>
      <c r="H35" s="49">
        <v>46.92</v>
      </c>
      <c r="I35" s="49">
        <v>34.200000000000003</v>
      </c>
      <c r="J35" s="49">
        <v>12.2</v>
      </c>
      <c r="K35" s="59">
        <v>0.51</v>
      </c>
      <c r="L35" s="97">
        <v>0.33300000000000002</v>
      </c>
    </row>
    <row r="36" spans="1:12" s="36" customFormat="1" x14ac:dyDescent="0.35">
      <c r="A36" s="77" t="s">
        <v>75</v>
      </c>
      <c r="B36" s="122" t="s">
        <v>616</v>
      </c>
      <c r="C36" s="52">
        <v>59734.213000000003</v>
      </c>
      <c r="D36" s="113">
        <v>169688.87562999999</v>
      </c>
      <c r="E36" s="52">
        <v>64402.769620999999</v>
      </c>
      <c r="F36" s="49">
        <v>4.8061423090033797</v>
      </c>
      <c r="G36" s="114">
        <v>2925.6154007</v>
      </c>
      <c r="H36" s="49">
        <v>83.16</v>
      </c>
      <c r="I36" s="49">
        <v>40.5</v>
      </c>
      <c r="J36" s="49">
        <v>49.4</v>
      </c>
      <c r="K36" s="59">
        <v>0.52900000000000003</v>
      </c>
      <c r="L36" s="97">
        <v>0.39700000000000002</v>
      </c>
    </row>
    <row r="37" spans="1:12" s="36" customFormat="1" ht="15" thickBot="1" x14ac:dyDescent="0.4">
      <c r="A37" s="77" t="s">
        <v>76</v>
      </c>
      <c r="B37" s="122" t="s">
        <v>23</v>
      </c>
      <c r="C37" s="52">
        <v>45741</v>
      </c>
      <c r="D37" s="113">
        <v>106824.55434</v>
      </c>
      <c r="E37" s="52">
        <v>38141.406859000002</v>
      </c>
      <c r="F37" s="49">
        <v>-0.84120332728750002</v>
      </c>
      <c r="G37" s="114">
        <v>2591.4326342999998</v>
      </c>
      <c r="H37" s="49">
        <v>66.88</v>
      </c>
      <c r="I37" s="49">
        <v>42.8</v>
      </c>
      <c r="J37" s="49">
        <v>41.3</v>
      </c>
      <c r="K37" s="59">
        <v>0.54400000000000004</v>
      </c>
      <c r="L37" s="97">
        <v>0.39900000000000002</v>
      </c>
    </row>
    <row r="38" spans="1:12" ht="15" thickBot="1" x14ac:dyDescent="0.4">
      <c r="A38" s="74" t="s">
        <v>805</v>
      </c>
      <c r="B38" s="126" t="s">
        <v>24</v>
      </c>
      <c r="C38" s="127">
        <v>392563.67200000002</v>
      </c>
      <c r="D38" s="128">
        <v>1127088.76024</v>
      </c>
      <c r="E38" s="127">
        <v>387716.67336800002</v>
      </c>
      <c r="F38" s="129">
        <v>0.74441533270619997</v>
      </c>
      <c r="G38" s="130">
        <v>3101.1265845378598</v>
      </c>
      <c r="H38" s="129">
        <v>66.13</v>
      </c>
      <c r="I38" s="129">
        <v>39.7153846153846</v>
      </c>
      <c r="J38" s="129">
        <v>37.530769230769202</v>
      </c>
      <c r="K38" s="131">
        <v>0.56230769230768995</v>
      </c>
      <c r="L38" s="132">
        <v>0.42181818181817998</v>
      </c>
    </row>
    <row r="39" spans="1:12" x14ac:dyDescent="0.35">
      <c r="A39" s="27" t="s">
        <v>77</v>
      </c>
      <c r="B39" s="155" t="s">
        <v>355</v>
      </c>
      <c r="C39" s="148">
        <v>43851.042999999998</v>
      </c>
      <c r="D39" s="149">
        <v>497091.44020000001</v>
      </c>
      <c r="E39" s="148">
        <v>147599.50930999999</v>
      </c>
      <c r="F39" s="150">
        <v>-4.9000000004148996</v>
      </c>
      <c r="G39" s="151">
        <v>11239.546888000001</v>
      </c>
      <c r="H39" s="150">
        <v>40.299999999999997</v>
      </c>
      <c r="I39" s="150">
        <v>27.6</v>
      </c>
      <c r="J39" s="150">
        <v>0.4</v>
      </c>
      <c r="K39" s="152">
        <v>0.748</v>
      </c>
      <c r="L39" s="153">
        <v>0.59599999999999997</v>
      </c>
    </row>
    <row r="40" spans="1:12" s="36" customFormat="1" x14ac:dyDescent="0.35">
      <c r="A40" s="77" t="s">
        <v>78</v>
      </c>
      <c r="B40" s="122" t="s">
        <v>438</v>
      </c>
      <c r="C40" s="52">
        <v>102334.40300000001</v>
      </c>
      <c r="D40" s="113">
        <v>1290023.5248</v>
      </c>
      <c r="E40" s="52">
        <v>363245.4277</v>
      </c>
      <c r="F40" s="49">
        <v>3.5696694750486002</v>
      </c>
      <c r="G40" s="114">
        <v>12787.956985999999</v>
      </c>
      <c r="H40" s="49">
        <v>43</v>
      </c>
      <c r="I40" s="49">
        <v>31.5</v>
      </c>
      <c r="J40" s="49">
        <v>3.8</v>
      </c>
      <c r="K40" s="59">
        <v>0.70699999999999996</v>
      </c>
      <c r="L40" s="97">
        <v>0.497</v>
      </c>
    </row>
    <row r="41" spans="1:12" x14ac:dyDescent="0.35">
      <c r="A41" s="27" t="s">
        <v>79</v>
      </c>
      <c r="B41" s="155" t="s">
        <v>356</v>
      </c>
      <c r="C41" s="148">
        <v>6871.2870000000003</v>
      </c>
      <c r="D41" s="149">
        <v>39146.705179999997</v>
      </c>
      <c r="E41" s="148">
        <v>19209.838186000001</v>
      </c>
      <c r="F41" s="150">
        <v>-59.718671059854003</v>
      </c>
      <c r="G41" s="151">
        <v>5892.3553627000001</v>
      </c>
      <c r="H41" s="150">
        <v>48.15</v>
      </c>
      <c r="I41" s="150" t="s">
        <v>316</v>
      </c>
      <c r="J41" s="150" t="s">
        <v>316</v>
      </c>
      <c r="K41" s="152">
        <v>0.72399999999999998</v>
      </c>
      <c r="L41" s="153" t="s">
        <v>316</v>
      </c>
    </row>
    <row r="42" spans="1:12" x14ac:dyDescent="0.35">
      <c r="A42" s="27" t="s">
        <v>80</v>
      </c>
      <c r="B42" s="155" t="s">
        <v>357</v>
      </c>
      <c r="C42" s="148">
        <v>4649.66</v>
      </c>
      <c r="D42" s="149">
        <v>25069.081806999999</v>
      </c>
      <c r="E42" s="148">
        <v>8110.2501665999998</v>
      </c>
      <c r="F42" s="150">
        <v>-1.7632948162677</v>
      </c>
      <c r="G42" s="151">
        <v>6044.5251007999996</v>
      </c>
      <c r="H42" s="150">
        <v>44.56</v>
      </c>
      <c r="I42" s="150">
        <v>32.6</v>
      </c>
      <c r="J42" s="150">
        <v>6</v>
      </c>
      <c r="K42" s="152">
        <v>0.54600000000000004</v>
      </c>
      <c r="L42" s="153">
        <v>0.371</v>
      </c>
    </row>
    <row r="43" spans="1:12" s="36" customFormat="1" x14ac:dyDescent="0.35">
      <c r="A43" s="77" t="s">
        <v>81</v>
      </c>
      <c r="B43" s="122" t="s">
        <v>25</v>
      </c>
      <c r="C43" s="52">
        <v>36910.557999999997</v>
      </c>
      <c r="D43" s="113">
        <v>276391.24375999998</v>
      </c>
      <c r="E43" s="52">
        <v>114601.68923</v>
      </c>
      <c r="F43" s="49">
        <v>-6.2932531580558004</v>
      </c>
      <c r="G43" s="114">
        <v>7687.7849287999998</v>
      </c>
      <c r="H43" s="49">
        <v>42.63</v>
      </c>
      <c r="I43" s="49">
        <v>39.5</v>
      </c>
      <c r="J43" s="49">
        <v>0.9</v>
      </c>
      <c r="K43" s="59">
        <v>0.68600000000000005</v>
      </c>
      <c r="L43" s="97" t="s">
        <v>316</v>
      </c>
    </row>
    <row r="44" spans="1:12" s="36" customFormat="1" ht="15" thickBot="1" x14ac:dyDescent="0.4">
      <c r="A44" s="77" t="s">
        <v>82</v>
      </c>
      <c r="B44" s="122" t="s">
        <v>26</v>
      </c>
      <c r="C44" s="52">
        <v>11818.618</v>
      </c>
      <c r="D44" s="113">
        <v>120718.26880999999</v>
      </c>
      <c r="E44" s="52">
        <v>39219.409747999998</v>
      </c>
      <c r="F44" s="49">
        <v>-8.5881767350821008</v>
      </c>
      <c r="G44" s="114">
        <v>10141.719695</v>
      </c>
      <c r="H44" s="49">
        <v>45.91</v>
      </c>
      <c r="I44" s="49">
        <v>32.799999999999997</v>
      </c>
      <c r="J44" s="49">
        <v>0.2</v>
      </c>
      <c r="K44" s="59">
        <v>0.74</v>
      </c>
      <c r="L44" s="97">
        <v>0.59599999999999997</v>
      </c>
    </row>
    <row r="45" spans="1:12" ht="15" thickBot="1" x14ac:dyDescent="0.4">
      <c r="A45" s="74" t="s">
        <v>805</v>
      </c>
      <c r="B45" s="126" t="s">
        <v>27</v>
      </c>
      <c r="C45" s="127">
        <v>206435.56899999999</v>
      </c>
      <c r="D45" s="128">
        <v>2248440.2645569998</v>
      </c>
      <c r="E45" s="127">
        <v>691986.12434059998</v>
      </c>
      <c r="F45" s="129">
        <v>-1.3293365150919001</v>
      </c>
      <c r="G45" s="130">
        <v>11014.227841064299</v>
      </c>
      <c r="H45" s="129">
        <v>44.091666666666697</v>
      </c>
      <c r="I45" s="129">
        <v>32.799999999999997</v>
      </c>
      <c r="J45" s="129">
        <v>2.2599999999999998</v>
      </c>
      <c r="K45" s="131">
        <v>0.69183333333332997</v>
      </c>
      <c r="L45" s="132">
        <v>0.51500000000000001</v>
      </c>
    </row>
    <row r="46" spans="1:12" s="36" customFormat="1" x14ac:dyDescent="0.35">
      <c r="A46" s="77" t="s">
        <v>83</v>
      </c>
      <c r="B46" s="122" t="s">
        <v>28</v>
      </c>
      <c r="C46" s="52">
        <v>12123.198</v>
      </c>
      <c r="D46" s="113">
        <v>42493.436262000003</v>
      </c>
      <c r="E46" s="52">
        <v>15674.185733</v>
      </c>
      <c r="F46" s="49">
        <v>3.8487924005399301</v>
      </c>
      <c r="G46" s="114">
        <v>3498.6044505999998</v>
      </c>
      <c r="H46" s="49">
        <v>69.98</v>
      </c>
      <c r="I46" s="49">
        <v>47.8</v>
      </c>
      <c r="J46" s="49">
        <v>49.6</v>
      </c>
      <c r="K46" s="59">
        <v>0.54500000000000004</v>
      </c>
      <c r="L46" s="97">
        <v>0.34300000000000003</v>
      </c>
    </row>
    <row r="47" spans="1:12" s="36" customFormat="1" x14ac:dyDescent="0.35">
      <c r="A47" s="77" t="s">
        <v>84</v>
      </c>
      <c r="B47" s="122" t="s">
        <v>29</v>
      </c>
      <c r="C47" s="52">
        <v>20903.277999999998</v>
      </c>
      <c r="D47" s="113">
        <v>47592.046838000002</v>
      </c>
      <c r="E47" s="52">
        <v>17378.488503</v>
      </c>
      <c r="F47" s="49">
        <v>1.9303248888706599</v>
      </c>
      <c r="G47" s="114">
        <v>2275.7784996</v>
      </c>
      <c r="H47" s="49">
        <v>65.38</v>
      </c>
      <c r="I47" s="49">
        <v>35.299999999999997</v>
      </c>
      <c r="J47" s="49">
        <v>43.8</v>
      </c>
      <c r="K47" s="59">
        <v>0.45200000000000001</v>
      </c>
      <c r="L47" s="97">
        <v>0.316</v>
      </c>
    </row>
    <row r="48" spans="1:12" s="36" customFormat="1" x14ac:dyDescent="0.35">
      <c r="A48" s="77" t="s">
        <v>85</v>
      </c>
      <c r="B48" s="122" t="s">
        <v>30</v>
      </c>
      <c r="C48" s="52">
        <v>555.98800000000006</v>
      </c>
      <c r="D48" s="113">
        <v>3545.0434145999998</v>
      </c>
      <c r="E48" s="52">
        <v>1706.8842987999999</v>
      </c>
      <c r="F48" s="49">
        <v>-14.783405037968</v>
      </c>
      <c r="G48" s="114">
        <v>6366.7197407000003</v>
      </c>
      <c r="H48" s="49">
        <v>57.04</v>
      </c>
      <c r="I48" s="49">
        <v>42.4</v>
      </c>
      <c r="J48" s="49">
        <v>3.4</v>
      </c>
      <c r="K48" s="59">
        <v>0.66500000000000004</v>
      </c>
      <c r="L48" s="97" t="s">
        <v>316</v>
      </c>
    </row>
    <row r="49" spans="1:12" s="36" customFormat="1" x14ac:dyDescent="0.35">
      <c r="A49" s="77" t="s">
        <v>86</v>
      </c>
      <c r="B49" s="122" t="s">
        <v>31</v>
      </c>
      <c r="C49" s="52">
        <v>26378.275000000001</v>
      </c>
      <c r="D49" s="113">
        <v>144210.48649000001</v>
      </c>
      <c r="E49" s="52">
        <v>61231.325098000001</v>
      </c>
      <c r="F49" s="49">
        <v>1.99480000109642</v>
      </c>
      <c r="G49" s="114">
        <v>5349.4943331000004</v>
      </c>
      <c r="H49" s="49">
        <v>52.81</v>
      </c>
      <c r="I49" s="49">
        <v>41.5</v>
      </c>
      <c r="J49" s="49">
        <v>29.8</v>
      </c>
      <c r="K49" s="59">
        <v>0.53800000000000003</v>
      </c>
      <c r="L49" s="97">
        <v>0.34599999999999997</v>
      </c>
    </row>
    <row r="50" spans="1:12" s="36" customFormat="1" x14ac:dyDescent="0.35">
      <c r="A50" s="77" t="s">
        <v>87</v>
      </c>
      <c r="B50" s="122" t="s">
        <v>32</v>
      </c>
      <c r="C50" s="52">
        <v>2416.6640000000002</v>
      </c>
      <c r="D50" s="113">
        <v>5501.8936479000004</v>
      </c>
      <c r="E50" s="52">
        <v>1862.1007284</v>
      </c>
      <c r="F50" s="49">
        <v>-0.2018203890287</v>
      </c>
      <c r="G50" s="114">
        <v>2274.0937927999998</v>
      </c>
      <c r="H50" s="49">
        <v>57.22</v>
      </c>
      <c r="I50" s="49">
        <v>35.9</v>
      </c>
      <c r="J50" s="49">
        <v>10.3</v>
      </c>
      <c r="K50" s="59">
        <v>0.496</v>
      </c>
      <c r="L50" s="97">
        <v>0.33500000000000002</v>
      </c>
    </row>
    <row r="51" spans="1:12" x14ac:dyDescent="0.35">
      <c r="A51" s="27" t="s">
        <v>88</v>
      </c>
      <c r="B51" s="156" t="s">
        <v>33</v>
      </c>
      <c r="C51" s="157">
        <v>31072.945</v>
      </c>
      <c r="D51" s="158">
        <v>178481.89858000001</v>
      </c>
      <c r="E51" s="157">
        <v>68498.059324999995</v>
      </c>
      <c r="F51" s="56">
        <v>0.41437800953372</v>
      </c>
      <c r="G51" s="159">
        <v>5798.8885922999998</v>
      </c>
      <c r="H51" s="56">
        <v>66.209999999999994</v>
      </c>
      <c r="I51" s="56">
        <v>43.5</v>
      </c>
      <c r="J51" s="56">
        <v>12.7</v>
      </c>
      <c r="K51" s="58">
        <v>0.61099999999999999</v>
      </c>
      <c r="L51" s="160">
        <v>0.44</v>
      </c>
    </row>
    <row r="52" spans="1:12" s="36" customFormat="1" x14ac:dyDescent="0.35">
      <c r="A52" s="77" t="s">
        <v>89</v>
      </c>
      <c r="B52" s="122" t="s">
        <v>448</v>
      </c>
      <c r="C52" s="52">
        <v>13132.791999999999</v>
      </c>
      <c r="D52" s="113">
        <v>37030.116892999999</v>
      </c>
      <c r="E52" s="52">
        <v>15388.011963999999</v>
      </c>
      <c r="F52" s="49">
        <v>7.0865021623100004</v>
      </c>
      <c r="G52" s="114">
        <v>2651.1917754000001</v>
      </c>
      <c r="H52" s="49">
        <v>59.58</v>
      </c>
      <c r="I52" s="49">
        <v>33.700000000000003</v>
      </c>
      <c r="J52" s="49">
        <v>36.1</v>
      </c>
      <c r="K52" s="59">
        <v>0.47699999999999998</v>
      </c>
      <c r="L52" s="97">
        <v>0.313</v>
      </c>
    </row>
    <row r="53" spans="1:12" s="36" customFormat="1" x14ac:dyDescent="0.35">
      <c r="A53" s="77" t="s">
        <v>90</v>
      </c>
      <c r="B53" s="122" t="s">
        <v>34</v>
      </c>
      <c r="C53" s="52">
        <v>1967.998</v>
      </c>
      <c r="D53" s="113">
        <v>4304.3589468999999</v>
      </c>
      <c r="E53" s="52">
        <v>1433.7501322999999</v>
      </c>
      <c r="F53" s="49">
        <v>-1.3999999998364001</v>
      </c>
      <c r="G53" s="114">
        <v>2371.2793387000002</v>
      </c>
      <c r="H53" s="49">
        <v>69.349999999999994</v>
      </c>
      <c r="I53" s="49" t="s">
        <v>316</v>
      </c>
      <c r="J53" s="49" t="s">
        <v>316</v>
      </c>
      <c r="K53" s="59">
        <v>0.48</v>
      </c>
      <c r="L53" s="97">
        <v>0.3</v>
      </c>
    </row>
    <row r="54" spans="1:12" s="36" customFormat="1" x14ac:dyDescent="0.35">
      <c r="A54" s="77" t="s">
        <v>91</v>
      </c>
      <c r="B54" s="122" t="s">
        <v>478</v>
      </c>
      <c r="C54" s="52">
        <v>5057.6769999999997</v>
      </c>
      <c r="D54" s="113">
        <v>7276.2824566999998</v>
      </c>
      <c r="E54" s="52">
        <v>3037.2555114000002</v>
      </c>
      <c r="F54" s="49">
        <v>-2.9668844295671999</v>
      </c>
      <c r="G54" s="114">
        <v>1550.2412543999999</v>
      </c>
      <c r="H54" s="49">
        <v>72.739999999999995</v>
      </c>
      <c r="I54" s="49">
        <v>35.299999999999997</v>
      </c>
      <c r="J54" s="49">
        <v>44.4</v>
      </c>
      <c r="K54" s="59">
        <v>0.48</v>
      </c>
      <c r="L54" s="97">
        <v>0.32500000000000001</v>
      </c>
    </row>
    <row r="55" spans="1:12" s="36" customFormat="1" x14ac:dyDescent="0.35">
      <c r="A55" s="77" t="s">
        <v>92</v>
      </c>
      <c r="B55" s="122" t="s">
        <v>35</v>
      </c>
      <c r="C55" s="52">
        <v>20250.833999999999</v>
      </c>
      <c r="D55" s="113">
        <v>47376.680052000003</v>
      </c>
      <c r="E55" s="52">
        <v>17491.481182</v>
      </c>
      <c r="F55" s="49">
        <v>-1.5909452849281001</v>
      </c>
      <c r="G55" s="114">
        <v>2410.0429657999998</v>
      </c>
      <c r="H55" s="49">
        <v>68.81</v>
      </c>
      <c r="I55" s="49" t="s">
        <v>316</v>
      </c>
      <c r="J55" s="49" t="s">
        <v>316</v>
      </c>
      <c r="K55" s="59">
        <v>0.434</v>
      </c>
      <c r="L55" s="97">
        <v>0.28899999999999998</v>
      </c>
    </row>
    <row r="56" spans="1:12" s="36" customFormat="1" x14ac:dyDescent="0.35">
      <c r="A56" s="77" t="s">
        <v>93</v>
      </c>
      <c r="B56" s="122" t="s">
        <v>36</v>
      </c>
      <c r="C56" s="52">
        <v>24206.635999999999</v>
      </c>
      <c r="D56" s="113">
        <v>31192.911989</v>
      </c>
      <c r="E56" s="52">
        <v>13761.192805000001</v>
      </c>
      <c r="F56" s="49">
        <v>3.6202244193973998</v>
      </c>
      <c r="G56" s="114">
        <v>1288.6095235</v>
      </c>
      <c r="H56" s="49">
        <v>71.819999999999993</v>
      </c>
      <c r="I56" s="49">
        <v>34.299999999999997</v>
      </c>
      <c r="J56" s="49">
        <v>45.4</v>
      </c>
      <c r="K56" s="59">
        <v>0.39400000000000002</v>
      </c>
      <c r="L56" s="97">
        <v>0.28399999999999997</v>
      </c>
    </row>
    <row r="57" spans="1:12" x14ac:dyDescent="0.35">
      <c r="A57" s="27" t="s">
        <v>94</v>
      </c>
      <c r="B57" s="155" t="s">
        <v>358</v>
      </c>
      <c r="C57" s="148">
        <v>206139.587</v>
      </c>
      <c r="D57" s="149">
        <v>1069036.3276</v>
      </c>
      <c r="E57" s="148">
        <v>429422.99854</v>
      </c>
      <c r="F57" s="150">
        <v>-1.7942535995732001</v>
      </c>
      <c r="G57" s="151">
        <v>5185.9722886</v>
      </c>
      <c r="H57" s="150">
        <v>53.43</v>
      </c>
      <c r="I57" s="150">
        <v>35.1</v>
      </c>
      <c r="J57" s="150">
        <v>39.1</v>
      </c>
      <c r="K57" s="152">
        <v>0.53900000000000003</v>
      </c>
      <c r="L57" s="153">
        <v>0.34799999999999998</v>
      </c>
    </row>
    <row r="58" spans="1:12" s="36" customFormat="1" x14ac:dyDescent="0.35">
      <c r="A58" s="77" t="s">
        <v>95</v>
      </c>
      <c r="B58" s="122" t="s">
        <v>37</v>
      </c>
      <c r="C58" s="52">
        <v>16743.93</v>
      </c>
      <c r="D58" s="113">
        <v>58646.116921000001</v>
      </c>
      <c r="E58" s="52">
        <v>24680.858279</v>
      </c>
      <c r="F58" s="49">
        <v>1.4997541007919299</v>
      </c>
      <c r="G58" s="114">
        <v>3502.5299866999999</v>
      </c>
      <c r="H58" s="49">
        <v>44.27</v>
      </c>
      <c r="I58" s="49">
        <v>40.299999999999997</v>
      </c>
      <c r="J58" s="49">
        <v>38.5</v>
      </c>
      <c r="K58" s="59">
        <v>0.51200000000000001</v>
      </c>
      <c r="L58" s="97">
        <v>0.34799999999999998</v>
      </c>
    </row>
    <row r="59" spans="1:12" s="36" customFormat="1" x14ac:dyDescent="0.35">
      <c r="A59" s="77" t="s">
        <v>96</v>
      </c>
      <c r="B59" s="122" t="s">
        <v>38</v>
      </c>
      <c r="C59" s="52">
        <v>7976.9849999999997</v>
      </c>
      <c r="D59" s="113">
        <v>13780.042579000001</v>
      </c>
      <c r="E59" s="52">
        <v>4201.6648769000003</v>
      </c>
      <c r="F59" s="49">
        <v>-2.1753919465695999</v>
      </c>
      <c r="G59" s="114">
        <v>1727.4750521999999</v>
      </c>
      <c r="H59" s="49">
        <v>57.1</v>
      </c>
      <c r="I59" s="49">
        <v>35.700000000000003</v>
      </c>
      <c r="J59" s="49">
        <v>43</v>
      </c>
      <c r="K59" s="59">
        <v>0.45200000000000001</v>
      </c>
      <c r="L59" s="97">
        <v>0.29099999999999998</v>
      </c>
    </row>
    <row r="60" spans="1:12" ht="15" thickBot="1" x14ac:dyDescent="0.4">
      <c r="A60" s="27" t="s">
        <v>97</v>
      </c>
      <c r="B60" s="156" t="s">
        <v>533</v>
      </c>
      <c r="C60" s="157">
        <v>8278.7369999999992</v>
      </c>
      <c r="D60" s="158">
        <v>18406.230901999999</v>
      </c>
      <c r="E60" s="157">
        <v>7585.5921648000003</v>
      </c>
      <c r="F60" s="56">
        <v>1.7578034178098201</v>
      </c>
      <c r="G60" s="159">
        <v>2221.7379262999998</v>
      </c>
      <c r="H60" s="56">
        <v>57.32</v>
      </c>
      <c r="I60" s="56">
        <v>43.1</v>
      </c>
      <c r="J60" s="56">
        <v>51.1</v>
      </c>
      <c r="K60" s="58">
        <v>0.51500000000000001</v>
      </c>
      <c r="L60" s="160">
        <v>0.35099999999999998</v>
      </c>
    </row>
    <row r="61" spans="1:12" ht="15" thickBot="1" x14ac:dyDescent="0.4">
      <c r="A61" s="74" t="s">
        <v>805</v>
      </c>
      <c r="B61" s="126" t="s">
        <v>39</v>
      </c>
      <c r="C61" s="127">
        <v>397205.52399999998</v>
      </c>
      <c r="D61" s="128">
        <v>1708873.8735721</v>
      </c>
      <c r="E61" s="127">
        <v>683353.84914159996</v>
      </c>
      <c r="F61" s="129">
        <v>-0.58044656052270005</v>
      </c>
      <c r="G61" s="130">
        <v>4298.7737452604197</v>
      </c>
      <c r="H61" s="129">
        <v>61.5373333333334</v>
      </c>
      <c r="I61" s="129">
        <v>38.7615384615385</v>
      </c>
      <c r="J61" s="129">
        <v>34.4</v>
      </c>
      <c r="K61" s="131">
        <v>0.50600000000000001</v>
      </c>
      <c r="L61" s="132">
        <v>0.33064285714286001</v>
      </c>
    </row>
    <row r="62" spans="1:12" s="20" customFormat="1" ht="15" thickBot="1" x14ac:dyDescent="0.4">
      <c r="A62" s="75" t="s">
        <v>805</v>
      </c>
      <c r="B62" s="133" t="s">
        <v>40</v>
      </c>
      <c r="C62" s="134">
        <v>1338826.591</v>
      </c>
      <c r="D62" s="135">
        <v>6653012.9106967598</v>
      </c>
      <c r="E62" s="134">
        <v>2396739.23412163</v>
      </c>
      <c r="F62" s="136">
        <v>-1.5976314704531001</v>
      </c>
      <c r="G62" s="137">
        <v>5061.8683782602602</v>
      </c>
      <c r="H62" s="136">
        <v>62.536415094339603</v>
      </c>
      <c r="I62" s="136">
        <v>42.297916666666701</v>
      </c>
      <c r="J62" s="136">
        <v>33.8229166666667</v>
      </c>
      <c r="K62" s="138">
        <v>0.56073584905660001</v>
      </c>
      <c r="L62" s="139">
        <v>0.38947826086956999</v>
      </c>
    </row>
    <row r="63" spans="1:12" s="20" customFormat="1" ht="15" thickBot="1" x14ac:dyDescent="0.4">
      <c r="A63" s="75" t="s">
        <v>805</v>
      </c>
      <c r="B63" s="133" t="s">
        <v>922</v>
      </c>
      <c r="C63" s="134">
        <v>6411203.2800000003</v>
      </c>
      <c r="D63" s="135">
        <v>123366341.311473</v>
      </c>
      <c r="E63" s="134">
        <v>81406860.5900684</v>
      </c>
      <c r="F63" s="136">
        <v>-3.2020334300306001</v>
      </c>
      <c r="G63" s="137">
        <v>19541.340892779801</v>
      </c>
      <c r="H63" s="136">
        <v>59.700240000000001</v>
      </c>
      <c r="I63" s="136">
        <v>35.627551020408198</v>
      </c>
      <c r="J63" s="136">
        <v>2.75</v>
      </c>
      <c r="K63" s="138">
        <v>0.78479104477612005</v>
      </c>
      <c r="L63" s="139">
        <v>0.68389423076922995</v>
      </c>
    </row>
    <row r="64" spans="1:12" x14ac:dyDescent="0.35">
      <c r="A64" s="76" t="s">
        <v>805</v>
      </c>
      <c r="B64" s="140" t="s">
        <v>42</v>
      </c>
      <c r="C64" s="141">
        <v>649376.32299999997</v>
      </c>
      <c r="D64" s="142">
        <v>9582954.2960519399</v>
      </c>
      <c r="E64" s="141">
        <v>4325861.4213052504</v>
      </c>
      <c r="F64" s="143">
        <v>-7.0119602204209999</v>
      </c>
      <c r="G64" s="144">
        <v>15071.17876535</v>
      </c>
      <c r="H64" s="143">
        <v>60.473448275862097</v>
      </c>
      <c r="I64" s="143">
        <v>45.5421052631579</v>
      </c>
      <c r="J64" s="143">
        <v>4.3789473684210503</v>
      </c>
      <c r="K64" s="145">
        <v>0.74818181818181995</v>
      </c>
      <c r="L64" s="146">
        <v>0.58455999999999997</v>
      </c>
    </row>
    <row r="65" spans="1:12" x14ac:dyDescent="0.35">
      <c r="A65" s="76" t="s">
        <v>805</v>
      </c>
      <c r="B65" s="124" t="s">
        <v>43</v>
      </c>
      <c r="C65" s="54">
        <v>4231222.443</v>
      </c>
      <c r="D65" s="118">
        <v>45711597.193913303</v>
      </c>
      <c r="E65" s="54">
        <v>22203698.686677001</v>
      </c>
      <c r="F65" s="51">
        <v>-0.82345347221840004</v>
      </c>
      <c r="G65" s="117">
        <v>11045.349178889201</v>
      </c>
      <c r="H65" s="51">
        <v>57.904666666666699</v>
      </c>
      <c r="I65" s="51">
        <v>35.136363636363598</v>
      </c>
      <c r="J65" s="51">
        <v>5.0227272727272698</v>
      </c>
      <c r="K65" s="61">
        <v>0.67279310344828003</v>
      </c>
      <c r="L65" s="98">
        <v>0.54560869565216996</v>
      </c>
    </row>
    <row r="66" spans="1:12" ht="15" thickBot="1" x14ac:dyDescent="0.4">
      <c r="A66" s="76" t="s">
        <v>805</v>
      </c>
      <c r="B66" s="125" t="s">
        <v>315</v>
      </c>
      <c r="C66" s="99">
        <v>7750029.8710000003</v>
      </c>
      <c r="D66" s="119">
        <v>130019354.22217</v>
      </c>
      <c r="E66" s="99">
        <v>83803599.824190006</v>
      </c>
      <c r="F66" s="100">
        <v>-3.1199371374066001</v>
      </c>
      <c r="G66" s="120">
        <v>17022.2206591469</v>
      </c>
      <c r="H66" s="100">
        <v>60.544719101123597</v>
      </c>
      <c r="I66" s="100">
        <v>37.820547945205497</v>
      </c>
      <c r="J66" s="100">
        <v>12.9657534246575</v>
      </c>
      <c r="K66" s="101">
        <v>0.72128877005348002</v>
      </c>
      <c r="L66" s="102">
        <v>0.59360666666666995</v>
      </c>
    </row>
    <row r="67" spans="1:12" x14ac:dyDescent="0.35">
      <c r="A67" s="76" t="s">
        <v>805</v>
      </c>
      <c r="B67" s="124" t="s">
        <v>341</v>
      </c>
      <c r="C67" s="54">
        <v>597649.22499999998</v>
      </c>
      <c r="D67" s="118">
        <v>2646005.0370065002</v>
      </c>
      <c r="E67" s="54">
        <v>849367.29842030001</v>
      </c>
      <c r="F67" s="51">
        <v>0.44070672086735002</v>
      </c>
      <c r="G67" s="117">
        <v>4597.59440181234</v>
      </c>
      <c r="H67" s="51">
        <v>63.264499999999998</v>
      </c>
      <c r="I67" s="51">
        <v>41.231578947368398</v>
      </c>
      <c r="J67" s="51">
        <v>37.510526315789498</v>
      </c>
      <c r="K67" s="61">
        <v>0.58404999999999996</v>
      </c>
      <c r="L67" s="98">
        <v>0.43041176470588</v>
      </c>
    </row>
    <row r="68" spans="1:12" x14ac:dyDescent="0.35">
      <c r="A68" s="76" t="s">
        <v>805</v>
      </c>
      <c r="B68" s="124" t="s">
        <v>349</v>
      </c>
      <c r="C68" s="54">
        <v>640578.52</v>
      </c>
      <c r="D68" s="118">
        <v>3691252.5635412</v>
      </c>
      <c r="E68" s="54">
        <v>1282344.3254282</v>
      </c>
      <c r="F68" s="51">
        <v>-0.58434157641079998</v>
      </c>
      <c r="G68" s="117">
        <v>5803.3538585322804</v>
      </c>
      <c r="H68" s="51">
        <v>57.103200000000001</v>
      </c>
      <c r="I68" s="51">
        <v>38.19</v>
      </c>
      <c r="J68" s="51">
        <v>28.265000000000001</v>
      </c>
      <c r="K68" s="61">
        <v>0.52875000000000005</v>
      </c>
      <c r="L68" s="98">
        <v>0.34420000000000001</v>
      </c>
    </row>
    <row r="69" spans="1:12" x14ac:dyDescent="0.35">
      <c r="A69" s="76" t="s">
        <v>805</v>
      </c>
      <c r="B69" s="124" t="s">
        <v>342</v>
      </c>
      <c r="C69" s="54">
        <v>195283.23199999999</v>
      </c>
      <c r="D69" s="118">
        <v>571273.54920450004</v>
      </c>
      <c r="E69" s="54">
        <v>222783.1320831</v>
      </c>
      <c r="F69" s="51">
        <v>0.82337768569365</v>
      </c>
      <c r="G69" s="117">
        <v>3135.6705591515702</v>
      </c>
      <c r="H69" s="51">
        <v>75.146666666666704</v>
      </c>
      <c r="I69" s="51">
        <v>41.75</v>
      </c>
      <c r="J69" s="51">
        <v>55.5833333333333</v>
      </c>
      <c r="K69" s="61">
        <v>0.51383333333333003</v>
      </c>
      <c r="L69" s="98">
        <v>0.36749999999999999</v>
      </c>
    </row>
    <row r="70" spans="1:12" x14ac:dyDescent="0.35">
      <c r="A70" s="76" t="s">
        <v>805</v>
      </c>
      <c r="B70" s="124" t="s">
        <v>343</v>
      </c>
      <c r="C70" s="54">
        <v>204438.11499999999</v>
      </c>
      <c r="D70" s="118">
        <v>560489.28294346004</v>
      </c>
      <c r="E70" s="54">
        <v>209796.98264433001</v>
      </c>
      <c r="F70" s="51">
        <v>-2.8213782908842</v>
      </c>
      <c r="G70" s="117">
        <v>2832.4251211997498</v>
      </c>
      <c r="H70" s="51">
        <v>67.620909090909095</v>
      </c>
      <c r="I70" s="51">
        <v>45.422222222222203</v>
      </c>
      <c r="J70" s="51">
        <v>44.344444444444498</v>
      </c>
      <c r="K70" s="61">
        <v>0.53536363636364004</v>
      </c>
      <c r="L70" s="98">
        <v>0.37709999999999999</v>
      </c>
    </row>
    <row r="71" spans="1:12" x14ac:dyDescent="0.35">
      <c r="A71" s="76" t="s">
        <v>805</v>
      </c>
      <c r="B71" s="124" t="s">
        <v>344</v>
      </c>
      <c r="C71" s="54">
        <v>397205.52399999998</v>
      </c>
      <c r="D71" s="118">
        <v>1708873.8735721</v>
      </c>
      <c r="E71" s="54">
        <v>683353.84914159996</v>
      </c>
      <c r="F71" s="51">
        <v>-0.58044656052270005</v>
      </c>
      <c r="G71" s="117">
        <v>4298.7737452604097</v>
      </c>
      <c r="H71" s="51">
        <v>61.5373333333334</v>
      </c>
      <c r="I71" s="51">
        <v>38.7615384615385</v>
      </c>
      <c r="J71" s="51">
        <v>34.4</v>
      </c>
      <c r="K71" s="61">
        <v>0.50600000000000001</v>
      </c>
      <c r="L71" s="98">
        <v>0.33064285714286001</v>
      </c>
    </row>
    <row r="72" spans="1:12" x14ac:dyDescent="0.35">
      <c r="A72" s="76" t="s">
        <v>805</v>
      </c>
      <c r="B72" s="124" t="s">
        <v>345</v>
      </c>
      <c r="C72" s="54">
        <v>289946.52899999998</v>
      </c>
      <c r="D72" s="118">
        <v>854302.74639320001</v>
      </c>
      <c r="E72" s="54">
        <v>286528.35390679998</v>
      </c>
      <c r="F72" s="51">
        <v>0.94192287759480997</v>
      </c>
      <c r="G72" s="117">
        <v>3242.41115466358</v>
      </c>
      <c r="H72" s="51">
        <v>64.017499999999998</v>
      </c>
      <c r="I72" s="51">
        <v>39.328571428571401</v>
      </c>
      <c r="J72" s="51">
        <v>40.485714285714302</v>
      </c>
      <c r="K72" s="61">
        <v>0.50800000000000001</v>
      </c>
      <c r="L72" s="98">
        <v>0.35980000000000001</v>
      </c>
    </row>
    <row r="73" spans="1:12" x14ac:dyDescent="0.35">
      <c r="A73" s="76" t="s">
        <v>805</v>
      </c>
      <c r="B73" s="124" t="s">
        <v>346</v>
      </c>
      <c r="C73" s="54">
        <v>363228.52600000001</v>
      </c>
      <c r="D73" s="118">
        <v>1594936.1409509999</v>
      </c>
      <c r="E73" s="54">
        <v>632156.42502029997</v>
      </c>
      <c r="F73" s="51">
        <v>-4.2851795568103999</v>
      </c>
      <c r="G73" s="117">
        <v>4413.5008214424197</v>
      </c>
      <c r="H73" s="51">
        <v>67.1786666666667</v>
      </c>
      <c r="I73" s="51">
        <v>48.231250000000003</v>
      </c>
      <c r="J73" s="51">
        <v>38.1</v>
      </c>
      <c r="K73" s="61">
        <v>0.59962499999999996</v>
      </c>
      <c r="L73" s="98">
        <v>0.42593333333333</v>
      </c>
    </row>
    <row r="74" spans="1:12" x14ac:dyDescent="0.35">
      <c r="A74" s="76" t="s">
        <v>805</v>
      </c>
      <c r="B74" s="124" t="s">
        <v>350</v>
      </c>
      <c r="C74" s="54">
        <v>104101.166</v>
      </c>
      <c r="D74" s="118">
        <v>958416.739757</v>
      </c>
      <c r="E74" s="54">
        <v>328740.69664059998</v>
      </c>
      <c r="F74" s="51">
        <v>-7.9233709400537</v>
      </c>
      <c r="G74" s="117">
        <v>9270.6017117403899</v>
      </c>
      <c r="H74" s="51">
        <v>44.31</v>
      </c>
      <c r="I74" s="51">
        <v>33.125</v>
      </c>
      <c r="J74" s="51">
        <v>1.875</v>
      </c>
      <c r="K74" s="61">
        <v>0.68879999999999997</v>
      </c>
      <c r="L74" s="98">
        <v>0.52100000000000002</v>
      </c>
    </row>
    <row r="75" spans="1:12" ht="15" thickBot="1" x14ac:dyDescent="0.4">
      <c r="A75" s="76" t="s">
        <v>805</v>
      </c>
      <c r="B75" s="125" t="s">
        <v>1228</v>
      </c>
      <c r="C75" s="99">
        <v>68267.835000000006</v>
      </c>
      <c r="D75" s="119">
        <v>286267.82499056001</v>
      </c>
      <c r="E75" s="99">
        <v>86059.121127029997</v>
      </c>
      <c r="F75" s="100">
        <v>-4.7833641445417996</v>
      </c>
      <c r="G75" s="120">
        <v>4381.1772100102398</v>
      </c>
      <c r="H75" s="100">
        <v>65.688333333333404</v>
      </c>
      <c r="I75" s="100">
        <v>51</v>
      </c>
      <c r="J75" s="100">
        <v>38.15</v>
      </c>
      <c r="K75" s="101">
        <v>0.5665</v>
      </c>
      <c r="L75" s="102">
        <v>0.38324999999999998</v>
      </c>
    </row>
    <row r="76" spans="1:12" x14ac:dyDescent="0.35">
      <c r="A76" s="76" t="s">
        <v>805</v>
      </c>
      <c r="B76" s="124" t="s">
        <v>347</v>
      </c>
      <c r="C76" s="54">
        <v>667301.41200000001</v>
      </c>
      <c r="D76" s="118">
        <v>8459394.7690219991</v>
      </c>
      <c r="E76" s="54">
        <v>3080212.7278490001</v>
      </c>
      <c r="F76" s="51">
        <v>-3.2774563724730998</v>
      </c>
      <c r="G76" s="117">
        <v>12762.057656731</v>
      </c>
      <c r="H76" s="51">
        <v>67.622</v>
      </c>
      <c r="I76" s="51">
        <v>37.3857142857143</v>
      </c>
      <c r="J76" s="51">
        <v>2.6714285714285699</v>
      </c>
      <c r="K76" s="61">
        <v>0.72929999999999995</v>
      </c>
      <c r="L76" s="98">
        <v>0.59428571428570998</v>
      </c>
    </row>
    <row r="77" spans="1:12" x14ac:dyDescent="0.35">
      <c r="A77" s="76" t="s">
        <v>805</v>
      </c>
      <c r="B77" s="124" t="s">
        <v>348</v>
      </c>
      <c r="C77" s="54">
        <v>430457.60700000002</v>
      </c>
      <c r="D77" s="118">
        <v>6308173.535894</v>
      </c>
      <c r="E77" s="54">
        <v>2847120.8874901999</v>
      </c>
      <c r="F77" s="51">
        <v>-6.4686079940164003</v>
      </c>
      <c r="G77" s="117">
        <v>14660.1380148761</v>
      </c>
      <c r="H77" s="51">
        <v>59.500833333333297</v>
      </c>
      <c r="I77" s="51">
        <v>45.133333333333297</v>
      </c>
      <c r="J77" s="51">
        <v>2.3666666666666698</v>
      </c>
      <c r="K77" s="61">
        <v>0.76316666666666999</v>
      </c>
      <c r="L77" s="98">
        <v>0.61175000000000002</v>
      </c>
    </row>
    <row r="78" spans="1:12" x14ac:dyDescent="0.35">
      <c r="A78" s="76" t="s">
        <v>805</v>
      </c>
      <c r="B78" s="124" t="s">
        <v>617</v>
      </c>
      <c r="C78" s="54">
        <v>445250.522</v>
      </c>
      <c r="D78" s="118">
        <v>19767807.217845999</v>
      </c>
      <c r="E78" s="54">
        <v>15263840.595210001</v>
      </c>
      <c r="F78" s="51">
        <v>-5.8786708899953997</v>
      </c>
      <c r="G78" s="117">
        <v>44439.433373228101</v>
      </c>
      <c r="H78" s="51">
        <v>58.210370370370399</v>
      </c>
      <c r="I78" s="51">
        <v>31.237037037036998</v>
      </c>
      <c r="J78" s="51">
        <v>0.4</v>
      </c>
      <c r="K78" s="61">
        <v>0.89685185185185001</v>
      </c>
      <c r="L78" s="98">
        <v>0.82133333333333003</v>
      </c>
    </row>
    <row r="79" spans="1:12" ht="15" thickBot="1" x14ac:dyDescent="0.4">
      <c r="A79" s="76" t="s">
        <v>805</v>
      </c>
      <c r="B79" s="125" t="s">
        <v>1227</v>
      </c>
      <c r="C79" s="99">
        <v>1369446.4680000001</v>
      </c>
      <c r="D79" s="119">
        <v>61384209.019727997</v>
      </c>
      <c r="E79" s="99">
        <v>52273900.064815</v>
      </c>
      <c r="F79" s="100">
        <v>-4.5378844253735</v>
      </c>
      <c r="G79" s="120">
        <v>44910.564445470198</v>
      </c>
      <c r="H79" s="100">
        <v>60.269736842105303</v>
      </c>
      <c r="I79" s="100">
        <v>33.532432432432401</v>
      </c>
      <c r="J79" s="100">
        <v>0.50540540540541001</v>
      </c>
      <c r="K79" s="101">
        <v>0.90110526315788997</v>
      </c>
      <c r="L79" s="102">
        <v>0.81492105263157999</v>
      </c>
    </row>
    <row r="80" spans="1:12" x14ac:dyDescent="0.35">
      <c r="A80" s="76" t="s">
        <v>805</v>
      </c>
      <c r="B80" s="124" t="s">
        <v>626</v>
      </c>
      <c r="C80" s="54">
        <v>319950.50900000002</v>
      </c>
      <c r="D80" s="118">
        <v>1947277.441347</v>
      </c>
      <c r="E80" s="54">
        <v>709258.48732960003</v>
      </c>
      <c r="F80" s="51">
        <v>-4.2344050391929997</v>
      </c>
      <c r="G80" s="117">
        <v>6142.5932604030104</v>
      </c>
      <c r="H80" s="51">
        <v>56.573333333333302</v>
      </c>
      <c r="I80" s="51">
        <v>39.542857142857201</v>
      </c>
      <c r="J80" s="51">
        <v>25.214285714285701</v>
      </c>
      <c r="K80" s="61">
        <v>0.60055555555555995</v>
      </c>
      <c r="L80" s="98">
        <v>0.41914285714285998</v>
      </c>
    </row>
    <row r="81" spans="1:12" x14ac:dyDescent="0.35">
      <c r="A81" s="76" t="s">
        <v>805</v>
      </c>
      <c r="B81" s="124" t="s">
        <v>627</v>
      </c>
      <c r="C81" s="54">
        <v>478454.00900000002</v>
      </c>
      <c r="D81" s="118">
        <v>10020249.747878401</v>
      </c>
      <c r="E81" s="54">
        <v>4392838.6491486002</v>
      </c>
      <c r="F81" s="51">
        <v>-3.7092633812104001</v>
      </c>
      <c r="G81" s="117">
        <v>21029.517285611499</v>
      </c>
      <c r="H81" s="51">
        <v>60.234999999999999</v>
      </c>
      <c r="I81" s="51">
        <v>34.066666666666698</v>
      </c>
      <c r="J81" s="51">
        <v>5.1777777777777798</v>
      </c>
      <c r="K81" s="61">
        <v>0.75814999999999999</v>
      </c>
      <c r="L81" s="98">
        <v>0.60353846153846002</v>
      </c>
    </row>
    <row r="82" spans="1:12" x14ac:dyDescent="0.35">
      <c r="A82" s="76" t="s">
        <v>805</v>
      </c>
      <c r="B82" s="124" t="s">
        <v>628</v>
      </c>
      <c r="C82" s="54">
        <v>1018876.0820000001</v>
      </c>
      <c r="D82" s="118">
        <v>4705735.4693497596</v>
      </c>
      <c r="E82" s="54">
        <v>1687480.7467920301</v>
      </c>
      <c r="F82" s="51">
        <v>-0.50650985475870003</v>
      </c>
      <c r="G82" s="117">
        <v>4722.4959243973799</v>
      </c>
      <c r="H82" s="51">
        <v>63.756136363636401</v>
      </c>
      <c r="I82" s="51">
        <v>42.768292682926798</v>
      </c>
      <c r="J82" s="51">
        <v>35.292682926829301</v>
      </c>
      <c r="K82" s="61">
        <v>0.55259090909091002</v>
      </c>
      <c r="L82" s="98">
        <v>0.38415384615385001</v>
      </c>
    </row>
    <row r="83" spans="1:12" ht="15" thickBot="1" x14ac:dyDescent="0.4">
      <c r="A83" s="76" t="s">
        <v>805</v>
      </c>
      <c r="B83" s="125" t="s">
        <v>629</v>
      </c>
      <c r="C83" s="99">
        <v>5932749.2709999997</v>
      </c>
      <c r="D83" s="119">
        <v>113346091.563595</v>
      </c>
      <c r="E83" s="99">
        <v>77014021.940919697</v>
      </c>
      <c r="F83" s="100">
        <v>-3.1571922650614002</v>
      </c>
      <c r="G83" s="120">
        <v>19420.208536451399</v>
      </c>
      <c r="H83" s="100">
        <v>59.598380952381</v>
      </c>
      <c r="I83" s="100">
        <v>35.785393258427</v>
      </c>
      <c r="J83" s="100">
        <v>2.5044943820224699</v>
      </c>
      <c r="K83" s="101">
        <v>0.78946491228070004</v>
      </c>
      <c r="L83" s="102">
        <v>0.69537362637362998</v>
      </c>
    </row>
    <row r="84" spans="1:12" x14ac:dyDescent="0.35">
      <c r="A84" s="76" t="s">
        <v>805</v>
      </c>
      <c r="B84" s="124" t="s">
        <v>326</v>
      </c>
      <c r="C84" s="54">
        <v>553115.25399999996</v>
      </c>
      <c r="D84" s="118">
        <v>1100339.4254678001</v>
      </c>
      <c r="E84" s="54">
        <v>377157.37697089999</v>
      </c>
      <c r="F84" s="51">
        <v>0.91811139357668003</v>
      </c>
      <c r="G84" s="117">
        <v>2092.55829652996</v>
      </c>
      <c r="H84" s="51">
        <v>67.601304347826101</v>
      </c>
      <c r="I84" s="51">
        <v>39.747368421052599</v>
      </c>
      <c r="J84" s="51">
        <v>50.510526315789498</v>
      </c>
      <c r="K84" s="61">
        <v>0.46949999999999997</v>
      </c>
      <c r="L84" s="98">
        <v>0.31980952380951999</v>
      </c>
    </row>
    <row r="85" spans="1:12" x14ac:dyDescent="0.35">
      <c r="A85" s="76" t="s">
        <v>805</v>
      </c>
      <c r="B85" s="124" t="s">
        <v>327</v>
      </c>
      <c r="C85" s="54">
        <v>112033.781</v>
      </c>
      <c r="D85" s="118">
        <v>140789.07980100001</v>
      </c>
      <c r="E85" s="54">
        <v>38976.060807000002</v>
      </c>
      <c r="F85" s="51">
        <v>-4.9662203210679996</v>
      </c>
      <c r="G85" s="117">
        <v>2190.6806910217601</v>
      </c>
      <c r="H85" s="51">
        <v>51.765000000000001</v>
      </c>
      <c r="I85" s="51">
        <v>36.700000000000003</v>
      </c>
      <c r="J85" s="51">
        <v>18.3</v>
      </c>
      <c r="K85" s="61">
        <v>0.51600000000000001</v>
      </c>
      <c r="L85" s="98">
        <v>0.32100000000000001</v>
      </c>
    </row>
    <row r="86" spans="1:12" x14ac:dyDescent="0.35">
      <c r="A86" s="76" t="s">
        <v>805</v>
      </c>
      <c r="B86" s="124" t="s">
        <v>328</v>
      </c>
      <c r="C86" s="54">
        <v>709639.99899999995</v>
      </c>
      <c r="D86" s="118">
        <v>4573752.6362034604</v>
      </c>
      <c r="E86" s="54">
        <v>1601821.0569506299</v>
      </c>
      <c r="F86" s="51">
        <v>-0.67825547218890003</v>
      </c>
      <c r="G86" s="117">
        <v>6540.0240764314003</v>
      </c>
      <c r="H86" s="51">
        <v>59.245652173913101</v>
      </c>
      <c r="I86" s="51">
        <v>43.165217391304303</v>
      </c>
      <c r="J86" s="51">
        <v>26.639130434782601</v>
      </c>
      <c r="K86" s="61">
        <v>0.59482608695651995</v>
      </c>
      <c r="L86" s="98">
        <v>0.42030000000000001</v>
      </c>
    </row>
    <row r="87" spans="1:12" x14ac:dyDescent="0.35">
      <c r="A87" s="76" t="s">
        <v>805</v>
      </c>
      <c r="B87" s="124" t="s">
        <v>329</v>
      </c>
      <c r="C87" s="54">
        <v>2614472.335</v>
      </c>
      <c r="D87" s="118">
        <v>19389794.839950498</v>
      </c>
      <c r="E87" s="54">
        <v>6474291.7231269795</v>
      </c>
      <c r="F87" s="51">
        <v>-3.9274945880995999</v>
      </c>
      <c r="G87" s="117">
        <v>7473.2388564397197</v>
      </c>
      <c r="H87" s="51">
        <v>60.294482758620703</v>
      </c>
      <c r="I87" s="51">
        <v>36.983333333333398</v>
      </c>
      <c r="J87" s="51">
        <v>7.4291666666666698</v>
      </c>
      <c r="K87" s="61">
        <v>0.65803225806452004</v>
      </c>
      <c r="L87" s="98">
        <v>0.52612000000000003</v>
      </c>
    </row>
    <row r="88" spans="1:12" x14ac:dyDescent="0.35">
      <c r="A88" s="76" t="s">
        <v>805</v>
      </c>
      <c r="B88" s="124" t="s">
        <v>330</v>
      </c>
      <c r="C88" s="54">
        <v>75972.998000000007</v>
      </c>
      <c r="D88" s="118">
        <v>976436.64385800005</v>
      </c>
      <c r="E88" s="54">
        <v>416623.24002799997</v>
      </c>
      <c r="F88" s="51">
        <v>-8.7104090885449992</v>
      </c>
      <c r="G88" s="117">
        <v>12846.1740112155</v>
      </c>
      <c r="H88" s="51">
        <v>56.707142857142898</v>
      </c>
      <c r="I88" s="51">
        <v>50.04</v>
      </c>
      <c r="J88" s="51">
        <v>10.119999999999999</v>
      </c>
      <c r="K88" s="61">
        <v>0.70185714285713996</v>
      </c>
      <c r="L88" s="98">
        <v>0.53100000000000003</v>
      </c>
    </row>
    <row r="89" spans="1:12" x14ac:dyDescent="0.35">
      <c r="A89" s="76" t="s">
        <v>805</v>
      </c>
      <c r="B89" s="124" t="s">
        <v>331</v>
      </c>
      <c r="C89" s="54">
        <v>2479435.0150000001</v>
      </c>
      <c r="D89" s="118">
        <v>44261648.881042898</v>
      </c>
      <c r="E89" s="54">
        <v>22744714.1084406</v>
      </c>
      <c r="F89" s="51">
        <v>-0.830277923192</v>
      </c>
      <c r="G89" s="117">
        <v>18146.8017542466</v>
      </c>
      <c r="H89" s="51">
        <v>57.180714285714302</v>
      </c>
      <c r="I89" s="51">
        <v>38.8735294117647</v>
      </c>
      <c r="J89" s="51">
        <v>1.78529411764706</v>
      </c>
      <c r="K89" s="61">
        <v>0.76788888888888995</v>
      </c>
      <c r="L89" s="98">
        <v>0.64805555555556005</v>
      </c>
    </row>
    <row r="90" spans="1:12" ht="15" thickBot="1" x14ac:dyDescent="0.4">
      <c r="A90" s="76" t="s">
        <v>805</v>
      </c>
      <c r="B90" s="125" t="s">
        <v>830</v>
      </c>
      <c r="C90" s="99">
        <v>1176924.5460000001</v>
      </c>
      <c r="D90" s="119">
        <v>59431895.117746502</v>
      </c>
      <c r="E90" s="99">
        <v>52102760.839133799</v>
      </c>
      <c r="F90" s="100">
        <v>-4.6626850502127999</v>
      </c>
      <c r="G90" s="120">
        <v>50637.634053280897</v>
      </c>
      <c r="H90" s="100">
        <v>62.282653061224501</v>
      </c>
      <c r="I90" s="100">
        <v>31.94</v>
      </c>
      <c r="J90" s="100">
        <v>0.3175</v>
      </c>
      <c r="K90" s="101">
        <v>0.88627272727272999</v>
      </c>
      <c r="L90" s="102">
        <v>0.81911904761904997</v>
      </c>
    </row>
    <row r="91" spans="1:12" x14ac:dyDescent="0.35">
      <c r="A91" s="76" t="s">
        <v>805</v>
      </c>
      <c r="B91" s="124" t="s">
        <v>332</v>
      </c>
      <c r="C91" s="54">
        <v>701835.48899999994</v>
      </c>
      <c r="D91" s="118">
        <v>1686248.97977766</v>
      </c>
      <c r="E91" s="54">
        <v>574853.40626693005</v>
      </c>
      <c r="F91" s="51">
        <v>0.40272736116133001</v>
      </c>
      <c r="G91" s="117">
        <v>2511.0505423211398</v>
      </c>
      <c r="H91" s="51">
        <v>65.802121212121193</v>
      </c>
      <c r="I91" s="51">
        <v>41.8241379310345</v>
      </c>
      <c r="J91" s="51">
        <v>45.196551724137898</v>
      </c>
      <c r="K91" s="61">
        <v>0.4955</v>
      </c>
      <c r="L91" s="98">
        <v>0.33926666666666999</v>
      </c>
    </row>
    <row r="92" spans="1:12" x14ac:dyDescent="0.35">
      <c r="A92" s="76" t="s">
        <v>805</v>
      </c>
      <c r="B92" s="124" t="s">
        <v>333</v>
      </c>
      <c r="C92" s="54">
        <v>355602.674</v>
      </c>
      <c r="D92" s="118">
        <v>1591445.01494606</v>
      </c>
      <c r="E92" s="54">
        <v>542821.88712335203</v>
      </c>
      <c r="F92" s="51">
        <v>1.6165026358119501</v>
      </c>
      <c r="G92" s="117">
        <v>4536.1079391060102</v>
      </c>
      <c r="H92" s="51">
        <v>65.075000000000003</v>
      </c>
      <c r="I92" s="51">
        <v>35.362499999999997</v>
      </c>
      <c r="J92" s="51">
        <v>14.5875</v>
      </c>
      <c r="K92" s="61">
        <v>0.58315384615385002</v>
      </c>
      <c r="L92" s="98">
        <v>0.43466666666666998</v>
      </c>
    </row>
    <row r="93" spans="1:12" x14ac:dyDescent="0.35">
      <c r="A93" s="76" t="s">
        <v>805</v>
      </c>
      <c r="B93" s="124" t="s">
        <v>334</v>
      </c>
      <c r="C93" s="54">
        <v>4982.8490000000002</v>
      </c>
      <c r="D93" s="118">
        <v>39975.816101359997</v>
      </c>
      <c r="E93" s="54">
        <v>16892.139478230001</v>
      </c>
      <c r="F93" s="51">
        <v>-11.910524846067</v>
      </c>
      <c r="G93" s="117">
        <v>8103.4706713560699</v>
      </c>
      <c r="H93" s="51">
        <v>56.473999999999997</v>
      </c>
      <c r="I93" s="51">
        <v>42.58</v>
      </c>
      <c r="J93" s="51">
        <v>11.76</v>
      </c>
      <c r="K93" s="61">
        <v>0.65400000000000003</v>
      </c>
      <c r="L93" s="98">
        <v>0.49740000000000001</v>
      </c>
    </row>
    <row r="94" spans="1:12" x14ac:dyDescent="0.35">
      <c r="A94" s="76" t="s">
        <v>805</v>
      </c>
      <c r="B94" s="124" t="s">
        <v>335</v>
      </c>
      <c r="C94" s="54">
        <v>61906.239000000001</v>
      </c>
      <c r="D94" s="118">
        <v>1042581.7503881101</v>
      </c>
      <c r="E94" s="54">
        <v>572797.24430264195</v>
      </c>
      <c r="F94" s="51">
        <v>-5.6382976069978001</v>
      </c>
      <c r="G94" s="117">
        <v>21406.609867552099</v>
      </c>
      <c r="H94" s="51">
        <v>61.201818181818197</v>
      </c>
      <c r="I94" s="51">
        <v>38.109090909090902</v>
      </c>
      <c r="J94" s="51">
        <v>8.6636363636363694</v>
      </c>
      <c r="K94" s="61">
        <v>0.72493333333332999</v>
      </c>
      <c r="L94" s="98">
        <v>0.55376923076923001</v>
      </c>
    </row>
    <row r="95" spans="1:12" x14ac:dyDescent="0.35">
      <c r="A95" s="76" t="s">
        <v>805</v>
      </c>
      <c r="B95" s="124" t="s">
        <v>336</v>
      </c>
      <c r="C95" s="54">
        <v>341388.55200000003</v>
      </c>
      <c r="D95" s="118">
        <v>775504.77069559996</v>
      </c>
      <c r="E95" s="54">
        <v>288552.80490530003</v>
      </c>
      <c r="F95" s="51">
        <v>1.14891423240377</v>
      </c>
      <c r="G95" s="117">
        <v>2444.7449006676702</v>
      </c>
      <c r="H95" s="51">
        <v>70.882499999999993</v>
      </c>
      <c r="I95" s="51">
        <v>44.428571428571402</v>
      </c>
      <c r="J95" s="51">
        <v>45.957142857142898</v>
      </c>
      <c r="K95" s="61">
        <v>0.50149999999999995</v>
      </c>
      <c r="L95" s="98">
        <v>0.33886666666666998</v>
      </c>
    </row>
    <row r="96" spans="1:12" ht="15" thickBot="1" x14ac:dyDescent="0.4">
      <c r="A96" s="76" t="s">
        <v>805</v>
      </c>
      <c r="B96" s="125" t="s">
        <v>337</v>
      </c>
      <c r="C96" s="99">
        <v>191754.84599999999</v>
      </c>
      <c r="D96" s="119">
        <v>1667935.0298267</v>
      </c>
      <c r="E96" s="99">
        <v>533058.75171600003</v>
      </c>
      <c r="F96" s="100">
        <v>-2.4888730038092</v>
      </c>
      <c r="G96" s="120">
        <v>8849.4670530446401</v>
      </c>
      <c r="H96" s="100">
        <v>59.182499999999997</v>
      </c>
      <c r="I96" s="100">
        <v>34.209090909090897</v>
      </c>
      <c r="J96" s="100">
        <v>2.2999999999999998</v>
      </c>
      <c r="K96" s="101">
        <v>0.70274999999999999</v>
      </c>
      <c r="L96" s="102">
        <v>0.60157142857142998</v>
      </c>
    </row>
    <row r="97" spans="1:12" x14ac:dyDescent="0.35">
      <c r="A97" s="76" t="s">
        <v>805</v>
      </c>
      <c r="B97" s="124" t="s">
        <v>338</v>
      </c>
      <c r="C97" s="54">
        <v>983317.51699999999</v>
      </c>
      <c r="D97" s="118">
        <v>3210937.4571086001</v>
      </c>
      <c r="E97" s="54">
        <v>1210341.6994757999</v>
      </c>
      <c r="F97" s="51">
        <v>-1.2934999211867999</v>
      </c>
      <c r="G97" s="117">
        <v>3372.2300295975001</v>
      </c>
      <c r="H97" s="51">
        <v>65.031621621621696</v>
      </c>
      <c r="I97" s="51">
        <v>41.867741935483899</v>
      </c>
      <c r="J97" s="51">
        <v>41.987096774193503</v>
      </c>
      <c r="K97" s="61">
        <v>0.51280555555555996</v>
      </c>
      <c r="L97" s="98">
        <v>0.34531250000000002</v>
      </c>
    </row>
    <row r="98" spans="1:12" x14ac:dyDescent="0.35">
      <c r="A98" s="76" t="s">
        <v>805</v>
      </c>
      <c r="B98" s="124" t="s">
        <v>339</v>
      </c>
      <c r="C98" s="54">
        <v>793690.02399999998</v>
      </c>
      <c r="D98" s="118">
        <v>4507533.5604442004</v>
      </c>
      <c r="E98" s="54">
        <v>1962519.5231800999</v>
      </c>
      <c r="F98" s="51">
        <v>-1.1559560151318</v>
      </c>
      <c r="G98" s="117">
        <v>6121.2741768013002</v>
      </c>
      <c r="H98" s="51">
        <v>56.814736842105297</v>
      </c>
      <c r="I98" s="51">
        <v>38.200000000000003</v>
      </c>
      <c r="J98" s="51">
        <v>10.069230769230799</v>
      </c>
      <c r="K98" s="61">
        <v>0.60844444444444001</v>
      </c>
      <c r="L98" s="98">
        <v>0.47685714285713998</v>
      </c>
    </row>
    <row r="99" spans="1:12" ht="15" thickBot="1" x14ac:dyDescent="0.4">
      <c r="A99" s="76" t="s">
        <v>805</v>
      </c>
      <c r="B99" s="125" t="s">
        <v>623</v>
      </c>
      <c r="C99" s="99">
        <v>337042.11900000001</v>
      </c>
      <c r="D99" s="119">
        <v>944454.52338839998</v>
      </c>
      <c r="E99" s="99">
        <v>342095.2307894</v>
      </c>
      <c r="F99" s="100">
        <v>-8.3015511073579997</v>
      </c>
      <c r="G99" s="120">
        <v>2986.8893652366601</v>
      </c>
      <c r="H99" s="100">
        <v>57.1630769230769</v>
      </c>
      <c r="I99" s="100">
        <v>39.53</v>
      </c>
      <c r="J99" s="100">
        <v>42.94</v>
      </c>
      <c r="K99" s="101">
        <v>0.49641666666667</v>
      </c>
      <c r="L99" s="102">
        <v>0.3322</v>
      </c>
    </row>
    <row r="100" spans="1:12" x14ac:dyDescent="0.35">
      <c r="A100" s="78"/>
      <c r="B100" s="34"/>
      <c r="C100" s="53"/>
      <c r="D100" s="53"/>
      <c r="E100" s="53"/>
      <c r="F100" s="50"/>
      <c r="G100" s="53"/>
      <c r="H100" s="50"/>
      <c r="I100" s="50"/>
      <c r="J100" s="50"/>
      <c r="K100" s="60"/>
      <c r="L100" s="60"/>
    </row>
    <row r="101" spans="1:12" x14ac:dyDescent="0.35">
      <c r="A101" s="30" t="s">
        <v>630</v>
      </c>
    </row>
    <row r="102" spans="1:12" x14ac:dyDescent="0.35">
      <c r="A102" s="30" t="s">
        <v>583</v>
      </c>
    </row>
    <row r="103" spans="1:12" x14ac:dyDescent="0.35">
      <c r="A103" s="30" t="s">
        <v>1241</v>
      </c>
    </row>
    <row r="104" spans="1:12" x14ac:dyDescent="0.35">
      <c r="A104" s="30" t="s">
        <v>1308</v>
      </c>
    </row>
    <row r="105" spans="1:12" x14ac:dyDescent="0.35">
      <c r="A105" s="30" t="s">
        <v>1193</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1334</v>
      </c>
    </row>
    <row r="114" spans="2:2" x14ac:dyDescent="0.35">
      <c r="B114" s="70" t="s">
        <v>1335</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 location="Contents!A1" display="Back to Contents"/>
    <hyperlink ref="B108" r:id="rId3"/>
  </hyperlinks>
  <pageMargins left="0.7" right="0.7" top="0.75" bottom="0.75" header="0.3" footer="0.3"/>
  <pageSetup paperSize="9" scale="54" fitToHeight="0"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608</v>
      </c>
      <c r="D1" s="92"/>
      <c r="E1" s="92"/>
      <c r="F1" s="173"/>
      <c r="G1" s="92"/>
      <c r="H1" s="92"/>
      <c r="I1" s="92"/>
      <c r="J1" s="173"/>
    </row>
    <row r="2" spans="1:10" ht="53" thickBot="1" x14ac:dyDescent="0.4">
      <c r="A2" s="8" t="s">
        <v>1013</v>
      </c>
      <c r="B2" s="121" t="s">
        <v>625</v>
      </c>
      <c r="C2" s="161" t="s">
        <v>1175</v>
      </c>
      <c r="D2" s="171" t="s">
        <v>1176</v>
      </c>
      <c r="E2" s="171" t="s">
        <v>1177</v>
      </c>
      <c r="F2" s="172" t="s">
        <v>1178</v>
      </c>
      <c r="G2" s="161" t="s">
        <v>1179</v>
      </c>
      <c r="H2" s="171" t="s">
        <v>1180</v>
      </c>
      <c r="I2" s="171" t="s">
        <v>1181</v>
      </c>
      <c r="J2" s="172" t="s">
        <v>1182</v>
      </c>
    </row>
    <row r="3" spans="1:10" x14ac:dyDescent="0.35">
      <c r="A3" s="27" t="s">
        <v>44</v>
      </c>
      <c r="B3" s="147" t="s">
        <v>351</v>
      </c>
      <c r="C3" s="148">
        <v>30306.936087999999</v>
      </c>
      <c r="D3" s="148">
        <v>816.81574499999999</v>
      </c>
      <c r="E3" s="148">
        <v>1851.171758</v>
      </c>
      <c r="F3" s="197">
        <v>32974.923590999999</v>
      </c>
      <c r="G3" s="148">
        <v>917.54025999999999</v>
      </c>
      <c r="H3" s="148">
        <v>5525.8996450000004</v>
      </c>
      <c r="I3" s="148">
        <v>3080.749061</v>
      </c>
      <c r="J3" s="197">
        <v>9524.1889659999997</v>
      </c>
    </row>
    <row r="4" spans="1:10" x14ac:dyDescent="0.35">
      <c r="A4" s="27" t="s">
        <v>45</v>
      </c>
      <c r="B4" s="156" t="s">
        <v>0</v>
      </c>
      <c r="C4" s="157">
        <v>4024.1139720000001</v>
      </c>
      <c r="D4" s="157">
        <v>1233.3335689999999</v>
      </c>
      <c r="E4" s="157">
        <v>91.744177000000093</v>
      </c>
      <c r="F4" s="198">
        <v>5349.191718</v>
      </c>
      <c r="G4" s="157">
        <v>1668.5767699999999</v>
      </c>
      <c r="H4" s="157">
        <v>3071.0180300000002</v>
      </c>
      <c r="I4" s="157">
        <v>2025.633118</v>
      </c>
      <c r="J4" s="198">
        <v>6765.2279179999996</v>
      </c>
    </row>
    <row r="5" spans="1:10" x14ac:dyDescent="0.35">
      <c r="A5" s="77" t="s">
        <v>46</v>
      </c>
      <c r="B5" s="122" t="s">
        <v>1</v>
      </c>
      <c r="C5" s="52">
        <v>96.165109999999999</v>
      </c>
      <c r="D5" s="52">
        <v>3224.2764820000002</v>
      </c>
      <c r="E5" s="52">
        <v>295.59368999999998</v>
      </c>
      <c r="F5" s="199">
        <v>3616.0352819999998</v>
      </c>
      <c r="G5" s="52">
        <v>174.49162699999999</v>
      </c>
      <c r="H5" s="52">
        <v>1184.455551</v>
      </c>
      <c r="I5" s="52">
        <v>611.90113299999996</v>
      </c>
      <c r="J5" s="199">
        <v>1970.848311</v>
      </c>
    </row>
    <row r="6" spans="1:10" x14ac:dyDescent="0.35">
      <c r="A6" s="77" t="s">
        <v>47</v>
      </c>
      <c r="B6" s="122" t="s">
        <v>2</v>
      </c>
      <c r="C6" s="52">
        <v>399.21715599999999</v>
      </c>
      <c r="D6" s="52">
        <v>227.85778199999999</v>
      </c>
      <c r="E6" s="52">
        <v>513.01229499999999</v>
      </c>
      <c r="F6" s="199">
        <v>1140.087233</v>
      </c>
      <c r="G6" s="52">
        <v>96.589005999999998</v>
      </c>
      <c r="H6" s="52">
        <v>938.09507499999995</v>
      </c>
      <c r="I6" s="52">
        <v>492.25601</v>
      </c>
      <c r="J6" s="199">
        <v>1526.9400909999999</v>
      </c>
    </row>
    <row r="7" spans="1:10" x14ac:dyDescent="0.35">
      <c r="A7" s="77" t="s">
        <v>48</v>
      </c>
      <c r="B7" s="122" t="s">
        <v>3</v>
      </c>
      <c r="C7" s="52">
        <v>822.78443000000004</v>
      </c>
      <c r="D7" s="52">
        <v>161.34960899999999</v>
      </c>
      <c r="E7" s="52">
        <v>61.567976999999999</v>
      </c>
      <c r="F7" s="199">
        <v>1045.702016</v>
      </c>
      <c r="G7" s="52">
        <v>200.56258500000001</v>
      </c>
      <c r="H7" s="52">
        <v>1660.5011119999999</v>
      </c>
      <c r="I7" s="52">
        <v>942.25875699999995</v>
      </c>
      <c r="J7" s="199">
        <v>2803.3224540000001</v>
      </c>
    </row>
    <row r="8" spans="1:10" x14ac:dyDescent="0.35">
      <c r="A8" s="77" t="s">
        <v>49</v>
      </c>
      <c r="B8" s="122" t="s">
        <v>4</v>
      </c>
      <c r="C8" s="52">
        <v>2916.9730030000001</v>
      </c>
      <c r="D8" s="52">
        <v>2041.648289</v>
      </c>
      <c r="E8" s="52">
        <v>704.05178000000001</v>
      </c>
      <c r="F8" s="199">
        <v>5662.6730719999996</v>
      </c>
      <c r="G8" s="52">
        <v>1790.620635</v>
      </c>
      <c r="H8" s="52">
        <v>7129.658214</v>
      </c>
      <c r="I8" s="52">
        <v>2729.9794729999999</v>
      </c>
      <c r="J8" s="199">
        <v>11650.258322</v>
      </c>
    </row>
    <row r="9" spans="1:10" x14ac:dyDescent="0.35">
      <c r="A9" s="77" t="s">
        <v>50</v>
      </c>
      <c r="B9" s="122" t="s">
        <v>5</v>
      </c>
      <c r="C9" s="52">
        <v>2203.5666040000001</v>
      </c>
      <c r="D9" s="52">
        <v>4276.2917049999996</v>
      </c>
      <c r="E9" s="52">
        <v>522.22571700000003</v>
      </c>
      <c r="F9" s="199">
        <v>7002.0840260000004</v>
      </c>
      <c r="G9" s="52">
        <v>865.38842799999998</v>
      </c>
      <c r="H9" s="52">
        <v>4439.7909829999999</v>
      </c>
      <c r="I9" s="52">
        <v>2232.4042119999999</v>
      </c>
      <c r="J9" s="199">
        <v>7537.5836230000004</v>
      </c>
    </row>
    <row r="10" spans="1:10" x14ac:dyDescent="0.35">
      <c r="A10" s="77" t="s">
        <v>51</v>
      </c>
      <c r="B10" s="122" t="s">
        <v>6</v>
      </c>
      <c r="C10" s="52">
        <v>28709.593295999999</v>
      </c>
      <c r="D10" s="52">
        <v>57843.415209999999</v>
      </c>
      <c r="E10" s="52">
        <v>21977.827791</v>
      </c>
      <c r="F10" s="199">
        <v>108530.836297</v>
      </c>
      <c r="G10" s="52">
        <v>12288.485452000001</v>
      </c>
      <c r="H10" s="52">
        <v>44320.451786999998</v>
      </c>
      <c r="I10" s="52">
        <v>32068.014747000001</v>
      </c>
      <c r="J10" s="199">
        <v>88676.951986</v>
      </c>
    </row>
    <row r="11" spans="1:10" x14ac:dyDescent="0.35">
      <c r="A11" s="27" t="s">
        <v>52</v>
      </c>
      <c r="B11" s="122" t="s">
        <v>552</v>
      </c>
      <c r="C11" s="157">
        <v>560.65117699999996</v>
      </c>
      <c r="D11" s="157">
        <v>9157.7407550000007</v>
      </c>
      <c r="E11" s="157">
        <v>344.644408</v>
      </c>
      <c r="F11" s="198">
        <v>10063.036340000001</v>
      </c>
      <c r="G11" s="157">
        <v>828.35107600000003</v>
      </c>
      <c r="H11" s="157">
        <v>4227.8500999999997</v>
      </c>
      <c r="I11" s="157">
        <v>2280.7014909999998</v>
      </c>
      <c r="J11" s="198">
        <v>7336.9026670000003</v>
      </c>
    </row>
    <row r="12" spans="1:10" ht="15" thickBot="1" x14ac:dyDescent="0.4">
      <c r="A12" s="77" t="s">
        <v>53</v>
      </c>
      <c r="B12" s="123" t="s">
        <v>7</v>
      </c>
      <c r="C12" s="107">
        <v>1336.420783</v>
      </c>
      <c r="D12" s="107">
        <v>2334.2029149999998</v>
      </c>
      <c r="E12" s="107">
        <v>386.892156</v>
      </c>
      <c r="F12" s="200">
        <v>4057.5158540000002</v>
      </c>
      <c r="G12" s="107">
        <v>179.30834999999999</v>
      </c>
      <c r="H12" s="107">
        <v>3229.7</v>
      </c>
      <c r="I12" s="107">
        <v>1428.801811</v>
      </c>
      <c r="J12" s="200">
        <v>4837.8101609999903</v>
      </c>
    </row>
    <row r="13" spans="1:10" ht="15" thickBot="1" x14ac:dyDescent="0.4">
      <c r="A13" s="74" t="s">
        <v>805</v>
      </c>
      <c r="B13" s="126" t="s">
        <v>8</v>
      </c>
      <c r="C13" s="127">
        <v>71376.421619000001</v>
      </c>
      <c r="D13" s="127">
        <v>81316.932061</v>
      </c>
      <c r="E13" s="127">
        <v>26748.731748999999</v>
      </c>
      <c r="F13" s="130">
        <v>179442.085429</v>
      </c>
      <c r="G13" s="127">
        <v>19009.914188999999</v>
      </c>
      <c r="H13" s="127">
        <v>75727.420496999999</v>
      </c>
      <c r="I13" s="127">
        <v>47892.699812999999</v>
      </c>
      <c r="J13" s="130">
        <v>142630.034499</v>
      </c>
    </row>
    <row r="14" spans="1:10" x14ac:dyDescent="0.35">
      <c r="A14" s="77" t="s">
        <v>54</v>
      </c>
      <c r="B14" s="122" t="s">
        <v>9</v>
      </c>
      <c r="C14" s="52">
        <v>99.109531000000004</v>
      </c>
      <c r="D14" s="52">
        <v>167.48671200000001</v>
      </c>
      <c r="E14" s="52">
        <v>11.545531</v>
      </c>
      <c r="F14" s="199">
        <v>278.141774</v>
      </c>
      <c r="G14" s="52">
        <v>66.782191999999995</v>
      </c>
      <c r="H14" s="52">
        <v>555.62728500000003</v>
      </c>
      <c r="I14" s="52">
        <v>255.119416</v>
      </c>
      <c r="J14" s="199">
        <v>877.52889300000004</v>
      </c>
    </row>
    <row r="15" spans="1:10" x14ac:dyDescent="0.35">
      <c r="A15" s="77" t="s">
        <v>55</v>
      </c>
      <c r="B15" s="122" t="s">
        <v>10</v>
      </c>
      <c r="C15" s="52">
        <v>3262.7795940000001</v>
      </c>
      <c r="D15" s="52">
        <v>1440.7897519999999</v>
      </c>
      <c r="E15" s="52">
        <v>509.12390499999998</v>
      </c>
      <c r="F15" s="199">
        <v>5212.6932509999997</v>
      </c>
      <c r="G15" s="52">
        <v>1050.9428929999999</v>
      </c>
      <c r="H15" s="52">
        <v>2906.8169710000002</v>
      </c>
      <c r="I15" s="52">
        <v>2110.4044800000001</v>
      </c>
      <c r="J15" s="199">
        <v>6068.1643439999998</v>
      </c>
    </row>
    <row r="16" spans="1:10" x14ac:dyDescent="0.35">
      <c r="A16" s="77" t="s">
        <v>56</v>
      </c>
      <c r="B16" s="122" t="s">
        <v>11</v>
      </c>
      <c r="C16" s="52">
        <v>46.972214999999998</v>
      </c>
      <c r="D16" s="52">
        <v>29.376659</v>
      </c>
      <c r="E16" s="52">
        <v>3.540181</v>
      </c>
      <c r="F16" s="199">
        <v>79.889054999999999</v>
      </c>
      <c r="G16" s="52">
        <v>14.038937000000001</v>
      </c>
      <c r="H16" s="52">
        <v>153.044997</v>
      </c>
      <c r="I16" s="52">
        <v>132.76809600000001</v>
      </c>
      <c r="J16" s="199">
        <v>299.85203000000001</v>
      </c>
    </row>
    <row r="17" spans="1:10" x14ac:dyDescent="0.35">
      <c r="A17" s="27" t="s">
        <v>57</v>
      </c>
      <c r="B17" s="154" t="s">
        <v>352</v>
      </c>
      <c r="C17" s="148">
        <v>943.098928</v>
      </c>
      <c r="D17" s="148">
        <v>254.227318</v>
      </c>
      <c r="E17" s="148">
        <v>1.5265949999999999</v>
      </c>
      <c r="F17" s="197">
        <v>1198.8528409999999</v>
      </c>
      <c r="G17" s="148">
        <v>16.821527</v>
      </c>
      <c r="H17" s="148">
        <v>486.35761500000001</v>
      </c>
      <c r="I17" s="148">
        <v>461.53813100000002</v>
      </c>
      <c r="J17" s="197">
        <v>964.71727299999895</v>
      </c>
    </row>
    <row r="18" spans="1:10" x14ac:dyDescent="0.35">
      <c r="A18" s="27" t="s">
        <v>58</v>
      </c>
      <c r="B18" s="154" t="s">
        <v>921</v>
      </c>
      <c r="C18" s="148">
        <v>7264.7544959999996</v>
      </c>
      <c r="D18" s="148">
        <v>3141.2515490000001</v>
      </c>
      <c r="E18" s="148">
        <v>398.52513399999998</v>
      </c>
      <c r="F18" s="197">
        <v>10804.531179</v>
      </c>
      <c r="G18" s="148">
        <v>240.69268400000001</v>
      </c>
      <c r="H18" s="148">
        <v>1482.006517</v>
      </c>
      <c r="I18" s="148">
        <v>1130.3543930000001</v>
      </c>
      <c r="J18" s="197">
        <v>2853.053594</v>
      </c>
    </row>
    <row r="19" spans="1:10" x14ac:dyDescent="0.35">
      <c r="A19" s="27" t="s">
        <v>59</v>
      </c>
      <c r="B19" s="122" t="s">
        <v>577</v>
      </c>
      <c r="C19" s="157">
        <v>1656.653806</v>
      </c>
      <c r="D19" s="157">
        <v>6505.3616009999996</v>
      </c>
      <c r="E19" s="157">
        <v>29.331244999999999</v>
      </c>
      <c r="F19" s="198">
        <v>8191.3466520000002</v>
      </c>
      <c r="G19" s="157">
        <v>291.12570599999998</v>
      </c>
      <c r="H19" s="157">
        <v>4337.6682959999998</v>
      </c>
      <c r="I19" s="157">
        <v>2650.4513940000002</v>
      </c>
      <c r="J19" s="198">
        <v>7279.2453960000003</v>
      </c>
    </row>
    <row r="20" spans="1:10" x14ac:dyDescent="0.35">
      <c r="A20" s="27" t="s">
        <v>60</v>
      </c>
      <c r="B20" s="154" t="s">
        <v>353</v>
      </c>
      <c r="C20" s="148">
        <v>3281.0562570000002</v>
      </c>
      <c r="D20" s="148">
        <v>299.22411299999999</v>
      </c>
      <c r="E20" s="148">
        <v>924.77183100000002</v>
      </c>
      <c r="F20" s="197">
        <v>4505.0522010000004</v>
      </c>
      <c r="G20" s="148">
        <v>22.158646000000001</v>
      </c>
      <c r="H20" s="148">
        <v>663.55618000000004</v>
      </c>
      <c r="I20" s="148">
        <v>291.87586399999998</v>
      </c>
      <c r="J20" s="197">
        <v>977.59069</v>
      </c>
    </row>
    <row r="21" spans="1:10" x14ac:dyDescent="0.35">
      <c r="A21" s="27" t="s">
        <v>61</v>
      </c>
      <c r="B21" s="154" t="s">
        <v>354</v>
      </c>
      <c r="C21" s="148">
        <v>5626.5650699999997</v>
      </c>
      <c r="D21" s="148">
        <v>789.35965799999997</v>
      </c>
      <c r="E21" s="148">
        <v>66.236249000000001</v>
      </c>
      <c r="F21" s="197">
        <v>6482.1609769999995</v>
      </c>
      <c r="G21" s="148">
        <v>74.914906000000002</v>
      </c>
      <c r="H21" s="148">
        <v>1308.1405830000001</v>
      </c>
      <c r="I21" s="148">
        <v>893.86877800000002</v>
      </c>
      <c r="J21" s="197">
        <v>2276.9242669999999</v>
      </c>
    </row>
    <row r="22" spans="1:10" ht="15" thickBot="1" x14ac:dyDescent="0.4">
      <c r="A22" s="77" t="s">
        <v>62</v>
      </c>
      <c r="B22" s="122" t="s">
        <v>555</v>
      </c>
      <c r="C22" s="52">
        <v>6.1073149999999998</v>
      </c>
      <c r="D22" s="52">
        <v>14.871669000000001</v>
      </c>
      <c r="E22" s="52">
        <v>1.792351</v>
      </c>
      <c r="F22" s="199">
        <v>22.771335000000001</v>
      </c>
      <c r="G22" s="52">
        <v>7.0857109999999999</v>
      </c>
      <c r="H22" s="52">
        <v>111.137626</v>
      </c>
      <c r="I22" s="52">
        <v>45.316625999999999</v>
      </c>
      <c r="J22" s="199">
        <v>163.539963</v>
      </c>
    </row>
    <row r="23" spans="1:10" ht="15" thickBot="1" x14ac:dyDescent="0.4">
      <c r="A23" s="74" t="s">
        <v>805</v>
      </c>
      <c r="B23" s="126" t="s">
        <v>12</v>
      </c>
      <c r="C23" s="127">
        <v>22187.097212000001</v>
      </c>
      <c r="D23" s="127">
        <v>12641.949031</v>
      </c>
      <c r="E23" s="127">
        <v>1946.393022</v>
      </c>
      <c r="F23" s="130">
        <v>36775.439265000001</v>
      </c>
      <c r="G23" s="127">
        <v>1784.563202</v>
      </c>
      <c r="H23" s="127">
        <v>12004.35607</v>
      </c>
      <c r="I23" s="127">
        <v>7971.6971780000003</v>
      </c>
      <c r="J23" s="130">
        <v>21760.616450000001</v>
      </c>
    </row>
    <row r="24" spans="1:10" x14ac:dyDescent="0.35">
      <c r="A24" s="77" t="s">
        <v>63</v>
      </c>
      <c r="B24" s="122" t="s">
        <v>13</v>
      </c>
      <c r="C24" s="52">
        <v>37.543894999999999</v>
      </c>
      <c r="D24" s="52">
        <v>20.872748000000001</v>
      </c>
      <c r="E24" s="52">
        <v>14.262238</v>
      </c>
      <c r="F24" s="199">
        <v>72.678881000000104</v>
      </c>
      <c r="G24" s="52">
        <v>10.928588</v>
      </c>
      <c r="H24" s="52">
        <v>222.04442700000001</v>
      </c>
      <c r="I24" s="52">
        <v>109.950306</v>
      </c>
      <c r="J24" s="199">
        <v>342.92332099999999</v>
      </c>
    </row>
    <row r="25" spans="1:10" x14ac:dyDescent="0.35">
      <c r="A25" s="77" t="s">
        <v>64</v>
      </c>
      <c r="B25" s="122" t="s">
        <v>14</v>
      </c>
      <c r="C25" s="52">
        <v>95.884664999999998</v>
      </c>
      <c r="D25" s="52">
        <v>27.840160000000001</v>
      </c>
      <c r="E25" s="52">
        <v>9.3565819999999995</v>
      </c>
      <c r="F25" s="199">
        <v>133.08140700000001</v>
      </c>
      <c r="G25" s="52">
        <v>148.17659800000001</v>
      </c>
      <c r="H25" s="52">
        <v>3291.0853539999998</v>
      </c>
      <c r="I25" s="52">
        <v>1660.680249</v>
      </c>
      <c r="J25" s="199">
        <v>5099.9422009999998</v>
      </c>
    </row>
    <row r="26" spans="1:10" x14ac:dyDescent="0.35">
      <c r="A26" s="77" t="s">
        <v>65</v>
      </c>
      <c r="B26" s="122" t="s">
        <v>15</v>
      </c>
      <c r="C26" s="52" t="s">
        <v>316</v>
      </c>
      <c r="D26" s="52" t="s">
        <v>316</v>
      </c>
      <c r="E26" s="52" t="s">
        <v>316</v>
      </c>
      <c r="F26" s="199" t="s">
        <v>316</v>
      </c>
      <c r="G26" s="52" t="s">
        <v>316</v>
      </c>
      <c r="H26" s="52" t="s">
        <v>316</v>
      </c>
      <c r="I26" s="52" t="s">
        <v>316</v>
      </c>
      <c r="J26" s="199" t="s">
        <v>316</v>
      </c>
    </row>
    <row r="27" spans="1:10" x14ac:dyDescent="0.35">
      <c r="A27" s="77" t="s">
        <v>66</v>
      </c>
      <c r="B27" s="122" t="s">
        <v>16</v>
      </c>
      <c r="C27" s="52">
        <v>1802.560414</v>
      </c>
      <c r="D27" s="52">
        <v>657.68556000000001</v>
      </c>
      <c r="E27" s="52">
        <v>659.22321499999998</v>
      </c>
      <c r="F27" s="199">
        <v>3119.4691889999999</v>
      </c>
      <c r="G27" s="52">
        <v>257.62036899999998</v>
      </c>
      <c r="H27" s="52">
        <v>4773.6785239999999</v>
      </c>
      <c r="I27" s="52">
        <v>3919.8925730000001</v>
      </c>
      <c r="J27" s="199">
        <v>8951.1914660000002</v>
      </c>
    </row>
    <row r="28" spans="1:10" x14ac:dyDescent="0.35">
      <c r="A28" s="77" t="s">
        <v>67</v>
      </c>
      <c r="B28" s="122" t="s">
        <v>17</v>
      </c>
      <c r="C28" s="52">
        <v>2485.5476720000001</v>
      </c>
      <c r="D28" s="52">
        <v>1955.1041640000001</v>
      </c>
      <c r="E28" s="52">
        <v>1806.9524180000001</v>
      </c>
      <c r="F28" s="199">
        <v>6247.6042539999999</v>
      </c>
      <c r="G28" s="52">
        <v>1223.3470239999999</v>
      </c>
      <c r="H28" s="52">
        <v>11442.10432</v>
      </c>
      <c r="I28" s="52">
        <v>6154.7677709999998</v>
      </c>
      <c r="J28" s="199">
        <v>18820.219115</v>
      </c>
    </row>
    <row r="29" spans="1:10" x14ac:dyDescent="0.35">
      <c r="A29" s="77" t="s">
        <v>68</v>
      </c>
      <c r="B29" s="122" t="s">
        <v>18</v>
      </c>
      <c r="C29" s="52">
        <v>1243.0107720000001</v>
      </c>
      <c r="D29" s="52">
        <v>1214.2643149999999</v>
      </c>
      <c r="E29" s="52">
        <v>718.60499500000003</v>
      </c>
      <c r="F29" s="199">
        <v>3175.8800820000001</v>
      </c>
      <c r="G29" s="52">
        <v>241.356482</v>
      </c>
      <c r="H29" s="52">
        <v>2631.0973519999998</v>
      </c>
      <c r="I29" s="52">
        <v>1085.128228</v>
      </c>
      <c r="J29" s="199">
        <v>3957.582062</v>
      </c>
    </row>
    <row r="30" spans="1:10" x14ac:dyDescent="0.35">
      <c r="A30" s="77" t="s">
        <v>69</v>
      </c>
      <c r="B30" s="122" t="s">
        <v>19</v>
      </c>
      <c r="C30" s="52">
        <v>125.844971</v>
      </c>
      <c r="D30" s="52">
        <v>1412.954667</v>
      </c>
      <c r="E30" s="52">
        <v>992.64406399999996</v>
      </c>
      <c r="F30" s="199">
        <v>2531.443702</v>
      </c>
      <c r="G30" s="52">
        <v>455.210938</v>
      </c>
      <c r="H30" s="52">
        <v>3286.5596780000001</v>
      </c>
      <c r="I30" s="52">
        <v>2230.3741730000002</v>
      </c>
      <c r="J30" s="199">
        <v>5972.1447889999899</v>
      </c>
    </row>
    <row r="31" spans="1:10" x14ac:dyDescent="0.35">
      <c r="A31" s="77" t="s">
        <v>70</v>
      </c>
      <c r="B31" s="122" t="s">
        <v>20</v>
      </c>
      <c r="C31" s="52">
        <v>371.204071</v>
      </c>
      <c r="D31" s="52">
        <v>881.42334000000005</v>
      </c>
      <c r="E31" s="52">
        <v>86.998718000000096</v>
      </c>
      <c r="F31" s="199">
        <v>1339.626129</v>
      </c>
      <c r="G31" s="52">
        <v>169.52852200000001</v>
      </c>
      <c r="H31" s="52">
        <v>1841.123576</v>
      </c>
      <c r="I31" s="52">
        <v>801.08637999999996</v>
      </c>
      <c r="J31" s="199">
        <v>2811.7384780000002</v>
      </c>
    </row>
    <row r="32" spans="1:10" x14ac:dyDescent="0.35">
      <c r="A32" s="77" t="s">
        <v>71</v>
      </c>
      <c r="B32" s="122" t="s">
        <v>21</v>
      </c>
      <c r="C32" s="52">
        <v>20.85661</v>
      </c>
      <c r="D32" s="52">
        <v>722.91956100000004</v>
      </c>
      <c r="E32" s="52">
        <v>207.67191700000001</v>
      </c>
      <c r="F32" s="199">
        <v>951.44808799999998</v>
      </c>
      <c r="G32" s="52">
        <v>53.029798</v>
      </c>
      <c r="H32" s="52">
        <v>740.77686800000004</v>
      </c>
      <c r="I32" s="52">
        <v>749.48535600000002</v>
      </c>
      <c r="J32" s="199">
        <v>1543.2920220000001</v>
      </c>
    </row>
    <row r="33" spans="1:10" x14ac:dyDescent="0.35">
      <c r="A33" s="77" t="s">
        <v>72</v>
      </c>
      <c r="B33" s="122" t="s">
        <v>22</v>
      </c>
      <c r="C33" s="52">
        <v>209.24942899999999</v>
      </c>
      <c r="D33" s="52">
        <v>198.166843</v>
      </c>
      <c r="E33" s="52">
        <v>11.526289</v>
      </c>
      <c r="F33" s="199">
        <v>418.94256100000001</v>
      </c>
      <c r="G33" s="52">
        <v>141.55304100000001</v>
      </c>
      <c r="H33" s="52">
        <v>1918.9545909999999</v>
      </c>
      <c r="I33" s="52">
        <v>1530.777376</v>
      </c>
      <c r="J33" s="199">
        <v>3591.2850079999998</v>
      </c>
    </row>
    <row r="34" spans="1:10" x14ac:dyDescent="0.35">
      <c r="A34" s="27" t="s">
        <v>73</v>
      </c>
      <c r="B34" s="156" t="s">
        <v>526</v>
      </c>
      <c r="C34" s="157">
        <v>1653.1432850000001</v>
      </c>
      <c r="D34" s="157">
        <v>56.752930999999997</v>
      </c>
      <c r="E34" s="157">
        <v>0.61826800000000004</v>
      </c>
      <c r="F34" s="198">
        <v>1710.514484</v>
      </c>
      <c r="G34" s="157">
        <v>29.106760999999999</v>
      </c>
      <c r="H34" s="157">
        <v>289.21948700000002</v>
      </c>
      <c r="I34" s="157">
        <v>348.99594100000002</v>
      </c>
      <c r="J34" s="198">
        <v>667.32218899999998</v>
      </c>
    </row>
    <row r="35" spans="1:10" x14ac:dyDescent="0.35">
      <c r="A35" s="77" t="s">
        <v>74</v>
      </c>
      <c r="B35" s="122" t="s">
        <v>520</v>
      </c>
      <c r="C35" s="52">
        <v>2580.8297010000001</v>
      </c>
      <c r="D35" s="52">
        <v>1368.963</v>
      </c>
      <c r="E35" s="52">
        <v>48.347417999999998</v>
      </c>
      <c r="F35" s="199">
        <v>3998.1401190000001</v>
      </c>
      <c r="G35" s="52">
        <v>641.68928900000003</v>
      </c>
      <c r="H35" s="52">
        <v>3823.9166399999999</v>
      </c>
      <c r="I35" s="52">
        <v>3010.5968170000001</v>
      </c>
      <c r="J35" s="199">
        <v>7476.2027459999999</v>
      </c>
    </row>
    <row r="36" spans="1:10" x14ac:dyDescent="0.35">
      <c r="A36" s="77" t="s">
        <v>75</v>
      </c>
      <c r="B36" s="122" t="s">
        <v>616</v>
      </c>
      <c r="C36" s="52">
        <v>1701.420046</v>
      </c>
      <c r="D36" s="52">
        <v>2374.7744130000001</v>
      </c>
      <c r="E36" s="52">
        <v>200.685554</v>
      </c>
      <c r="F36" s="199">
        <v>4276.880013</v>
      </c>
      <c r="G36" s="52">
        <v>389.06081599999999</v>
      </c>
      <c r="H36" s="52">
        <v>6694.3336750000099</v>
      </c>
      <c r="I36" s="52">
        <v>4141.7340700000004</v>
      </c>
      <c r="J36" s="199">
        <v>11225.128561</v>
      </c>
    </row>
    <row r="37" spans="1:10" ht="15" thickBot="1" x14ac:dyDescent="0.4">
      <c r="A37" s="77" t="s">
        <v>76</v>
      </c>
      <c r="B37" s="122" t="s">
        <v>23</v>
      </c>
      <c r="C37" s="52">
        <v>900.46629800000005</v>
      </c>
      <c r="D37" s="52">
        <v>2019.4447849999999</v>
      </c>
      <c r="E37" s="52">
        <v>92.835267000000002</v>
      </c>
      <c r="F37" s="199">
        <v>3012.7463499999999</v>
      </c>
      <c r="G37" s="52">
        <v>255.78290699999999</v>
      </c>
      <c r="H37" s="52">
        <v>1804.2499680000001</v>
      </c>
      <c r="I37" s="52">
        <v>1775.142233</v>
      </c>
      <c r="J37" s="199">
        <v>3835.1751079999999</v>
      </c>
    </row>
    <row r="38" spans="1:10" ht="15" thickBot="1" x14ac:dyDescent="0.4">
      <c r="A38" s="74" t="s">
        <v>805</v>
      </c>
      <c r="B38" s="126" t="s">
        <v>24</v>
      </c>
      <c r="C38" s="127">
        <v>13227.561829</v>
      </c>
      <c r="D38" s="127">
        <v>12911.166487</v>
      </c>
      <c r="E38" s="127">
        <v>4849.7269429999997</v>
      </c>
      <c r="F38" s="130">
        <v>30988.455258999998</v>
      </c>
      <c r="G38" s="127">
        <v>4016.3911330000001</v>
      </c>
      <c r="H38" s="127">
        <v>42759.144460000003</v>
      </c>
      <c r="I38" s="127">
        <v>27518.611473000001</v>
      </c>
      <c r="J38" s="130">
        <v>74294.147066000005</v>
      </c>
    </row>
    <row r="39" spans="1:10" x14ac:dyDescent="0.35">
      <c r="A39" s="27" t="s">
        <v>77</v>
      </c>
      <c r="B39" s="155" t="s">
        <v>355</v>
      </c>
      <c r="C39" s="148">
        <v>20167.132140000002</v>
      </c>
      <c r="D39" s="148">
        <v>8111.4278590000004</v>
      </c>
      <c r="E39" s="148">
        <v>4911.4754059999996</v>
      </c>
      <c r="F39" s="197">
        <v>33190.035405000002</v>
      </c>
      <c r="G39" s="148">
        <v>3784.7743540000001</v>
      </c>
      <c r="H39" s="148">
        <v>22495.338620999999</v>
      </c>
      <c r="I39" s="148">
        <v>13252.833466</v>
      </c>
      <c r="J39" s="197">
        <v>39532.946441</v>
      </c>
    </row>
    <row r="40" spans="1:10" x14ac:dyDescent="0.35">
      <c r="A40" s="77" t="s">
        <v>78</v>
      </c>
      <c r="B40" s="122" t="s">
        <v>438</v>
      </c>
      <c r="C40" s="52">
        <v>8846.9260020000092</v>
      </c>
      <c r="D40" s="52">
        <v>20176.648989000001</v>
      </c>
      <c r="E40" s="52">
        <v>7672.5226469999898</v>
      </c>
      <c r="F40" s="199">
        <v>36696.097637999999</v>
      </c>
      <c r="G40" s="52">
        <v>15735.696225</v>
      </c>
      <c r="H40" s="52">
        <v>44325.630077000002</v>
      </c>
      <c r="I40" s="52">
        <v>22235.731673999999</v>
      </c>
      <c r="J40" s="199">
        <v>82297.057975999895</v>
      </c>
    </row>
    <row r="41" spans="1:10" x14ac:dyDescent="0.35">
      <c r="A41" s="27" t="s">
        <v>79</v>
      </c>
      <c r="B41" s="155" t="s">
        <v>356</v>
      </c>
      <c r="C41" s="148">
        <v>23864.347616999999</v>
      </c>
      <c r="D41" s="148">
        <v>2198.3650750000002</v>
      </c>
      <c r="E41" s="148">
        <v>248.68829700000001</v>
      </c>
      <c r="F41" s="197">
        <v>26311.400989000002</v>
      </c>
      <c r="G41" s="148">
        <v>1087.37041</v>
      </c>
      <c r="H41" s="148">
        <v>7334.6454670000003</v>
      </c>
      <c r="I41" s="148">
        <v>6696.7587530000001</v>
      </c>
      <c r="J41" s="197">
        <v>15118.77463</v>
      </c>
    </row>
    <row r="42" spans="1:10" x14ac:dyDescent="0.35">
      <c r="A42" s="27" t="s">
        <v>80</v>
      </c>
      <c r="B42" s="155" t="s">
        <v>357</v>
      </c>
      <c r="C42" s="148">
        <v>2389.9274340000002</v>
      </c>
      <c r="D42" s="148">
        <v>1997.2618580000001</v>
      </c>
      <c r="E42" s="148">
        <v>7.0716480000000104</v>
      </c>
      <c r="F42" s="197">
        <v>4394.2609400000001</v>
      </c>
      <c r="G42" s="148">
        <v>391.50130000000001</v>
      </c>
      <c r="H42" s="148">
        <v>2175.4110409999998</v>
      </c>
      <c r="I42" s="148">
        <v>1635.4603629999999</v>
      </c>
      <c r="J42" s="197">
        <v>4202.3727040000003</v>
      </c>
    </row>
    <row r="43" spans="1:10" x14ac:dyDescent="0.35">
      <c r="A43" s="77" t="s">
        <v>81</v>
      </c>
      <c r="B43" s="122" t="s">
        <v>25</v>
      </c>
      <c r="C43" s="52">
        <v>5760.9442840000002</v>
      </c>
      <c r="D43" s="52">
        <v>16736.273195000002</v>
      </c>
      <c r="E43" s="52">
        <v>10461.853783</v>
      </c>
      <c r="F43" s="199">
        <v>32959.071261999998</v>
      </c>
      <c r="G43" s="52">
        <v>5257.4248699999998</v>
      </c>
      <c r="H43" s="52">
        <v>29236.784922999999</v>
      </c>
      <c r="I43" s="52">
        <v>14640.936103</v>
      </c>
      <c r="J43" s="199">
        <v>49135.145896000002</v>
      </c>
    </row>
    <row r="44" spans="1:10" ht="15" thickBot="1" x14ac:dyDescent="0.4">
      <c r="A44" s="77" t="s">
        <v>82</v>
      </c>
      <c r="B44" s="122" t="s">
        <v>26</v>
      </c>
      <c r="C44" s="52">
        <v>1574.6051910000001</v>
      </c>
      <c r="D44" s="52">
        <v>8080.2446470000004</v>
      </c>
      <c r="E44" s="52">
        <v>6984.7648829999998</v>
      </c>
      <c r="F44" s="199">
        <v>16639.614721000002</v>
      </c>
      <c r="G44" s="52">
        <v>2762.8633289999998</v>
      </c>
      <c r="H44" s="52">
        <v>13719.078674</v>
      </c>
      <c r="I44" s="52">
        <v>5184.9038229999996</v>
      </c>
      <c r="J44" s="199">
        <v>21666.845826000001</v>
      </c>
    </row>
    <row r="45" spans="1:10" ht="15" thickBot="1" x14ac:dyDescent="0.4">
      <c r="A45" s="74" t="s">
        <v>805</v>
      </c>
      <c r="B45" s="126" t="s">
        <v>27</v>
      </c>
      <c r="C45" s="127">
        <v>62603.882667999998</v>
      </c>
      <c r="D45" s="127">
        <v>57300.221622999998</v>
      </c>
      <c r="E45" s="127">
        <v>30286.376663999999</v>
      </c>
      <c r="F45" s="130">
        <v>150190.48095500001</v>
      </c>
      <c r="G45" s="127">
        <v>29019.630487999999</v>
      </c>
      <c r="H45" s="127">
        <v>119286.88880299999</v>
      </c>
      <c r="I45" s="127">
        <v>63646.624182</v>
      </c>
      <c r="J45" s="130">
        <v>211953.143473</v>
      </c>
    </row>
    <row r="46" spans="1:10" x14ac:dyDescent="0.35">
      <c r="A46" s="77" t="s">
        <v>83</v>
      </c>
      <c r="B46" s="122" t="s">
        <v>28</v>
      </c>
      <c r="C46" s="52">
        <v>711.21489699999995</v>
      </c>
      <c r="D46" s="52">
        <v>839.28322700000001</v>
      </c>
      <c r="E46" s="52">
        <v>25.976796</v>
      </c>
      <c r="F46" s="199">
        <v>1576.4749200000001</v>
      </c>
      <c r="G46" s="52">
        <v>141.85023200000001</v>
      </c>
      <c r="H46" s="52">
        <v>3165.573472</v>
      </c>
      <c r="I46" s="52">
        <v>1698.1247659999999</v>
      </c>
      <c r="J46" s="199">
        <v>5005.5484699999997</v>
      </c>
    </row>
    <row r="47" spans="1:10" x14ac:dyDescent="0.35">
      <c r="A47" s="77" t="s">
        <v>84</v>
      </c>
      <c r="B47" s="122" t="s">
        <v>29</v>
      </c>
      <c r="C47" s="52">
        <v>913.46423000000095</v>
      </c>
      <c r="D47" s="52">
        <v>4994.3673799999997</v>
      </c>
      <c r="E47" s="52">
        <v>79.112393000000097</v>
      </c>
      <c r="F47" s="199">
        <v>5986.9440029999996</v>
      </c>
      <c r="G47" s="52">
        <v>97.577714999999998</v>
      </c>
      <c r="H47" s="52">
        <v>2278.8062329999998</v>
      </c>
      <c r="I47" s="52">
        <v>1547.7291290000001</v>
      </c>
      <c r="J47" s="199">
        <v>3924.113077</v>
      </c>
    </row>
    <row r="48" spans="1:10" x14ac:dyDescent="0.35">
      <c r="A48" s="77" t="s">
        <v>85</v>
      </c>
      <c r="B48" s="122" t="s">
        <v>30</v>
      </c>
      <c r="C48" s="52">
        <v>7.9051460000000002</v>
      </c>
      <c r="D48" s="52">
        <v>71.200916000000007</v>
      </c>
      <c r="E48" s="52">
        <v>15.74939</v>
      </c>
      <c r="F48" s="199">
        <v>94.855452</v>
      </c>
      <c r="G48" s="52">
        <v>63.950584999999997</v>
      </c>
      <c r="H48" s="52">
        <v>592.03489300000001</v>
      </c>
      <c r="I48" s="52">
        <v>275.48826200000002</v>
      </c>
      <c r="J48" s="199">
        <v>931.47374000000002</v>
      </c>
    </row>
    <row r="49" spans="1:10" x14ac:dyDescent="0.35">
      <c r="A49" s="77" t="s">
        <v>86</v>
      </c>
      <c r="B49" s="122" t="s">
        <v>31</v>
      </c>
      <c r="C49" s="52">
        <v>7961.6048920000003</v>
      </c>
      <c r="D49" s="52">
        <v>4767.1167869999999</v>
      </c>
      <c r="E49" s="52">
        <v>1002.744767</v>
      </c>
      <c r="F49" s="199">
        <v>13731.466446</v>
      </c>
      <c r="G49" s="52">
        <v>2018.6015299999999</v>
      </c>
      <c r="H49" s="52">
        <v>5853.0614249999999</v>
      </c>
      <c r="I49" s="52">
        <v>3115.3957190000001</v>
      </c>
      <c r="J49" s="199">
        <v>10987.058674</v>
      </c>
    </row>
    <row r="50" spans="1:10" x14ac:dyDescent="0.35">
      <c r="A50" s="77" t="s">
        <v>87</v>
      </c>
      <c r="B50" s="122" t="s">
        <v>32</v>
      </c>
      <c r="C50" s="52">
        <v>109.47299099999999</v>
      </c>
      <c r="D50" s="52">
        <v>63.833489999999998</v>
      </c>
      <c r="E50" s="52">
        <v>5.8937379999999999</v>
      </c>
      <c r="F50" s="199">
        <v>179.200219</v>
      </c>
      <c r="G50" s="52">
        <v>81.576848999999996</v>
      </c>
      <c r="H50" s="52">
        <v>1179.4383700000001</v>
      </c>
      <c r="I50" s="52">
        <v>351.15752700000002</v>
      </c>
      <c r="J50" s="199">
        <v>1612.172746</v>
      </c>
    </row>
    <row r="51" spans="1:10" x14ac:dyDescent="0.35">
      <c r="A51" s="27" t="s">
        <v>88</v>
      </c>
      <c r="B51" s="156" t="s">
        <v>33</v>
      </c>
      <c r="C51" s="157">
        <v>7893.7250649999996</v>
      </c>
      <c r="D51" s="157">
        <v>13540.980879999999</v>
      </c>
      <c r="E51" s="157">
        <v>405.588415</v>
      </c>
      <c r="F51" s="198">
        <v>21840.29436</v>
      </c>
      <c r="G51" s="157">
        <v>1974.390461</v>
      </c>
      <c r="H51" s="157">
        <v>10621.176133000001</v>
      </c>
      <c r="I51" s="157">
        <v>5925.3280279999999</v>
      </c>
      <c r="J51" s="198">
        <v>18520.894622</v>
      </c>
    </row>
    <row r="52" spans="1:10" x14ac:dyDescent="0.35">
      <c r="A52" s="77" t="s">
        <v>89</v>
      </c>
      <c r="B52" s="122" t="s">
        <v>448</v>
      </c>
      <c r="C52" s="52">
        <v>3026.4433140000001</v>
      </c>
      <c r="D52" s="52">
        <v>3021.166733</v>
      </c>
      <c r="E52" s="52">
        <v>38.265847000000001</v>
      </c>
      <c r="F52" s="199">
        <v>6085.8758939999998</v>
      </c>
      <c r="G52" s="52">
        <v>205.41671500000001</v>
      </c>
      <c r="H52" s="52">
        <v>2261.4526340000002</v>
      </c>
      <c r="I52" s="52">
        <v>1940.0423290000001</v>
      </c>
      <c r="J52" s="199">
        <v>4406.9116780000004</v>
      </c>
    </row>
    <row r="53" spans="1:10" x14ac:dyDescent="0.35">
      <c r="A53" s="77" t="s">
        <v>90</v>
      </c>
      <c r="B53" s="122" t="s">
        <v>34</v>
      </c>
      <c r="C53" s="52">
        <v>137.96562499999999</v>
      </c>
      <c r="D53" s="52">
        <v>103.825558</v>
      </c>
      <c r="E53" s="52">
        <v>0.69027799999999995</v>
      </c>
      <c r="F53" s="199">
        <v>242.481461</v>
      </c>
      <c r="G53" s="52">
        <v>7.7014379999999996</v>
      </c>
      <c r="H53" s="52">
        <v>253.40483699999999</v>
      </c>
      <c r="I53" s="52">
        <v>69.763143999999997</v>
      </c>
      <c r="J53" s="199">
        <v>330.86941899999999</v>
      </c>
    </row>
    <row r="54" spans="1:10" x14ac:dyDescent="0.35">
      <c r="A54" s="77" t="s">
        <v>91</v>
      </c>
      <c r="B54" s="122" t="s">
        <v>478</v>
      </c>
      <c r="C54" s="52">
        <v>516.75092700000005</v>
      </c>
      <c r="D54" s="52">
        <v>194.85649799999999</v>
      </c>
      <c r="E54" s="52">
        <v>1114.5278989999999</v>
      </c>
      <c r="F54" s="199">
        <v>1826.1353240000001</v>
      </c>
      <c r="G54" s="52">
        <v>37.247509999999998</v>
      </c>
      <c r="H54" s="52">
        <v>2400.4324839999999</v>
      </c>
      <c r="I54" s="52">
        <v>7165.9994180000003</v>
      </c>
      <c r="J54" s="199">
        <v>9603.6794119999995</v>
      </c>
    </row>
    <row r="55" spans="1:10" x14ac:dyDescent="0.35">
      <c r="A55" s="77" t="s">
        <v>92</v>
      </c>
      <c r="B55" s="122" t="s">
        <v>35</v>
      </c>
      <c r="C55" s="52">
        <v>254.33302699999999</v>
      </c>
      <c r="D55" s="52">
        <v>4574.3161250000003</v>
      </c>
      <c r="E55" s="52">
        <v>40.105280999999998</v>
      </c>
      <c r="F55" s="199">
        <v>4868.7544330000001</v>
      </c>
      <c r="G55" s="52">
        <v>183.709114</v>
      </c>
      <c r="H55" s="52">
        <v>2597.3798649999999</v>
      </c>
      <c r="I55" s="52">
        <v>1328.5734950000001</v>
      </c>
      <c r="J55" s="199">
        <v>4109.6624739999997</v>
      </c>
    </row>
    <row r="56" spans="1:10" x14ac:dyDescent="0.35">
      <c r="A56" s="77" t="s">
        <v>93</v>
      </c>
      <c r="B56" s="122" t="s">
        <v>36</v>
      </c>
      <c r="C56" s="52">
        <v>241.890818</v>
      </c>
      <c r="D56" s="52">
        <v>555.122749</v>
      </c>
      <c r="E56" s="52">
        <v>56.735404000000003</v>
      </c>
      <c r="F56" s="199">
        <v>853.74897099999998</v>
      </c>
      <c r="G56" s="52">
        <v>76.259646000000103</v>
      </c>
      <c r="H56" s="52">
        <v>874.47231100000101</v>
      </c>
      <c r="I56" s="52">
        <v>595.77309100000002</v>
      </c>
      <c r="J56" s="199">
        <v>1546.505048</v>
      </c>
    </row>
    <row r="57" spans="1:10" x14ac:dyDescent="0.35">
      <c r="A57" s="27" t="s">
        <v>94</v>
      </c>
      <c r="B57" s="155" t="s">
        <v>358</v>
      </c>
      <c r="C57" s="148">
        <v>50761.965856000003</v>
      </c>
      <c r="D57" s="148">
        <v>4137.6991040000003</v>
      </c>
      <c r="E57" s="148">
        <v>8867.3896650000006</v>
      </c>
      <c r="F57" s="197">
        <v>63767.054624999997</v>
      </c>
      <c r="G57" s="148">
        <v>2422.5316039999998</v>
      </c>
      <c r="H57" s="148">
        <v>32993.803203000003</v>
      </c>
      <c r="I57" s="148">
        <v>16946.580435</v>
      </c>
      <c r="J57" s="197">
        <v>52362.915241999901</v>
      </c>
    </row>
    <row r="58" spans="1:10" x14ac:dyDescent="0.35">
      <c r="A58" s="77" t="s">
        <v>95</v>
      </c>
      <c r="B58" s="122" t="s">
        <v>37</v>
      </c>
      <c r="C58" s="52">
        <v>1028.0598199999999</v>
      </c>
      <c r="D58" s="52">
        <v>3005.4478909999998</v>
      </c>
      <c r="E58" s="52">
        <v>330.31352600000002</v>
      </c>
      <c r="F58" s="199">
        <v>4363.8212370000001</v>
      </c>
      <c r="G58" s="52">
        <v>1198.33617</v>
      </c>
      <c r="H58" s="52">
        <v>6898.2930800000004</v>
      </c>
      <c r="I58" s="52">
        <v>3163.6874769999999</v>
      </c>
      <c r="J58" s="199">
        <v>11260.316726999999</v>
      </c>
    </row>
    <row r="59" spans="1:10" x14ac:dyDescent="0.35">
      <c r="A59" s="77" t="s">
        <v>96</v>
      </c>
      <c r="B59" s="122" t="s">
        <v>38</v>
      </c>
      <c r="C59" s="52">
        <v>594.70973600000002</v>
      </c>
      <c r="D59" s="52">
        <v>72.016531999999998</v>
      </c>
      <c r="E59" s="52">
        <v>31.178252000000001</v>
      </c>
      <c r="F59" s="199">
        <v>697.90452000000005</v>
      </c>
      <c r="G59" s="52">
        <v>27.589770999999999</v>
      </c>
      <c r="H59" s="52">
        <v>753.51165200000003</v>
      </c>
      <c r="I59" s="52">
        <v>375.73160899999999</v>
      </c>
      <c r="J59" s="199">
        <v>1156.833032</v>
      </c>
    </row>
    <row r="60" spans="1:10" ht="15" thickBot="1" x14ac:dyDescent="0.4">
      <c r="A60" s="27" t="s">
        <v>97</v>
      </c>
      <c r="B60" s="156" t="s">
        <v>533</v>
      </c>
      <c r="C60" s="157">
        <v>722.92489599999999</v>
      </c>
      <c r="D60" s="157">
        <v>849.69547699999998</v>
      </c>
      <c r="E60" s="157">
        <v>402.55922299999997</v>
      </c>
      <c r="F60" s="198">
        <v>1975.1795959999999</v>
      </c>
      <c r="G60" s="157">
        <v>588.50874099999999</v>
      </c>
      <c r="H60" s="157">
        <v>7709.62781</v>
      </c>
      <c r="I60" s="157">
        <v>2085.0135049999999</v>
      </c>
      <c r="J60" s="198">
        <v>10383.150056</v>
      </c>
    </row>
    <row r="61" spans="1:10" ht="15" thickBot="1" x14ac:dyDescent="0.4">
      <c r="A61" s="74" t="s">
        <v>805</v>
      </c>
      <c r="B61" s="126" t="s">
        <v>39</v>
      </c>
      <c r="C61" s="127">
        <v>74882.431240000005</v>
      </c>
      <c r="D61" s="127">
        <v>40790.929346999998</v>
      </c>
      <c r="E61" s="127">
        <v>12416.830873999999</v>
      </c>
      <c r="F61" s="130">
        <v>128090.19146099999</v>
      </c>
      <c r="G61" s="127">
        <v>9125.2480809999997</v>
      </c>
      <c r="H61" s="127">
        <v>80432.468401999999</v>
      </c>
      <c r="I61" s="127">
        <v>46584.387933999998</v>
      </c>
      <c r="J61" s="130">
        <v>136142.104417</v>
      </c>
    </row>
    <row r="62" spans="1:10" ht="15" thickBot="1" x14ac:dyDescent="0.4">
      <c r="A62" s="75" t="s">
        <v>805</v>
      </c>
      <c r="B62" s="133" t="s">
        <v>40</v>
      </c>
      <c r="C62" s="134">
        <v>244277.39456799999</v>
      </c>
      <c r="D62" s="134">
        <v>204961.19854899999</v>
      </c>
      <c r="E62" s="134">
        <v>76248.059252000006</v>
      </c>
      <c r="F62" s="137">
        <v>525486.65236900002</v>
      </c>
      <c r="G62" s="134">
        <v>62955.747092999998</v>
      </c>
      <c r="H62" s="134">
        <v>330210.27823200001</v>
      </c>
      <c r="I62" s="134">
        <v>193614.02058000001</v>
      </c>
      <c r="J62" s="137">
        <v>586780.04590499995</v>
      </c>
    </row>
    <row r="63" spans="1:10" ht="15" thickBot="1" x14ac:dyDescent="0.4">
      <c r="A63" s="75" t="s">
        <v>805</v>
      </c>
      <c r="B63" s="133" t="s">
        <v>922</v>
      </c>
      <c r="C63" s="134">
        <v>2056730.561278</v>
      </c>
      <c r="D63" s="134">
        <v>8695800.4844429996</v>
      </c>
      <c r="E63" s="134">
        <v>6353402.9925610004</v>
      </c>
      <c r="F63" s="137">
        <v>17105934.038282</v>
      </c>
      <c r="G63" s="134">
        <v>2191301.4251279999</v>
      </c>
      <c r="H63" s="134">
        <v>8385688.2524760002</v>
      </c>
      <c r="I63" s="134">
        <v>6067670.0226090001</v>
      </c>
      <c r="J63" s="137">
        <v>16644659.700213</v>
      </c>
    </row>
    <row r="64" spans="1:10" x14ac:dyDescent="0.35">
      <c r="A64" s="76" t="s">
        <v>805</v>
      </c>
      <c r="B64" s="140" t="s">
        <v>42</v>
      </c>
      <c r="C64" s="141">
        <v>303749.66824299999</v>
      </c>
      <c r="D64" s="141">
        <v>455299.07623200002</v>
      </c>
      <c r="E64" s="141">
        <v>316287.39714000002</v>
      </c>
      <c r="F64" s="144">
        <v>1075336.1416150001</v>
      </c>
      <c r="G64" s="141">
        <v>72241.288679000005</v>
      </c>
      <c r="H64" s="141">
        <v>622919.32678300003</v>
      </c>
      <c r="I64" s="141">
        <v>341744.12252099998</v>
      </c>
      <c r="J64" s="144">
        <v>1036904.737983</v>
      </c>
    </row>
    <row r="65" spans="1:10" x14ac:dyDescent="0.35">
      <c r="A65" s="76" t="s">
        <v>805</v>
      </c>
      <c r="B65" s="124" t="s">
        <v>43</v>
      </c>
      <c r="C65" s="54">
        <v>295850.98865800002</v>
      </c>
      <c r="D65" s="54">
        <v>2049524.6406439999</v>
      </c>
      <c r="E65" s="54">
        <v>1923348.7643639999</v>
      </c>
      <c r="F65" s="201">
        <v>4268724.3936660103</v>
      </c>
      <c r="G65" s="54">
        <v>789228.83489199996</v>
      </c>
      <c r="H65" s="54">
        <v>1830628.4743880001</v>
      </c>
      <c r="I65" s="54">
        <v>800516.35684499994</v>
      </c>
      <c r="J65" s="201">
        <v>3420373.666125</v>
      </c>
    </row>
    <row r="66" spans="1:10" ht="15" thickBot="1" x14ac:dyDescent="0.4">
      <c r="A66" s="76" t="s">
        <v>805</v>
      </c>
      <c r="B66" s="125" t="s">
        <v>315</v>
      </c>
      <c r="C66" s="99">
        <v>2301007.955846</v>
      </c>
      <c r="D66" s="99">
        <v>8900761.6829920001</v>
      </c>
      <c r="E66" s="99">
        <v>6429651.0518129999</v>
      </c>
      <c r="F66" s="120">
        <v>17631420.690651</v>
      </c>
      <c r="G66" s="99">
        <v>2254257.1722209998</v>
      </c>
      <c r="H66" s="99">
        <v>8715898.5307080001</v>
      </c>
      <c r="I66" s="99">
        <v>6261284.0431890003</v>
      </c>
      <c r="J66" s="120">
        <v>17231439.746118002</v>
      </c>
    </row>
    <row r="67" spans="1:10" x14ac:dyDescent="0.35">
      <c r="A67" s="76" t="s">
        <v>805</v>
      </c>
      <c r="B67" s="124" t="s">
        <v>341</v>
      </c>
      <c r="C67" s="54">
        <v>48730.662145000002</v>
      </c>
      <c r="D67" s="54">
        <v>62485.315928000004</v>
      </c>
      <c r="E67" s="54">
        <v>20683.973955000001</v>
      </c>
      <c r="F67" s="201">
        <v>131899.952028</v>
      </c>
      <c r="G67" s="54">
        <v>24924.775055999999</v>
      </c>
      <c r="H67" s="54">
        <v>116350.74786</v>
      </c>
      <c r="I67" s="54">
        <v>65314.509714</v>
      </c>
      <c r="J67" s="201">
        <v>206590.03263</v>
      </c>
    </row>
    <row r="68" spans="1:10" x14ac:dyDescent="0.35">
      <c r="A68" s="76" t="s">
        <v>805</v>
      </c>
      <c r="B68" s="124" t="s">
        <v>349</v>
      </c>
      <c r="C68" s="54">
        <v>120708.104528</v>
      </c>
      <c r="D68" s="54">
        <v>91613.112424999999</v>
      </c>
      <c r="E68" s="54">
        <v>36750.014146000001</v>
      </c>
      <c r="F68" s="201">
        <v>249071.231099</v>
      </c>
      <c r="G68" s="54">
        <v>35232.114099999999</v>
      </c>
      <c r="H68" s="54">
        <v>184126.95483100001</v>
      </c>
      <c r="I68" s="54">
        <v>96443.001944999996</v>
      </c>
      <c r="J68" s="201">
        <v>315802.07087599998</v>
      </c>
    </row>
    <row r="69" spans="1:10" x14ac:dyDescent="0.35">
      <c r="A69" s="76" t="s">
        <v>805</v>
      </c>
      <c r="B69" s="124" t="s">
        <v>342</v>
      </c>
      <c r="C69" s="54">
        <v>7210.8909030000004</v>
      </c>
      <c r="D69" s="54">
        <v>7454.9863450000003</v>
      </c>
      <c r="E69" s="54">
        <v>2199.6357560000001</v>
      </c>
      <c r="F69" s="201">
        <v>16865.513004</v>
      </c>
      <c r="G69" s="54">
        <v>2133.6082219999998</v>
      </c>
      <c r="H69" s="54">
        <v>22626.658310999999</v>
      </c>
      <c r="I69" s="54">
        <v>13476.845810999999</v>
      </c>
      <c r="J69" s="201">
        <v>38237.112344000001</v>
      </c>
    </row>
    <row r="70" spans="1:10" x14ac:dyDescent="0.35">
      <c r="A70" s="76" t="s">
        <v>805</v>
      </c>
      <c r="B70" s="124" t="s">
        <v>343</v>
      </c>
      <c r="C70" s="54">
        <v>52865.237371000003</v>
      </c>
      <c r="D70" s="54">
        <v>14340.188115999999</v>
      </c>
      <c r="E70" s="54">
        <v>3884.563498</v>
      </c>
      <c r="F70" s="201">
        <v>71089.988985000004</v>
      </c>
      <c r="G70" s="54">
        <v>2871.6319840000001</v>
      </c>
      <c r="H70" s="54">
        <v>19371.379291000001</v>
      </c>
      <c r="I70" s="54">
        <v>11853.532619</v>
      </c>
      <c r="J70" s="201">
        <v>34096.543894000002</v>
      </c>
    </row>
    <row r="71" spans="1:10" x14ac:dyDescent="0.35">
      <c r="A71" s="76" t="s">
        <v>805</v>
      </c>
      <c r="B71" s="124" t="s">
        <v>344</v>
      </c>
      <c r="C71" s="54">
        <v>74882.431240000005</v>
      </c>
      <c r="D71" s="54">
        <v>40790.929346999998</v>
      </c>
      <c r="E71" s="54">
        <v>12416.830873999999</v>
      </c>
      <c r="F71" s="201">
        <v>128090.19146099999</v>
      </c>
      <c r="G71" s="54">
        <v>9125.2480809999997</v>
      </c>
      <c r="H71" s="54">
        <v>80432.468401999999</v>
      </c>
      <c r="I71" s="54">
        <v>46584.387933999998</v>
      </c>
      <c r="J71" s="201">
        <v>136142.104417</v>
      </c>
    </row>
    <row r="72" spans="1:10" x14ac:dyDescent="0.35">
      <c r="A72" s="76" t="s">
        <v>805</v>
      </c>
      <c r="B72" s="124" t="s">
        <v>345</v>
      </c>
      <c r="C72" s="54">
        <v>9727.6814639999993</v>
      </c>
      <c r="D72" s="54">
        <v>6283.9574430000002</v>
      </c>
      <c r="E72" s="54">
        <v>2628.859457</v>
      </c>
      <c r="F72" s="201">
        <v>18640.498363999999</v>
      </c>
      <c r="G72" s="54">
        <v>2697.2759890000002</v>
      </c>
      <c r="H72" s="54">
        <v>27343.208884</v>
      </c>
      <c r="I72" s="54">
        <v>18400.85296</v>
      </c>
      <c r="J72" s="201">
        <v>48441.337832999998</v>
      </c>
    </row>
    <row r="73" spans="1:10" x14ac:dyDescent="0.35">
      <c r="A73" s="76" t="s">
        <v>805</v>
      </c>
      <c r="B73" s="124" t="s">
        <v>346</v>
      </c>
      <c r="C73" s="54">
        <v>76161.751719000007</v>
      </c>
      <c r="D73" s="54">
        <v>93568.079366000005</v>
      </c>
      <c r="E73" s="54">
        <v>28911.931762</v>
      </c>
      <c r="F73" s="201">
        <v>198641.76284700001</v>
      </c>
      <c r="G73" s="54">
        <v>20450.626517000001</v>
      </c>
      <c r="H73" s="54">
        <v>93639.900792999993</v>
      </c>
      <c r="I73" s="54">
        <v>58859.823340000003</v>
      </c>
      <c r="J73" s="201">
        <v>172950.35065000001</v>
      </c>
    </row>
    <row r="74" spans="1:10" x14ac:dyDescent="0.35">
      <c r="A74" s="76" t="s">
        <v>805</v>
      </c>
      <c r="B74" s="124" t="s">
        <v>350</v>
      </c>
      <c r="C74" s="54">
        <v>53756.956665999998</v>
      </c>
      <c r="D74" s="54">
        <v>37123.572633999996</v>
      </c>
      <c r="E74" s="54">
        <v>22613.854017000001</v>
      </c>
      <c r="F74" s="201">
        <v>113494.383317</v>
      </c>
      <c r="G74" s="54">
        <v>13283.934262999999</v>
      </c>
      <c r="H74" s="54">
        <v>74961.258726</v>
      </c>
      <c r="I74" s="54">
        <v>41410.892507999997</v>
      </c>
      <c r="J74" s="201">
        <v>129656.08549699999</v>
      </c>
    </row>
    <row r="75" spans="1:10" ht="15" thickBot="1" x14ac:dyDescent="0.4">
      <c r="A75" s="76" t="s">
        <v>805</v>
      </c>
      <c r="B75" s="125" t="s">
        <v>1228</v>
      </c>
      <c r="C75" s="99">
        <v>36656.943434000001</v>
      </c>
      <c r="D75" s="99">
        <v>3347.5862900000002</v>
      </c>
      <c r="E75" s="99">
        <v>3498.2273879999998</v>
      </c>
      <c r="F75" s="120">
        <v>43502.757111999999</v>
      </c>
      <c r="G75" s="99">
        <v>2809.0572750000001</v>
      </c>
      <c r="H75" s="99">
        <v>14275.691395</v>
      </c>
      <c r="I75" s="99">
        <v>6493.1724299999996</v>
      </c>
      <c r="J75" s="120">
        <v>23577.9211</v>
      </c>
    </row>
    <row r="76" spans="1:10" x14ac:dyDescent="0.35">
      <c r="A76" s="76" t="s">
        <v>805</v>
      </c>
      <c r="B76" s="124" t="s">
        <v>347</v>
      </c>
      <c r="C76" s="54">
        <v>119850.1277</v>
      </c>
      <c r="D76" s="54">
        <v>820465.86357599997</v>
      </c>
      <c r="E76" s="54">
        <v>496985.383722</v>
      </c>
      <c r="F76" s="201">
        <v>1437301.374998</v>
      </c>
      <c r="G76" s="54">
        <v>149852.046367</v>
      </c>
      <c r="H76" s="54">
        <v>859622.03198299999</v>
      </c>
      <c r="I76" s="54">
        <v>350006.21611099999</v>
      </c>
      <c r="J76" s="201">
        <v>1359480.294461</v>
      </c>
    </row>
    <row r="77" spans="1:10" x14ac:dyDescent="0.35">
      <c r="A77" s="76" t="s">
        <v>805</v>
      </c>
      <c r="B77" s="124" t="s">
        <v>348</v>
      </c>
      <c r="C77" s="54">
        <v>235113.86963</v>
      </c>
      <c r="D77" s="54">
        <v>232166.03083</v>
      </c>
      <c r="E77" s="54">
        <v>54219.890105999999</v>
      </c>
      <c r="F77" s="201">
        <v>521499.79056599998</v>
      </c>
      <c r="G77" s="54">
        <v>37922.322988</v>
      </c>
      <c r="H77" s="54">
        <v>244481.64546</v>
      </c>
      <c r="I77" s="54">
        <v>162695.07008</v>
      </c>
      <c r="J77" s="201">
        <v>445099.038528</v>
      </c>
    </row>
    <row r="78" spans="1:10" x14ac:dyDescent="0.35">
      <c r="A78" s="76" t="s">
        <v>805</v>
      </c>
      <c r="B78" s="124" t="s">
        <v>617</v>
      </c>
      <c r="C78" s="54">
        <v>269178.68172400002</v>
      </c>
      <c r="D78" s="54">
        <v>2976696.779207</v>
      </c>
      <c r="E78" s="54">
        <v>2274685.9628499998</v>
      </c>
      <c r="F78" s="201">
        <v>5520561.4237810001</v>
      </c>
      <c r="G78" s="54">
        <v>598069.48378799995</v>
      </c>
      <c r="H78" s="54">
        <v>2697534.350017</v>
      </c>
      <c r="I78" s="54">
        <v>2064634.2816999999</v>
      </c>
      <c r="J78" s="201">
        <v>5360238.1155049996</v>
      </c>
    </row>
    <row r="79" spans="1:10" ht="15" thickBot="1" x14ac:dyDescent="0.4">
      <c r="A79" s="76" t="s">
        <v>805</v>
      </c>
      <c r="B79" s="125" t="s">
        <v>1227</v>
      </c>
      <c r="C79" s="99">
        <v>972906.96122900001</v>
      </c>
      <c r="D79" s="99">
        <v>5619225.0952540003</v>
      </c>
      <c r="E79" s="99">
        <v>4029826.6642550002</v>
      </c>
      <c r="F79" s="120">
        <v>10621958.720737999</v>
      </c>
      <c r="G79" s="99">
        <v>1222279.2526690001</v>
      </c>
      <c r="H79" s="99">
        <v>5518984.5289150001</v>
      </c>
      <c r="I79" s="99">
        <v>4524179.2036229996</v>
      </c>
      <c r="J79" s="120">
        <v>11265442.985207001</v>
      </c>
    </row>
    <row r="80" spans="1:10" x14ac:dyDescent="0.35">
      <c r="A80" s="76" t="s">
        <v>805</v>
      </c>
      <c r="B80" s="124" t="s">
        <v>626</v>
      </c>
      <c r="C80" s="54">
        <v>144605.78388599999</v>
      </c>
      <c r="D80" s="54">
        <v>21745.632279000001</v>
      </c>
      <c r="E80" s="54">
        <v>17276.856583000001</v>
      </c>
      <c r="F80" s="201">
        <v>183628.27274799999</v>
      </c>
      <c r="G80" s="54">
        <v>8958.3056909999996</v>
      </c>
      <c r="H80" s="54">
        <v>74465.158872</v>
      </c>
      <c r="I80" s="54">
        <v>44390.019244000003</v>
      </c>
      <c r="J80" s="201">
        <v>127813.483807</v>
      </c>
    </row>
    <row r="81" spans="1:10" x14ac:dyDescent="0.35">
      <c r="A81" s="76" t="s">
        <v>805</v>
      </c>
      <c r="B81" s="124" t="s">
        <v>627</v>
      </c>
      <c r="C81" s="54">
        <v>687039.80136200006</v>
      </c>
      <c r="D81" s="54">
        <v>466801.43274999998</v>
      </c>
      <c r="E81" s="54">
        <v>180442.68345499999</v>
      </c>
      <c r="F81" s="201">
        <v>1334283.917567</v>
      </c>
      <c r="G81" s="54">
        <v>68760.618432000003</v>
      </c>
      <c r="H81" s="54">
        <v>465243.79621499998</v>
      </c>
      <c r="I81" s="54">
        <v>407285.569762</v>
      </c>
      <c r="J81" s="201">
        <v>941289.98440900003</v>
      </c>
    </row>
    <row r="82" spans="1:10" x14ac:dyDescent="0.35">
      <c r="A82" s="76" t="s">
        <v>805</v>
      </c>
      <c r="B82" s="124" t="s">
        <v>628</v>
      </c>
      <c r="C82" s="54">
        <v>99671.6106820001</v>
      </c>
      <c r="D82" s="54">
        <v>183215.56627000001</v>
      </c>
      <c r="E82" s="54">
        <v>58971.202668999998</v>
      </c>
      <c r="F82" s="201">
        <v>341858.37962099997</v>
      </c>
      <c r="G82" s="54">
        <v>53997.441401999997</v>
      </c>
      <c r="H82" s="54">
        <v>255745.11936000001</v>
      </c>
      <c r="I82" s="54">
        <v>149224.00133599999</v>
      </c>
      <c r="J82" s="201">
        <v>458966.56209800002</v>
      </c>
    </row>
    <row r="83" spans="1:10" ht="15" thickBot="1" x14ac:dyDescent="0.4">
      <c r="A83" s="76" t="s">
        <v>805</v>
      </c>
      <c r="B83" s="125" t="s">
        <v>629</v>
      </c>
      <c r="C83" s="99">
        <v>1369690.7599160001</v>
      </c>
      <c r="D83" s="99">
        <v>8228999.0516929999</v>
      </c>
      <c r="E83" s="99">
        <v>6172960.3091059998</v>
      </c>
      <c r="F83" s="120">
        <v>15771650.120715</v>
      </c>
      <c r="G83" s="99">
        <v>2122540.806696</v>
      </c>
      <c r="H83" s="99">
        <v>7920444.4562609997</v>
      </c>
      <c r="I83" s="99">
        <v>5660384.4528470002</v>
      </c>
      <c r="J83" s="120">
        <v>15703369.715803999</v>
      </c>
    </row>
    <row r="84" spans="1:10" x14ac:dyDescent="0.35">
      <c r="A84" s="76" t="s">
        <v>805</v>
      </c>
      <c r="B84" s="124" t="s">
        <v>326</v>
      </c>
      <c r="C84" s="54">
        <v>21764.011447000001</v>
      </c>
      <c r="D84" s="54">
        <v>29985.351503999998</v>
      </c>
      <c r="E84" s="54">
        <v>4198.7857940000004</v>
      </c>
      <c r="F84" s="201">
        <v>55948.148744999999</v>
      </c>
      <c r="G84" s="54">
        <v>5422.1764519999997</v>
      </c>
      <c r="H84" s="54">
        <v>51713.623852999997</v>
      </c>
      <c r="I84" s="54">
        <v>35103.518062000003</v>
      </c>
      <c r="J84" s="201">
        <v>92239.318367</v>
      </c>
    </row>
    <row r="85" spans="1:10" x14ac:dyDescent="0.35">
      <c r="A85" s="76" t="s">
        <v>805</v>
      </c>
      <c r="B85" s="124" t="s">
        <v>327</v>
      </c>
      <c r="C85" s="54">
        <v>2737.0625129999999</v>
      </c>
      <c r="D85" s="54">
        <v>1638.620212</v>
      </c>
      <c r="E85" s="54">
        <v>251.441509</v>
      </c>
      <c r="F85" s="201">
        <v>4627.1242339999999</v>
      </c>
      <c r="G85" s="54">
        <v>3240.499206</v>
      </c>
      <c r="H85" s="54">
        <v>15900.561349</v>
      </c>
      <c r="I85" s="54">
        <v>7862.6496150000103</v>
      </c>
      <c r="J85" s="201">
        <v>27003.710169999998</v>
      </c>
    </row>
    <row r="86" spans="1:10" x14ac:dyDescent="0.35">
      <c r="A86" s="76" t="s">
        <v>805</v>
      </c>
      <c r="B86" s="124" t="s">
        <v>328</v>
      </c>
      <c r="C86" s="54">
        <v>154657.43872400001</v>
      </c>
      <c r="D86" s="54">
        <v>106199.983487</v>
      </c>
      <c r="E86" s="54">
        <v>47017.463414999998</v>
      </c>
      <c r="F86" s="201">
        <v>307874.885626</v>
      </c>
      <c r="G86" s="54">
        <v>41018.435293000002</v>
      </c>
      <c r="H86" s="54">
        <v>213331.71480300001</v>
      </c>
      <c r="I86" s="54">
        <v>111322.08751700001</v>
      </c>
      <c r="J86" s="201">
        <v>365672.23761299998</v>
      </c>
    </row>
    <row r="87" spans="1:10" x14ac:dyDescent="0.35">
      <c r="A87" s="76" t="s">
        <v>805</v>
      </c>
      <c r="B87" s="124" t="s">
        <v>329</v>
      </c>
      <c r="C87" s="54">
        <v>166493.08070300001</v>
      </c>
      <c r="D87" s="54">
        <v>550518.88273900002</v>
      </c>
      <c r="E87" s="54">
        <v>449870.72215599997</v>
      </c>
      <c r="F87" s="201">
        <v>1166882.685598</v>
      </c>
      <c r="G87" s="54">
        <v>251655.41080099999</v>
      </c>
      <c r="H87" s="54">
        <v>802726.442668</v>
      </c>
      <c r="I87" s="54">
        <v>353787.363059</v>
      </c>
      <c r="J87" s="201">
        <v>1408169.2165280001</v>
      </c>
    </row>
    <row r="88" spans="1:10" x14ac:dyDescent="0.35">
      <c r="A88" s="76" t="s">
        <v>805</v>
      </c>
      <c r="B88" s="124" t="s">
        <v>330</v>
      </c>
      <c r="C88" s="54">
        <v>67835.087786999997</v>
      </c>
      <c r="D88" s="54">
        <v>68052.943996999995</v>
      </c>
      <c r="E88" s="54">
        <v>24824.138126000002</v>
      </c>
      <c r="F88" s="201">
        <v>160712.16991</v>
      </c>
      <c r="G88" s="54">
        <v>16462.10555</v>
      </c>
      <c r="H88" s="54">
        <v>64424.162708000003</v>
      </c>
      <c r="I88" s="54">
        <v>46438.929644999997</v>
      </c>
      <c r="J88" s="201">
        <v>127325.19790299999</v>
      </c>
    </row>
    <row r="89" spans="1:10" x14ac:dyDescent="0.35">
      <c r="A89" s="76" t="s">
        <v>805</v>
      </c>
      <c r="B89" s="124" t="s">
        <v>331</v>
      </c>
      <c r="C89" s="54">
        <v>683072.81625699997</v>
      </c>
      <c r="D89" s="54">
        <v>2344450.2045979998</v>
      </c>
      <c r="E89" s="54">
        <v>1971280.0710849999</v>
      </c>
      <c r="F89" s="201">
        <v>4998803.09194001</v>
      </c>
      <c r="G89" s="54">
        <v>689068.40869199997</v>
      </c>
      <c r="H89" s="54">
        <v>2004348.826347</v>
      </c>
      <c r="I89" s="54">
        <v>1032864.662578</v>
      </c>
      <c r="J89" s="201">
        <v>3726281.8976170002</v>
      </c>
    </row>
    <row r="90" spans="1:10" ht="15" thickBot="1" x14ac:dyDescent="0.4">
      <c r="A90" s="76" t="s">
        <v>805</v>
      </c>
      <c r="B90" s="125" t="s">
        <v>830</v>
      </c>
      <c r="C90" s="99">
        <v>1191674.4310959999</v>
      </c>
      <c r="D90" s="99">
        <v>5797959.1314890003</v>
      </c>
      <c r="E90" s="99">
        <v>3932143.2210260001</v>
      </c>
      <c r="F90" s="120">
        <v>10921776.783611</v>
      </c>
      <c r="G90" s="99">
        <v>1246824.085427</v>
      </c>
      <c r="H90" s="99">
        <v>5560029.8588349996</v>
      </c>
      <c r="I90" s="99">
        <v>4672323.4917940004</v>
      </c>
      <c r="J90" s="120">
        <v>11479177.436055999</v>
      </c>
    </row>
    <row r="91" spans="1:10" x14ac:dyDescent="0.35">
      <c r="A91" s="76" t="s">
        <v>805</v>
      </c>
      <c r="B91" s="124" t="s">
        <v>332</v>
      </c>
      <c r="C91" s="54">
        <v>59000.973940000003</v>
      </c>
      <c r="D91" s="54">
        <v>48468.117751999998</v>
      </c>
      <c r="E91" s="54">
        <v>7497.0729499999998</v>
      </c>
      <c r="F91" s="201">
        <v>114966.164642</v>
      </c>
      <c r="G91" s="54">
        <v>9551.5962089999994</v>
      </c>
      <c r="H91" s="54">
        <v>84963.347347999996</v>
      </c>
      <c r="I91" s="54">
        <v>53412.178481000003</v>
      </c>
      <c r="J91" s="201">
        <v>147927.122038</v>
      </c>
    </row>
    <row r="92" spans="1:10" x14ac:dyDescent="0.35">
      <c r="A92" s="76" t="s">
        <v>805</v>
      </c>
      <c r="B92" s="124" t="s">
        <v>333</v>
      </c>
      <c r="C92" s="54">
        <v>17426.076240999999</v>
      </c>
      <c r="D92" s="54">
        <v>13865.397561</v>
      </c>
      <c r="E92" s="54">
        <v>79756.418655000001</v>
      </c>
      <c r="F92" s="201">
        <v>111047.89245699999</v>
      </c>
      <c r="G92" s="54">
        <v>14137.514834</v>
      </c>
      <c r="H92" s="54">
        <v>97132.705942999994</v>
      </c>
      <c r="I92" s="54">
        <v>41842.921270999999</v>
      </c>
      <c r="J92" s="201">
        <v>153113.14204800001</v>
      </c>
    </row>
    <row r="93" spans="1:10" x14ac:dyDescent="0.35">
      <c r="A93" s="76" t="s">
        <v>805</v>
      </c>
      <c r="B93" s="124" t="s">
        <v>334</v>
      </c>
      <c r="C93" s="54">
        <v>336.22356200000002</v>
      </c>
      <c r="D93" s="54">
        <v>2346.6451189999998</v>
      </c>
      <c r="E93" s="54">
        <v>1232.810238</v>
      </c>
      <c r="F93" s="201">
        <v>3915.678919</v>
      </c>
      <c r="G93" s="54">
        <v>597.90705800000001</v>
      </c>
      <c r="H93" s="54">
        <v>5205.958329</v>
      </c>
      <c r="I93" s="54">
        <v>3480.3778670000002</v>
      </c>
      <c r="J93" s="201">
        <v>9284.2432540000009</v>
      </c>
    </row>
    <row r="94" spans="1:10" x14ac:dyDescent="0.35">
      <c r="A94" s="76" t="s">
        <v>805</v>
      </c>
      <c r="B94" s="124" t="s">
        <v>335</v>
      </c>
      <c r="C94" s="54">
        <v>13879.601273</v>
      </c>
      <c r="D94" s="54">
        <v>255159.17066100001</v>
      </c>
      <c r="E94" s="54">
        <v>91821.389420999898</v>
      </c>
      <c r="F94" s="201">
        <v>360860.16135499999</v>
      </c>
      <c r="G94" s="54">
        <v>41289.307246999997</v>
      </c>
      <c r="H94" s="54">
        <v>246048.713479</v>
      </c>
      <c r="I94" s="54">
        <v>128369.896649</v>
      </c>
      <c r="J94" s="201">
        <v>415707.91737500002</v>
      </c>
    </row>
    <row r="95" spans="1:10" x14ac:dyDescent="0.35">
      <c r="A95" s="76" t="s">
        <v>805</v>
      </c>
      <c r="B95" s="124" t="s">
        <v>336</v>
      </c>
      <c r="C95" s="54">
        <v>14465.595445000001</v>
      </c>
      <c r="D95" s="54">
        <v>30528.964671000002</v>
      </c>
      <c r="E95" s="54">
        <v>2725.6955560000001</v>
      </c>
      <c r="F95" s="201">
        <v>47720.255671999999</v>
      </c>
      <c r="G95" s="54">
        <v>4315.1071039999997</v>
      </c>
      <c r="H95" s="54">
        <v>29965.579729000001</v>
      </c>
      <c r="I95" s="54">
        <v>18948.170805000002</v>
      </c>
      <c r="J95" s="201">
        <v>53228.857638000001</v>
      </c>
    </row>
    <row r="96" spans="1:10" ht="15" thickBot="1" x14ac:dyDescent="0.4">
      <c r="A96" s="76" t="s">
        <v>805</v>
      </c>
      <c r="B96" s="125" t="s">
        <v>337</v>
      </c>
      <c r="C96" s="99">
        <v>93781.149776999999</v>
      </c>
      <c r="D96" s="99">
        <v>49643.576367000001</v>
      </c>
      <c r="E96" s="99">
        <v>12702.777291</v>
      </c>
      <c r="F96" s="120">
        <v>156127.50343499999</v>
      </c>
      <c r="G96" s="99">
        <v>10787.922313999999</v>
      </c>
      <c r="H96" s="99">
        <v>85184.938036000007</v>
      </c>
      <c r="I96" s="99">
        <v>66754.526572000002</v>
      </c>
      <c r="J96" s="120">
        <v>162727.38692200001</v>
      </c>
    </row>
    <row r="97" spans="1:10" x14ac:dyDescent="0.35">
      <c r="A97" s="76" t="s">
        <v>805</v>
      </c>
      <c r="B97" s="124" t="s">
        <v>338</v>
      </c>
      <c r="C97" s="54">
        <v>156376.24568399999</v>
      </c>
      <c r="D97" s="54">
        <v>67063.771957000004</v>
      </c>
      <c r="E97" s="54">
        <v>21431.105445000001</v>
      </c>
      <c r="F97" s="201">
        <v>244871.12308600001</v>
      </c>
      <c r="G97" s="54">
        <v>16253.677756999999</v>
      </c>
      <c r="H97" s="54">
        <v>138376.868116</v>
      </c>
      <c r="I97" s="54">
        <v>85248.544834</v>
      </c>
      <c r="J97" s="201">
        <v>239879.090707</v>
      </c>
    </row>
    <row r="98" spans="1:10" x14ac:dyDescent="0.35">
      <c r="A98" s="76" t="s">
        <v>805</v>
      </c>
      <c r="B98" s="124" t="s">
        <v>339</v>
      </c>
      <c r="C98" s="54">
        <v>133142.216572</v>
      </c>
      <c r="D98" s="54">
        <v>55163.835635000003</v>
      </c>
      <c r="E98" s="54">
        <v>106877.207444</v>
      </c>
      <c r="F98" s="201">
        <v>295183.25965099997</v>
      </c>
      <c r="G98" s="54">
        <v>35278.997125000002</v>
      </c>
      <c r="H98" s="54">
        <v>197898.19214699999</v>
      </c>
      <c r="I98" s="54">
        <v>105152.739376</v>
      </c>
      <c r="J98" s="201">
        <v>338329.928648</v>
      </c>
    </row>
    <row r="99" spans="1:10" ht="15" thickBot="1" x14ac:dyDescent="0.4">
      <c r="A99" s="76" t="s">
        <v>805</v>
      </c>
      <c r="B99" s="125" t="s">
        <v>623</v>
      </c>
      <c r="C99" s="99">
        <v>91715.060679999995</v>
      </c>
      <c r="D99" s="99">
        <v>20617.254679999998</v>
      </c>
      <c r="E99" s="99">
        <v>1835.2953299999999</v>
      </c>
      <c r="F99" s="120">
        <v>114167.61069</v>
      </c>
      <c r="G99" s="99">
        <v>6620.1189480000003</v>
      </c>
      <c r="H99" s="99">
        <v>51800.672933000002</v>
      </c>
      <c r="I99" s="99">
        <v>42126.394597999999</v>
      </c>
      <c r="J99" s="120">
        <v>100547.186479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713</v>
      </c>
    </row>
    <row r="106" spans="1:10" x14ac:dyDescent="0.35">
      <c r="A106" s="30" t="s">
        <v>1011</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4"/>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1275</v>
      </c>
      <c r="C1" s="92" t="s">
        <v>609</v>
      </c>
      <c r="D1" s="92"/>
      <c r="E1" s="92"/>
      <c r="F1" s="92"/>
      <c r="G1" s="92"/>
      <c r="H1" s="92"/>
      <c r="I1" s="92"/>
      <c r="J1" s="92"/>
      <c r="K1" s="92"/>
      <c r="L1" s="92"/>
      <c r="M1" s="92"/>
      <c r="N1" s="92"/>
      <c r="O1" s="92"/>
      <c r="P1" s="92"/>
    </row>
    <row r="2" spans="1:16" ht="53" thickBot="1" x14ac:dyDescent="0.4">
      <c r="A2" s="8" t="s">
        <v>1013</v>
      </c>
      <c r="B2" s="121" t="s">
        <v>625</v>
      </c>
      <c r="C2" s="204" t="s">
        <v>1058</v>
      </c>
      <c r="D2" s="205" t="s">
        <v>389</v>
      </c>
      <c r="E2" s="206" t="s">
        <v>1059</v>
      </c>
      <c r="F2" s="207" t="s">
        <v>389</v>
      </c>
      <c r="G2" s="206" t="s">
        <v>1060</v>
      </c>
      <c r="H2" s="207" t="s">
        <v>389</v>
      </c>
      <c r="I2" s="206" t="s">
        <v>1061</v>
      </c>
      <c r="J2" s="207" t="s">
        <v>389</v>
      </c>
      <c r="K2" s="206" t="s">
        <v>1062</v>
      </c>
      <c r="L2" s="209" t="s">
        <v>389</v>
      </c>
      <c r="M2" s="213" t="s">
        <v>1063</v>
      </c>
      <c r="N2" s="208" t="s">
        <v>1064</v>
      </c>
      <c r="O2" s="209" t="s">
        <v>1008</v>
      </c>
      <c r="P2" s="215" t="s">
        <v>1065</v>
      </c>
    </row>
    <row r="3" spans="1:16" ht="52.5" x14ac:dyDescent="0.35">
      <c r="A3" s="27" t="s">
        <v>44</v>
      </c>
      <c r="B3" s="147" t="s">
        <v>351</v>
      </c>
      <c r="C3" s="216" t="s">
        <v>954</v>
      </c>
      <c r="D3" s="311">
        <v>86.744397520930093</v>
      </c>
      <c r="E3" s="237" t="s">
        <v>923</v>
      </c>
      <c r="F3" s="238">
        <v>5.3948679853363997</v>
      </c>
      <c r="G3" s="237" t="s">
        <v>924</v>
      </c>
      <c r="H3" s="238">
        <v>5.1591674967954297</v>
      </c>
      <c r="I3" s="237" t="s">
        <v>955</v>
      </c>
      <c r="J3" s="238">
        <v>1.13812519978797</v>
      </c>
      <c r="K3" s="237" t="s">
        <v>956</v>
      </c>
      <c r="L3" s="239">
        <v>0.36273154559377002</v>
      </c>
      <c r="M3" s="240">
        <v>1</v>
      </c>
      <c r="N3" s="241">
        <v>2</v>
      </c>
      <c r="O3" s="239">
        <v>41.625651236509398</v>
      </c>
      <c r="P3" s="242">
        <v>0.76764408285168995</v>
      </c>
    </row>
    <row r="4" spans="1:16" ht="52.5" x14ac:dyDescent="0.35">
      <c r="A4" s="27" t="s">
        <v>45</v>
      </c>
      <c r="B4" s="156" t="s">
        <v>0</v>
      </c>
      <c r="C4" s="217" t="s">
        <v>923</v>
      </c>
      <c r="D4" s="312">
        <v>89.710316754064806</v>
      </c>
      <c r="E4" s="40" t="s">
        <v>957</v>
      </c>
      <c r="F4" s="202">
        <v>1.88320610497139</v>
      </c>
      <c r="G4" s="40" t="s">
        <v>969</v>
      </c>
      <c r="H4" s="202">
        <v>0.78058024840454998</v>
      </c>
      <c r="I4" s="40" t="s">
        <v>1264</v>
      </c>
      <c r="J4" s="202">
        <v>0.72611306619090998</v>
      </c>
      <c r="K4" s="40" t="s">
        <v>1269</v>
      </c>
      <c r="L4" s="234">
        <v>0.70512548415637</v>
      </c>
      <c r="M4" s="235">
        <v>1</v>
      </c>
      <c r="N4" s="203">
        <v>2</v>
      </c>
      <c r="O4" s="234">
        <v>37.162462858271397</v>
      </c>
      <c r="P4" s="236" t="s">
        <v>316</v>
      </c>
    </row>
    <row r="5" spans="1:16" ht="52.5" x14ac:dyDescent="0.35">
      <c r="A5" s="77" t="s">
        <v>46</v>
      </c>
      <c r="B5" s="122" t="s">
        <v>1</v>
      </c>
      <c r="C5" s="218" t="s">
        <v>1066</v>
      </c>
      <c r="D5" s="312">
        <v>39.9334975294082</v>
      </c>
      <c r="E5" s="40" t="s">
        <v>958</v>
      </c>
      <c r="F5" s="202">
        <v>17.666303760362499</v>
      </c>
      <c r="G5" s="40" t="s">
        <v>959</v>
      </c>
      <c r="H5" s="202">
        <v>11.655684116192701</v>
      </c>
      <c r="I5" s="40" t="s">
        <v>960</v>
      </c>
      <c r="J5" s="202">
        <v>6.6354217890067497</v>
      </c>
      <c r="K5" s="40" t="s">
        <v>961</v>
      </c>
      <c r="L5" s="234">
        <v>1.7687868068760699</v>
      </c>
      <c r="M5" s="235">
        <v>4</v>
      </c>
      <c r="N5" s="203">
        <v>22</v>
      </c>
      <c r="O5" s="234">
        <v>46.371668067554097</v>
      </c>
      <c r="P5" s="236">
        <v>0.22395593621216001</v>
      </c>
    </row>
    <row r="6" spans="1:16" ht="42" x14ac:dyDescent="0.35">
      <c r="A6" s="77" t="s">
        <v>47</v>
      </c>
      <c r="B6" s="122" t="s">
        <v>2</v>
      </c>
      <c r="C6" s="218" t="s">
        <v>923</v>
      </c>
      <c r="D6" s="312">
        <v>41.898541196978798</v>
      </c>
      <c r="E6" s="40" t="s">
        <v>963</v>
      </c>
      <c r="F6" s="202">
        <v>9.5985310450362693</v>
      </c>
      <c r="G6" s="40" t="s">
        <v>964</v>
      </c>
      <c r="H6" s="202">
        <v>9.5729301970001099</v>
      </c>
      <c r="I6" s="40" t="s">
        <v>946</v>
      </c>
      <c r="J6" s="202">
        <v>4.5033348777093103</v>
      </c>
      <c r="K6" s="40" t="s">
        <v>965</v>
      </c>
      <c r="L6" s="234">
        <v>4.3930053376889298</v>
      </c>
      <c r="M6" s="235">
        <v>7</v>
      </c>
      <c r="N6" s="203">
        <v>15</v>
      </c>
      <c r="O6" s="234">
        <v>50.640979909808401</v>
      </c>
      <c r="P6" s="236">
        <v>0.20195346514064</v>
      </c>
    </row>
    <row r="7" spans="1:16" ht="31.5" x14ac:dyDescent="0.35">
      <c r="A7" s="77" t="s">
        <v>48</v>
      </c>
      <c r="B7" s="122" t="s">
        <v>3</v>
      </c>
      <c r="C7" s="218" t="s">
        <v>925</v>
      </c>
      <c r="D7" s="312">
        <v>55.2799109263647</v>
      </c>
      <c r="E7" s="40" t="s">
        <v>926</v>
      </c>
      <c r="F7" s="202">
        <v>7.9855326586651696</v>
      </c>
      <c r="G7" s="40" t="s">
        <v>959</v>
      </c>
      <c r="H7" s="202">
        <v>7.35391295257865</v>
      </c>
      <c r="I7" s="40" t="s">
        <v>967</v>
      </c>
      <c r="J7" s="202">
        <v>4.3617914379157101</v>
      </c>
      <c r="K7" s="40" t="s">
        <v>966</v>
      </c>
      <c r="L7" s="234">
        <v>3.1697470687481202</v>
      </c>
      <c r="M7" s="235">
        <v>5</v>
      </c>
      <c r="N7" s="203">
        <v>12</v>
      </c>
      <c r="O7" s="234">
        <v>10.8445151954549</v>
      </c>
      <c r="P7" s="236">
        <v>0.43743397607855</v>
      </c>
    </row>
    <row r="8" spans="1:16" ht="21" x14ac:dyDescent="0.35">
      <c r="A8" s="77" t="s">
        <v>49</v>
      </c>
      <c r="B8" s="122" t="s">
        <v>4</v>
      </c>
      <c r="C8" s="218" t="s">
        <v>968</v>
      </c>
      <c r="D8" s="312">
        <v>24.161074559735798</v>
      </c>
      <c r="E8" s="40" t="s">
        <v>927</v>
      </c>
      <c r="F8" s="202">
        <v>17.349456723148101</v>
      </c>
      <c r="G8" s="40" t="s">
        <v>924</v>
      </c>
      <c r="H8" s="202">
        <v>6.3666326029425404</v>
      </c>
      <c r="I8" s="40" t="s">
        <v>925</v>
      </c>
      <c r="J8" s="202">
        <v>5.1511490472992598</v>
      </c>
      <c r="K8" s="40" t="s">
        <v>1014</v>
      </c>
      <c r="L8" s="234">
        <v>5.0900044967314297</v>
      </c>
      <c r="M8" s="235">
        <v>10</v>
      </c>
      <c r="N8" s="203">
        <v>18</v>
      </c>
      <c r="O8" s="234">
        <v>36.386921133432303</v>
      </c>
      <c r="P8" s="236">
        <v>0.11709150401916001</v>
      </c>
    </row>
    <row r="9" spans="1:16" ht="42" x14ac:dyDescent="0.35">
      <c r="A9" s="77" t="s">
        <v>50</v>
      </c>
      <c r="B9" s="122" t="s">
        <v>5</v>
      </c>
      <c r="C9" s="218" t="s">
        <v>928</v>
      </c>
      <c r="D9" s="312">
        <v>17.1463223312082</v>
      </c>
      <c r="E9" s="40" t="s">
        <v>923</v>
      </c>
      <c r="F9" s="202">
        <v>15.4964261492854</v>
      </c>
      <c r="G9" s="40" t="s">
        <v>1052</v>
      </c>
      <c r="H9" s="202">
        <v>10.1891423089301</v>
      </c>
      <c r="I9" s="40" t="s">
        <v>969</v>
      </c>
      <c r="J9" s="202">
        <v>8.8497861308012808</v>
      </c>
      <c r="K9" s="40" t="s">
        <v>1067</v>
      </c>
      <c r="L9" s="234">
        <v>6.79350175224533</v>
      </c>
      <c r="M9" s="235">
        <v>10</v>
      </c>
      <c r="N9" s="203">
        <v>29</v>
      </c>
      <c r="O9" s="234">
        <v>36.428467905133999</v>
      </c>
      <c r="P9" s="236">
        <v>9.7158883423259998E-2</v>
      </c>
    </row>
    <row r="10" spans="1:16" ht="42" x14ac:dyDescent="0.35">
      <c r="A10" s="77" t="s">
        <v>51</v>
      </c>
      <c r="B10" s="122" t="s">
        <v>6</v>
      </c>
      <c r="C10" s="218" t="s">
        <v>969</v>
      </c>
      <c r="D10" s="312">
        <v>15.475410086252401</v>
      </c>
      <c r="E10" s="40" t="s">
        <v>971</v>
      </c>
      <c r="F10" s="202">
        <v>8.8404528651597598</v>
      </c>
      <c r="G10" s="40" t="s">
        <v>972</v>
      </c>
      <c r="H10" s="202">
        <v>7.0031166968996104</v>
      </c>
      <c r="I10" s="40" t="s">
        <v>930</v>
      </c>
      <c r="J10" s="202">
        <v>6.19483109537767</v>
      </c>
      <c r="K10" s="40" t="s">
        <v>968</v>
      </c>
      <c r="L10" s="234">
        <v>4.6501677672408199</v>
      </c>
      <c r="M10" s="235">
        <v>49</v>
      </c>
      <c r="N10" s="203">
        <v>184</v>
      </c>
      <c r="O10" s="234">
        <v>27.044707078199998</v>
      </c>
      <c r="P10" s="236">
        <v>5.263710409004E-2</v>
      </c>
    </row>
    <row r="11" spans="1:16" ht="52.5" x14ac:dyDescent="0.35">
      <c r="A11" s="27" t="s">
        <v>52</v>
      </c>
      <c r="B11" s="122" t="s">
        <v>552</v>
      </c>
      <c r="C11" s="217" t="s">
        <v>928</v>
      </c>
      <c r="D11" s="312">
        <v>53.305531936497196</v>
      </c>
      <c r="E11" s="40" t="s">
        <v>931</v>
      </c>
      <c r="F11" s="202">
        <v>19.128435622841099</v>
      </c>
      <c r="G11" s="40" t="s">
        <v>969</v>
      </c>
      <c r="H11" s="202">
        <v>2.7616416120385501</v>
      </c>
      <c r="I11" s="40" t="s">
        <v>974</v>
      </c>
      <c r="J11" s="202">
        <v>2.5398593562070002</v>
      </c>
      <c r="K11" s="40" t="s">
        <v>1265</v>
      </c>
      <c r="L11" s="234">
        <v>1.4786822483044</v>
      </c>
      <c r="M11" s="235">
        <v>3</v>
      </c>
      <c r="N11" s="203">
        <v>20</v>
      </c>
      <c r="O11" s="234">
        <v>35.428366168647003</v>
      </c>
      <c r="P11" s="236" t="s">
        <v>316</v>
      </c>
    </row>
    <row r="12" spans="1:16" ht="32" thickBot="1" x14ac:dyDescent="0.4">
      <c r="A12" s="77" t="s">
        <v>53</v>
      </c>
      <c r="B12" s="123" t="s">
        <v>7</v>
      </c>
      <c r="C12" s="219" t="s">
        <v>969</v>
      </c>
      <c r="D12" s="313">
        <v>42.319680607217201</v>
      </c>
      <c r="E12" s="249" t="s">
        <v>925</v>
      </c>
      <c r="F12" s="250">
        <v>10.810331364881501</v>
      </c>
      <c r="G12" s="249" t="s">
        <v>932</v>
      </c>
      <c r="H12" s="250">
        <v>5.7243031785329501</v>
      </c>
      <c r="I12" s="249" t="s">
        <v>1053</v>
      </c>
      <c r="J12" s="250">
        <v>5.6667845123347798</v>
      </c>
      <c r="K12" s="249" t="s">
        <v>923</v>
      </c>
      <c r="L12" s="251">
        <v>5.4435687240077604</v>
      </c>
      <c r="M12" s="252">
        <v>7</v>
      </c>
      <c r="N12" s="253">
        <v>21</v>
      </c>
      <c r="O12" s="251">
        <v>26.8898289987197</v>
      </c>
      <c r="P12" s="254">
        <v>0.15888243982281999</v>
      </c>
    </row>
    <row r="13" spans="1:16" ht="53" thickBot="1" x14ac:dyDescent="0.4">
      <c r="A13" s="74" t="s">
        <v>805</v>
      </c>
      <c r="B13" s="126" t="s">
        <v>8</v>
      </c>
      <c r="C13" s="221" t="s">
        <v>954</v>
      </c>
      <c r="D13" s="305">
        <v>15.9409369895659</v>
      </c>
      <c r="E13" s="255" t="s">
        <v>969</v>
      </c>
      <c r="F13" s="256">
        <v>10.997253180502099</v>
      </c>
      <c r="G13" s="255" t="s">
        <v>923</v>
      </c>
      <c r="H13" s="256">
        <v>5.9538295040753999</v>
      </c>
      <c r="I13" s="255" t="s">
        <v>971</v>
      </c>
      <c r="J13" s="256">
        <v>5.3575446824618203</v>
      </c>
      <c r="K13" s="255" t="s">
        <v>972</v>
      </c>
      <c r="L13" s="257">
        <v>4.2523620469286003</v>
      </c>
      <c r="M13" s="258">
        <v>34</v>
      </c>
      <c r="N13" s="259">
        <v>153</v>
      </c>
      <c r="O13" s="257">
        <v>30.579100132713801</v>
      </c>
      <c r="P13" s="260">
        <v>6.0591674700590001E-2</v>
      </c>
    </row>
    <row r="14" spans="1:16" ht="31.5" x14ac:dyDescent="0.35">
      <c r="A14" s="77" t="s">
        <v>54</v>
      </c>
      <c r="B14" s="122" t="s">
        <v>9</v>
      </c>
      <c r="C14" s="218" t="s">
        <v>969</v>
      </c>
      <c r="D14" s="312">
        <v>48.065919792400599</v>
      </c>
      <c r="E14" s="40" t="s">
        <v>975</v>
      </c>
      <c r="F14" s="202">
        <v>20.662998647588999</v>
      </c>
      <c r="G14" s="40" t="s">
        <v>926</v>
      </c>
      <c r="H14" s="202">
        <v>7.8316272621458198</v>
      </c>
      <c r="I14" s="40" t="s">
        <v>976</v>
      </c>
      <c r="J14" s="202">
        <v>3.8600526794655501</v>
      </c>
      <c r="K14" s="40" t="s">
        <v>1054</v>
      </c>
      <c r="L14" s="234">
        <v>3.7029723553859299</v>
      </c>
      <c r="M14" s="235">
        <v>3</v>
      </c>
      <c r="N14" s="203">
        <v>10</v>
      </c>
      <c r="O14" s="234">
        <v>9.9307033295115907</v>
      </c>
      <c r="P14" s="236">
        <v>0.44053115666379</v>
      </c>
    </row>
    <row r="15" spans="1:16" ht="31.5" x14ac:dyDescent="0.35">
      <c r="A15" s="77" t="s">
        <v>55</v>
      </c>
      <c r="B15" s="122" t="s">
        <v>10</v>
      </c>
      <c r="C15" s="218" t="s">
        <v>954</v>
      </c>
      <c r="D15" s="312">
        <v>36.375516296422099</v>
      </c>
      <c r="E15" s="40" t="s">
        <v>933</v>
      </c>
      <c r="F15" s="202">
        <v>12.4328830950425</v>
      </c>
      <c r="G15" s="40" t="s">
        <v>962</v>
      </c>
      <c r="H15" s="202">
        <v>9.9683297285969701</v>
      </c>
      <c r="I15" s="40" t="s">
        <v>969</v>
      </c>
      <c r="J15" s="202">
        <v>8.7096583117163799</v>
      </c>
      <c r="K15" s="40" t="s">
        <v>924</v>
      </c>
      <c r="L15" s="234">
        <v>7.7489645668774196</v>
      </c>
      <c r="M15" s="235">
        <v>5</v>
      </c>
      <c r="N15" s="203">
        <v>10</v>
      </c>
      <c r="O15" s="234">
        <v>19.833495843299598</v>
      </c>
      <c r="P15" s="236">
        <v>0.18545933224701</v>
      </c>
    </row>
    <row r="16" spans="1:16" ht="31.5" x14ac:dyDescent="0.35">
      <c r="A16" s="77" t="s">
        <v>56</v>
      </c>
      <c r="B16" s="122" t="s">
        <v>11</v>
      </c>
      <c r="C16" s="218" t="s">
        <v>977</v>
      </c>
      <c r="D16" s="312">
        <v>47.1267184221919</v>
      </c>
      <c r="E16" s="40" t="s">
        <v>969</v>
      </c>
      <c r="F16" s="202">
        <v>16.605839185355201</v>
      </c>
      <c r="G16" s="40" t="s">
        <v>962</v>
      </c>
      <c r="H16" s="202">
        <v>14.30589334171</v>
      </c>
      <c r="I16" s="40" t="s">
        <v>923</v>
      </c>
      <c r="J16" s="202">
        <v>8.3098717339941004</v>
      </c>
      <c r="K16" s="40" t="s">
        <v>970</v>
      </c>
      <c r="L16" s="234">
        <v>2.5296281198970201</v>
      </c>
      <c r="M16" s="235">
        <v>3</v>
      </c>
      <c r="N16" s="203">
        <v>6</v>
      </c>
      <c r="O16" s="234">
        <v>15.7548982844937</v>
      </c>
      <c r="P16" s="236">
        <v>0.28872547789899999</v>
      </c>
    </row>
    <row r="17" spans="1:16" ht="31.5" x14ac:dyDescent="0.35">
      <c r="A17" s="27" t="s">
        <v>57</v>
      </c>
      <c r="B17" s="154" t="s">
        <v>352</v>
      </c>
      <c r="C17" s="220" t="s">
        <v>954</v>
      </c>
      <c r="D17" s="314">
        <v>73.803606142515704</v>
      </c>
      <c r="E17" s="243" t="s">
        <v>969</v>
      </c>
      <c r="F17" s="244">
        <v>21.011663849408201</v>
      </c>
      <c r="G17" s="243" t="s">
        <v>979</v>
      </c>
      <c r="H17" s="244">
        <v>2.9122273231531701</v>
      </c>
      <c r="I17" s="243" t="s">
        <v>978</v>
      </c>
      <c r="J17" s="244">
        <v>1.7579143393797101</v>
      </c>
      <c r="K17" s="243" t="s">
        <v>934</v>
      </c>
      <c r="L17" s="245">
        <v>0.11191490349064</v>
      </c>
      <c r="M17" s="246">
        <v>2</v>
      </c>
      <c r="N17" s="247">
        <v>2</v>
      </c>
      <c r="O17" s="245">
        <v>34.775918949544199</v>
      </c>
      <c r="P17" s="248">
        <v>0.61288121583731003</v>
      </c>
    </row>
    <row r="18" spans="1:16" ht="31.5" x14ac:dyDescent="0.35">
      <c r="A18" s="27" t="s">
        <v>58</v>
      </c>
      <c r="B18" s="154" t="s">
        <v>921</v>
      </c>
      <c r="C18" s="220" t="s">
        <v>954</v>
      </c>
      <c r="D18" s="314">
        <v>62.9294819678544</v>
      </c>
      <c r="E18" s="243" t="s">
        <v>931</v>
      </c>
      <c r="F18" s="244">
        <v>23.6130996776496</v>
      </c>
      <c r="G18" s="243" t="s">
        <v>977</v>
      </c>
      <c r="H18" s="244">
        <v>2.7005335369582002</v>
      </c>
      <c r="I18" s="243" t="s">
        <v>962</v>
      </c>
      <c r="J18" s="244">
        <v>1.45539365285588</v>
      </c>
      <c r="K18" s="243" t="s">
        <v>956</v>
      </c>
      <c r="L18" s="245">
        <v>1.3062480052287</v>
      </c>
      <c r="M18" s="246">
        <v>2</v>
      </c>
      <c r="N18" s="247">
        <v>4</v>
      </c>
      <c r="O18" s="245">
        <v>68.397835797202006</v>
      </c>
      <c r="P18" s="248" t="s">
        <v>316</v>
      </c>
    </row>
    <row r="19" spans="1:16" ht="31.5" x14ac:dyDescent="0.35">
      <c r="A19" s="27" t="s">
        <v>59</v>
      </c>
      <c r="B19" s="122" t="s">
        <v>577</v>
      </c>
      <c r="C19" s="217" t="s">
        <v>931</v>
      </c>
      <c r="D19" s="312">
        <v>49.887015244340397</v>
      </c>
      <c r="E19" s="40" t="s">
        <v>973</v>
      </c>
      <c r="F19" s="202">
        <v>23.360368463136599</v>
      </c>
      <c r="G19" s="40" t="s">
        <v>935</v>
      </c>
      <c r="H19" s="202">
        <v>6.6604270357279001</v>
      </c>
      <c r="I19" s="40" t="s">
        <v>954</v>
      </c>
      <c r="J19" s="202">
        <v>5.7195632281733397</v>
      </c>
      <c r="K19" s="40" t="s">
        <v>928</v>
      </c>
      <c r="L19" s="234">
        <v>3.05106367264995</v>
      </c>
      <c r="M19" s="235">
        <v>3</v>
      </c>
      <c r="N19" s="203">
        <v>6</v>
      </c>
      <c r="O19" s="234">
        <v>26.458946210193801</v>
      </c>
      <c r="P19" s="236" t="s">
        <v>316</v>
      </c>
    </row>
    <row r="20" spans="1:16" ht="42" x14ac:dyDescent="0.35">
      <c r="A20" s="27" t="s">
        <v>60</v>
      </c>
      <c r="B20" s="154" t="s">
        <v>353</v>
      </c>
      <c r="C20" s="220" t="s">
        <v>954</v>
      </c>
      <c r="D20" s="314">
        <v>68.548782615981906</v>
      </c>
      <c r="E20" s="243" t="s">
        <v>924</v>
      </c>
      <c r="F20" s="244">
        <v>20.413921991755402</v>
      </c>
      <c r="G20" s="243" t="s">
        <v>981</v>
      </c>
      <c r="H20" s="244">
        <v>5.8660318506706597</v>
      </c>
      <c r="I20" s="243" t="s">
        <v>977</v>
      </c>
      <c r="J20" s="244">
        <v>3.8170588780709198</v>
      </c>
      <c r="K20" s="243" t="s">
        <v>1068</v>
      </c>
      <c r="L20" s="245">
        <v>0.26242124336264</v>
      </c>
      <c r="M20" s="246">
        <v>2</v>
      </c>
      <c r="N20" s="247">
        <v>3</v>
      </c>
      <c r="O20" s="245">
        <v>39.650588732997498</v>
      </c>
      <c r="P20" s="248">
        <v>0.51711384267995997</v>
      </c>
    </row>
    <row r="21" spans="1:16" ht="52.5" x14ac:dyDescent="0.35">
      <c r="A21" s="27" t="s">
        <v>61</v>
      </c>
      <c r="B21" s="154" t="s">
        <v>354</v>
      </c>
      <c r="C21" s="220" t="s">
        <v>954</v>
      </c>
      <c r="D21" s="314">
        <v>66.664881022438706</v>
      </c>
      <c r="E21" s="243" t="s">
        <v>982</v>
      </c>
      <c r="F21" s="244">
        <v>19.737119126469299</v>
      </c>
      <c r="G21" s="243" t="s">
        <v>962</v>
      </c>
      <c r="H21" s="244">
        <v>5.5392141644433002</v>
      </c>
      <c r="I21" s="243" t="s">
        <v>1068</v>
      </c>
      <c r="J21" s="244">
        <v>3.0503270853898101</v>
      </c>
      <c r="K21" s="243" t="s">
        <v>955</v>
      </c>
      <c r="L21" s="245">
        <v>0.91503174960414002</v>
      </c>
      <c r="M21" s="246">
        <v>2</v>
      </c>
      <c r="N21" s="247">
        <v>3</v>
      </c>
      <c r="O21" s="245">
        <v>40.452923680697197</v>
      </c>
      <c r="P21" s="248">
        <v>0.49095076220271</v>
      </c>
    </row>
    <row r="22" spans="1:16" ht="42.5" thickBot="1" x14ac:dyDescent="0.4">
      <c r="A22" s="77" t="s">
        <v>62</v>
      </c>
      <c r="B22" s="122" t="s">
        <v>555</v>
      </c>
      <c r="C22" s="218" t="s">
        <v>936</v>
      </c>
      <c r="D22" s="312">
        <v>41.846619884165797</v>
      </c>
      <c r="E22" s="40" t="s">
        <v>933</v>
      </c>
      <c r="F22" s="202">
        <v>24.290328169165299</v>
      </c>
      <c r="G22" s="40" t="s">
        <v>937</v>
      </c>
      <c r="H22" s="202">
        <v>8.6649553045528496</v>
      </c>
      <c r="I22" s="40" t="s">
        <v>1055</v>
      </c>
      <c r="J22" s="202">
        <v>2.19762697268298</v>
      </c>
      <c r="K22" s="40" t="s">
        <v>1069</v>
      </c>
      <c r="L22" s="234">
        <v>2.0881603999062799</v>
      </c>
      <c r="M22" s="235">
        <v>4</v>
      </c>
      <c r="N22" s="203">
        <v>17</v>
      </c>
      <c r="O22" s="234">
        <v>22.328435416286901</v>
      </c>
      <c r="P22" s="236" t="s">
        <v>316</v>
      </c>
    </row>
    <row r="23" spans="1:16" ht="42.5" thickBot="1" x14ac:dyDescent="0.4">
      <c r="A23" s="74" t="s">
        <v>805</v>
      </c>
      <c r="B23" s="126" t="s">
        <v>12</v>
      </c>
      <c r="C23" s="221" t="s">
        <v>954</v>
      </c>
      <c r="D23" s="305">
        <v>47.472359691473102</v>
      </c>
      <c r="E23" s="255" t="s">
        <v>931</v>
      </c>
      <c r="F23" s="256">
        <v>18.087684481666301</v>
      </c>
      <c r="G23" s="255" t="s">
        <v>973</v>
      </c>
      <c r="H23" s="256">
        <v>5.3452095591168796</v>
      </c>
      <c r="I23" s="255" t="s">
        <v>924</v>
      </c>
      <c r="J23" s="256">
        <v>3.70194355311394</v>
      </c>
      <c r="K23" s="255" t="s">
        <v>982</v>
      </c>
      <c r="L23" s="257">
        <v>3.4789456892161001</v>
      </c>
      <c r="M23" s="258">
        <v>5</v>
      </c>
      <c r="N23" s="259">
        <v>11</v>
      </c>
      <c r="O23" s="257">
        <v>29.8406723185327</v>
      </c>
      <c r="P23" s="260">
        <v>0.28447981409943002</v>
      </c>
    </row>
    <row r="24" spans="1:16" ht="52.5" x14ac:dyDescent="0.35">
      <c r="A24" s="77" t="s">
        <v>63</v>
      </c>
      <c r="B24" s="122" t="s">
        <v>13</v>
      </c>
      <c r="C24" s="218" t="s">
        <v>938</v>
      </c>
      <c r="D24" s="312">
        <v>29.938958471306101</v>
      </c>
      <c r="E24" s="40" t="s">
        <v>983</v>
      </c>
      <c r="F24" s="202">
        <v>24.561875133988401</v>
      </c>
      <c r="G24" s="40" t="s">
        <v>1070</v>
      </c>
      <c r="H24" s="202">
        <v>13.613619064938501</v>
      </c>
      <c r="I24" s="40" t="s">
        <v>939</v>
      </c>
      <c r="J24" s="202">
        <v>10.6187105439887</v>
      </c>
      <c r="K24" s="40" t="s">
        <v>940</v>
      </c>
      <c r="L24" s="234">
        <v>9.9516474393709995</v>
      </c>
      <c r="M24" s="235">
        <v>4</v>
      </c>
      <c r="N24" s="203">
        <v>6</v>
      </c>
      <c r="O24" s="234">
        <v>11.9726333997826</v>
      </c>
      <c r="P24" s="236">
        <v>0.28036652945931001</v>
      </c>
    </row>
    <row r="25" spans="1:16" ht="52.5" x14ac:dyDescent="0.35">
      <c r="A25" s="77" t="s">
        <v>64</v>
      </c>
      <c r="B25" s="122" t="s">
        <v>14</v>
      </c>
      <c r="C25" s="218" t="s">
        <v>942</v>
      </c>
      <c r="D25" s="312">
        <v>25.1116634196691</v>
      </c>
      <c r="E25" s="40" t="s">
        <v>941</v>
      </c>
      <c r="F25" s="202">
        <v>21.567563528990899</v>
      </c>
      <c r="G25" s="40" t="s">
        <v>1071</v>
      </c>
      <c r="H25" s="202">
        <v>14.1797321093847</v>
      </c>
      <c r="I25" s="40" t="s">
        <v>967</v>
      </c>
      <c r="J25" s="202">
        <v>10.2540034010912</v>
      </c>
      <c r="K25" s="40" t="s">
        <v>1072</v>
      </c>
      <c r="L25" s="234">
        <v>5.6915779377054498</v>
      </c>
      <c r="M25" s="235">
        <v>5</v>
      </c>
      <c r="N25" s="203">
        <v>13</v>
      </c>
      <c r="O25" s="234">
        <v>153.89308648135801</v>
      </c>
      <c r="P25" s="236">
        <v>0.12860254871331001</v>
      </c>
    </row>
    <row r="26" spans="1:16" x14ac:dyDescent="0.35">
      <c r="A26" s="77" t="s">
        <v>65</v>
      </c>
      <c r="B26" s="122" t="s">
        <v>15</v>
      </c>
      <c r="C26" s="218" t="s">
        <v>805</v>
      </c>
      <c r="D26" s="312" t="s">
        <v>316</v>
      </c>
      <c r="E26" s="40" t="s">
        <v>805</v>
      </c>
      <c r="F26" s="202" t="s">
        <v>316</v>
      </c>
      <c r="G26" s="40" t="s">
        <v>805</v>
      </c>
      <c r="H26" s="202" t="s">
        <v>316</v>
      </c>
      <c r="I26" s="40" t="s">
        <v>805</v>
      </c>
      <c r="J26" s="202" t="s">
        <v>316</v>
      </c>
      <c r="K26" s="40" t="s">
        <v>805</v>
      </c>
      <c r="L26" s="234" t="s">
        <v>316</v>
      </c>
      <c r="M26" s="235" t="s">
        <v>316</v>
      </c>
      <c r="N26" s="203" t="s">
        <v>316</v>
      </c>
      <c r="O26" s="234">
        <v>31.532871378903199</v>
      </c>
      <c r="P26" s="236">
        <v>0.35140870836187998</v>
      </c>
    </row>
    <row r="27" spans="1:16" ht="42" x14ac:dyDescent="0.35">
      <c r="A27" s="77" t="s">
        <v>66</v>
      </c>
      <c r="B27" s="122" t="s">
        <v>16</v>
      </c>
      <c r="C27" s="218" t="s">
        <v>975</v>
      </c>
      <c r="D27" s="312">
        <v>26.973834489762599</v>
      </c>
      <c r="E27" s="40" t="s">
        <v>979</v>
      </c>
      <c r="F27" s="202">
        <v>11.183053297341001</v>
      </c>
      <c r="G27" s="40" t="s">
        <v>969</v>
      </c>
      <c r="H27" s="202">
        <v>8.2039010323432393</v>
      </c>
      <c r="I27" s="40" t="s">
        <v>984</v>
      </c>
      <c r="J27" s="202">
        <v>7.6512657615481299</v>
      </c>
      <c r="K27" s="40" t="s">
        <v>943</v>
      </c>
      <c r="L27" s="234">
        <v>6.3888331611920304</v>
      </c>
      <c r="M27" s="235">
        <v>11</v>
      </c>
      <c r="N27" s="203">
        <v>25</v>
      </c>
      <c r="O27" s="234">
        <v>8.2233027427614207</v>
      </c>
      <c r="P27" s="236">
        <v>0.12855111036913999</v>
      </c>
    </row>
    <row r="28" spans="1:16" ht="52.5" x14ac:dyDescent="0.35">
      <c r="A28" s="77" t="s">
        <v>67</v>
      </c>
      <c r="B28" s="122" t="s">
        <v>17</v>
      </c>
      <c r="C28" s="218" t="s">
        <v>926</v>
      </c>
      <c r="D28" s="312">
        <v>18.073064987704299</v>
      </c>
      <c r="E28" s="40" t="s">
        <v>984</v>
      </c>
      <c r="F28" s="202">
        <v>9.8084018463183593</v>
      </c>
      <c r="G28" s="40" t="s">
        <v>955</v>
      </c>
      <c r="H28" s="202">
        <v>6.5032332792185201</v>
      </c>
      <c r="I28" s="40" t="s">
        <v>975</v>
      </c>
      <c r="J28" s="202">
        <v>3.5649704101760502</v>
      </c>
      <c r="K28" s="40" t="s">
        <v>944</v>
      </c>
      <c r="L28" s="234">
        <v>2.2886150464548898</v>
      </c>
      <c r="M28" s="235">
        <v>49</v>
      </c>
      <c r="N28" s="203">
        <v>133</v>
      </c>
      <c r="O28" s="234">
        <v>11.4410200694722</v>
      </c>
      <c r="P28" s="236">
        <v>8.6713397941049999E-2</v>
      </c>
    </row>
    <row r="29" spans="1:16" ht="52.5" x14ac:dyDescent="0.35">
      <c r="A29" s="77" t="s">
        <v>68</v>
      </c>
      <c r="B29" s="122" t="s">
        <v>18</v>
      </c>
      <c r="C29" s="218" t="s">
        <v>939</v>
      </c>
      <c r="D29" s="312">
        <v>20.1611892284288</v>
      </c>
      <c r="E29" s="40" t="s">
        <v>945</v>
      </c>
      <c r="F29" s="202">
        <v>14.752370458048</v>
      </c>
      <c r="G29" s="40" t="s">
        <v>969</v>
      </c>
      <c r="H29" s="202">
        <v>6.3220757653279698</v>
      </c>
      <c r="I29" s="40" t="s">
        <v>965</v>
      </c>
      <c r="J29" s="202">
        <v>4.4936867990974703</v>
      </c>
      <c r="K29" s="40" t="s">
        <v>974</v>
      </c>
      <c r="L29" s="234">
        <v>4.1778312018772299</v>
      </c>
      <c r="M29" s="235">
        <v>16</v>
      </c>
      <c r="N29" s="203">
        <v>38</v>
      </c>
      <c r="O29" s="234">
        <v>28.666141120409002</v>
      </c>
      <c r="P29" s="236">
        <v>9.3703024464089998E-2</v>
      </c>
    </row>
    <row r="30" spans="1:16" ht="42" x14ac:dyDescent="0.35">
      <c r="A30" s="77" t="s">
        <v>69</v>
      </c>
      <c r="B30" s="122" t="s">
        <v>19</v>
      </c>
      <c r="C30" s="218" t="s">
        <v>985</v>
      </c>
      <c r="D30" s="312">
        <v>10.6209537580307</v>
      </c>
      <c r="E30" s="40" t="s">
        <v>959</v>
      </c>
      <c r="F30" s="202">
        <v>7.7854899891429703</v>
      </c>
      <c r="G30" s="40" t="s">
        <v>947</v>
      </c>
      <c r="H30" s="202">
        <v>5.4418940026658396</v>
      </c>
      <c r="I30" s="40" t="s">
        <v>946</v>
      </c>
      <c r="J30" s="202">
        <v>4.8831201303168497</v>
      </c>
      <c r="K30" s="40" t="s">
        <v>964</v>
      </c>
      <c r="L30" s="234">
        <v>4.3286738675415402</v>
      </c>
      <c r="M30" s="235">
        <v>35</v>
      </c>
      <c r="N30" s="203">
        <v>102</v>
      </c>
      <c r="O30" s="234">
        <v>36.826548666962097</v>
      </c>
      <c r="P30" s="236">
        <v>4.2622195232119998E-2</v>
      </c>
    </row>
    <row r="31" spans="1:16" ht="52.5" x14ac:dyDescent="0.35">
      <c r="A31" s="77" t="s">
        <v>70</v>
      </c>
      <c r="B31" s="122" t="s">
        <v>20</v>
      </c>
      <c r="C31" s="218" t="s">
        <v>969</v>
      </c>
      <c r="D31" s="312">
        <v>32.300044440234998</v>
      </c>
      <c r="E31" s="40" t="s">
        <v>955</v>
      </c>
      <c r="F31" s="202">
        <v>10.271239192886799</v>
      </c>
      <c r="G31" s="40" t="s">
        <v>975</v>
      </c>
      <c r="H31" s="202">
        <v>5.6018728192483502</v>
      </c>
      <c r="I31" s="40" t="s">
        <v>926</v>
      </c>
      <c r="J31" s="202">
        <v>5.5126501642011396</v>
      </c>
      <c r="K31" s="40" t="s">
        <v>948</v>
      </c>
      <c r="L31" s="234">
        <v>5.3502279814071798</v>
      </c>
      <c r="M31" s="235">
        <v>12</v>
      </c>
      <c r="N31" s="203">
        <v>38</v>
      </c>
      <c r="O31" s="234">
        <v>21.7710160422555</v>
      </c>
      <c r="P31" s="236">
        <v>0.38459078559497001</v>
      </c>
    </row>
    <row r="32" spans="1:16" ht="52.5" x14ac:dyDescent="0.35">
      <c r="A32" s="77" t="s">
        <v>71</v>
      </c>
      <c r="B32" s="122" t="s">
        <v>21</v>
      </c>
      <c r="C32" s="218" t="s">
        <v>955</v>
      </c>
      <c r="D32" s="312">
        <v>25.1143895304144</v>
      </c>
      <c r="E32" s="40" t="s">
        <v>985</v>
      </c>
      <c r="F32" s="202">
        <v>23.602465214055901</v>
      </c>
      <c r="G32" s="40" t="s">
        <v>986</v>
      </c>
      <c r="H32" s="202">
        <v>22.406097367657999</v>
      </c>
      <c r="I32" s="40" t="s">
        <v>987</v>
      </c>
      <c r="J32" s="202">
        <v>17.253399641074299</v>
      </c>
      <c r="K32" s="40" t="s">
        <v>1073</v>
      </c>
      <c r="L32" s="234">
        <v>1.58344119768729</v>
      </c>
      <c r="M32" s="235">
        <v>4</v>
      </c>
      <c r="N32" s="203">
        <v>6</v>
      </c>
      <c r="O32" s="234">
        <v>101.824476661034</v>
      </c>
      <c r="P32" s="236">
        <v>0.27015943500228001</v>
      </c>
    </row>
    <row r="33" spans="1:16" ht="31.5" x14ac:dyDescent="0.35">
      <c r="A33" s="77" t="s">
        <v>72</v>
      </c>
      <c r="B33" s="122" t="s">
        <v>22</v>
      </c>
      <c r="C33" s="218" t="s">
        <v>969</v>
      </c>
      <c r="D33" s="312">
        <v>41.5003191809867</v>
      </c>
      <c r="E33" s="40" t="s">
        <v>941</v>
      </c>
      <c r="F33" s="202">
        <v>19.7701371763944</v>
      </c>
      <c r="G33" s="40" t="s">
        <v>979</v>
      </c>
      <c r="H33" s="202">
        <v>9.8093786178960194</v>
      </c>
      <c r="I33" s="40" t="s">
        <v>978</v>
      </c>
      <c r="J33" s="202">
        <v>8.5282375977073404</v>
      </c>
      <c r="K33" s="40" t="s">
        <v>949</v>
      </c>
      <c r="L33" s="234">
        <v>3.74647492547314</v>
      </c>
      <c r="M33" s="235">
        <v>4</v>
      </c>
      <c r="N33" s="203">
        <v>8</v>
      </c>
      <c r="O33" s="234">
        <v>22.130395238633401</v>
      </c>
      <c r="P33" s="236">
        <v>0.22789915266215</v>
      </c>
    </row>
    <row r="34" spans="1:16" ht="42" x14ac:dyDescent="0.35">
      <c r="A34" s="27" t="s">
        <v>73</v>
      </c>
      <c r="B34" s="156" t="s">
        <v>526</v>
      </c>
      <c r="C34" s="217" t="s">
        <v>954</v>
      </c>
      <c r="D34" s="312">
        <v>94.621441510108795</v>
      </c>
      <c r="E34" s="40" t="s">
        <v>969</v>
      </c>
      <c r="F34" s="202">
        <v>2.7840036109276198</v>
      </c>
      <c r="G34" s="40" t="s">
        <v>1270</v>
      </c>
      <c r="H34" s="202">
        <v>1.68336540083925</v>
      </c>
      <c r="I34" s="40" t="s">
        <v>962</v>
      </c>
      <c r="J34" s="202">
        <v>0.39351558042696999</v>
      </c>
      <c r="K34" s="40" t="s">
        <v>977</v>
      </c>
      <c r="L34" s="234">
        <v>0.17592022915604</v>
      </c>
      <c r="M34" s="235">
        <v>1</v>
      </c>
      <c r="N34" s="203">
        <v>1</v>
      </c>
      <c r="O34" s="234">
        <v>68.471902002970097</v>
      </c>
      <c r="P34" s="236" t="s">
        <v>316</v>
      </c>
    </row>
    <row r="35" spans="1:16" ht="31.5" x14ac:dyDescent="0.35">
      <c r="A35" s="77" t="s">
        <v>74</v>
      </c>
      <c r="B35" s="122" t="s">
        <v>520</v>
      </c>
      <c r="C35" s="218" t="s">
        <v>969</v>
      </c>
      <c r="D35" s="312">
        <v>30.014077253003901</v>
      </c>
      <c r="E35" s="40" t="s">
        <v>954</v>
      </c>
      <c r="F35" s="202">
        <v>19.787049789487401</v>
      </c>
      <c r="G35" s="40" t="s">
        <v>979</v>
      </c>
      <c r="H35" s="202">
        <v>18.567549808276201</v>
      </c>
      <c r="I35" s="40" t="s">
        <v>941</v>
      </c>
      <c r="J35" s="202">
        <v>11.206597959654999</v>
      </c>
      <c r="K35" s="40" t="s">
        <v>934</v>
      </c>
      <c r="L35" s="234">
        <v>3.3441925500460399</v>
      </c>
      <c r="M35" s="235">
        <v>4</v>
      </c>
      <c r="N35" s="203">
        <v>8</v>
      </c>
      <c r="O35" s="234">
        <v>15.2241710434641</v>
      </c>
      <c r="P35" s="236">
        <v>0.17959214814055</v>
      </c>
    </row>
    <row r="36" spans="1:16" ht="52.5" x14ac:dyDescent="0.35">
      <c r="A36" s="77" t="s">
        <v>75</v>
      </c>
      <c r="B36" s="122" t="s">
        <v>616</v>
      </c>
      <c r="C36" s="218" t="s">
        <v>969</v>
      </c>
      <c r="D36" s="312">
        <v>32.440340500148601</v>
      </c>
      <c r="E36" s="40" t="s">
        <v>925</v>
      </c>
      <c r="F36" s="202">
        <v>6.4773603458115101</v>
      </c>
      <c r="G36" s="40" t="s">
        <v>989</v>
      </c>
      <c r="H36" s="202">
        <v>5.2784094553461101</v>
      </c>
      <c r="I36" s="40" t="s">
        <v>979</v>
      </c>
      <c r="J36" s="202">
        <v>4.1933886257005</v>
      </c>
      <c r="K36" s="40" t="s">
        <v>955</v>
      </c>
      <c r="L36" s="234">
        <v>3.68341214907027</v>
      </c>
      <c r="M36" s="235">
        <v>16</v>
      </c>
      <c r="N36" s="203">
        <v>46</v>
      </c>
      <c r="O36" s="234">
        <v>14.8301588702089</v>
      </c>
      <c r="P36" s="236">
        <v>0.10946602989943</v>
      </c>
    </row>
    <row r="37" spans="1:16" ht="32" thickBot="1" x14ac:dyDescent="0.4">
      <c r="A37" s="77" t="s">
        <v>76</v>
      </c>
      <c r="B37" s="122" t="s">
        <v>23</v>
      </c>
      <c r="C37" s="218" t="s">
        <v>969</v>
      </c>
      <c r="D37" s="312">
        <v>56.899574569229799</v>
      </c>
      <c r="E37" s="40" t="s">
        <v>975</v>
      </c>
      <c r="F37" s="202">
        <v>12.728204649555</v>
      </c>
      <c r="G37" s="40" t="s">
        <v>1074</v>
      </c>
      <c r="H37" s="202">
        <v>3.0739778674032698</v>
      </c>
      <c r="I37" s="40" t="s">
        <v>990</v>
      </c>
      <c r="J37" s="202">
        <v>3.0029360752523999</v>
      </c>
      <c r="K37" s="40" t="s">
        <v>925</v>
      </c>
      <c r="L37" s="234">
        <v>2.1502706326405501</v>
      </c>
      <c r="M37" s="235">
        <v>4</v>
      </c>
      <c r="N37" s="203">
        <v>16</v>
      </c>
      <c r="O37" s="234">
        <v>16.587433625122301</v>
      </c>
      <c r="P37" s="236">
        <v>0.31284314303483002</v>
      </c>
    </row>
    <row r="38" spans="1:16" ht="42.5" thickBot="1" x14ac:dyDescent="0.4">
      <c r="A38" s="74" t="s">
        <v>805</v>
      </c>
      <c r="B38" s="126" t="s">
        <v>24</v>
      </c>
      <c r="C38" s="221" t="s">
        <v>969</v>
      </c>
      <c r="D38" s="305">
        <v>17.714439003556699</v>
      </c>
      <c r="E38" s="255" t="s">
        <v>954</v>
      </c>
      <c r="F38" s="256">
        <v>7.7759144328440399</v>
      </c>
      <c r="G38" s="255" t="s">
        <v>975</v>
      </c>
      <c r="H38" s="256">
        <v>5.4314614618009003</v>
      </c>
      <c r="I38" s="255" t="s">
        <v>979</v>
      </c>
      <c r="J38" s="256">
        <v>4.3649551153639896</v>
      </c>
      <c r="K38" s="255" t="s">
        <v>926</v>
      </c>
      <c r="L38" s="257">
        <v>4.0611300611201004</v>
      </c>
      <c r="M38" s="258">
        <v>45</v>
      </c>
      <c r="N38" s="259">
        <v>129</v>
      </c>
      <c r="O38" s="257">
        <v>15.7686022372661</v>
      </c>
      <c r="P38" s="260">
        <v>5.4294123925159997E-2</v>
      </c>
    </row>
    <row r="39" spans="1:16" ht="52.5" x14ac:dyDescent="0.35">
      <c r="A39" s="27" t="s">
        <v>77</v>
      </c>
      <c r="B39" s="155" t="s">
        <v>355</v>
      </c>
      <c r="C39" s="220" t="s">
        <v>954</v>
      </c>
      <c r="D39" s="314">
        <v>41.828819775554003</v>
      </c>
      <c r="E39" s="243" t="s">
        <v>924</v>
      </c>
      <c r="F39" s="244">
        <v>32.634193835081902</v>
      </c>
      <c r="G39" s="243" t="s">
        <v>955</v>
      </c>
      <c r="H39" s="244">
        <v>18.917704104208699</v>
      </c>
      <c r="I39" s="243" t="s">
        <v>950</v>
      </c>
      <c r="J39" s="244">
        <v>2.2529637611876501</v>
      </c>
      <c r="K39" s="243" t="s">
        <v>951</v>
      </c>
      <c r="L39" s="245">
        <v>0.95319675962845996</v>
      </c>
      <c r="M39" s="246">
        <v>3</v>
      </c>
      <c r="N39" s="247">
        <v>3</v>
      </c>
      <c r="O39" s="245">
        <v>22.5353989185515</v>
      </c>
      <c r="P39" s="248">
        <v>0.31858533009331003</v>
      </c>
    </row>
    <row r="40" spans="1:16" ht="52.5" x14ac:dyDescent="0.35">
      <c r="A40" s="77" t="s">
        <v>78</v>
      </c>
      <c r="B40" s="122" t="s">
        <v>438</v>
      </c>
      <c r="C40" s="218" t="s">
        <v>954</v>
      </c>
      <c r="D40" s="312">
        <v>11.4177672387193</v>
      </c>
      <c r="E40" s="40" t="s">
        <v>955</v>
      </c>
      <c r="F40" s="202">
        <v>9.1041066572169704</v>
      </c>
      <c r="G40" s="40" t="s">
        <v>969</v>
      </c>
      <c r="H40" s="202">
        <v>5.6350562324062397</v>
      </c>
      <c r="I40" s="40" t="s">
        <v>924</v>
      </c>
      <c r="J40" s="202">
        <v>4.8217620534335204</v>
      </c>
      <c r="K40" s="40" t="s">
        <v>950</v>
      </c>
      <c r="L40" s="234">
        <v>3.8075029033963199</v>
      </c>
      <c r="M40" s="235">
        <v>64</v>
      </c>
      <c r="N40" s="203">
        <v>148</v>
      </c>
      <c r="O40" s="234">
        <v>17.503311762900601</v>
      </c>
      <c r="P40" s="236">
        <v>4.72217512257E-2</v>
      </c>
    </row>
    <row r="41" spans="1:16" ht="52.5" x14ac:dyDescent="0.35">
      <c r="A41" s="27" t="s">
        <v>79</v>
      </c>
      <c r="B41" s="155" t="s">
        <v>356</v>
      </c>
      <c r="C41" s="220" t="s">
        <v>954</v>
      </c>
      <c r="D41" s="314">
        <v>85.752314851773605</v>
      </c>
      <c r="E41" s="243" t="s">
        <v>924</v>
      </c>
      <c r="F41" s="244">
        <v>4.9503663812677203</v>
      </c>
      <c r="G41" s="243" t="s">
        <v>969</v>
      </c>
      <c r="H41" s="244">
        <v>4.5308730405438897</v>
      </c>
      <c r="I41" s="243" t="s">
        <v>955</v>
      </c>
      <c r="J41" s="244">
        <v>3.2416610440340299</v>
      </c>
      <c r="K41" s="243" t="s">
        <v>997</v>
      </c>
      <c r="L41" s="245">
        <v>0.33681400331761002</v>
      </c>
      <c r="M41" s="246">
        <v>1</v>
      </c>
      <c r="N41" s="247">
        <v>2</v>
      </c>
      <c r="O41" s="245" t="s">
        <v>316</v>
      </c>
      <c r="P41" s="248">
        <v>0.75022862314462002</v>
      </c>
    </row>
    <row r="42" spans="1:16" ht="42" x14ac:dyDescent="0.35">
      <c r="A42" s="27" t="s">
        <v>80</v>
      </c>
      <c r="B42" s="155" t="s">
        <v>357</v>
      </c>
      <c r="C42" s="220" t="s">
        <v>930</v>
      </c>
      <c r="D42" s="314">
        <v>38.397223219975601</v>
      </c>
      <c r="E42" s="243" t="s">
        <v>986</v>
      </c>
      <c r="F42" s="244">
        <v>15.671648893932099</v>
      </c>
      <c r="G42" s="243" t="s">
        <v>969</v>
      </c>
      <c r="H42" s="244">
        <v>13.647160994494801</v>
      </c>
      <c r="I42" s="243" t="s">
        <v>988</v>
      </c>
      <c r="J42" s="244">
        <v>8.5852504471434408</v>
      </c>
      <c r="K42" s="243" t="s">
        <v>991</v>
      </c>
      <c r="L42" s="245">
        <v>8.3657876493788699</v>
      </c>
      <c r="M42" s="246">
        <v>4</v>
      </c>
      <c r="N42" s="247">
        <v>7</v>
      </c>
      <c r="O42" s="245">
        <v>33.361900851377001</v>
      </c>
      <c r="P42" s="248">
        <v>0.19514419781667999</v>
      </c>
    </row>
    <row r="43" spans="1:16" ht="52.5" x14ac:dyDescent="0.35">
      <c r="A43" s="77" t="s">
        <v>81</v>
      </c>
      <c r="B43" s="122" t="s">
        <v>25</v>
      </c>
      <c r="C43" s="218" t="s">
        <v>972</v>
      </c>
      <c r="D43" s="312">
        <v>11.8209983346587</v>
      </c>
      <c r="E43" s="40" t="s">
        <v>957</v>
      </c>
      <c r="F43" s="202">
        <v>11.411166383005</v>
      </c>
      <c r="G43" s="40" t="s">
        <v>992</v>
      </c>
      <c r="H43" s="202">
        <v>8.2238512652662799</v>
      </c>
      <c r="I43" s="40" t="s">
        <v>993</v>
      </c>
      <c r="J43" s="202">
        <v>4.5115487483847598</v>
      </c>
      <c r="K43" s="40" t="s">
        <v>961</v>
      </c>
      <c r="L43" s="234">
        <v>4.2333900336830501</v>
      </c>
      <c r="M43" s="235">
        <v>33</v>
      </c>
      <c r="N43" s="203">
        <v>91</v>
      </c>
      <c r="O43" s="234">
        <v>36.744977038634602</v>
      </c>
      <c r="P43" s="236">
        <v>4.3499091598520001E-2</v>
      </c>
    </row>
    <row r="44" spans="1:16" ht="53" thickBot="1" x14ac:dyDescent="0.4">
      <c r="A44" s="77" t="s">
        <v>82</v>
      </c>
      <c r="B44" s="122" t="s">
        <v>26</v>
      </c>
      <c r="C44" s="218" t="s">
        <v>957</v>
      </c>
      <c r="D44" s="312">
        <v>11.9723434250302</v>
      </c>
      <c r="E44" s="40" t="s">
        <v>964</v>
      </c>
      <c r="F44" s="202">
        <v>5.2789715250522997</v>
      </c>
      <c r="G44" s="40" t="s">
        <v>954</v>
      </c>
      <c r="H44" s="202">
        <v>3.9200518277432801</v>
      </c>
      <c r="I44" s="40" t="s">
        <v>961</v>
      </c>
      <c r="J44" s="202">
        <v>3.0967461545229402</v>
      </c>
      <c r="K44" s="40" t="s">
        <v>994</v>
      </c>
      <c r="L44" s="234">
        <v>3.0168526039636099</v>
      </c>
      <c r="M44" s="235">
        <v>59</v>
      </c>
      <c r="N44" s="203">
        <v>148</v>
      </c>
      <c r="O44" s="234">
        <v>49.177365901980203</v>
      </c>
      <c r="P44" s="236">
        <v>3.4166145190530003E-2</v>
      </c>
    </row>
    <row r="45" spans="1:16" ht="53" thickBot="1" x14ac:dyDescent="0.4">
      <c r="A45" s="74" t="s">
        <v>805</v>
      </c>
      <c r="B45" s="126" t="s">
        <v>27</v>
      </c>
      <c r="C45" s="221" t="s">
        <v>954</v>
      </c>
      <c r="D45" s="305">
        <v>27.490293630773198</v>
      </c>
      <c r="E45" s="255" t="s">
        <v>924</v>
      </c>
      <c r="F45" s="256">
        <v>9.2674752457649792</v>
      </c>
      <c r="G45" s="255" t="s">
        <v>955</v>
      </c>
      <c r="H45" s="256">
        <v>7.1022737600767201</v>
      </c>
      <c r="I45" s="255" t="s">
        <v>957</v>
      </c>
      <c r="J45" s="256">
        <v>4.4110502042968802</v>
      </c>
      <c r="K45" s="255" t="s">
        <v>969</v>
      </c>
      <c r="L45" s="257">
        <v>2.6244611315819699</v>
      </c>
      <c r="M45" s="258">
        <v>38</v>
      </c>
      <c r="N45" s="259">
        <v>133</v>
      </c>
      <c r="O45" s="257">
        <v>23.3089978099575</v>
      </c>
      <c r="P45" s="260">
        <v>0.12129193765507</v>
      </c>
    </row>
    <row r="46" spans="1:16" ht="52.5" x14ac:dyDescent="0.35">
      <c r="A46" s="77" t="s">
        <v>83</v>
      </c>
      <c r="B46" s="122" t="s">
        <v>28</v>
      </c>
      <c r="C46" s="218" t="s">
        <v>934</v>
      </c>
      <c r="D46" s="312">
        <v>29.226864325884701</v>
      </c>
      <c r="E46" s="40" t="s">
        <v>955</v>
      </c>
      <c r="F46" s="202">
        <v>24.0291992720061</v>
      </c>
      <c r="G46" s="40" t="s">
        <v>969</v>
      </c>
      <c r="H46" s="202">
        <v>12.284162693815601</v>
      </c>
      <c r="I46" s="40" t="s">
        <v>989</v>
      </c>
      <c r="J46" s="202">
        <v>9.3154801980611204</v>
      </c>
      <c r="K46" s="40" t="s">
        <v>928</v>
      </c>
      <c r="L46" s="234">
        <v>3.1510024276187001</v>
      </c>
      <c r="M46" s="235">
        <v>5</v>
      </c>
      <c r="N46" s="203">
        <v>15</v>
      </c>
      <c r="O46" s="234">
        <v>24.8772535879984</v>
      </c>
      <c r="P46" s="236">
        <v>0.20292064983683999</v>
      </c>
    </row>
    <row r="47" spans="1:16" ht="31.5" x14ac:dyDescent="0.35">
      <c r="A47" s="77" t="s">
        <v>84</v>
      </c>
      <c r="B47" s="122" t="s">
        <v>29</v>
      </c>
      <c r="C47" s="218" t="s">
        <v>969</v>
      </c>
      <c r="D47" s="312">
        <v>77.534056100641294</v>
      </c>
      <c r="E47" s="40" t="s">
        <v>934</v>
      </c>
      <c r="F47" s="202">
        <v>6.6178820580493802</v>
      </c>
      <c r="G47" s="40" t="s">
        <v>943</v>
      </c>
      <c r="H47" s="202">
        <v>2.9074581441345799</v>
      </c>
      <c r="I47" s="40" t="s">
        <v>952</v>
      </c>
      <c r="J47" s="202">
        <v>2.5921501340623099</v>
      </c>
      <c r="K47" s="40" t="s">
        <v>979</v>
      </c>
      <c r="L47" s="234">
        <v>2.2703628417417798</v>
      </c>
      <c r="M47" s="235">
        <v>1</v>
      </c>
      <c r="N47" s="203">
        <v>5</v>
      </c>
      <c r="O47" s="234">
        <v>27.938996216928501</v>
      </c>
      <c r="P47" s="236">
        <v>0.61993384854711997</v>
      </c>
    </row>
    <row r="48" spans="1:16" ht="42" x14ac:dyDescent="0.35">
      <c r="A48" s="77" t="s">
        <v>85</v>
      </c>
      <c r="B48" s="122" t="s">
        <v>30</v>
      </c>
      <c r="C48" s="218" t="s">
        <v>985</v>
      </c>
      <c r="D48" s="312">
        <v>42.306426413950398</v>
      </c>
      <c r="E48" s="40" t="s">
        <v>986</v>
      </c>
      <c r="F48" s="202">
        <v>23.881974649174602</v>
      </c>
      <c r="G48" s="40" t="s">
        <v>988</v>
      </c>
      <c r="H48" s="202">
        <v>4.4127764000323397</v>
      </c>
      <c r="I48" s="40" t="s">
        <v>995</v>
      </c>
      <c r="J48" s="202">
        <v>3.5077899370507502</v>
      </c>
      <c r="K48" s="40" t="s">
        <v>964</v>
      </c>
      <c r="L48" s="234">
        <v>3.1589907979142802</v>
      </c>
      <c r="M48" s="235">
        <v>5</v>
      </c>
      <c r="N48" s="203">
        <v>15</v>
      </c>
      <c r="O48" s="234">
        <v>50.649292007173898</v>
      </c>
      <c r="P48" s="236">
        <v>0.28063088866908997</v>
      </c>
    </row>
    <row r="49" spans="1:16" ht="52.5" x14ac:dyDescent="0.35">
      <c r="A49" s="77" t="s">
        <v>86</v>
      </c>
      <c r="B49" s="122" t="s">
        <v>31</v>
      </c>
      <c r="C49" s="218" t="s">
        <v>933</v>
      </c>
      <c r="D49" s="312">
        <v>27.880244568599601</v>
      </c>
      <c r="E49" s="40" t="s">
        <v>969</v>
      </c>
      <c r="F49" s="202">
        <v>7.9140016201005201</v>
      </c>
      <c r="G49" s="40" t="s">
        <v>996</v>
      </c>
      <c r="H49" s="202">
        <v>7.8301504375244999</v>
      </c>
      <c r="I49" s="40" t="s">
        <v>955</v>
      </c>
      <c r="J49" s="202">
        <v>7.4111719895470198</v>
      </c>
      <c r="K49" s="40" t="s">
        <v>954</v>
      </c>
      <c r="L49" s="234">
        <v>6.8904487930756799</v>
      </c>
      <c r="M49" s="235">
        <v>9</v>
      </c>
      <c r="N49" s="203">
        <v>25</v>
      </c>
      <c r="O49" s="234">
        <v>23.557970587010601</v>
      </c>
      <c r="P49" s="236">
        <v>0.15097042422821999</v>
      </c>
    </row>
    <row r="50" spans="1:16" ht="52.5" x14ac:dyDescent="0.35">
      <c r="A50" s="77" t="s">
        <v>87</v>
      </c>
      <c r="B50" s="122" t="s">
        <v>32</v>
      </c>
      <c r="C50" s="218" t="s">
        <v>977</v>
      </c>
      <c r="D50" s="312">
        <v>26.208285493222501</v>
      </c>
      <c r="E50" s="40" t="s">
        <v>989</v>
      </c>
      <c r="F50" s="202">
        <v>17.974360288030699</v>
      </c>
      <c r="G50" s="40" t="s">
        <v>962</v>
      </c>
      <c r="H50" s="202">
        <v>8.6727756733377692</v>
      </c>
      <c r="I50" s="40" t="s">
        <v>955</v>
      </c>
      <c r="J50" s="202">
        <v>6.4538950144921499</v>
      </c>
      <c r="K50" s="40" t="s">
        <v>1075</v>
      </c>
      <c r="L50" s="234">
        <v>5.8098846408217897</v>
      </c>
      <c r="M50" s="235">
        <v>8</v>
      </c>
      <c r="N50" s="203">
        <v>20</v>
      </c>
      <c r="O50" s="234">
        <v>20.417786501010699</v>
      </c>
      <c r="P50" s="236">
        <v>0.15607975003510999</v>
      </c>
    </row>
    <row r="51" spans="1:16" ht="42" x14ac:dyDescent="0.35">
      <c r="A51" s="27" t="s">
        <v>88</v>
      </c>
      <c r="B51" s="156" t="s">
        <v>33</v>
      </c>
      <c r="C51" s="217" t="s">
        <v>969</v>
      </c>
      <c r="D51" s="312">
        <v>50.0304910267701</v>
      </c>
      <c r="E51" s="40" t="s">
        <v>954</v>
      </c>
      <c r="F51" s="202">
        <v>21.241580069985801</v>
      </c>
      <c r="G51" s="40" t="s">
        <v>933</v>
      </c>
      <c r="H51" s="202">
        <v>7.2984463200247696</v>
      </c>
      <c r="I51" s="40" t="s">
        <v>982</v>
      </c>
      <c r="J51" s="202">
        <v>2.3181236921753601</v>
      </c>
      <c r="K51" s="40" t="s">
        <v>1266</v>
      </c>
      <c r="L51" s="234">
        <v>2.31758271961312</v>
      </c>
      <c r="M51" s="235">
        <v>3</v>
      </c>
      <c r="N51" s="203">
        <v>13</v>
      </c>
      <c r="O51" s="234">
        <v>37.442924059639502</v>
      </c>
      <c r="P51" s="236" t="s">
        <v>316</v>
      </c>
    </row>
    <row r="52" spans="1:16" ht="31.5" x14ac:dyDescent="0.35">
      <c r="A52" s="77" t="s">
        <v>89</v>
      </c>
      <c r="B52" s="122" t="s">
        <v>448</v>
      </c>
      <c r="C52" s="218" t="s">
        <v>969</v>
      </c>
      <c r="D52" s="312">
        <v>46.559274134945099</v>
      </c>
      <c r="E52" s="40" t="s">
        <v>953</v>
      </c>
      <c r="F52" s="202">
        <v>46.552911846151403</v>
      </c>
      <c r="G52" s="40" t="s">
        <v>998</v>
      </c>
      <c r="H52" s="202">
        <v>1.4969975659513499</v>
      </c>
      <c r="I52" s="40" t="s">
        <v>986</v>
      </c>
      <c r="J52" s="202">
        <v>0.77390768100340002</v>
      </c>
      <c r="K52" s="40" t="s">
        <v>989</v>
      </c>
      <c r="L52" s="234">
        <v>0.72650599141515004</v>
      </c>
      <c r="M52" s="235">
        <v>2</v>
      </c>
      <c r="N52" s="203">
        <v>2</v>
      </c>
      <c r="O52" s="234">
        <v>29.9004210525042</v>
      </c>
      <c r="P52" s="236">
        <v>0.43588987003643997</v>
      </c>
    </row>
    <row r="53" spans="1:16" ht="31.5" x14ac:dyDescent="0.35">
      <c r="A53" s="77" t="s">
        <v>90</v>
      </c>
      <c r="B53" s="122" t="s">
        <v>34</v>
      </c>
      <c r="C53" s="218" t="s">
        <v>989</v>
      </c>
      <c r="D53" s="312">
        <v>51.240164706859801</v>
      </c>
      <c r="E53" s="40" t="s">
        <v>969</v>
      </c>
      <c r="F53" s="202">
        <v>28.558291307886801</v>
      </c>
      <c r="G53" s="40" t="s">
        <v>986</v>
      </c>
      <c r="H53" s="202">
        <v>14.0190618531451</v>
      </c>
      <c r="I53" s="40" t="s">
        <v>977</v>
      </c>
      <c r="J53" s="202">
        <v>3.05897530038389</v>
      </c>
      <c r="K53" s="40" t="s">
        <v>953</v>
      </c>
      <c r="L53" s="234">
        <v>1.3109765121383901</v>
      </c>
      <c r="M53" s="235">
        <v>2</v>
      </c>
      <c r="N53" s="203">
        <v>3</v>
      </c>
      <c r="O53" s="234">
        <v>20.265588401188101</v>
      </c>
      <c r="P53" s="236">
        <v>0.36056733839282001</v>
      </c>
    </row>
    <row r="54" spans="1:16" ht="52.5" x14ac:dyDescent="0.35">
      <c r="A54" s="77" t="s">
        <v>91</v>
      </c>
      <c r="B54" s="122" t="s">
        <v>478</v>
      </c>
      <c r="C54" s="218" t="s">
        <v>980</v>
      </c>
      <c r="D54" s="312">
        <v>39.526923252266002</v>
      </c>
      <c r="E54" s="40" t="s">
        <v>956</v>
      </c>
      <c r="F54" s="202">
        <v>20.815919280689599</v>
      </c>
      <c r="G54" s="40" t="s">
        <v>930</v>
      </c>
      <c r="H54" s="202">
        <v>14.919378395420599</v>
      </c>
      <c r="I54" s="40" t="s">
        <v>969</v>
      </c>
      <c r="J54" s="202">
        <v>9.3453293278499601</v>
      </c>
      <c r="K54" s="40" t="s">
        <v>996</v>
      </c>
      <c r="L54" s="234">
        <v>7.4730029700690501</v>
      </c>
      <c r="M54" s="235">
        <v>3</v>
      </c>
      <c r="N54" s="203">
        <v>5</v>
      </c>
      <c r="O54" s="234">
        <v>26.981107427850802</v>
      </c>
      <c r="P54" s="236">
        <v>0.18836443761100999</v>
      </c>
    </row>
    <row r="55" spans="1:16" ht="42" x14ac:dyDescent="0.35">
      <c r="A55" s="77" t="s">
        <v>92</v>
      </c>
      <c r="B55" s="122" t="s">
        <v>35</v>
      </c>
      <c r="C55" s="218" t="s">
        <v>969</v>
      </c>
      <c r="D55" s="312">
        <v>92.360554899237101</v>
      </c>
      <c r="E55" s="40" t="s">
        <v>934</v>
      </c>
      <c r="F55" s="202">
        <v>2.0032879115634801</v>
      </c>
      <c r="G55" s="40" t="s">
        <v>979</v>
      </c>
      <c r="H55" s="202">
        <v>1.2415477681578899</v>
      </c>
      <c r="I55" s="40" t="s">
        <v>977</v>
      </c>
      <c r="J55" s="202">
        <v>1.0791234539143999</v>
      </c>
      <c r="K55" s="40" t="s">
        <v>1076</v>
      </c>
      <c r="L55" s="234">
        <v>0.52294865864310003</v>
      </c>
      <c r="M55" s="235">
        <v>1</v>
      </c>
      <c r="N55" s="203">
        <v>1</v>
      </c>
      <c r="O55" s="234">
        <v>25.705225158491601</v>
      </c>
      <c r="P55" s="236">
        <v>0.84457409910745995</v>
      </c>
    </row>
    <row r="56" spans="1:16" ht="52.5" x14ac:dyDescent="0.35">
      <c r="A56" s="77" t="s">
        <v>93</v>
      </c>
      <c r="B56" s="122" t="s">
        <v>36</v>
      </c>
      <c r="C56" s="218" t="s">
        <v>969</v>
      </c>
      <c r="D56" s="312">
        <v>53.534985168374597</v>
      </c>
      <c r="E56" s="40" t="s">
        <v>979</v>
      </c>
      <c r="F56" s="202">
        <v>25.300245193502001</v>
      </c>
      <c r="G56" s="40" t="s">
        <v>1067</v>
      </c>
      <c r="H56" s="202">
        <v>6.9803152945762204</v>
      </c>
      <c r="I56" s="40" t="s">
        <v>924</v>
      </c>
      <c r="J56" s="202">
        <v>4.9992479580979801</v>
      </c>
      <c r="K56" s="40" t="s">
        <v>955</v>
      </c>
      <c r="L56" s="234">
        <v>2.2621969286098298</v>
      </c>
      <c r="M56" s="235">
        <v>2</v>
      </c>
      <c r="N56" s="203">
        <v>4</v>
      </c>
      <c r="O56" s="234">
        <v>10.7661913807493</v>
      </c>
      <c r="P56" s="236">
        <v>0.32114784010301001</v>
      </c>
    </row>
    <row r="57" spans="1:16" ht="21" x14ac:dyDescent="0.35">
      <c r="A57" s="27" t="s">
        <v>94</v>
      </c>
      <c r="B57" s="155" t="s">
        <v>358</v>
      </c>
      <c r="C57" s="220" t="s">
        <v>954</v>
      </c>
      <c r="D57" s="314">
        <v>72.178169527616006</v>
      </c>
      <c r="E57" s="243" t="s">
        <v>924</v>
      </c>
      <c r="F57" s="244">
        <v>12.1118447189061</v>
      </c>
      <c r="G57" s="243" t="s">
        <v>940</v>
      </c>
      <c r="H57" s="244">
        <v>3.5379174563843199</v>
      </c>
      <c r="I57" s="243" t="s">
        <v>1056</v>
      </c>
      <c r="J57" s="244">
        <v>3.28714101400289</v>
      </c>
      <c r="K57" s="243" t="s">
        <v>933</v>
      </c>
      <c r="L57" s="245">
        <v>1.10968968405603</v>
      </c>
      <c r="M57" s="246">
        <v>2</v>
      </c>
      <c r="N57" s="247">
        <v>4</v>
      </c>
      <c r="O57" s="245">
        <v>15.604465910185001</v>
      </c>
      <c r="P57" s="248">
        <v>0.65323808054248</v>
      </c>
    </row>
    <row r="58" spans="1:16" ht="52.5" x14ac:dyDescent="0.35">
      <c r="A58" s="77" t="s">
        <v>95</v>
      </c>
      <c r="B58" s="122" t="s">
        <v>37</v>
      </c>
      <c r="C58" s="218" t="s">
        <v>969</v>
      </c>
      <c r="D58" s="312">
        <v>15.5317155353034</v>
      </c>
      <c r="E58" s="40" t="s">
        <v>955</v>
      </c>
      <c r="F58" s="202">
        <v>14.3924440963529</v>
      </c>
      <c r="G58" s="40" t="s">
        <v>993</v>
      </c>
      <c r="H58" s="202">
        <v>7.9331026226453103</v>
      </c>
      <c r="I58" s="40" t="s">
        <v>986</v>
      </c>
      <c r="J58" s="202">
        <v>7.3738596180721601</v>
      </c>
      <c r="K58" s="40" t="s">
        <v>1077</v>
      </c>
      <c r="L58" s="234">
        <v>4.4080849914063496</v>
      </c>
      <c r="M58" s="235">
        <v>20</v>
      </c>
      <c r="N58" s="203">
        <v>57</v>
      </c>
      <c r="O58" s="234">
        <v>25.043697347141102</v>
      </c>
      <c r="P58" s="236">
        <v>0.10184217406083</v>
      </c>
    </row>
    <row r="59" spans="1:16" ht="21" x14ac:dyDescent="0.35">
      <c r="A59" s="77" t="s">
        <v>96</v>
      </c>
      <c r="B59" s="122" t="s">
        <v>38</v>
      </c>
      <c r="C59" s="218" t="s">
        <v>944</v>
      </c>
      <c r="D59" s="312">
        <v>27.726732447584698</v>
      </c>
      <c r="E59" s="40" t="s">
        <v>977</v>
      </c>
      <c r="F59" s="202">
        <v>16.688235519666801</v>
      </c>
      <c r="G59" s="40" t="s">
        <v>923</v>
      </c>
      <c r="H59" s="202">
        <v>16.184457151817899</v>
      </c>
      <c r="I59" s="40" t="s">
        <v>953</v>
      </c>
      <c r="J59" s="202">
        <v>10.6258632627856</v>
      </c>
      <c r="K59" s="40" t="s">
        <v>933</v>
      </c>
      <c r="L59" s="234">
        <v>4.7677597789451198</v>
      </c>
      <c r="M59" s="235">
        <v>5</v>
      </c>
      <c r="N59" s="203">
        <v>13</v>
      </c>
      <c r="O59" s="234">
        <v>18.007332896349599</v>
      </c>
      <c r="P59" s="236">
        <v>0.14535737320242001</v>
      </c>
    </row>
    <row r="60" spans="1:16" ht="53" thickBot="1" x14ac:dyDescent="0.4">
      <c r="A60" s="27" t="s">
        <v>97</v>
      </c>
      <c r="B60" s="156" t="s">
        <v>533</v>
      </c>
      <c r="C60" s="217" t="s">
        <v>955</v>
      </c>
      <c r="D60" s="312">
        <v>20.690437357069602</v>
      </c>
      <c r="E60" s="40" t="s">
        <v>954</v>
      </c>
      <c r="F60" s="202">
        <v>9.4749050860486896</v>
      </c>
      <c r="G60" s="40" t="s">
        <v>1014</v>
      </c>
      <c r="H60" s="202">
        <v>7.1428843881192101</v>
      </c>
      <c r="I60" s="40" t="s">
        <v>1271</v>
      </c>
      <c r="J60" s="202">
        <v>4.8337477864468603</v>
      </c>
      <c r="K60" s="40" t="s">
        <v>934</v>
      </c>
      <c r="L60" s="234">
        <v>4.3815047591246996</v>
      </c>
      <c r="M60" s="235">
        <v>17</v>
      </c>
      <c r="N60" s="203">
        <v>40</v>
      </c>
      <c r="O60" s="234">
        <v>23.061581981638199</v>
      </c>
      <c r="P60" s="236" t="s">
        <v>316</v>
      </c>
    </row>
    <row r="61" spans="1:16" ht="53" thickBot="1" x14ac:dyDescent="0.4">
      <c r="A61" s="74" t="s">
        <v>805</v>
      </c>
      <c r="B61" s="226" t="s">
        <v>39</v>
      </c>
      <c r="C61" s="227" t="s">
        <v>954</v>
      </c>
      <c r="D61" s="306">
        <v>40.505476670941697</v>
      </c>
      <c r="E61" s="261" t="s">
        <v>969</v>
      </c>
      <c r="F61" s="262">
        <v>20.2409171368082</v>
      </c>
      <c r="G61" s="261" t="s">
        <v>924</v>
      </c>
      <c r="H61" s="262">
        <v>6.1123902312097202</v>
      </c>
      <c r="I61" s="261" t="s">
        <v>933</v>
      </c>
      <c r="J61" s="262">
        <v>4.8642022015378403</v>
      </c>
      <c r="K61" s="261" t="s">
        <v>955</v>
      </c>
      <c r="L61" s="263">
        <v>2.5762034449021201</v>
      </c>
      <c r="M61" s="264">
        <v>6</v>
      </c>
      <c r="N61" s="265">
        <v>22</v>
      </c>
      <c r="O61" s="263">
        <v>20.133731072816801</v>
      </c>
      <c r="P61" s="266">
        <v>0.25620975913291999</v>
      </c>
    </row>
    <row r="62" spans="1:16" ht="53" thickBot="1" x14ac:dyDescent="0.4">
      <c r="A62" s="75" t="s">
        <v>805</v>
      </c>
      <c r="B62" s="133" t="s">
        <v>40</v>
      </c>
      <c r="C62" s="222" t="s">
        <v>954</v>
      </c>
      <c r="D62" s="307">
        <v>26.9548047592533</v>
      </c>
      <c r="E62" s="267" t="s">
        <v>969</v>
      </c>
      <c r="F62" s="268">
        <v>10.6749139769985</v>
      </c>
      <c r="G62" s="267" t="s">
        <v>924</v>
      </c>
      <c r="H62" s="268">
        <v>4.8130311759545803</v>
      </c>
      <c r="I62" s="267" t="s">
        <v>955</v>
      </c>
      <c r="J62" s="268">
        <v>3.4317616218607201</v>
      </c>
      <c r="K62" s="267" t="s">
        <v>972</v>
      </c>
      <c r="L62" s="269">
        <v>2.2074624327193102</v>
      </c>
      <c r="M62" s="270">
        <v>45</v>
      </c>
      <c r="N62" s="271">
        <v>170</v>
      </c>
      <c r="O62" s="269">
        <v>22.985689175674299</v>
      </c>
      <c r="P62" s="272">
        <v>0.10441496262204999</v>
      </c>
    </row>
    <row r="63" spans="1:16" ht="63.5" thickBot="1" x14ac:dyDescent="0.4">
      <c r="A63" s="75" t="s">
        <v>805</v>
      </c>
      <c r="B63" s="133" t="s">
        <v>922</v>
      </c>
      <c r="C63" s="222" t="s">
        <v>954</v>
      </c>
      <c r="D63" s="307">
        <v>4.9426236968286297</v>
      </c>
      <c r="E63" s="267" t="s">
        <v>972</v>
      </c>
      <c r="F63" s="268">
        <v>4.4699173790324904</v>
      </c>
      <c r="G63" s="267" t="s">
        <v>955</v>
      </c>
      <c r="H63" s="268">
        <v>3.8652452739400598</v>
      </c>
      <c r="I63" s="267" t="s">
        <v>929</v>
      </c>
      <c r="J63" s="268">
        <v>2.9168403829476701</v>
      </c>
      <c r="K63" s="267" t="s">
        <v>1015</v>
      </c>
      <c r="L63" s="269">
        <v>2.4976349961297402</v>
      </c>
      <c r="M63" s="270">
        <v>177</v>
      </c>
      <c r="N63" s="271">
        <v>390</v>
      </c>
      <c r="O63" s="269">
        <v>28.199828168478</v>
      </c>
      <c r="P63" s="272" t="s">
        <v>316</v>
      </c>
    </row>
    <row r="64" spans="1:16" ht="52.5" x14ac:dyDescent="0.35">
      <c r="A64" s="76" t="s">
        <v>805</v>
      </c>
      <c r="B64" s="140" t="s">
        <v>42</v>
      </c>
      <c r="C64" s="223" t="s">
        <v>954</v>
      </c>
      <c r="D64" s="308">
        <v>8.0814211997455097</v>
      </c>
      <c r="E64" s="273" t="s">
        <v>972</v>
      </c>
      <c r="F64" s="274">
        <v>5.5133860568434798</v>
      </c>
      <c r="G64" s="273" t="s">
        <v>935</v>
      </c>
      <c r="H64" s="274">
        <v>3.36481971224906</v>
      </c>
      <c r="I64" s="273" t="s">
        <v>1016</v>
      </c>
      <c r="J64" s="274">
        <v>3.1657701878105602</v>
      </c>
      <c r="K64" s="273" t="s">
        <v>1057</v>
      </c>
      <c r="L64" s="275">
        <v>3.0425061714994102</v>
      </c>
      <c r="M64" s="276">
        <v>90</v>
      </c>
      <c r="N64" s="277">
        <v>228</v>
      </c>
      <c r="O64" s="275">
        <v>24.4855748701839</v>
      </c>
      <c r="P64" s="278">
        <v>1.9246100308150001E-2</v>
      </c>
    </row>
    <row r="65" spans="1:16" ht="63" x14ac:dyDescent="0.35">
      <c r="A65" s="76" t="s">
        <v>805</v>
      </c>
      <c r="B65" s="124" t="s">
        <v>43</v>
      </c>
      <c r="C65" s="224" t="s">
        <v>1015</v>
      </c>
      <c r="D65" s="315">
        <v>6.54138348904256</v>
      </c>
      <c r="E65" s="279" t="s">
        <v>1017</v>
      </c>
      <c r="F65" s="280">
        <v>5.1305975513427899</v>
      </c>
      <c r="G65" s="279" t="s">
        <v>929</v>
      </c>
      <c r="H65" s="280">
        <v>5.1199684007076796</v>
      </c>
      <c r="I65" s="279" t="s">
        <v>955</v>
      </c>
      <c r="J65" s="280">
        <v>2.4954166451940498</v>
      </c>
      <c r="K65" s="279" t="s">
        <v>954</v>
      </c>
      <c r="L65" s="281">
        <v>2.3731708966340501</v>
      </c>
      <c r="M65" s="282">
        <v>154</v>
      </c>
      <c r="N65" s="283">
        <v>354</v>
      </c>
      <c r="O65" s="281">
        <v>22.3982687057403</v>
      </c>
      <c r="P65" s="284">
        <v>1.7523646377530001E-2</v>
      </c>
    </row>
    <row r="66" spans="1:16" ht="63.5" thickBot="1" x14ac:dyDescent="0.4">
      <c r="A66" s="76" t="s">
        <v>805</v>
      </c>
      <c r="B66" s="125" t="s">
        <v>315</v>
      </c>
      <c r="C66" s="225" t="s">
        <v>954</v>
      </c>
      <c r="D66" s="309">
        <v>5.5986744791667302</v>
      </c>
      <c r="E66" s="285" t="s">
        <v>972</v>
      </c>
      <c r="F66" s="286">
        <v>4.4024871987462104</v>
      </c>
      <c r="G66" s="285" t="s">
        <v>955</v>
      </c>
      <c r="H66" s="286">
        <v>3.8523257323339499</v>
      </c>
      <c r="I66" s="285" t="s">
        <v>929</v>
      </c>
      <c r="J66" s="286">
        <v>2.8327582316372002</v>
      </c>
      <c r="K66" s="285" t="s">
        <v>1015</v>
      </c>
      <c r="L66" s="287">
        <v>2.4269883743395599</v>
      </c>
      <c r="M66" s="288">
        <v>177</v>
      </c>
      <c r="N66" s="289">
        <v>393</v>
      </c>
      <c r="O66" s="287">
        <v>27.939567849128199</v>
      </c>
      <c r="P66" s="290">
        <v>1.277965854985E-2</v>
      </c>
    </row>
    <row r="67" spans="1:16" ht="52.5" x14ac:dyDescent="0.35">
      <c r="A67" s="76" t="s">
        <v>805</v>
      </c>
      <c r="B67" s="124" t="s">
        <v>341</v>
      </c>
      <c r="C67" s="224" t="s">
        <v>954</v>
      </c>
      <c r="D67" s="315">
        <v>21.731953719676099</v>
      </c>
      <c r="E67" s="279" t="s">
        <v>969</v>
      </c>
      <c r="F67" s="280">
        <v>7.2405639677356701</v>
      </c>
      <c r="G67" s="279" t="s">
        <v>931</v>
      </c>
      <c r="H67" s="280">
        <v>4.5868512065233196</v>
      </c>
      <c r="I67" s="279" t="s">
        <v>928</v>
      </c>
      <c r="J67" s="280">
        <v>4.2589740114594496</v>
      </c>
      <c r="K67" s="279" t="s">
        <v>955</v>
      </c>
      <c r="L67" s="281">
        <v>4.0236328189667399</v>
      </c>
      <c r="M67" s="282">
        <v>67</v>
      </c>
      <c r="N67" s="283">
        <v>193</v>
      </c>
      <c r="O67" s="281">
        <v>19.255132780610399</v>
      </c>
      <c r="P67" s="284">
        <v>8.0018830930169996E-2</v>
      </c>
    </row>
    <row r="68" spans="1:16" ht="52.5" x14ac:dyDescent="0.35">
      <c r="A68" s="76" t="s">
        <v>805</v>
      </c>
      <c r="B68" s="124" t="s">
        <v>349</v>
      </c>
      <c r="C68" s="224" t="s">
        <v>954</v>
      </c>
      <c r="D68" s="315">
        <v>32.490961539766801</v>
      </c>
      <c r="E68" s="279" t="s">
        <v>969</v>
      </c>
      <c r="F68" s="280">
        <v>12.580585439249401</v>
      </c>
      <c r="G68" s="279" t="s">
        <v>924</v>
      </c>
      <c r="H68" s="280">
        <v>4.3829105380142801</v>
      </c>
      <c r="I68" s="279" t="s">
        <v>955</v>
      </c>
      <c r="J68" s="280">
        <v>3.0866106314559598</v>
      </c>
      <c r="K68" s="279" t="s">
        <v>957</v>
      </c>
      <c r="L68" s="281">
        <v>2.66406948153822</v>
      </c>
      <c r="M68" s="282">
        <v>31</v>
      </c>
      <c r="N68" s="283">
        <v>131</v>
      </c>
      <c r="O68" s="281">
        <v>21.749543490332201</v>
      </c>
      <c r="P68" s="284" t="s">
        <v>316</v>
      </c>
    </row>
    <row r="69" spans="1:16" ht="52.5" x14ac:dyDescent="0.35">
      <c r="A69" s="76" t="s">
        <v>805</v>
      </c>
      <c r="B69" s="124" t="s">
        <v>342</v>
      </c>
      <c r="C69" s="224" t="s">
        <v>969</v>
      </c>
      <c r="D69" s="315">
        <v>22.479217045463301</v>
      </c>
      <c r="E69" s="279" t="s">
        <v>954</v>
      </c>
      <c r="F69" s="280">
        <v>9.5966333820746197</v>
      </c>
      <c r="G69" s="279" t="s">
        <v>926</v>
      </c>
      <c r="H69" s="280">
        <v>7.5782897543458603</v>
      </c>
      <c r="I69" s="279" t="s">
        <v>975</v>
      </c>
      <c r="J69" s="280">
        <v>5.2942577364129404</v>
      </c>
      <c r="K69" s="279" t="s">
        <v>955</v>
      </c>
      <c r="L69" s="281">
        <v>4.1971996572657604</v>
      </c>
      <c r="M69" s="282">
        <v>34</v>
      </c>
      <c r="N69" s="283">
        <v>111</v>
      </c>
      <c r="O69" s="281">
        <v>15.076420752350201</v>
      </c>
      <c r="P69" s="284">
        <v>9.3491298413160007E-2</v>
      </c>
    </row>
    <row r="70" spans="1:16" ht="31.5" x14ac:dyDescent="0.35">
      <c r="A70" s="76" t="s">
        <v>805</v>
      </c>
      <c r="B70" s="124" t="s">
        <v>343</v>
      </c>
      <c r="C70" s="224" t="s">
        <v>954</v>
      </c>
      <c r="D70" s="315">
        <v>64.794028518866497</v>
      </c>
      <c r="E70" s="279" t="s">
        <v>931</v>
      </c>
      <c r="F70" s="280">
        <v>9.3691774131592105</v>
      </c>
      <c r="G70" s="279" t="s">
        <v>924</v>
      </c>
      <c r="H70" s="280">
        <v>4.3081287853993304</v>
      </c>
      <c r="I70" s="279" t="s">
        <v>923</v>
      </c>
      <c r="J70" s="280">
        <v>2.8531415842925099</v>
      </c>
      <c r="K70" s="279" t="s">
        <v>973</v>
      </c>
      <c r="L70" s="281">
        <v>2.76512111348725</v>
      </c>
      <c r="M70" s="282">
        <v>3</v>
      </c>
      <c r="N70" s="283">
        <v>9</v>
      </c>
      <c r="O70" s="281">
        <v>33.995468980397398</v>
      </c>
      <c r="P70" s="284">
        <v>0.46535977877066997</v>
      </c>
    </row>
    <row r="71" spans="1:16" ht="52.5" x14ac:dyDescent="0.35">
      <c r="A71" s="76" t="s">
        <v>805</v>
      </c>
      <c r="B71" s="124" t="s">
        <v>344</v>
      </c>
      <c r="C71" s="224" t="s">
        <v>954</v>
      </c>
      <c r="D71" s="315">
        <v>40.505476670941697</v>
      </c>
      <c r="E71" s="279" t="s">
        <v>969</v>
      </c>
      <c r="F71" s="280">
        <v>20.2409171368082</v>
      </c>
      <c r="G71" s="279" t="s">
        <v>924</v>
      </c>
      <c r="H71" s="280">
        <v>6.1123902312097202</v>
      </c>
      <c r="I71" s="279" t="s">
        <v>933</v>
      </c>
      <c r="J71" s="280">
        <v>4.8642022015378403</v>
      </c>
      <c r="K71" s="279" t="s">
        <v>955</v>
      </c>
      <c r="L71" s="281">
        <v>2.5762034449021201</v>
      </c>
      <c r="M71" s="282">
        <v>6</v>
      </c>
      <c r="N71" s="283">
        <v>22</v>
      </c>
      <c r="O71" s="281">
        <v>20.133731072816801</v>
      </c>
      <c r="P71" s="284">
        <v>0.25620975913291999</v>
      </c>
    </row>
    <row r="72" spans="1:16" ht="42" x14ac:dyDescent="0.35">
      <c r="A72" s="76" t="s">
        <v>805</v>
      </c>
      <c r="B72" s="124" t="s">
        <v>345</v>
      </c>
      <c r="C72" s="224" t="s">
        <v>969</v>
      </c>
      <c r="D72" s="315">
        <v>18.602018284536399</v>
      </c>
      <c r="E72" s="279" t="s">
        <v>954</v>
      </c>
      <c r="F72" s="280">
        <v>12.926875461944</v>
      </c>
      <c r="G72" s="279" t="s">
        <v>975</v>
      </c>
      <c r="H72" s="280">
        <v>7.7959314264179396</v>
      </c>
      <c r="I72" s="279" t="s">
        <v>979</v>
      </c>
      <c r="J72" s="280">
        <v>6.2933506502465901</v>
      </c>
      <c r="K72" s="279" t="s">
        <v>926</v>
      </c>
      <c r="L72" s="281">
        <v>6.1627229839443496</v>
      </c>
      <c r="M72" s="282">
        <v>27</v>
      </c>
      <c r="N72" s="283">
        <v>93</v>
      </c>
      <c r="O72" s="281">
        <v>14.001302450939701</v>
      </c>
      <c r="P72" s="284">
        <v>8.1461041193610001E-2</v>
      </c>
    </row>
    <row r="73" spans="1:16" ht="52.5" x14ac:dyDescent="0.35">
      <c r="A73" s="76" t="s">
        <v>805</v>
      </c>
      <c r="B73" s="124" t="s">
        <v>346</v>
      </c>
      <c r="C73" s="224" t="s">
        <v>954</v>
      </c>
      <c r="D73" s="315">
        <v>14.636026297950799</v>
      </c>
      <c r="E73" s="279" t="s">
        <v>969</v>
      </c>
      <c r="F73" s="280">
        <v>10.7610658602866</v>
      </c>
      <c r="G73" s="279" t="s">
        <v>923</v>
      </c>
      <c r="H73" s="280">
        <v>5.61154246077934</v>
      </c>
      <c r="I73" s="279" t="s">
        <v>971</v>
      </c>
      <c r="J73" s="280">
        <v>4.8397136937436303</v>
      </c>
      <c r="K73" s="279" t="s">
        <v>972</v>
      </c>
      <c r="L73" s="281">
        <v>3.8442778505151298</v>
      </c>
      <c r="M73" s="282">
        <v>40</v>
      </c>
      <c r="N73" s="283">
        <v>162</v>
      </c>
      <c r="O73" s="281">
        <v>28.956137439324898</v>
      </c>
      <c r="P73" s="284">
        <v>5.3313351275439999E-2</v>
      </c>
    </row>
    <row r="74" spans="1:16" ht="52.5" x14ac:dyDescent="0.35">
      <c r="A74" s="76" t="s">
        <v>805</v>
      </c>
      <c r="B74" s="124" t="s">
        <v>350</v>
      </c>
      <c r="C74" s="224" t="s">
        <v>954</v>
      </c>
      <c r="D74" s="315">
        <v>32.687017737593401</v>
      </c>
      <c r="E74" s="279" t="s">
        <v>924</v>
      </c>
      <c r="F74" s="280">
        <v>10.7049060736913</v>
      </c>
      <c r="G74" s="279" t="s">
        <v>955</v>
      </c>
      <c r="H74" s="280">
        <v>6.4550218582514196</v>
      </c>
      <c r="I74" s="279" t="s">
        <v>957</v>
      </c>
      <c r="J74" s="280">
        <v>5.0771829887875004</v>
      </c>
      <c r="K74" s="279" t="s">
        <v>972</v>
      </c>
      <c r="L74" s="281">
        <v>3.4456063724998902</v>
      </c>
      <c r="M74" s="282">
        <v>20</v>
      </c>
      <c r="N74" s="283">
        <v>71</v>
      </c>
      <c r="O74" s="281">
        <v>30.7239571600274</v>
      </c>
      <c r="P74" s="284">
        <v>0.15461760888636</v>
      </c>
    </row>
    <row r="75" spans="1:16" ht="21.5" thickBot="1" x14ac:dyDescent="0.4">
      <c r="A75" s="76" t="s">
        <v>805</v>
      </c>
      <c r="B75" s="125" t="s">
        <v>1228</v>
      </c>
      <c r="C75" s="230" t="s">
        <v>954</v>
      </c>
      <c r="D75" s="310">
        <v>72.850686590753895</v>
      </c>
      <c r="E75" s="291" t="s">
        <v>924</v>
      </c>
      <c r="F75" s="292">
        <v>6.8542531392280202</v>
      </c>
      <c r="G75" s="291" t="s">
        <v>923</v>
      </c>
      <c r="H75" s="292">
        <v>4.09032430155826</v>
      </c>
      <c r="I75" s="291" t="s">
        <v>968</v>
      </c>
      <c r="J75" s="292">
        <v>3.1450021879707499</v>
      </c>
      <c r="K75" s="291" t="s">
        <v>927</v>
      </c>
      <c r="L75" s="281">
        <v>2.2825936674392699</v>
      </c>
      <c r="M75" s="293">
        <v>2</v>
      </c>
      <c r="N75" s="294">
        <v>6</v>
      </c>
      <c r="O75" s="281">
        <v>40.493809726473998</v>
      </c>
      <c r="P75" s="284" t="s">
        <v>316</v>
      </c>
    </row>
    <row r="76" spans="1:16" ht="63" x14ac:dyDescent="0.35">
      <c r="A76" s="76" t="s">
        <v>805</v>
      </c>
      <c r="B76" s="124" t="s">
        <v>347</v>
      </c>
      <c r="C76" s="233" t="s">
        <v>929</v>
      </c>
      <c r="D76" s="316">
        <v>11.557441101469101</v>
      </c>
      <c r="E76" s="295" t="s">
        <v>955</v>
      </c>
      <c r="F76" s="296">
        <v>4.8483750640742898</v>
      </c>
      <c r="G76" s="295" t="s">
        <v>1015</v>
      </c>
      <c r="H76" s="296">
        <v>4.3390926404760997</v>
      </c>
      <c r="I76" s="295" t="s">
        <v>1017</v>
      </c>
      <c r="J76" s="296">
        <v>3.2364132868143098</v>
      </c>
      <c r="K76" s="295" t="s">
        <v>924</v>
      </c>
      <c r="L76" s="275">
        <v>2.1326560143339899</v>
      </c>
      <c r="M76" s="297">
        <v>110</v>
      </c>
      <c r="N76" s="298">
        <v>253</v>
      </c>
      <c r="O76" s="275">
        <v>50.024226823068197</v>
      </c>
      <c r="P76" s="278" t="s">
        <v>316</v>
      </c>
    </row>
    <row r="77" spans="1:16" ht="31.5" x14ac:dyDescent="0.35">
      <c r="A77" s="76" t="s">
        <v>805</v>
      </c>
      <c r="B77" s="124" t="s">
        <v>348</v>
      </c>
      <c r="C77" s="224" t="s">
        <v>954</v>
      </c>
      <c r="D77" s="315">
        <v>11.2929429335114</v>
      </c>
      <c r="E77" s="279" t="s">
        <v>935</v>
      </c>
      <c r="F77" s="280">
        <v>6.3308507775559004</v>
      </c>
      <c r="G77" s="279" t="s">
        <v>1267</v>
      </c>
      <c r="H77" s="280">
        <v>6.1073075144349804</v>
      </c>
      <c r="I77" s="279" t="s">
        <v>930</v>
      </c>
      <c r="J77" s="280">
        <v>4.7326725652589596</v>
      </c>
      <c r="K77" s="279" t="s">
        <v>969</v>
      </c>
      <c r="L77" s="281">
        <v>3.8901109808657801</v>
      </c>
      <c r="M77" s="282">
        <v>55</v>
      </c>
      <c r="N77" s="283">
        <v>167</v>
      </c>
      <c r="O77" s="281">
        <v>18.025248461525798</v>
      </c>
      <c r="P77" s="284" t="s">
        <v>316</v>
      </c>
    </row>
    <row r="78" spans="1:16" ht="63" x14ac:dyDescent="0.35">
      <c r="A78" s="76" t="s">
        <v>805</v>
      </c>
      <c r="B78" s="124" t="s">
        <v>617</v>
      </c>
      <c r="C78" s="224" t="s">
        <v>972</v>
      </c>
      <c r="D78" s="315">
        <v>6.6800870647215103</v>
      </c>
      <c r="E78" s="279" t="s">
        <v>1272</v>
      </c>
      <c r="F78" s="280">
        <v>4.3104450648249797</v>
      </c>
      <c r="G78" s="279" t="s">
        <v>1016</v>
      </c>
      <c r="H78" s="280">
        <v>3.2485369413419698</v>
      </c>
      <c r="I78" s="279" t="s">
        <v>955</v>
      </c>
      <c r="J78" s="280">
        <v>3.03990949927808</v>
      </c>
      <c r="K78" s="279" t="s">
        <v>1273</v>
      </c>
      <c r="L78" s="281">
        <v>2.2113188911933199</v>
      </c>
      <c r="M78" s="282">
        <v>187</v>
      </c>
      <c r="N78" s="283">
        <v>394</v>
      </c>
      <c r="O78" s="281">
        <v>49.318897250394201</v>
      </c>
      <c r="P78" s="284" t="s">
        <v>316</v>
      </c>
    </row>
    <row r="79" spans="1:16" ht="53" thickBot="1" x14ac:dyDescent="0.4">
      <c r="A79" s="76" t="s">
        <v>805</v>
      </c>
      <c r="B79" s="125" t="s">
        <v>1227</v>
      </c>
      <c r="C79" s="225" t="s">
        <v>972</v>
      </c>
      <c r="D79" s="309">
        <v>6.6967582105758598</v>
      </c>
      <c r="E79" s="285" t="s">
        <v>1272</v>
      </c>
      <c r="F79" s="286">
        <v>3.28413502504897</v>
      </c>
      <c r="G79" s="285" t="s">
        <v>955</v>
      </c>
      <c r="H79" s="286">
        <v>3.2139054076486002</v>
      </c>
      <c r="I79" s="285" t="s">
        <v>1016</v>
      </c>
      <c r="J79" s="286">
        <v>3.0227600619190902</v>
      </c>
      <c r="K79" s="285" t="s">
        <v>954</v>
      </c>
      <c r="L79" s="287">
        <v>2.2702183377742</v>
      </c>
      <c r="M79" s="288">
        <v>170</v>
      </c>
      <c r="N79" s="289">
        <v>372</v>
      </c>
      <c r="O79" s="287">
        <v>29.850143772159601</v>
      </c>
      <c r="P79" s="290" t="s">
        <v>316</v>
      </c>
    </row>
    <row r="80" spans="1:16" ht="52.5" x14ac:dyDescent="0.35">
      <c r="A80" s="76" t="s">
        <v>805</v>
      </c>
      <c r="B80" s="124" t="s">
        <v>626</v>
      </c>
      <c r="C80" s="224" t="s">
        <v>954</v>
      </c>
      <c r="D80" s="315">
        <v>68.708887083061896</v>
      </c>
      <c r="E80" s="279" t="s">
        <v>924</v>
      </c>
      <c r="F80" s="280">
        <v>12.2616693007288</v>
      </c>
      <c r="G80" s="279" t="s">
        <v>955</v>
      </c>
      <c r="H80" s="280">
        <v>4.4948677518342102</v>
      </c>
      <c r="I80" s="279" t="s">
        <v>931</v>
      </c>
      <c r="J80" s="280">
        <v>1.4196858615435599</v>
      </c>
      <c r="K80" s="279" t="s">
        <v>969</v>
      </c>
      <c r="L80" s="281">
        <v>1.3572579285872299</v>
      </c>
      <c r="M80" s="282">
        <v>2</v>
      </c>
      <c r="N80" s="283">
        <v>7</v>
      </c>
      <c r="O80" s="281">
        <v>22.2264025333216</v>
      </c>
      <c r="P80" s="284" t="s">
        <v>316</v>
      </c>
    </row>
    <row r="81" spans="1:16" ht="52.5" x14ac:dyDescent="0.35">
      <c r="A81" s="76" t="s">
        <v>805</v>
      </c>
      <c r="B81" s="124" t="s">
        <v>627</v>
      </c>
      <c r="C81" s="224" t="s">
        <v>954</v>
      </c>
      <c r="D81" s="315">
        <v>42.148716535793902</v>
      </c>
      <c r="E81" s="279" t="s">
        <v>955</v>
      </c>
      <c r="F81" s="280">
        <v>10.994380613872201</v>
      </c>
      <c r="G81" s="279" t="s">
        <v>924</v>
      </c>
      <c r="H81" s="280">
        <v>8.3213196544748804</v>
      </c>
      <c r="I81" s="279" t="s">
        <v>969</v>
      </c>
      <c r="J81" s="280">
        <v>3.06188114149615</v>
      </c>
      <c r="K81" s="279" t="s">
        <v>968</v>
      </c>
      <c r="L81" s="281">
        <v>1.6048892078416901</v>
      </c>
      <c r="M81" s="282">
        <v>15</v>
      </c>
      <c r="N81" s="283">
        <v>99</v>
      </c>
      <c r="O81" s="281">
        <v>35.2659687311684</v>
      </c>
      <c r="P81" s="284" t="s">
        <v>316</v>
      </c>
    </row>
    <row r="82" spans="1:16" ht="52.5" x14ac:dyDescent="0.35">
      <c r="A82" s="76" t="s">
        <v>805</v>
      </c>
      <c r="B82" s="124" t="s">
        <v>628</v>
      </c>
      <c r="C82" s="224" t="s">
        <v>969</v>
      </c>
      <c r="D82" s="315">
        <v>15.679866870435299</v>
      </c>
      <c r="E82" s="279" t="s">
        <v>954</v>
      </c>
      <c r="F82" s="280">
        <v>4.5267161870234798</v>
      </c>
      <c r="G82" s="279" t="s">
        <v>972</v>
      </c>
      <c r="H82" s="280">
        <v>3.3898065841906102</v>
      </c>
      <c r="I82" s="279" t="s">
        <v>955</v>
      </c>
      <c r="J82" s="280">
        <v>2.8607171366816</v>
      </c>
      <c r="K82" s="279" t="s">
        <v>971</v>
      </c>
      <c r="L82" s="281">
        <v>2.8127101511041399</v>
      </c>
      <c r="M82" s="282">
        <v>88</v>
      </c>
      <c r="N82" s="283">
        <v>235</v>
      </c>
      <c r="O82" s="281">
        <v>23.3011724236612</v>
      </c>
      <c r="P82" s="284" t="s">
        <v>316</v>
      </c>
    </row>
    <row r="83" spans="1:16" ht="63.5" thickBot="1" x14ac:dyDescent="0.4">
      <c r="A83" s="76" t="s">
        <v>805</v>
      </c>
      <c r="B83" s="125" t="s">
        <v>629</v>
      </c>
      <c r="C83" s="225" t="s">
        <v>972</v>
      </c>
      <c r="D83" s="309">
        <v>4.7930351484346199</v>
      </c>
      <c r="E83" s="285" t="s">
        <v>955</v>
      </c>
      <c r="F83" s="286">
        <v>3.2621193766862202</v>
      </c>
      <c r="G83" s="285" t="s">
        <v>929</v>
      </c>
      <c r="H83" s="286">
        <v>3.16156199389741</v>
      </c>
      <c r="I83" s="285" t="s">
        <v>1015</v>
      </c>
      <c r="J83" s="286">
        <v>2.6259607505940799</v>
      </c>
      <c r="K83" s="285" t="s">
        <v>1272</v>
      </c>
      <c r="L83" s="287">
        <v>2.4419780295414002</v>
      </c>
      <c r="M83" s="288">
        <v>186</v>
      </c>
      <c r="N83" s="289">
        <v>401</v>
      </c>
      <c r="O83" s="287">
        <v>27.570965563126101</v>
      </c>
      <c r="P83" s="290" t="s">
        <v>316</v>
      </c>
    </row>
    <row r="84" spans="1:16" ht="31.5" x14ac:dyDescent="0.35">
      <c r="A84" s="76" t="s">
        <v>805</v>
      </c>
      <c r="B84" s="124" t="s">
        <v>326</v>
      </c>
      <c r="C84" s="224" t="s">
        <v>969</v>
      </c>
      <c r="D84" s="315">
        <v>31.136135437469299</v>
      </c>
      <c r="E84" s="299" t="s">
        <v>931</v>
      </c>
      <c r="F84" s="300">
        <v>7.30891062122131</v>
      </c>
      <c r="G84" s="299" t="s">
        <v>954</v>
      </c>
      <c r="H84" s="300">
        <v>7.1771869223087696</v>
      </c>
      <c r="I84" s="299" t="s">
        <v>953</v>
      </c>
      <c r="J84" s="300">
        <v>5.2040130269014497</v>
      </c>
      <c r="K84" s="299" t="s">
        <v>973</v>
      </c>
      <c r="L84" s="301">
        <v>3.6296324142118799</v>
      </c>
      <c r="M84" s="302">
        <v>18</v>
      </c>
      <c r="N84" s="303">
        <v>52</v>
      </c>
      <c r="O84" s="301">
        <v>18.935407403318798</v>
      </c>
      <c r="P84" s="304" t="s">
        <v>316</v>
      </c>
    </row>
    <row r="85" spans="1:16" ht="31.5" x14ac:dyDescent="0.35">
      <c r="A85" s="76" t="s">
        <v>805</v>
      </c>
      <c r="B85" s="124" t="s">
        <v>327</v>
      </c>
      <c r="C85" s="224" t="s">
        <v>969</v>
      </c>
      <c r="D85" s="315">
        <v>22.687194830135699</v>
      </c>
      <c r="E85" s="279" t="s">
        <v>954</v>
      </c>
      <c r="F85" s="280">
        <v>20.473017798812801</v>
      </c>
      <c r="G85" s="279" t="s">
        <v>1268</v>
      </c>
      <c r="H85" s="280">
        <v>4.6899682616129299</v>
      </c>
      <c r="I85" s="279" t="s">
        <v>966</v>
      </c>
      <c r="J85" s="280">
        <v>3.3636107251318799</v>
      </c>
      <c r="K85" s="279" t="s">
        <v>978</v>
      </c>
      <c r="L85" s="281">
        <v>2.8037106729648298</v>
      </c>
      <c r="M85" s="282">
        <v>19</v>
      </c>
      <c r="N85" s="283">
        <v>59</v>
      </c>
      <c r="O85" s="281">
        <v>7.6079266150250504</v>
      </c>
      <c r="P85" s="284" t="s">
        <v>316</v>
      </c>
    </row>
    <row r="86" spans="1:16" ht="52.5" x14ac:dyDescent="0.35">
      <c r="A86" s="76" t="s">
        <v>805</v>
      </c>
      <c r="B86" s="124" t="s">
        <v>328</v>
      </c>
      <c r="C86" s="224" t="s">
        <v>954</v>
      </c>
      <c r="D86" s="315">
        <v>34.967270010382499</v>
      </c>
      <c r="E86" s="279" t="s">
        <v>924</v>
      </c>
      <c r="F86" s="280">
        <v>7.3124614712317202</v>
      </c>
      <c r="G86" s="279" t="s">
        <v>969</v>
      </c>
      <c r="H86" s="280">
        <v>6.4915554298502904</v>
      </c>
      <c r="I86" s="279" t="s">
        <v>955</v>
      </c>
      <c r="J86" s="280">
        <v>4.4701462209289504</v>
      </c>
      <c r="K86" s="279" t="s">
        <v>933</v>
      </c>
      <c r="L86" s="281">
        <v>2.2244112555901299</v>
      </c>
      <c r="M86" s="282">
        <v>33</v>
      </c>
      <c r="N86" s="283">
        <v>131</v>
      </c>
      <c r="O86" s="281">
        <v>22.636114997922501</v>
      </c>
      <c r="P86" s="284" t="s">
        <v>316</v>
      </c>
    </row>
    <row r="87" spans="1:16" ht="63" x14ac:dyDescent="0.35">
      <c r="A87" s="76" t="s">
        <v>805</v>
      </c>
      <c r="B87" s="124" t="s">
        <v>329</v>
      </c>
      <c r="C87" s="224" t="s">
        <v>1015</v>
      </c>
      <c r="D87" s="315">
        <v>4.3833997292356202</v>
      </c>
      <c r="E87" s="279" t="s">
        <v>955</v>
      </c>
      <c r="F87" s="280">
        <v>3.7214229772160801</v>
      </c>
      <c r="G87" s="279" t="s">
        <v>929</v>
      </c>
      <c r="H87" s="280">
        <v>3.3636634421295999</v>
      </c>
      <c r="I87" s="279" t="s">
        <v>924</v>
      </c>
      <c r="J87" s="280">
        <v>2.1462605990391701</v>
      </c>
      <c r="K87" s="279" t="s">
        <v>968</v>
      </c>
      <c r="L87" s="281">
        <v>2.0713922263413398</v>
      </c>
      <c r="M87" s="282">
        <v>129</v>
      </c>
      <c r="N87" s="283">
        <v>299</v>
      </c>
      <c r="O87" s="281">
        <v>22.784581869320501</v>
      </c>
      <c r="P87" s="284" t="s">
        <v>316</v>
      </c>
    </row>
    <row r="88" spans="1:16" ht="52.5" x14ac:dyDescent="0.35">
      <c r="A88" s="76" t="s">
        <v>805</v>
      </c>
      <c r="B88" s="124" t="s">
        <v>330</v>
      </c>
      <c r="C88" s="224" t="s">
        <v>954</v>
      </c>
      <c r="D88" s="315">
        <v>18.650084453955898</v>
      </c>
      <c r="E88" s="279" t="s">
        <v>969</v>
      </c>
      <c r="F88" s="280">
        <v>11.6290198019641</v>
      </c>
      <c r="G88" s="279" t="s">
        <v>971</v>
      </c>
      <c r="H88" s="280">
        <v>5.9700644533472902</v>
      </c>
      <c r="I88" s="279" t="s">
        <v>923</v>
      </c>
      <c r="J88" s="280">
        <v>5.1712255560074301</v>
      </c>
      <c r="K88" s="279" t="s">
        <v>972</v>
      </c>
      <c r="L88" s="281">
        <v>4.7480459004898297</v>
      </c>
      <c r="M88" s="282">
        <v>34</v>
      </c>
      <c r="N88" s="283">
        <v>149</v>
      </c>
      <c r="O88" s="281">
        <v>28.7748282759704</v>
      </c>
      <c r="P88" s="284" t="s">
        <v>316</v>
      </c>
    </row>
    <row r="89" spans="1:16" ht="63" x14ac:dyDescent="0.35">
      <c r="A89" s="76" t="s">
        <v>805</v>
      </c>
      <c r="B89" s="124" t="s">
        <v>331</v>
      </c>
      <c r="C89" s="224" t="s">
        <v>954</v>
      </c>
      <c r="D89" s="315">
        <v>6.6327971645973403</v>
      </c>
      <c r="E89" s="279" t="s">
        <v>1015</v>
      </c>
      <c r="F89" s="280">
        <v>4.7329154146814298</v>
      </c>
      <c r="G89" s="279" t="s">
        <v>1017</v>
      </c>
      <c r="H89" s="280">
        <v>4.6432096455298097</v>
      </c>
      <c r="I89" s="279" t="s">
        <v>929</v>
      </c>
      <c r="J89" s="280">
        <v>3.7432575611491199</v>
      </c>
      <c r="K89" s="279" t="s">
        <v>955</v>
      </c>
      <c r="L89" s="281">
        <v>3.3016289453391701</v>
      </c>
      <c r="M89" s="282">
        <v>162</v>
      </c>
      <c r="N89" s="283">
        <v>362</v>
      </c>
      <c r="O89" s="281">
        <v>25.078802611966999</v>
      </c>
      <c r="P89" s="284" t="s">
        <v>316</v>
      </c>
    </row>
    <row r="90" spans="1:16" ht="53" thickBot="1" x14ac:dyDescent="0.4">
      <c r="A90" s="76" t="s">
        <v>805</v>
      </c>
      <c r="B90" s="125" t="s">
        <v>830</v>
      </c>
      <c r="C90" s="230" t="s">
        <v>972</v>
      </c>
      <c r="D90" s="310">
        <v>5.9764587787536803</v>
      </c>
      <c r="E90" s="291" t="s">
        <v>954</v>
      </c>
      <c r="F90" s="292">
        <v>4.4206411431471402</v>
      </c>
      <c r="G90" s="291" t="s">
        <v>955</v>
      </c>
      <c r="H90" s="292">
        <v>4.1402724094631704</v>
      </c>
      <c r="I90" s="291" t="s">
        <v>1272</v>
      </c>
      <c r="J90" s="292">
        <v>3.2612984359238602</v>
      </c>
      <c r="K90" s="291" t="s">
        <v>1016</v>
      </c>
      <c r="L90" s="281">
        <v>2.6365418750830298</v>
      </c>
      <c r="M90" s="293">
        <v>160</v>
      </c>
      <c r="N90" s="294">
        <v>360</v>
      </c>
      <c r="O90" s="281">
        <v>32.237011529709697</v>
      </c>
      <c r="P90" s="284" t="s">
        <v>316</v>
      </c>
    </row>
    <row r="91" spans="1:16" ht="31.5" x14ac:dyDescent="0.35">
      <c r="A91" s="76" t="s">
        <v>805</v>
      </c>
      <c r="B91" s="124" t="s">
        <v>332</v>
      </c>
      <c r="C91" s="233" t="s">
        <v>954</v>
      </c>
      <c r="D91" s="316">
        <v>28.390188023264901</v>
      </c>
      <c r="E91" s="295" t="s">
        <v>969</v>
      </c>
      <c r="F91" s="296">
        <v>17.883613987666202</v>
      </c>
      <c r="G91" s="295" t="s">
        <v>931</v>
      </c>
      <c r="H91" s="296">
        <v>5.3170647677384997</v>
      </c>
      <c r="I91" s="295" t="s">
        <v>928</v>
      </c>
      <c r="J91" s="296">
        <v>5.0179556741449103</v>
      </c>
      <c r="K91" s="295" t="s">
        <v>953</v>
      </c>
      <c r="L91" s="275">
        <v>2.5325692798977899</v>
      </c>
      <c r="M91" s="297">
        <v>15</v>
      </c>
      <c r="N91" s="298">
        <v>50</v>
      </c>
      <c r="O91" s="275">
        <v>23.3289423948085</v>
      </c>
      <c r="P91" s="278" t="s">
        <v>316</v>
      </c>
    </row>
    <row r="92" spans="1:16" ht="52.5" x14ac:dyDescent="0.35">
      <c r="A92" s="76" t="s">
        <v>805</v>
      </c>
      <c r="B92" s="124" t="s">
        <v>333</v>
      </c>
      <c r="C92" s="224" t="s">
        <v>965</v>
      </c>
      <c r="D92" s="315">
        <v>8.2348700769273897</v>
      </c>
      <c r="E92" s="279" t="s">
        <v>946</v>
      </c>
      <c r="F92" s="280">
        <v>8.0298265097222199</v>
      </c>
      <c r="G92" s="279" t="s">
        <v>964</v>
      </c>
      <c r="H92" s="280">
        <v>7.7934810499453704</v>
      </c>
      <c r="I92" s="279" t="s">
        <v>961</v>
      </c>
      <c r="J92" s="280">
        <v>7.0691320144051604</v>
      </c>
      <c r="K92" s="279" t="s">
        <v>924</v>
      </c>
      <c r="L92" s="281">
        <v>5.8003284308111898</v>
      </c>
      <c r="M92" s="282">
        <v>30</v>
      </c>
      <c r="N92" s="283">
        <v>79</v>
      </c>
      <c r="O92" s="281">
        <v>19.015559107346601</v>
      </c>
      <c r="P92" s="284" t="s">
        <v>316</v>
      </c>
    </row>
    <row r="93" spans="1:16" ht="52.5" x14ac:dyDescent="0.35">
      <c r="A93" s="76" t="s">
        <v>805</v>
      </c>
      <c r="B93" s="124" t="s">
        <v>334</v>
      </c>
      <c r="C93" s="224" t="s">
        <v>985</v>
      </c>
      <c r="D93" s="315">
        <v>13.626209708130601</v>
      </c>
      <c r="E93" s="279" t="s">
        <v>986</v>
      </c>
      <c r="F93" s="280">
        <v>9.4962633221970698</v>
      </c>
      <c r="G93" s="279" t="s">
        <v>955</v>
      </c>
      <c r="H93" s="280">
        <v>8.6198788251565492</v>
      </c>
      <c r="I93" s="279" t="s">
        <v>959</v>
      </c>
      <c r="J93" s="280">
        <v>5.0332379665678104</v>
      </c>
      <c r="K93" s="279" t="s">
        <v>987</v>
      </c>
      <c r="L93" s="281">
        <v>4.2247897854262204</v>
      </c>
      <c r="M93" s="282">
        <v>29</v>
      </c>
      <c r="N93" s="283">
        <v>90</v>
      </c>
      <c r="O93" s="281">
        <v>38.785286579872199</v>
      </c>
      <c r="P93" s="284" t="s">
        <v>316</v>
      </c>
    </row>
    <row r="94" spans="1:16" ht="52.5" x14ac:dyDescent="0.35">
      <c r="A94" s="76" t="s">
        <v>805</v>
      </c>
      <c r="B94" s="124" t="s">
        <v>335</v>
      </c>
      <c r="C94" s="224" t="s">
        <v>929</v>
      </c>
      <c r="D94" s="315">
        <v>15.352705345187101</v>
      </c>
      <c r="E94" s="279" t="s">
        <v>955</v>
      </c>
      <c r="F94" s="280">
        <v>13.8047659226071</v>
      </c>
      <c r="G94" s="279" t="s">
        <v>969</v>
      </c>
      <c r="H94" s="280">
        <v>5.2405106820301404</v>
      </c>
      <c r="I94" s="279" t="s">
        <v>936</v>
      </c>
      <c r="J94" s="280">
        <v>2.8399554593443002</v>
      </c>
      <c r="K94" s="279" t="s">
        <v>924</v>
      </c>
      <c r="L94" s="281">
        <v>2.2257662826622</v>
      </c>
      <c r="M94" s="282">
        <v>51</v>
      </c>
      <c r="N94" s="283">
        <v>146</v>
      </c>
      <c r="O94" s="281">
        <v>111.596307383292</v>
      </c>
      <c r="P94" s="284" t="s">
        <v>316</v>
      </c>
    </row>
    <row r="95" spans="1:16" ht="31.5" x14ac:dyDescent="0.35">
      <c r="A95" s="76" t="s">
        <v>805</v>
      </c>
      <c r="B95" s="124" t="s">
        <v>336</v>
      </c>
      <c r="C95" s="224" t="s">
        <v>969</v>
      </c>
      <c r="D95" s="315">
        <v>30.461019854780599</v>
      </c>
      <c r="E95" s="279" t="s">
        <v>923</v>
      </c>
      <c r="F95" s="280">
        <v>11.5416640972267</v>
      </c>
      <c r="G95" s="279" t="s">
        <v>928</v>
      </c>
      <c r="H95" s="280">
        <v>11.2449419820451</v>
      </c>
      <c r="I95" s="279" t="s">
        <v>954</v>
      </c>
      <c r="J95" s="280">
        <v>5.2458370470735698</v>
      </c>
      <c r="K95" s="279" t="s">
        <v>931</v>
      </c>
      <c r="L95" s="281">
        <v>4.0389997242427196</v>
      </c>
      <c r="M95" s="282">
        <v>11</v>
      </c>
      <c r="N95" s="283">
        <v>58</v>
      </c>
      <c r="O95" s="281">
        <v>19.834744611285</v>
      </c>
      <c r="P95" s="284" t="s">
        <v>316</v>
      </c>
    </row>
    <row r="96" spans="1:16" ht="32" thickBot="1" x14ac:dyDescent="0.4">
      <c r="A96" s="76" t="s">
        <v>805</v>
      </c>
      <c r="B96" s="125" t="s">
        <v>337</v>
      </c>
      <c r="C96" s="225" t="s">
        <v>954</v>
      </c>
      <c r="D96" s="309">
        <v>32.038273261587598</v>
      </c>
      <c r="E96" s="285" t="s">
        <v>924</v>
      </c>
      <c r="F96" s="286">
        <v>11.6553715794065</v>
      </c>
      <c r="G96" s="285" t="s">
        <v>969</v>
      </c>
      <c r="H96" s="286">
        <v>7.5961395231926403</v>
      </c>
      <c r="I96" s="285" t="s">
        <v>935</v>
      </c>
      <c r="J96" s="286">
        <v>2.8751321965952199</v>
      </c>
      <c r="K96" s="285" t="s">
        <v>931</v>
      </c>
      <c r="L96" s="287">
        <v>2.4869172711882199</v>
      </c>
      <c r="M96" s="288">
        <v>23</v>
      </c>
      <c r="N96" s="289">
        <v>97</v>
      </c>
      <c r="O96" s="287">
        <v>32.267782003419903</v>
      </c>
      <c r="P96" s="290" t="s">
        <v>316</v>
      </c>
    </row>
    <row r="97" spans="1:16" ht="31.5" x14ac:dyDescent="0.35">
      <c r="A97" s="76" t="s">
        <v>805</v>
      </c>
      <c r="B97" s="124" t="s">
        <v>338</v>
      </c>
      <c r="C97" s="224" t="s">
        <v>954</v>
      </c>
      <c r="D97" s="315">
        <v>46.5296373345682</v>
      </c>
      <c r="E97" s="279" t="s">
        <v>969</v>
      </c>
      <c r="F97" s="280">
        <v>9.8823052310260309</v>
      </c>
      <c r="G97" s="279" t="s">
        <v>924</v>
      </c>
      <c r="H97" s="280">
        <v>5.1320369889374096</v>
      </c>
      <c r="I97" s="279" t="s">
        <v>931</v>
      </c>
      <c r="J97" s="280">
        <v>3.5577004528787799</v>
      </c>
      <c r="K97" s="279" t="s">
        <v>928</v>
      </c>
      <c r="L97" s="281">
        <v>2.3474315348246302</v>
      </c>
      <c r="M97" s="282">
        <v>11</v>
      </c>
      <c r="N97" s="283">
        <v>42</v>
      </c>
      <c r="O97" s="281">
        <v>20.316177819727098</v>
      </c>
      <c r="P97" s="284" t="s">
        <v>316</v>
      </c>
    </row>
    <row r="98" spans="1:16" ht="42" x14ac:dyDescent="0.35">
      <c r="A98" s="76" t="s">
        <v>805</v>
      </c>
      <c r="B98" s="124" t="s">
        <v>339</v>
      </c>
      <c r="C98" s="224" t="s">
        <v>954</v>
      </c>
      <c r="D98" s="315">
        <v>34.080533057647301</v>
      </c>
      <c r="E98" s="279" t="s">
        <v>965</v>
      </c>
      <c r="F98" s="280">
        <v>3.94983383129007</v>
      </c>
      <c r="G98" s="279" t="s">
        <v>946</v>
      </c>
      <c r="H98" s="280">
        <v>3.7736048813099599</v>
      </c>
      <c r="I98" s="279" t="s">
        <v>924</v>
      </c>
      <c r="J98" s="280">
        <v>3.7367074965704701</v>
      </c>
      <c r="K98" s="279" t="s">
        <v>964</v>
      </c>
      <c r="L98" s="281">
        <v>3.6194358777770201</v>
      </c>
      <c r="M98" s="282">
        <v>31</v>
      </c>
      <c r="N98" s="283">
        <v>101</v>
      </c>
      <c r="O98" s="281">
        <v>19.241640923017499</v>
      </c>
      <c r="P98" s="284" t="s">
        <v>316</v>
      </c>
    </row>
    <row r="99" spans="1:16" ht="53" thickBot="1" x14ac:dyDescent="0.4">
      <c r="A99" s="76" t="s">
        <v>805</v>
      </c>
      <c r="B99" s="125" t="s">
        <v>623</v>
      </c>
      <c r="C99" s="225" t="s">
        <v>954</v>
      </c>
      <c r="D99" s="309">
        <v>74.908577721939494</v>
      </c>
      <c r="E99" s="285" t="s">
        <v>931</v>
      </c>
      <c r="F99" s="286">
        <v>5.8523392699723296</v>
      </c>
      <c r="G99" s="285" t="s">
        <v>969</v>
      </c>
      <c r="H99" s="286">
        <v>4.8348510927394601</v>
      </c>
      <c r="I99" s="285" t="s">
        <v>955</v>
      </c>
      <c r="J99" s="286">
        <v>3.8986769356905402</v>
      </c>
      <c r="K99" s="285" t="s">
        <v>973</v>
      </c>
      <c r="L99" s="287">
        <v>1.72178806503847</v>
      </c>
      <c r="M99" s="288">
        <v>2</v>
      </c>
      <c r="N99" s="289">
        <v>5</v>
      </c>
      <c r="O99" s="287">
        <v>29.360226564954601</v>
      </c>
      <c r="P99" s="290"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630</v>
      </c>
    </row>
    <row r="102" spans="1:16" x14ac:dyDescent="0.35">
      <c r="A102" s="30" t="s">
        <v>583</v>
      </c>
    </row>
    <row r="103" spans="1:16" x14ac:dyDescent="0.35">
      <c r="A103" s="30" t="s">
        <v>1241</v>
      </c>
    </row>
    <row r="104" spans="1:16" x14ac:dyDescent="0.35">
      <c r="A104" s="30" t="s">
        <v>1308</v>
      </c>
    </row>
    <row r="105" spans="1:16" x14ac:dyDescent="0.35">
      <c r="A105" s="30" t="s">
        <v>1011</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1275</v>
      </c>
      <c r="C1" s="92" t="s">
        <v>610</v>
      </c>
      <c r="D1" s="92"/>
      <c r="E1" s="92"/>
      <c r="F1" s="92"/>
      <c r="G1" s="92"/>
      <c r="H1" s="173"/>
      <c r="I1" s="92"/>
      <c r="J1" s="92"/>
      <c r="K1" s="92"/>
      <c r="L1" s="173"/>
    </row>
    <row r="2" spans="1:12" ht="63.5" thickBot="1" x14ac:dyDescent="0.4">
      <c r="A2" s="8" t="s">
        <v>1013</v>
      </c>
      <c r="B2" s="121" t="s">
        <v>625</v>
      </c>
      <c r="C2" s="161" t="s">
        <v>999</v>
      </c>
      <c r="D2" s="171" t="s">
        <v>1000</v>
      </c>
      <c r="E2" s="171" t="s">
        <v>1001</v>
      </c>
      <c r="F2" s="171" t="s">
        <v>1002</v>
      </c>
      <c r="G2" s="171" t="s">
        <v>1003</v>
      </c>
      <c r="H2" s="172" t="s">
        <v>1004</v>
      </c>
      <c r="I2" s="161" t="s">
        <v>1005</v>
      </c>
      <c r="J2" s="171" t="s">
        <v>1006</v>
      </c>
      <c r="K2" s="171" t="s">
        <v>1007</v>
      </c>
      <c r="L2" s="172" t="s">
        <v>1008</v>
      </c>
    </row>
    <row r="3" spans="1:12" x14ac:dyDescent="0.35">
      <c r="A3" s="27" t="s">
        <v>44</v>
      </c>
      <c r="B3" s="147" t="s">
        <v>351</v>
      </c>
      <c r="C3" s="150">
        <v>2.2186130560122899</v>
      </c>
      <c r="D3" s="150">
        <v>1.73864968153097</v>
      </c>
      <c r="E3" s="150">
        <v>2.3416660113527898</v>
      </c>
      <c r="F3" s="150">
        <v>62.461361568162999</v>
      </c>
      <c r="G3" s="150">
        <v>11.190190169256701</v>
      </c>
      <c r="H3" s="188">
        <v>2.6417033404066901</v>
      </c>
      <c r="I3" s="150">
        <v>0.84972682200000005</v>
      </c>
      <c r="J3" s="150">
        <v>3.5746702109999999</v>
      </c>
      <c r="K3" s="150">
        <v>19.205483044631599</v>
      </c>
      <c r="L3" s="188">
        <v>41.625651236509398</v>
      </c>
    </row>
    <row r="4" spans="1:12" x14ac:dyDescent="0.35">
      <c r="A4" s="27" t="s">
        <v>45</v>
      </c>
      <c r="B4" s="156" t="s">
        <v>0</v>
      </c>
      <c r="C4" s="56">
        <v>14.233513381806199</v>
      </c>
      <c r="D4" s="56">
        <v>14.0577462099481</v>
      </c>
      <c r="E4" s="56">
        <v>14.314456732283499</v>
      </c>
      <c r="F4" s="56">
        <v>0.31727615861832997</v>
      </c>
      <c r="G4" s="56">
        <v>20.2977615355681</v>
      </c>
      <c r="H4" s="189">
        <v>2.1886054972763702</v>
      </c>
      <c r="I4" s="56">
        <v>2.2115317700000001</v>
      </c>
      <c r="J4" s="56">
        <v>1.348736172</v>
      </c>
      <c r="K4" s="56">
        <v>62.117003720727297</v>
      </c>
      <c r="L4" s="189">
        <v>37.162462858271397</v>
      </c>
    </row>
    <row r="5" spans="1:12" x14ac:dyDescent="0.35">
      <c r="A5" s="77" t="s">
        <v>46</v>
      </c>
      <c r="B5" s="122" t="s">
        <v>1</v>
      </c>
      <c r="C5" s="49">
        <v>48.582849695767997</v>
      </c>
      <c r="D5" s="49">
        <v>41.934136139327599</v>
      </c>
      <c r="E5" s="49">
        <v>92.331187713228701</v>
      </c>
      <c r="F5" s="49">
        <v>2.7940324726069998E-2</v>
      </c>
      <c r="G5" s="49">
        <v>3.5287787327513098</v>
      </c>
      <c r="H5" s="190">
        <v>0.67435085938965</v>
      </c>
      <c r="I5" s="49">
        <v>0.68282566899999997</v>
      </c>
      <c r="J5" s="49">
        <v>0.31999323600000001</v>
      </c>
      <c r="K5" s="49">
        <v>68.090625894213701</v>
      </c>
      <c r="L5" s="190">
        <v>46.371668067554097</v>
      </c>
    </row>
    <row r="6" spans="1:12" x14ac:dyDescent="0.35">
      <c r="A6" s="77" t="s">
        <v>47</v>
      </c>
      <c r="B6" s="122" t="s">
        <v>2</v>
      </c>
      <c r="C6" s="49">
        <v>25.929692785183601</v>
      </c>
      <c r="D6" s="49">
        <v>25.885272149170699</v>
      </c>
      <c r="E6" s="49">
        <v>25.940306622133701</v>
      </c>
      <c r="F6" s="49">
        <v>2.6118289143230902</v>
      </c>
      <c r="G6" s="49">
        <v>30.943166258577001</v>
      </c>
      <c r="H6" s="190">
        <v>29.137827385880399</v>
      </c>
      <c r="I6" s="49">
        <v>0.53676936900000005</v>
      </c>
      <c r="J6" s="49">
        <v>0.137938651</v>
      </c>
      <c r="K6" s="49">
        <v>79.555800892955205</v>
      </c>
      <c r="L6" s="190">
        <v>50.640979909808401</v>
      </c>
    </row>
    <row r="7" spans="1:12" x14ac:dyDescent="0.35">
      <c r="A7" s="77" t="s">
        <v>48</v>
      </c>
      <c r="B7" s="122" t="s">
        <v>3</v>
      </c>
      <c r="C7" s="49">
        <v>30.6313402000747</v>
      </c>
      <c r="D7" s="49">
        <v>12.7087540204188</v>
      </c>
      <c r="E7" s="49">
        <v>31.403171646940802</v>
      </c>
      <c r="F7" s="49">
        <v>3.3719817367168599</v>
      </c>
      <c r="G7" s="49">
        <v>30.406832265301901</v>
      </c>
      <c r="H7" s="190">
        <v>8.4194226130285994</v>
      </c>
      <c r="I7" s="49">
        <v>0.46323820700000001</v>
      </c>
      <c r="J7" s="49">
        <v>1.0872779720000001</v>
      </c>
      <c r="K7" s="49">
        <v>29.876386539788498</v>
      </c>
      <c r="L7" s="190">
        <v>10.8445151954549</v>
      </c>
    </row>
    <row r="8" spans="1:12" x14ac:dyDescent="0.35">
      <c r="A8" s="77" t="s">
        <v>49</v>
      </c>
      <c r="B8" s="122" t="s">
        <v>4</v>
      </c>
      <c r="C8" s="49">
        <v>21.106590329394901</v>
      </c>
      <c r="D8" s="49">
        <v>20.671550663732202</v>
      </c>
      <c r="E8" s="49">
        <v>22.136748794456999</v>
      </c>
      <c r="F8" s="49">
        <v>11.532249464109601</v>
      </c>
      <c r="G8" s="49">
        <v>31.387294911804901</v>
      </c>
      <c r="H8" s="190">
        <v>2.3229857935898899</v>
      </c>
      <c r="I8" s="49">
        <v>3.0437371290000002</v>
      </c>
      <c r="J8" s="49">
        <v>2.7479091069999999</v>
      </c>
      <c r="K8" s="49">
        <v>52.5539199904958</v>
      </c>
      <c r="L8" s="190">
        <v>36.386921133432303</v>
      </c>
    </row>
    <row r="9" spans="1:12" x14ac:dyDescent="0.35">
      <c r="A9" s="77" t="s">
        <v>50</v>
      </c>
      <c r="B9" s="122" t="s">
        <v>5</v>
      </c>
      <c r="C9" s="49">
        <v>34.417171217190997</v>
      </c>
      <c r="D9" s="49">
        <v>31.019893333682202</v>
      </c>
      <c r="E9" s="49">
        <v>36.038568298094901</v>
      </c>
      <c r="F9" s="49">
        <v>27.321181949495202</v>
      </c>
      <c r="G9" s="49">
        <v>20.974328436315201</v>
      </c>
      <c r="H9" s="190">
        <v>1.8936662500428001</v>
      </c>
      <c r="I9" s="49">
        <v>2.9159799899999999</v>
      </c>
      <c r="J9" s="49">
        <v>1.0833288999999999</v>
      </c>
      <c r="K9" s="49">
        <v>72.912097319894698</v>
      </c>
      <c r="L9" s="190">
        <v>36.428467905133999</v>
      </c>
    </row>
    <row r="10" spans="1:12" x14ac:dyDescent="0.35">
      <c r="A10" s="77" t="s">
        <v>51</v>
      </c>
      <c r="B10" s="122" t="s">
        <v>6</v>
      </c>
      <c r="C10" s="49">
        <v>19.358022842012101</v>
      </c>
      <c r="D10" s="49">
        <v>17.2788033307713</v>
      </c>
      <c r="E10" s="49">
        <v>22.426343404738699</v>
      </c>
      <c r="F10" s="49">
        <v>15.37544688252</v>
      </c>
      <c r="G10" s="49">
        <v>19.252796058642001</v>
      </c>
      <c r="H10" s="190">
        <v>6.2811416751134397</v>
      </c>
      <c r="I10" s="49">
        <v>11.066775013000001</v>
      </c>
      <c r="J10" s="49">
        <v>38.394642155</v>
      </c>
      <c r="K10" s="49">
        <v>22.374561115810199</v>
      </c>
      <c r="L10" s="190">
        <v>27.044707078199998</v>
      </c>
    </row>
    <row r="11" spans="1:12" x14ac:dyDescent="0.35">
      <c r="A11" s="27" t="s">
        <v>52</v>
      </c>
      <c r="B11" s="122" t="s">
        <v>552</v>
      </c>
      <c r="C11" s="56">
        <v>32.117069458978001</v>
      </c>
      <c r="D11" s="56">
        <v>18.658556747296799</v>
      </c>
      <c r="E11" s="56">
        <v>32.167274077438101</v>
      </c>
      <c r="F11" s="56">
        <v>15.879625333838399</v>
      </c>
      <c r="G11" s="56">
        <v>4.7602359349126599</v>
      </c>
      <c r="H11" s="189">
        <v>0.52483761576081001</v>
      </c>
      <c r="I11" s="56">
        <v>1.81305374</v>
      </c>
      <c r="J11" s="56">
        <v>2.2408979900000001</v>
      </c>
      <c r="K11" s="56">
        <v>44.723121061927401</v>
      </c>
      <c r="L11" s="189">
        <v>35.428366168647003</v>
      </c>
    </row>
    <row r="12" spans="1:12" ht="15" thickBot="1" x14ac:dyDescent="0.4">
      <c r="A12" s="77" t="s">
        <v>53</v>
      </c>
      <c r="B12" s="123" t="s">
        <v>7</v>
      </c>
      <c r="C12" s="108">
        <v>38.808934201640703</v>
      </c>
      <c r="D12" s="108">
        <v>36.814625789506501</v>
      </c>
      <c r="E12" s="108">
        <v>38.887673314806499</v>
      </c>
      <c r="F12" s="108">
        <v>3.9359468144175498</v>
      </c>
      <c r="G12" s="108">
        <v>8.1366409616005395</v>
      </c>
      <c r="H12" s="191">
        <v>1.0723898701986401</v>
      </c>
      <c r="I12" s="108">
        <v>1.3759089330000001</v>
      </c>
      <c r="J12" s="108">
        <v>0.63104404999999997</v>
      </c>
      <c r="K12" s="108">
        <v>68.557108445225595</v>
      </c>
      <c r="L12" s="191">
        <v>26.8898289987197</v>
      </c>
    </row>
    <row r="13" spans="1:12" ht="15" thickBot="1" x14ac:dyDescent="0.4">
      <c r="A13" s="74" t="s">
        <v>805</v>
      </c>
      <c r="B13" s="126" t="s">
        <v>8</v>
      </c>
      <c r="C13" s="129">
        <v>18.550186824578901</v>
      </c>
      <c r="D13" s="129">
        <v>16.014339879799401</v>
      </c>
      <c r="E13" s="129">
        <v>21.4175414045812</v>
      </c>
      <c r="F13" s="129">
        <v>23.233383141044499</v>
      </c>
      <c r="G13" s="129">
        <v>17.010758058246999</v>
      </c>
      <c r="H13" s="192">
        <v>4.7983379146620697</v>
      </c>
      <c r="I13" s="129">
        <v>24.959546641999999</v>
      </c>
      <c r="J13" s="129">
        <v>51.566438443999999</v>
      </c>
      <c r="K13" s="129">
        <v>32.615779612572702</v>
      </c>
      <c r="L13" s="192">
        <v>30.579100132713801</v>
      </c>
    </row>
    <row r="14" spans="1:12" x14ac:dyDescent="0.35">
      <c r="A14" s="77" t="s">
        <v>54</v>
      </c>
      <c r="B14" s="122" t="s">
        <v>9</v>
      </c>
      <c r="C14" s="49">
        <v>17.025130141005</v>
      </c>
      <c r="D14" s="49">
        <v>7.1528543569295104</v>
      </c>
      <c r="E14" s="49">
        <v>17.565183502424901</v>
      </c>
      <c r="F14" s="49">
        <v>4.2115504016307899</v>
      </c>
      <c r="G14" s="49">
        <v>12.3059699043985</v>
      </c>
      <c r="H14" s="190">
        <v>3.5049456468915698</v>
      </c>
      <c r="I14" s="49">
        <v>0.159462681</v>
      </c>
      <c r="J14" s="49">
        <v>0.25133348599999999</v>
      </c>
      <c r="K14" s="49">
        <v>38.817957373979098</v>
      </c>
      <c r="L14" s="190">
        <v>9.9307033295115907</v>
      </c>
    </row>
    <row r="15" spans="1:12" x14ac:dyDescent="0.35">
      <c r="A15" s="77" t="s">
        <v>55</v>
      </c>
      <c r="B15" s="122" t="s">
        <v>10</v>
      </c>
      <c r="C15" s="49">
        <v>2.7759875180117302</v>
      </c>
      <c r="D15" s="49">
        <v>1.4994332917058899</v>
      </c>
      <c r="E15" s="49">
        <v>4.1542529086755202</v>
      </c>
      <c r="F15" s="49">
        <v>17.440621042214499</v>
      </c>
      <c r="G15" s="49">
        <v>44.061489337769601</v>
      </c>
      <c r="H15" s="190">
        <v>5.8034620192156003</v>
      </c>
      <c r="I15" s="49">
        <v>0.83334507000000002</v>
      </c>
      <c r="J15" s="49">
        <v>2.2711378600000001</v>
      </c>
      <c r="K15" s="49">
        <v>26.843280790724201</v>
      </c>
      <c r="L15" s="190">
        <v>19.833495843299598</v>
      </c>
    </row>
    <row r="16" spans="1:12" x14ac:dyDescent="0.35">
      <c r="A16" s="77" t="s">
        <v>56</v>
      </c>
      <c r="B16" s="122" t="s">
        <v>11</v>
      </c>
      <c r="C16" s="49">
        <v>2.25657194217656</v>
      </c>
      <c r="D16" s="49">
        <v>0.18232159586817001</v>
      </c>
      <c r="E16" s="49">
        <v>2.3621370912448501</v>
      </c>
      <c r="F16" s="49">
        <v>41.232825948435597</v>
      </c>
      <c r="G16" s="49">
        <v>18.696484768783399</v>
      </c>
      <c r="H16" s="190">
        <v>4.2544538798212104</v>
      </c>
      <c r="I16" s="49">
        <v>1.2571601E-2</v>
      </c>
      <c r="J16" s="49">
        <v>8.4725908000000003E-2</v>
      </c>
      <c r="K16" s="49">
        <v>12.9207840254163</v>
      </c>
      <c r="L16" s="190">
        <v>15.7548982844937</v>
      </c>
    </row>
    <row r="17" spans="1:12" x14ac:dyDescent="0.35">
      <c r="A17" s="27" t="s">
        <v>57</v>
      </c>
      <c r="B17" s="154" t="s">
        <v>352</v>
      </c>
      <c r="C17" s="150">
        <v>0.14955797231163001</v>
      </c>
      <c r="D17" s="150">
        <v>3.6594983553900002E-3</v>
      </c>
      <c r="E17" s="150">
        <v>0.15778917439292001</v>
      </c>
      <c r="F17" s="150">
        <v>32.5238109019921</v>
      </c>
      <c r="G17" s="150">
        <v>11.4473378471979</v>
      </c>
      <c r="H17" s="188">
        <v>10.058146327569199</v>
      </c>
      <c r="I17" s="150">
        <v>2.3197135000000001E-2</v>
      </c>
      <c r="J17" s="150">
        <v>0.40785237400000002</v>
      </c>
      <c r="K17" s="150">
        <v>5.3815477145109103</v>
      </c>
      <c r="L17" s="188">
        <v>34.775918949544199</v>
      </c>
    </row>
    <row r="18" spans="1:12" x14ac:dyDescent="0.35">
      <c r="A18" s="27" t="s">
        <v>58</v>
      </c>
      <c r="B18" s="154" t="s">
        <v>921</v>
      </c>
      <c r="C18" s="150">
        <v>2.01056036954401</v>
      </c>
      <c r="D18" s="150">
        <v>1.3572910528966899</v>
      </c>
      <c r="E18" s="150">
        <v>2.9318915254342302</v>
      </c>
      <c r="F18" s="150">
        <v>49.090726595421899</v>
      </c>
      <c r="G18" s="150">
        <v>11.051042430427</v>
      </c>
      <c r="H18" s="188">
        <v>5.2380053389080103</v>
      </c>
      <c r="I18" s="150">
        <v>0.13433225300000001</v>
      </c>
      <c r="J18" s="150">
        <v>1.033065369</v>
      </c>
      <c r="K18" s="150">
        <v>11.5069836076812</v>
      </c>
      <c r="L18" s="188">
        <v>68.397835797202006</v>
      </c>
    </row>
    <row r="19" spans="1:12" x14ac:dyDescent="0.35">
      <c r="A19" s="27" t="s">
        <v>59</v>
      </c>
      <c r="B19" s="122" t="s">
        <v>577</v>
      </c>
      <c r="C19" s="56">
        <v>6.8101735856069201</v>
      </c>
      <c r="D19" s="56">
        <v>5.7602445610670003E-2</v>
      </c>
      <c r="E19" s="56">
        <v>7.4097133937288104</v>
      </c>
      <c r="F19" s="56">
        <v>53.032156427409397</v>
      </c>
      <c r="G19" s="56">
        <v>11.150090501627099</v>
      </c>
      <c r="H19" s="189">
        <v>0.25340341316079001</v>
      </c>
      <c r="I19" s="56">
        <v>1.5869585859999999</v>
      </c>
      <c r="J19" s="56">
        <v>1.932608375</v>
      </c>
      <c r="K19" s="56">
        <v>45.089597771116303</v>
      </c>
      <c r="L19" s="189">
        <v>26.458946210193801</v>
      </c>
    </row>
    <row r="20" spans="1:12" x14ac:dyDescent="0.35">
      <c r="A20" s="27" t="s">
        <v>60</v>
      </c>
      <c r="B20" s="154" t="s">
        <v>353</v>
      </c>
      <c r="C20" s="150">
        <v>2.537659829438E-2</v>
      </c>
      <c r="D20" s="150">
        <v>2.3371493892259999E-2</v>
      </c>
      <c r="E20" s="150">
        <v>1.87897904892667</v>
      </c>
      <c r="F20" s="150">
        <v>33.894341016982096</v>
      </c>
      <c r="G20" s="150">
        <v>20.312283036295899</v>
      </c>
      <c r="H20" s="188">
        <v>6.7628044783226304</v>
      </c>
      <c r="I20" s="150">
        <v>8.0337629999999993E-3</v>
      </c>
      <c r="J20" s="150">
        <v>0.47234967500000002</v>
      </c>
      <c r="K20" s="150">
        <v>1.67236469130728</v>
      </c>
      <c r="L20" s="188">
        <v>39.650588732997498</v>
      </c>
    </row>
    <row r="21" spans="1:12" x14ac:dyDescent="0.35">
      <c r="A21" s="27" t="s">
        <v>61</v>
      </c>
      <c r="B21" s="154" t="s">
        <v>354</v>
      </c>
      <c r="C21" s="150">
        <v>0.80059582266064</v>
      </c>
      <c r="D21" s="150">
        <v>0.79931412045831995</v>
      </c>
      <c r="E21" s="150">
        <v>1.37693453335539</v>
      </c>
      <c r="F21" s="150">
        <v>62.892151482587302</v>
      </c>
      <c r="G21" s="150">
        <v>10.884744354598601</v>
      </c>
      <c r="H21" s="188">
        <v>1.6426514302531201</v>
      </c>
      <c r="I21" s="150">
        <v>6.7747319E-2</v>
      </c>
      <c r="J21" s="150">
        <v>0.91356046599999996</v>
      </c>
      <c r="K21" s="150">
        <v>6.9037788179781003</v>
      </c>
      <c r="L21" s="188">
        <v>40.452923680697197</v>
      </c>
    </row>
    <row r="22" spans="1:12" ht="15" thickBot="1" x14ac:dyDescent="0.4">
      <c r="A22" s="77" t="s">
        <v>62</v>
      </c>
      <c r="B22" s="122" t="s">
        <v>555</v>
      </c>
      <c r="C22" s="49">
        <v>0.36231955658287002</v>
      </c>
      <c r="D22" s="49">
        <v>5.8239887999540003E-2</v>
      </c>
      <c r="E22" s="49">
        <v>1.64042204815835</v>
      </c>
      <c r="F22" s="49">
        <v>5.9504635982039998E-2</v>
      </c>
      <c r="G22" s="49">
        <v>34.079626864213303</v>
      </c>
      <c r="H22" s="190">
        <v>4.5143642215091901</v>
      </c>
      <c r="I22" s="49">
        <v>3.5803800000000002E-3</v>
      </c>
      <c r="J22" s="49">
        <v>4.5989924000000001E-2</v>
      </c>
      <c r="K22" s="49">
        <v>7.2228324441988603</v>
      </c>
      <c r="L22" s="190">
        <v>22.328435416286901</v>
      </c>
    </row>
    <row r="23" spans="1:12" ht="15" thickBot="1" x14ac:dyDescent="0.4">
      <c r="A23" s="74" t="s">
        <v>805</v>
      </c>
      <c r="B23" s="126" t="s">
        <v>12</v>
      </c>
      <c r="C23" s="129">
        <v>2.78406365624142</v>
      </c>
      <c r="D23" s="129">
        <v>0.82253755779850002</v>
      </c>
      <c r="E23" s="129">
        <v>3.7176807138812</v>
      </c>
      <c r="F23" s="129">
        <v>45.126600994251902</v>
      </c>
      <c r="G23" s="129">
        <v>16.910616186490302</v>
      </c>
      <c r="H23" s="192">
        <v>3.9023893954295699</v>
      </c>
      <c r="I23" s="129">
        <v>2.829228788</v>
      </c>
      <c r="J23" s="129">
        <v>7.4126234369999997</v>
      </c>
      <c r="K23" s="129">
        <v>27.624190681974</v>
      </c>
      <c r="L23" s="192">
        <v>29.8406723185327</v>
      </c>
    </row>
    <row r="24" spans="1:12" x14ac:dyDescent="0.35">
      <c r="A24" s="77" t="s">
        <v>63</v>
      </c>
      <c r="B24" s="122" t="s">
        <v>13</v>
      </c>
      <c r="C24" s="49">
        <v>9.5657966995942108</v>
      </c>
      <c r="D24" s="49">
        <v>8.8522482892932803</v>
      </c>
      <c r="E24" s="49">
        <v>9.5673349731402695</v>
      </c>
      <c r="F24" s="49">
        <v>2.811820946996E-2</v>
      </c>
      <c r="G24" s="49">
        <v>47.491238892354403</v>
      </c>
      <c r="H24" s="190">
        <v>2.73170826611929</v>
      </c>
      <c r="I24" s="49">
        <v>1.2921204E-2</v>
      </c>
      <c r="J24" s="49">
        <v>0.10960436799999999</v>
      </c>
      <c r="K24" s="49">
        <v>10.545720202799799</v>
      </c>
      <c r="L24" s="190">
        <v>11.9726333997826</v>
      </c>
    </row>
    <row r="25" spans="1:12" x14ac:dyDescent="0.35">
      <c r="A25" s="77" t="s">
        <v>64</v>
      </c>
      <c r="B25" s="122" t="s">
        <v>14</v>
      </c>
      <c r="C25" s="49">
        <v>7.7596181410976497</v>
      </c>
      <c r="D25" s="49">
        <v>0.89500782028852</v>
      </c>
      <c r="E25" s="49">
        <v>7.90999827646848</v>
      </c>
      <c r="F25" s="49">
        <v>14.430165289731301</v>
      </c>
      <c r="G25" s="49">
        <v>4.0263152613046804</v>
      </c>
      <c r="H25" s="190">
        <v>1.9456767540788</v>
      </c>
      <c r="I25" s="49">
        <v>0.31404093100000002</v>
      </c>
      <c r="J25" s="49">
        <v>2.1903153369999999</v>
      </c>
      <c r="K25" s="49">
        <v>12.539786571612501</v>
      </c>
      <c r="L25" s="190">
        <v>153.89308648135801</v>
      </c>
    </row>
    <row r="26" spans="1:12" x14ac:dyDescent="0.35">
      <c r="A26" s="77" t="s">
        <v>65</v>
      </c>
      <c r="B26" s="122" t="s">
        <v>15</v>
      </c>
      <c r="C26" s="49" t="s">
        <v>316</v>
      </c>
      <c r="D26" s="49" t="s">
        <v>316</v>
      </c>
      <c r="E26" s="49" t="s">
        <v>316</v>
      </c>
      <c r="F26" s="49" t="s">
        <v>316</v>
      </c>
      <c r="G26" s="49" t="s">
        <v>316</v>
      </c>
      <c r="H26" s="190" t="s">
        <v>316</v>
      </c>
      <c r="I26" s="49" t="s">
        <v>316</v>
      </c>
      <c r="J26" s="49" t="s">
        <v>316</v>
      </c>
      <c r="K26" s="49" t="s">
        <v>316</v>
      </c>
      <c r="L26" s="190">
        <v>31.532871378903199</v>
      </c>
    </row>
    <row r="27" spans="1:12" x14ac:dyDescent="0.35">
      <c r="A27" s="77" t="s">
        <v>66</v>
      </c>
      <c r="B27" s="122" t="s">
        <v>16</v>
      </c>
      <c r="C27" s="49">
        <v>1.31881818692328</v>
      </c>
      <c r="D27" s="49">
        <v>0.35637749009356001</v>
      </c>
      <c r="E27" s="49">
        <v>1.97859267908929</v>
      </c>
      <c r="F27" s="49">
        <v>16.662569703617599</v>
      </c>
      <c r="G27" s="49">
        <v>19.5359426580956</v>
      </c>
      <c r="H27" s="190">
        <v>15.552498890220599</v>
      </c>
      <c r="I27" s="49">
        <v>0.28883720600000001</v>
      </c>
      <c r="J27" s="49">
        <v>4.3311979880000004</v>
      </c>
      <c r="K27" s="49">
        <v>6.2518399508105702</v>
      </c>
      <c r="L27" s="190">
        <v>8.2233027427614207</v>
      </c>
    </row>
    <row r="28" spans="1:12" x14ac:dyDescent="0.35">
      <c r="A28" s="77" t="s">
        <v>67</v>
      </c>
      <c r="B28" s="122" t="s">
        <v>17</v>
      </c>
      <c r="C28" s="49">
        <v>33.783752542403001</v>
      </c>
      <c r="D28" s="49">
        <v>25.936216381864298</v>
      </c>
      <c r="E28" s="49">
        <v>36.521246724920999</v>
      </c>
      <c r="F28" s="49">
        <v>2.4067967798012901</v>
      </c>
      <c r="G28" s="49">
        <v>16.304409939983401</v>
      </c>
      <c r="H28" s="190">
        <v>8.6968994019127308</v>
      </c>
      <c r="I28" s="49">
        <v>1.5887994830000001</v>
      </c>
      <c r="J28" s="49">
        <v>7.2745033929999998</v>
      </c>
      <c r="K28" s="49">
        <v>17.9255916809764</v>
      </c>
      <c r="L28" s="190">
        <v>11.4410200694722</v>
      </c>
    </row>
    <row r="29" spans="1:12" x14ac:dyDescent="0.35">
      <c r="A29" s="77" t="s">
        <v>68</v>
      </c>
      <c r="B29" s="122" t="s">
        <v>18</v>
      </c>
      <c r="C29" s="49">
        <v>6.3002426676637997</v>
      </c>
      <c r="D29" s="49">
        <v>2.9163472677996398</v>
      </c>
      <c r="E29" s="49">
        <v>7.3931658292380096</v>
      </c>
      <c r="F29" s="49">
        <v>5.68280688628343</v>
      </c>
      <c r="G29" s="49">
        <v>34.212563035936398</v>
      </c>
      <c r="H29" s="190">
        <v>19.019688949326</v>
      </c>
      <c r="I29" s="49">
        <v>0.32123144199999998</v>
      </c>
      <c r="J29" s="49">
        <v>1.6630396890000001</v>
      </c>
      <c r="K29" s="49">
        <v>16.188888553658</v>
      </c>
      <c r="L29" s="190">
        <v>28.666141120409002</v>
      </c>
    </row>
    <row r="30" spans="1:12" x14ac:dyDescent="0.35">
      <c r="A30" s="77" t="s">
        <v>69</v>
      </c>
      <c r="B30" s="122" t="s">
        <v>19</v>
      </c>
      <c r="C30" s="49">
        <v>33.801745791303397</v>
      </c>
      <c r="D30" s="49">
        <v>10.428403910046701</v>
      </c>
      <c r="E30" s="49">
        <v>34.672226575947803</v>
      </c>
      <c r="F30" s="49">
        <v>1.4876686757934501</v>
      </c>
      <c r="G30" s="49">
        <v>28.980843477592799</v>
      </c>
      <c r="H30" s="190">
        <v>9.4251478637070605</v>
      </c>
      <c r="I30" s="49">
        <v>0.26024172699999998</v>
      </c>
      <c r="J30" s="49">
        <v>1.8494241520000001</v>
      </c>
      <c r="K30" s="49">
        <v>12.3356845076983</v>
      </c>
      <c r="L30" s="190">
        <v>36.826548666962097</v>
      </c>
    </row>
    <row r="31" spans="1:12" x14ac:dyDescent="0.35">
      <c r="A31" s="77" t="s">
        <v>70</v>
      </c>
      <c r="B31" s="122" t="s">
        <v>20</v>
      </c>
      <c r="C31" s="49">
        <v>39.4458827400193</v>
      </c>
      <c r="D31" s="49">
        <v>9.2428941418475503</v>
      </c>
      <c r="E31" s="49">
        <v>39.900222041727602</v>
      </c>
      <c r="F31" s="49">
        <v>1.3292767000068</v>
      </c>
      <c r="G31" s="49">
        <v>5.0991583786882098</v>
      </c>
      <c r="H31" s="190">
        <v>3.3221352612180999</v>
      </c>
      <c r="I31" s="49">
        <v>0.63884087199999995</v>
      </c>
      <c r="J31" s="49">
        <v>0.72314902199999997</v>
      </c>
      <c r="K31" s="49">
        <v>46.904964186173402</v>
      </c>
      <c r="L31" s="190">
        <v>21.7710160422555</v>
      </c>
    </row>
    <row r="32" spans="1:12" x14ac:dyDescent="0.35">
      <c r="A32" s="77" t="s">
        <v>71</v>
      </c>
      <c r="B32" s="122" t="s">
        <v>21</v>
      </c>
      <c r="C32" s="49">
        <v>18.686618875206602</v>
      </c>
      <c r="D32" s="49">
        <v>8.0185427835974608</v>
      </c>
      <c r="E32" s="49">
        <v>19.439734582765801</v>
      </c>
      <c r="F32" s="49">
        <v>0.29072316555014999</v>
      </c>
      <c r="G32" s="49">
        <v>22.3392316071374</v>
      </c>
      <c r="H32" s="190">
        <v>1.31072878881018</v>
      </c>
      <c r="I32" s="49">
        <v>5.2315850999999997E-2</v>
      </c>
      <c r="J32" s="49">
        <v>0.29413218600000002</v>
      </c>
      <c r="K32" s="49">
        <v>15.1006342691444</v>
      </c>
      <c r="L32" s="190">
        <v>101.824476661034</v>
      </c>
    </row>
    <row r="33" spans="1:12" x14ac:dyDescent="0.35">
      <c r="A33" s="77" t="s">
        <v>72</v>
      </c>
      <c r="B33" s="122" t="s">
        <v>22</v>
      </c>
      <c r="C33" s="49">
        <v>2.4772524842612</v>
      </c>
      <c r="D33" s="49">
        <v>1.0321543816599701</v>
      </c>
      <c r="E33" s="49">
        <v>2.4933587494826099</v>
      </c>
      <c r="F33" s="49">
        <v>4.32359938717231</v>
      </c>
      <c r="G33" s="49">
        <v>6.7441164088362999</v>
      </c>
      <c r="H33" s="190">
        <v>0.25215724023800001</v>
      </c>
      <c r="I33" s="49">
        <v>9.0135886999999998E-2</v>
      </c>
      <c r="J33" s="49">
        <v>1.0966072170000001</v>
      </c>
      <c r="K33" s="49">
        <v>7.5952315792854197</v>
      </c>
      <c r="L33" s="190">
        <v>22.130395238633401</v>
      </c>
    </row>
    <row r="34" spans="1:12" x14ac:dyDescent="0.35">
      <c r="A34" s="27" t="s">
        <v>73</v>
      </c>
      <c r="B34" s="156" t="s">
        <v>526</v>
      </c>
      <c r="C34" s="56">
        <v>1.343472985172E-2</v>
      </c>
      <c r="D34" s="56">
        <v>1.343472985172E-2</v>
      </c>
      <c r="E34" s="56">
        <v>1.408909437799E-2</v>
      </c>
      <c r="F34" s="56">
        <v>88.332324872614194</v>
      </c>
      <c r="G34" s="56">
        <v>0.12821592687548</v>
      </c>
      <c r="H34" s="189">
        <v>4.11433283133778</v>
      </c>
      <c r="I34" s="56">
        <v>6.8388193999999999E-2</v>
      </c>
      <c r="J34" s="56">
        <v>0.16009222400000001</v>
      </c>
      <c r="K34" s="56">
        <v>29.931752838442399</v>
      </c>
      <c r="L34" s="189">
        <v>68.471902002970097</v>
      </c>
    </row>
    <row r="35" spans="1:12" x14ac:dyDescent="0.35">
      <c r="A35" s="77" t="s">
        <v>74</v>
      </c>
      <c r="B35" s="122" t="s">
        <v>520</v>
      </c>
      <c r="C35" s="49">
        <v>7.0832469741163697</v>
      </c>
      <c r="D35" s="49">
        <v>0.78917339214944004</v>
      </c>
      <c r="E35" s="49">
        <v>7.0876261603076696</v>
      </c>
      <c r="F35" s="49">
        <v>18.518783533409199</v>
      </c>
      <c r="G35" s="49">
        <v>7.8210478545762001</v>
      </c>
      <c r="H35" s="190">
        <v>0.56807548820177001</v>
      </c>
      <c r="I35" s="49">
        <v>0.33407284500000001</v>
      </c>
      <c r="J35" s="49">
        <v>3.179124404</v>
      </c>
      <c r="K35" s="49">
        <v>9.5090830751131605</v>
      </c>
      <c r="L35" s="190">
        <v>15.2241710434641</v>
      </c>
    </row>
    <row r="36" spans="1:12" x14ac:dyDescent="0.35">
      <c r="A36" s="77" t="s">
        <v>75</v>
      </c>
      <c r="B36" s="122" t="s">
        <v>616</v>
      </c>
      <c r="C36" s="49">
        <v>19.497613972459099</v>
      </c>
      <c r="D36" s="49">
        <v>11.518164210888299</v>
      </c>
      <c r="E36" s="49">
        <v>20.490074454656</v>
      </c>
      <c r="F36" s="49">
        <v>8.17309676534056</v>
      </c>
      <c r="G36" s="49">
        <v>11.9971530050029</v>
      </c>
      <c r="H36" s="190">
        <v>3.0022417418704399</v>
      </c>
      <c r="I36" s="49">
        <v>0.59579996599999996</v>
      </c>
      <c r="J36" s="49">
        <v>4.5640905070000004</v>
      </c>
      <c r="K36" s="49">
        <v>11.546756062316099</v>
      </c>
      <c r="L36" s="190">
        <v>14.8301588702089</v>
      </c>
    </row>
    <row r="37" spans="1:12" ht="15" thickBot="1" x14ac:dyDescent="0.4">
      <c r="A37" s="77" t="s">
        <v>76</v>
      </c>
      <c r="B37" s="122" t="s">
        <v>23</v>
      </c>
      <c r="C37" s="49">
        <v>12.5495542298143</v>
      </c>
      <c r="D37" s="49">
        <v>10.692812323878499</v>
      </c>
      <c r="E37" s="49">
        <v>13.5866060546385</v>
      </c>
      <c r="F37" s="49">
        <v>1.3463844043824</v>
      </c>
      <c r="G37" s="49">
        <v>15.5040897817368</v>
      </c>
      <c r="H37" s="190">
        <v>2.3474263274769198</v>
      </c>
      <c r="I37" s="49">
        <v>0.53785234299999995</v>
      </c>
      <c r="J37" s="49">
        <v>1.307741413</v>
      </c>
      <c r="K37" s="49">
        <v>29.1425098969613</v>
      </c>
      <c r="L37" s="190">
        <v>16.587433625122301</v>
      </c>
    </row>
    <row r="38" spans="1:12" ht="15" thickBot="1" x14ac:dyDescent="0.4">
      <c r="A38" s="74" t="s">
        <v>805</v>
      </c>
      <c r="B38" s="126" t="s">
        <v>24</v>
      </c>
      <c r="C38" s="129">
        <v>17.544783409043799</v>
      </c>
      <c r="D38" s="129">
        <v>9.8318130301610793</v>
      </c>
      <c r="E38" s="129">
        <v>18.628257758422698</v>
      </c>
      <c r="F38" s="129">
        <v>11.5774129301203</v>
      </c>
      <c r="G38" s="129">
        <v>16.432935860915599</v>
      </c>
      <c r="H38" s="192">
        <v>7.1831824606795003</v>
      </c>
      <c r="I38" s="129">
        <v>5.1034779510000003</v>
      </c>
      <c r="J38" s="129">
        <v>28.743021899999999</v>
      </c>
      <c r="K38" s="129">
        <v>15.078303438957301</v>
      </c>
      <c r="L38" s="192">
        <v>15.7686022372661</v>
      </c>
    </row>
    <row r="39" spans="1:12" x14ac:dyDescent="0.35">
      <c r="A39" s="27" t="s">
        <v>77</v>
      </c>
      <c r="B39" s="155" t="s">
        <v>355</v>
      </c>
      <c r="C39" s="150">
        <v>5.8699571790951</v>
      </c>
      <c r="D39" s="150">
        <v>7.2470687682293002</v>
      </c>
      <c r="E39" s="150">
        <v>7.4649844863580697</v>
      </c>
      <c r="F39" s="150">
        <v>3.1066872614563898</v>
      </c>
      <c r="G39" s="150">
        <v>50.021873491279599</v>
      </c>
      <c r="H39" s="188">
        <v>6.9641378829375897</v>
      </c>
      <c r="I39" s="150">
        <v>0.91841864500000003</v>
      </c>
      <c r="J39" s="150">
        <v>21.47852842</v>
      </c>
      <c r="K39" s="150">
        <v>4.10064212026123</v>
      </c>
      <c r="L39" s="188">
        <v>22.5353989185515</v>
      </c>
    </row>
    <row r="40" spans="1:12" x14ac:dyDescent="0.35">
      <c r="A40" s="77" t="s">
        <v>78</v>
      </c>
      <c r="B40" s="122" t="s">
        <v>438</v>
      </c>
      <c r="C40" s="49">
        <v>11.3984212279526</v>
      </c>
      <c r="D40" s="49">
        <v>7.2886907414108704</v>
      </c>
      <c r="E40" s="49">
        <v>13.5386541234164</v>
      </c>
      <c r="F40" s="49">
        <v>1.94044087200878</v>
      </c>
      <c r="G40" s="49">
        <v>28.233041284671799</v>
      </c>
      <c r="H40" s="190">
        <v>8.6998027106132199</v>
      </c>
      <c r="I40" s="49">
        <v>1.2826299880000001</v>
      </c>
      <c r="J40" s="49">
        <v>50.087889310000001</v>
      </c>
      <c r="K40" s="49">
        <v>2.49682114474933</v>
      </c>
      <c r="L40" s="190">
        <v>17.503311762900601</v>
      </c>
    </row>
    <row r="41" spans="1:12" x14ac:dyDescent="0.35">
      <c r="A41" s="27" t="s">
        <v>79</v>
      </c>
      <c r="B41" s="155" t="s">
        <v>356</v>
      </c>
      <c r="C41" s="150">
        <v>0.87183066799027997</v>
      </c>
      <c r="D41" s="150">
        <v>0.87041170135997004</v>
      </c>
      <c r="E41" s="150">
        <v>0.87183666158979001</v>
      </c>
      <c r="F41" s="150">
        <v>16.061661413494399</v>
      </c>
      <c r="G41" s="150">
        <v>61.000671616498401</v>
      </c>
      <c r="H41" s="188">
        <v>5.3072247220275202</v>
      </c>
      <c r="I41" s="150">
        <v>0.72147909799999999</v>
      </c>
      <c r="J41" s="150">
        <v>3.907894738</v>
      </c>
      <c r="K41" s="150">
        <v>15.5848095997231</v>
      </c>
      <c r="L41" s="188" t="s">
        <v>316</v>
      </c>
    </row>
    <row r="42" spans="1:12" x14ac:dyDescent="0.35">
      <c r="A42" s="27" t="s">
        <v>80</v>
      </c>
      <c r="B42" s="155" t="s">
        <v>357</v>
      </c>
      <c r="C42" s="150">
        <v>10.0952373119654</v>
      </c>
      <c r="D42" s="150">
        <v>0.22118347391540999</v>
      </c>
      <c r="E42" s="150">
        <v>11.3376503535541</v>
      </c>
      <c r="F42" s="150">
        <v>32.295081297561701</v>
      </c>
      <c r="G42" s="150">
        <v>22.4857647393147</v>
      </c>
      <c r="H42" s="188">
        <v>8.0787145972259999E-2</v>
      </c>
      <c r="I42" s="150">
        <v>0.23119696200000001</v>
      </c>
      <c r="J42" s="150">
        <v>1.694212453</v>
      </c>
      <c r="K42" s="150">
        <v>12.0076779618323</v>
      </c>
      <c r="L42" s="188">
        <v>33.361900851377001</v>
      </c>
    </row>
    <row r="43" spans="1:12" x14ac:dyDescent="0.35">
      <c r="A43" s="77" t="s">
        <v>81</v>
      </c>
      <c r="B43" s="122" t="s">
        <v>25</v>
      </c>
      <c r="C43" s="49">
        <v>5.9346432532981197</v>
      </c>
      <c r="D43" s="49">
        <v>2.00973952128227</v>
      </c>
      <c r="E43" s="49">
        <v>7.3263670866357797</v>
      </c>
      <c r="F43" s="49">
        <v>1.47988006434621</v>
      </c>
      <c r="G43" s="49">
        <v>61.422672359523098</v>
      </c>
      <c r="H43" s="190">
        <v>4.2178991845647102</v>
      </c>
      <c r="I43" s="49">
        <v>1.1929064700000001</v>
      </c>
      <c r="J43" s="49">
        <v>28.037899920000001</v>
      </c>
      <c r="K43" s="49">
        <v>4.0809906305154202</v>
      </c>
      <c r="L43" s="190">
        <v>36.744977038634602</v>
      </c>
    </row>
    <row r="44" spans="1:12" ht="15" thickBot="1" x14ac:dyDescent="0.4">
      <c r="A44" s="77" t="s">
        <v>82</v>
      </c>
      <c r="B44" s="122" t="s">
        <v>26</v>
      </c>
      <c r="C44" s="49">
        <v>9.6050086062566606</v>
      </c>
      <c r="D44" s="49">
        <v>7.7323134914669298</v>
      </c>
      <c r="E44" s="49">
        <v>10.314991481346301</v>
      </c>
      <c r="F44" s="49">
        <v>0.74018971030958003</v>
      </c>
      <c r="G44" s="49">
        <v>73.458568091565894</v>
      </c>
      <c r="H44" s="190">
        <v>2.5738923898248798</v>
      </c>
      <c r="I44" s="49">
        <v>1.639325377</v>
      </c>
      <c r="J44" s="49">
        <v>12.253648654999999</v>
      </c>
      <c r="K44" s="49">
        <v>11.799672073266001</v>
      </c>
      <c r="L44" s="190">
        <v>49.177365901980203</v>
      </c>
    </row>
    <row r="45" spans="1:12" ht="15" thickBot="1" x14ac:dyDescent="0.4">
      <c r="A45" s="74" t="s">
        <v>805</v>
      </c>
      <c r="B45" s="126" t="s">
        <v>27</v>
      </c>
      <c r="C45" s="129">
        <v>6.8967475442758204</v>
      </c>
      <c r="D45" s="129">
        <v>4.8390052830162702</v>
      </c>
      <c r="E45" s="129">
        <v>8.1925728067191308</v>
      </c>
      <c r="F45" s="129">
        <v>5.3260861488264002</v>
      </c>
      <c r="G45" s="129">
        <v>50.914332910959601</v>
      </c>
      <c r="H45" s="192">
        <v>5.8074980661479998</v>
      </c>
      <c r="I45" s="129">
        <v>5.9859565400000001</v>
      </c>
      <c r="J45" s="129">
        <v>117.46007349600001</v>
      </c>
      <c r="K45" s="129">
        <v>4.8490474244123902</v>
      </c>
      <c r="L45" s="192">
        <v>23.3089978099575</v>
      </c>
    </row>
    <row r="46" spans="1:12" x14ac:dyDescent="0.35">
      <c r="A46" s="77" t="s">
        <v>83</v>
      </c>
      <c r="B46" s="122" t="s">
        <v>28</v>
      </c>
      <c r="C46" s="49">
        <v>32.886518676744998</v>
      </c>
      <c r="D46" s="49">
        <v>30.5881119884863</v>
      </c>
      <c r="E46" s="49">
        <v>34.5816625487452</v>
      </c>
      <c r="F46" s="49">
        <v>8.3403963064632904</v>
      </c>
      <c r="G46" s="49">
        <v>4.36539618403825</v>
      </c>
      <c r="H46" s="190">
        <v>1.2081085945851899</v>
      </c>
      <c r="I46" s="49">
        <v>0.47930109599999998</v>
      </c>
      <c r="J46" s="49">
        <v>1.5868507629999999</v>
      </c>
      <c r="K46" s="49">
        <v>23.1977670911362</v>
      </c>
      <c r="L46" s="190">
        <v>24.8772535879984</v>
      </c>
    </row>
    <row r="47" spans="1:12" x14ac:dyDescent="0.35">
      <c r="A47" s="77" t="s">
        <v>84</v>
      </c>
      <c r="B47" s="122" t="s">
        <v>29</v>
      </c>
      <c r="C47" s="49">
        <v>7.1512519874156597</v>
      </c>
      <c r="D47" s="49">
        <v>7.0415655598040203</v>
      </c>
      <c r="E47" s="49">
        <v>7.6392522590961702</v>
      </c>
      <c r="F47" s="49">
        <v>1.06697308289489</v>
      </c>
      <c r="G47" s="49">
        <v>5.6785008316370602</v>
      </c>
      <c r="H47" s="190">
        <v>0.12406506552054</v>
      </c>
      <c r="I47" s="49">
        <v>0.64405048600000003</v>
      </c>
      <c r="J47" s="49">
        <v>1.0323517200000001</v>
      </c>
      <c r="K47" s="49">
        <v>38.418613605665897</v>
      </c>
      <c r="L47" s="190">
        <v>27.938996216928501</v>
      </c>
    </row>
    <row r="48" spans="1:12" x14ac:dyDescent="0.35">
      <c r="A48" s="77" t="s">
        <v>85</v>
      </c>
      <c r="B48" s="122" t="s">
        <v>30</v>
      </c>
      <c r="C48" s="49">
        <v>1.1181613472254599</v>
      </c>
      <c r="D48" s="49">
        <v>1.1181613472254599</v>
      </c>
      <c r="E48" s="49">
        <v>1.3140077599335001</v>
      </c>
      <c r="F48" s="49">
        <v>0.10097152876358</v>
      </c>
      <c r="G48" s="49">
        <v>89.587068753834004</v>
      </c>
      <c r="H48" s="190">
        <v>3.6626719147361202</v>
      </c>
      <c r="I48" s="49">
        <v>1.0038194E-2</v>
      </c>
      <c r="J48" s="49">
        <v>0.31253112500000002</v>
      </c>
      <c r="K48" s="49">
        <v>3.1119494039667202</v>
      </c>
      <c r="L48" s="190">
        <v>50.649292007173898</v>
      </c>
    </row>
    <row r="49" spans="1:12" x14ac:dyDescent="0.35">
      <c r="A49" s="77" t="s">
        <v>86</v>
      </c>
      <c r="B49" s="122" t="s">
        <v>31</v>
      </c>
      <c r="C49" s="49">
        <v>17.1075307596466</v>
      </c>
      <c r="D49" s="49">
        <v>16.597594881527801</v>
      </c>
      <c r="E49" s="49">
        <v>21.6380398530961</v>
      </c>
      <c r="F49" s="49">
        <v>2.7262005953417199</v>
      </c>
      <c r="G49" s="49">
        <v>37.088715739341502</v>
      </c>
      <c r="H49" s="190">
        <v>6.4173490024926902</v>
      </c>
      <c r="I49" s="49">
        <v>1.9765249389999999</v>
      </c>
      <c r="J49" s="49">
        <v>3.9686631189999999</v>
      </c>
      <c r="K49" s="49">
        <v>33.2457933999302</v>
      </c>
      <c r="L49" s="190">
        <v>23.557970587010601</v>
      </c>
    </row>
    <row r="50" spans="1:12" x14ac:dyDescent="0.35">
      <c r="A50" s="77" t="s">
        <v>87</v>
      </c>
      <c r="B50" s="122" t="s">
        <v>32</v>
      </c>
      <c r="C50" s="49">
        <v>12.7965011024903</v>
      </c>
      <c r="D50" s="49">
        <v>11.514120973256199</v>
      </c>
      <c r="E50" s="49">
        <v>13.305170123703901</v>
      </c>
      <c r="F50" s="49">
        <v>38.068125352011997</v>
      </c>
      <c r="G50" s="49">
        <v>9.5734905323971802</v>
      </c>
      <c r="H50" s="190">
        <v>0.35388182198593998</v>
      </c>
      <c r="I50" s="49">
        <v>7.0273297999999998E-2</v>
      </c>
      <c r="J50" s="49">
        <v>0.79331733500000001</v>
      </c>
      <c r="K50" s="49">
        <v>8.1373390718562906</v>
      </c>
      <c r="L50" s="190">
        <v>20.417786501010699</v>
      </c>
    </row>
    <row r="51" spans="1:12" x14ac:dyDescent="0.35">
      <c r="A51" s="27" t="s">
        <v>88</v>
      </c>
      <c r="B51" s="156" t="s">
        <v>33</v>
      </c>
      <c r="C51" s="56">
        <v>5.1195010725121097</v>
      </c>
      <c r="D51" s="56">
        <v>4.9256750173215202</v>
      </c>
      <c r="E51" s="56">
        <v>13.265879856025901</v>
      </c>
      <c r="F51" s="56">
        <v>12.116009342101201</v>
      </c>
      <c r="G51" s="56">
        <v>12.1295232030014</v>
      </c>
      <c r="H51" s="189">
        <v>4.3278044902687904</v>
      </c>
      <c r="I51" s="56">
        <v>3.943359262</v>
      </c>
      <c r="J51" s="56">
        <v>6.4011889049999997</v>
      </c>
      <c r="K51" s="56">
        <v>38.120169178385702</v>
      </c>
      <c r="L51" s="189">
        <v>37.442924059639502</v>
      </c>
    </row>
    <row r="52" spans="1:12" x14ac:dyDescent="0.35">
      <c r="A52" s="77" t="s">
        <v>89</v>
      </c>
      <c r="B52" s="122" t="s">
        <v>448</v>
      </c>
      <c r="C52" s="49">
        <v>0.32530913125452998</v>
      </c>
      <c r="D52" s="49">
        <v>0.15276566860599</v>
      </c>
      <c r="E52" s="49">
        <v>0.38578193852338</v>
      </c>
      <c r="F52" s="49">
        <v>35.640429295287298</v>
      </c>
      <c r="G52" s="49">
        <v>12.5896468206882</v>
      </c>
      <c r="H52" s="190">
        <v>0.10780086735696</v>
      </c>
      <c r="I52" s="49">
        <v>0.16281324</v>
      </c>
      <c r="J52" s="49">
        <v>1.6002776590000001</v>
      </c>
      <c r="K52" s="49">
        <v>9.2345346511824999</v>
      </c>
      <c r="L52" s="190">
        <v>29.9004210525042</v>
      </c>
    </row>
    <row r="53" spans="1:12" x14ac:dyDescent="0.35">
      <c r="A53" s="77" t="s">
        <v>90</v>
      </c>
      <c r="B53" s="122" t="s">
        <v>34</v>
      </c>
      <c r="C53" s="49">
        <v>13.306529442265299</v>
      </c>
      <c r="D53" s="49">
        <v>13.260026918099101</v>
      </c>
      <c r="E53" s="49">
        <v>13.477988323404199</v>
      </c>
      <c r="F53" s="49">
        <v>3.1245992863759602</v>
      </c>
      <c r="G53" s="49">
        <v>29.855060548319599</v>
      </c>
      <c r="H53" s="190">
        <v>0.77015537282663005</v>
      </c>
      <c r="I53" s="49">
        <v>2.6163741000000001E-2</v>
      </c>
      <c r="J53" s="49">
        <v>7.7582021000000001E-2</v>
      </c>
      <c r="K53" s="49">
        <v>25.219093768861601</v>
      </c>
      <c r="L53" s="190">
        <v>20.265588401188101</v>
      </c>
    </row>
    <row r="54" spans="1:12" x14ac:dyDescent="0.35">
      <c r="A54" s="77" t="s">
        <v>91</v>
      </c>
      <c r="B54" s="122" t="s">
        <v>478</v>
      </c>
      <c r="C54" s="49">
        <v>1.2610613626134499</v>
      </c>
      <c r="D54" s="49">
        <v>1.2610613626134499</v>
      </c>
      <c r="E54" s="49">
        <v>1.3549616326243299</v>
      </c>
      <c r="F54" s="49">
        <v>5.14373112252441</v>
      </c>
      <c r="G54" s="49">
        <v>34.781884160080999</v>
      </c>
      <c r="H54" s="190">
        <v>3.69992968823377</v>
      </c>
      <c r="I54" s="49">
        <v>1.3885809000000001E-2</v>
      </c>
      <c r="J54" s="49">
        <v>0.90161978200000004</v>
      </c>
      <c r="K54" s="49">
        <v>1.5167366684055601</v>
      </c>
      <c r="L54" s="190">
        <v>26.981107427850802</v>
      </c>
    </row>
    <row r="55" spans="1:12" x14ac:dyDescent="0.35">
      <c r="A55" s="77" t="s">
        <v>92</v>
      </c>
      <c r="B55" s="122" t="s">
        <v>35</v>
      </c>
      <c r="C55" s="49">
        <v>1.4713866551667201</v>
      </c>
      <c r="D55" s="49">
        <v>0.74624414724512</v>
      </c>
      <c r="E55" s="49">
        <v>1.5002924260238599</v>
      </c>
      <c r="F55" s="49">
        <v>3.0550978704495302</v>
      </c>
      <c r="G55" s="49">
        <v>0.93712311080528998</v>
      </c>
      <c r="H55" s="190">
        <v>8.341488682348E-2</v>
      </c>
      <c r="I55" s="49">
        <v>0.66881980500000004</v>
      </c>
      <c r="J55" s="49">
        <v>0.97993726000000003</v>
      </c>
      <c r="K55" s="49">
        <v>40.565091073620401</v>
      </c>
      <c r="L55" s="190">
        <v>25.705225158491601</v>
      </c>
    </row>
    <row r="56" spans="1:12" x14ac:dyDescent="0.35">
      <c r="A56" s="77" t="s">
        <v>93</v>
      </c>
      <c r="B56" s="122" t="s">
        <v>36</v>
      </c>
      <c r="C56" s="49">
        <v>5.1485227500204003</v>
      </c>
      <c r="D56" s="49">
        <v>5.1405152440295003</v>
      </c>
      <c r="E56" s="49">
        <v>5.3194617554625498</v>
      </c>
      <c r="F56" s="49">
        <v>24.6163904307652</v>
      </c>
      <c r="G56" s="49">
        <v>7.9131943106025702</v>
      </c>
      <c r="H56" s="190">
        <v>0.90668325970959995</v>
      </c>
      <c r="I56" s="49">
        <v>0.25720484799999999</v>
      </c>
      <c r="J56" s="49">
        <v>0.45410553399999998</v>
      </c>
      <c r="K56" s="49">
        <v>36.1592990217314</v>
      </c>
      <c r="L56" s="190">
        <v>10.7661913807493</v>
      </c>
    </row>
    <row r="57" spans="1:12" x14ac:dyDescent="0.35">
      <c r="A57" s="27" t="s">
        <v>94</v>
      </c>
      <c r="B57" s="155" t="s">
        <v>358</v>
      </c>
      <c r="C57" s="150">
        <v>10.259798064179501</v>
      </c>
      <c r="D57" s="150">
        <v>10.2174293047019</v>
      </c>
      <c r="E57" s="150">
        <v>18.438538458682999</v>
      </c>
      <c r="F57" s="150">
        <v>3.8775152052116599</v>
      </c>
      <c r="G57" s="150">
        <v>34.7242703402502</v>
      </c>
      <c r="H57" s="188">
        <v>7.3104916142267298</v>
      </c>
      <c r="I57" s="150">
        <v>2.2924824240000001</v>
      </c>
      <c r="J57" s="150">
        <v>20.812618280999999</v>
      </c>
      <c r="K57" s="150">
        <v>9.9219754688362105</v>
      </c>
      <c r="L57" s="188">
        <v>15.604465910185001</v>
      </c>
    </row>
    <row r="58" spans="1:12" x14ac:dyDescent="0.35">
      <c r="A58" s="77" t="s">
        <v>95</v>
      </c>
      <c r="B58" s="122" t="s">
        <v>37</v>
      </c>
      <c r="C58" s="49">
        <v>39.343078480004202</v>
      </c>
      <c r="D58" s="49">
        <v>36.880233529144498</v>
      </c>
      <c r="E58" s="49">
        <v>42.2840116216246</v>
      </c>
      <c r="F58" s="49">
        <v>6.6196763412469704</v>
      </c>
      <c r="G58" s="49">
        <v>14.2626392374377</v>
      </c>
      <c r="H58" s="190">
        <v>3.35395601815758</v>
      </c>
      <c r="I58" s="49">
        <v>0.90879748900000001</v>
      </c>
      <c r="J58" s="49">
        <v>4.0788720410000101</v>
      </c>
      <c r="K58" s="49">
        <v>18.220884193183501</v>
      </c>
      <c r="L58" s="190">
        <v>25.043697347141102</v>
      </c>
    </row>
    <row r="59" spans="1:12" x14ac:dyDescent="0.35">
      <c r="A59" s="77" t="s">
        <v>96</v>
      </c>
      <c r="B59" s="122" t="s">
        <v>38</v>
      </c>
      <c r="C59" s="49">
        <v>3.9203801115946399</v>
      </c>
      <c r="D59" s="49">
        <v>3.74398578189464</v>
      </c>
      <c r="E59" s="49">
        <v>4.4213080895363701</v>
      </c>
      <c r="F59" s="49">
        <v>25.449560636174098</v>
      </c>
      <c r="G59" s="49">
        <v>49.530322715204697</v>
      </c>
      <c r="H59" s="190">
        <v>3.9159752110503598</v>
      </c>
      <c r="I59" s="49">
        <v>0.10220343599999999</v>
      </c>
      <c r="J59" s="49">
        <v>0.39562023499999999</v>
      </c>
      <c r="K59" s="49">
        <v>20.530047475384102</v>
      </c>
      <c r="L59" s="190">
        <v>18.007332896349599</v>
      </c>
    </row>
    <row r="60" spans="1:12" ht="15" thickBot="1" x14ac:dyDescent="0.4">
      <c r="A60" s="27" t="s">
        <v>97</v>
      </c>
      <c r="B60" s="156" t="s">
        <v>533</v>
      </c>
      <c r="C60" s="56">
        <v>47.152201140903301</v>
      </c>
      <c r="D60" s="56">
        <v>40.703158063607297</v>
      </c>
      <c r="E60" s="56">
        <v>55.778442640412997</v>
      </c>
      <c r="F60" s="56">
        <v>3.2706756960646501</v>
      </c>
      <c r="G60" s="56">
        <v>11.214995914731</v>
      </c>
      <c r="H60" s="189">
        <v>0.66643241083783999</v>
      </c>
      <c r="I60" s="56">
        <v>0.59975738599999995</v>
      </c>
      <c r="J60" s="56">
        <v>2.1628735990000001</v>
      </c>
      <c r="K60" s="56">
        <v>21.709645235156099</v>
      </c>
      <c r="L60" s="189">
        <v>23.061581981638199</v>
      </c>
    </row>
    <row r="61" spans="1:12" ht="15" thickBot="1" x14ac:dyDescent="0.4">
      <c r="A61" s="74" t="s">
        <v>805</v>
      </c>
      <c r="B61" s="126" t="s">
        <v>39</v>
      </c>
      <c r="C61" s="129">
        <v>10.8099065986765</v>
      </c>
      <c r="D61" s="129">
        <v>10.445676856587299</v>
      </c>
      <c r="E61" s="129">
        <v>17.0434610207035</v>
      </c>
      <c r="F61" s="129">
        <v>6.9617414013430396</v>
      </c>
      <c r="G61" s="129">
        <v>25.8974036135312</v>
      </c>
      <c r="H61" s="192">
        <v>5.30354249104888</v>
      </c>
      <c r="I61" s="129">
        <v>12.155675453000001</v>
      </c>
      <c r="J61" s="129">
        <v>45.558409378999997</v>
      </c>
      <c r="K61" s="129">
        <v>21.061887212426502</v>
      </c>
      <c r="L61" s="192">
        <v>20.133731072816801</v>
      </c>
    </row>
    <row r="62" spans="1:12" ht="15" thickBot="1" x14ac:dyDescent="0.4">
      <c r="A62" s="75" t="s">
        <v>805</v>
      </c>
      <c r="B62" s="133" t="s">
        <v>40</v>
      </c>
      <c r="C62" s="136">
        <v>12.1700977870114</v>
      </c>
      <c r="D62" s="136">
        <v>10.0351353902649</v>
      </c>
      <c r="E62" s="136">
        <v>15.168292414786</v>
      </c>
      <c r="F62" s="136">
        <v>14.993761749950799</v>
      </c>
      <c r="G62" s="136">
        <v>28.825896915195599</v>
      </c>
      <c r="H62" s="193">
        <v>5.28784939212649</v>
      </c>
      <c r="I62" s="136">
        <v>51.033885374</v>
      </c>
      <c r="J62" s="136">
        <v>250.740566656</v>
      </c>
      <c r="K62" s="136">
        <v>16.9112676804485</v>
      </c>
      <c r="L62" s="193">
        <v>22.985689175674299</v>
      </c>
    </row>
    <row r="63" spans="1:12" ht="15" thickBot="1" x14ac:dyDescent="0.4">
      <c r="A63" s="75" t="s">
        <v>805</v>
      </c>
      <c r="B63" s="133" t="s">
        <v>922</v>
      </c>
      <c r="C63" s="136">
        <v>20.926755700780902</v>
      </c>
      <c r="D63" s="136" t="s">
        <v>316</v>
      </c>
      <c r="E63" s="136">
        <v>58.609028311609897</v>
      </c>
      <c r="F63" s="136">
        <v>8.0786573720343497</v>
      </c>
      <c r="G63" s="136">
        <v>30.181817695220801</v>
      </c>
      <c r="H63" s="193">
        <v>13.431168751979801</v>
      </c>
      <c r="I63" s="136">
        <v>5501.2113759829999</v>
      </c>
      <c r="J63" s="136">
        <v>3727.9849196149999</v>
      </c>
      <c r="K63" s="136">
        <v>59.606613618207298</v>
      </c>
      <c r="L63" s="193">
        <v>28.199828168478</v>
      </c>
    </row>
    <row r="64" spans="1:12" x14ac:dyDescent="0.35">
      <c r="A64" s="76" t="s">
        <v>805</v>
      </c>
      <c r="B64" s="140" t="s">
        <v>42</v>
      </c>
      <c r="C64" s="143">
        <v>7.6746676353734502</v>
      </c>
      <c r="D64" s="143" t="s">
        <v>316</v>
      </c>
      <c r="E64" s="143">
        <v>47.9712270251853</v>
      </c>
      <c r="F64" s="143">
        <v>12.5756886705121</v>
      </c>
      <c r="G64" s="143">
        <v>9.9206991077023297</v>
      </c>
      <c r="H64" s="194">
        <v>42.726808957798298</v>
      </c>
      <c r="I64" s="143">
        <v>245.56442531499999</v>
      </c>
      <c r="J64" s="143">
        <v>332.63685490400002</v>
      </c>
      <c r="K64" s="143">
        <v>42.470404981114903</v>
      </c>
      <c r="L64" s="194">
        <v>24.4855748701839</v>
      </c>
    </row>
    <row r="65" spans="1:12" x14ac:dyDescent="0.35">
      <c r="A65" s="76" t="s">
        <v>805</v>
      </c>
      <c r="B65" s="124" t="s">
        <v>43</v>
      </c>
      <c r="C65" s="51">
        <v>5.45752024892212</v>
      </c>
      <c r="D65" s="51" t="s">
        <v>316</v>
      </c>
      <c r="E65" s="51">
        <v>49.848810199867202</v>
      </c>
      <c r="F65" s="51">
        <v>5.3891127703007999</v>
      </c>
      <c r="G65" s="51">
        <v>14.7897822706424</v>
      </c>
      <c r="H65" s="195">
        <v>15.713027893772299</v>
      </c>
      <c r="I65" s="51">
        <v>1446.1063113539999</v>
      </c>
      <c r="J65" s="51">
        <v>973.24513649300002</v>
      </c>
      <c r="K65" s="51">
        <v>59.772477977141399</v>
      </c>
      <c r="L65" s="195">
        <v>22.3982687057403</v>
      </c>
    </row>
    <row r="66" spans="1:12" ht="15" thickBot="1" x14ac:dyDescent="0.4">
      <c r="A66" s="76" t="s">
        <v>805</v>
      </c>
      <c r="B66" s="125" t="s">
        <v>315</v>
      </c>
      <c r="C66" s="100">
        <v>20.665772372563499</v>
      </c>
      <c r="D66" s="100">
        <v>0.29908705570709998</v>
      </c>
      <c r="E66" s="100">
        <v>57.314321136085901</v>
      </c>
      <c r="F66" s="100">
        <v>8.2847550605921505</v>
      </c>
      <c r="G66" s="100">
        <v>30.141405848434701</v>
      </c>
      <c r="H66" s="196">
        <v>13.1884653587217</v>
      </c>
      <c r="I66" s="100">
        <v>5552.2452613570003</v>
      </c>
      <c r="J66" s="100">
        <v>3978.7254862710001</v>
      </c>
      <c r="K66" s="100">
        <v>58.254771821000602</v>
      </c>
      <c r="L66" s="196">
        <v>27.939567849128199</v>
      </c>
    </row>
    <row r="67" spans="1:12" x14ac:dyDescent="0.35">
      <c r="A67" s="76" t="s">
        <v>805</v>
      </c>
      <c r="B67" s="124" t="s">
        <v>341</v>
      </c>
      <c r="C67" s="51">
        <v>13.724081225713601</v>
      </c>
      <c r="D67" s="51">
        <v>8.9381593122166692</v>
      </c>
      <c r="E67" s="51">
        <v>15.881551476647401</v>
      </c>
      <c r="F67" s="51">
        <v>9.8090686198683805</v>
      </c>
      <c r="G67" s="51">
        <v>34.429960608598002</v>
      </c>
      <c r="H67" s="195">
        <v>5.5220774405238702</v>
      </c>
      <c r="I67" s="51">
        <v>14.164172069999999</v>
      </c>
      <c r="J67" s="51">
        <v>96.731426980999998</v>
      </c>
      <c r="K67" s="51">
        <v>12.772528568501601</v>
      </c>
      <c r="L67" s="195">
        <v>19.255132780610399</v>
      </c>
    </row>
    <row r="68" spans="1:12" x14ac:dyDescent="0.35">
      <c r="A68" s="76" t="s">
        <v>805</v>
      </c>
      <c r="B68" s="124" t="s">
        <v>349</v>
      </c>
      <c r="C68" s="51">
        <v>9.0523538738354592</v>
      </c>
      <c r="D68" s="51">
        <v>7.33200274532763</v>
      </c>
      <c r="E68" s="51">
        <v>12.826420483023099</v>
      </c>
      <c r="F68" s="51">
        <v>6.8221617201731597</v>
      </c>
      <c r="G68" s="51">
        <v>37.2789313748941</v>
      </c>
      <c r="H68" s="195">
        <v>5.3340210856063601</v>
      </c>
      <c r="I68" s="51">
        <v>17.986228948000001</v>
      </c>
      <c r="J68" s="51">
        <v>147.39403315600001</v>
      </c>
      <c r="K68" s="51">
        <v>10.875680519050899</v>
      </c>
      <c r="L68" s="195">
        <v>21.749543490332201</v>
      </c>
    </row>
    <row r="69" spans="1:12" x14ac:dyDescent="0.35">
      <c r="A69" s="76" t="s">
        <v>805</v>
      </c>
      <c r="B69" s="124" t="s">
        <v>342</v>
      </c>
      <c r="C69" s="51">
        <v>23.116178595192199</v>
      </c>
      <c r="D69" s="51">
        <v>15.2921683282822</v>
      </c>
      <c r="E69" s="51">
        <v>24.612235329073702</v>
      </c>
      <c r="F69" s="51">
        <v>12.3384474371249</v>
      </c>
      <c r="G69" s="51">
        <v>12.4726037061612</v>
      </c>
      <c r="H69" s="195">
        <v>5.1412684796148804</v>
      </c>
      <c r="I69" s="51">
        <v>3.5891435390000002</v>
      </c>
      <c r="J69" s="51">
        <v>14.280910045000001</v>
      </c>
      <c r="K69" s="51">
        <v>20.084682578755899</v>
      </c>
      <c r="L69" s="195">
        <v>15.076420752350201</v>
      </c>
    </row>
    <row r="70" spans="1:12" x14ac:dyDescent="0.35">
      <c r="A70" s="76" t="s">
        <v>805</v>
      </c>
      <c r="B70" s="124" t="s">
        <v>343</v>
      </c>
      <c r="C70" s="51">
        <v>3.2126393372798199</v>
      </c>
      <c r="D70" s="51">
        <v>1.4061479587666299</v>
      </c>
      <c r="E70" s="51">
        <v>3.7612465962882502</v>
      </c>
      <c r="F70" s="51">
        <v>52.341968062270098</v>
      </c>
      <c r="G70" s="51">
        <v>14.0346339104163</v>
      </c>
      <c r="H70" s="195">
        <v>3.3066887835585499</v>
      </c>
      <c r="I70" s="51">
        <v>4.3177964820000003</v>
      </c>
      <c r="J70" s="51">
        <v>11.710442670000001</v>
      </c>
      <c r="K70" s="51">
        <v>26.938682665345901</v>
      </c>
      <c r="L70" s="195">
        <v>33.995468980397398</v>
      </c>
    </row>
    <row r="71" spans="1:12" x14ac:dyDescent="0.35">
      <c r="A71" s="76" t="s">
        <v>805</v>
      </c>
      <c r="B71" s="124" t="s">
        <v>344</v>
      </c>
      <c r="C71" s="51">
        <v>10.8099065986765</v>
      </c>
      <c r="D71" s="51">
        <v>10.445676856587299</v>
      </c>
      <c r="E71" s="51">
        <v>17.0434610207035</v>
      </c>
      <c r="F71" s="51">
        <v>6.9617414013430396</v>
      </c>
      <c r="G71" s="51">
        <v>25.8974036135312</v>
      </c>
      <c r="H71" s="195">
        <v>5.30354249104888</v>
      </c>
      <c r="I71" s="51">
        <v>12.155675453000001</v>
      </c>
      <c r="J71" s="51">
        <v>45.558409378999997</v>
      </c>
      <c r="K71" s="51">
        <v>21.061887212426502</v>
      </c>
      <c r="L71" s="195">
        <v>20.133731072816801</v>
      </c>
    </row>
    <row r="72" spans="1:12" x14ac:dyDescent="0.35">
      <c r="A72" s="76" t="s">
        <v>805</v>
      </c>
      <c r="B72" s="124" t="s">
        <v>345</v>
      </c>
      <c r="C72" s="51">
        <v>15.2036404052013</v>
      </c>
      <c r="D72" s="51">
        <v>10.680797273344799</v>
      </c>
      <c r="E72" s="51">
        <v>16.4016067076006</v>
      </c>
      <c r="F72" s="51">
        <v>16.090639554962902</v>
      </c>
      <c r="G72" s="51">
        <v>13.1093784473025</v>
      </c>
      <c r="H72" s="195">
        <v>6.4159213270270303</v>
      </c>
      <c r="I72" s="51">
        <v>3.2221268890000001</v>
      </c>
      <c r="J72" s="51">
        <v>19.539581976000001</v>
      </c>
      <c r="K72" s="51">
        <v>14.155909418359</v>
      </c>
      <c r="L72" s="195">
        <v>14.001302450939701</v>
      </c>
    </row>
    <row r="73" spans="1:12" x14ac:dyDescent="0.35">
      <c r="A73" s="76" t="s">
        <v>805</v>
      </c>
      <c r="B73" s="124" t="s">
        <v>346</v>
      </c>
      <c r="C73" s="51">
        <v>18.082341882288901</v>
      </c>
      <c r="D73" s="51">
        <v>14.9380152263626</v>
      </c>
      <c r="E73" s="51">
        <v>20.7508189386885</v>
      </c>
      <c r="F73" s="51">
        <v>23.461830488735899</v>
      </c>
      <c r="G73" s="51">
        <v>17.125377326721502</v>
      </c>
      <c r="H73" s="195">
        <v>4.84112102871687</v>
      </c>
      <c r="I73" s="51">
        <v>27.789015418000002</v>
      </c>
      <c r="J73" s="51">
        <v>61.979337721</v>
      </c>
      <c r="K73" s="51">
        <v>30.956360951582401</v>
      </c>
      <c r="L73" s="195">
        <v>28.956137439324898</v>
      </c>
    </row>
    <row r="74" spans="1:12" x14ac:dyDescent="0.35">
      <c r="A74" s="76" t="s">
        <v>805</v>
      </c>
      <c r="B74" s="124" t="s">
        <v>350</v>
      </c>
      <c r="C74" s="51">
        <v>5.4412230310563698</v>
      </c>
      <c r="D74" s="51">
        <v>4.0469493756102199</v>
      </c>
      <c r="E74" s="51">
        <v>6.4640262809385396</v>
      </c>
      <c r="F74" s="51">
        <v>6.4207656035683902</v>
      </c>
      <c r="G74" s="51">
        <v>58.247866674912302</v>
      </c>
      <c r="H74" s="195">
        <v>4.8723302584540402</v>
      </c>
      <c r="I74" s="51">
        <v>4.703326552</v>
      </c>
      <c r="J74" s="51">
        <v>67.372184185999998</v>
      </c>
      <c r="K74" s="51">
        <v>6.5255542469854397</v>
      </c>
      <c r="L74" s="195">
        <v>30.7239571600274</v>
      </c>
    </row>
    <row r="75" spans="1:12" ht="15" thickBot="1" x14ac:dyDescent="0.4">
      <c r="A75" s="76" t="s">
        <v>805</v>
      </c>
      <c r="B75" s="125" t="s">
        <v>1228</v>
      </c>
      <c r="C75" s="100">
        <v>4.5085312637781696</v>
      </c>
      <c r="D75" s="100">
        <v>4.0874665401598298</v>
      </c>
      <c r="E75" s="100">
        <v>4.9299055907617699</v>
      </c>
      <c r="F75" s="100">
        <v>52.374297643574103</v>
      </c>
      <c r="G75" s="100">
        <v>15.0508324889456</v>
      </c>
      <c r="H75" s="196">
        <v>3.01976338331353</v>
      </c>
      <c r="I75" s="100">
        <v>3.9412800290000001</v>
      </c>
      <c r="J75" s="100">
        <v>7.2310320629999998</v>
      </c>
      <c r="K75" s="100">
        <v>35.277210272546697</v>
      </c>
      <c r="L75" s="196">
        <v>40.493809726473998</v>
      </c>
    </row>
    <row r="76" spans="1:12" x14ac:dyDescent="0.35">
      <c r="A76" s="76" t="s">
        <v>805</v>
      </c>
      <c r="B76" s="124" t="s">
        <v>347</v>
      </c>
      <c r="C76" s="51">
        <v>21.842133570799401</v>
      </c>
      <c r="D76" s="51" t="s">
        <v>316</v>
      </c>
      <c r="E76" s="51">
        <v>63.4887362040038</v>
      </c>
      <c r="F76" s="51">
        <v>14.1797346025139</v>
      </c>
      <c r="G76" s="51">
        <v>10.612944758520999</v>
      </c>
      <c r="H76" s="195">
        <v>13.2105763722841</v>
      </c>
      <c r="I76" s="51">
        <v>660.66550621900001</v>
      </c>
      <c r="J76" s="51">
        <v>204.75425456799999</v>
      </c>
      <c r="K76" s="51">
        <v>76.340469232895799</v>
      </c>
      <c r="L76" s="195">
        <v>50.024226823068197</v>
      </c>
    </row>
    <row r="77" spans="1:12" x14ac:dyDescent="0.35">
      <c r="A77" s="76" t="s">
        <v>805</v>
      </c>
      <c r="B77" s="124" t="s">
        <v>348</v>
      </c>
      <c r="C77" s="51">
        <v>15.8252172531899</v>
      </c>
      <c r="D77" s="51" t="s">
        <v>316</v>
      </c>
      <c r="E77" s="51">
        <v>15.8253917199906</v>
      </c>
      <c r="F77" s="51">
        <v>23.254718079057799</v>
      </c>
      <c r="G77" s="51">
        <v>13.242624038265999</v>
      </c>
      <c r="H77" s="195">
        <v>13.962306251930301</v>
      </c>
      <c r="I77" s="51">
        <v>48.907963101999997</v>
      </c>
      <c r="J77" s="51">
        <v>188.387660006</v>
      </c>
      <c r="K77" s="51">
        <v>20.610562665009901</v>
      </c>
      <c r="L77" s="195">
        <v>18.025248461525798</v>
      </c>
    </row>
    <row r="78" spans="1:12" x14ac:dyDescent="0.35">
      <c r="A78" s="76" t="s">
        <v>805</v>
      </c>
      <c r="B78" s="124" t="s">
        <v>617</v>
      </c>
      <c r="C78" s="51">
        <v>57.661730776900001</v>
      </c>
      <c r="D78" s="51" t="s">
        <v>316</v>
      </c>
      <c r="E78" s="51">
        <v>72.5241859201317</v>
      </c>
      <c r="F78" s="51">
        <v>4.0390601999729796</v>
      </c>
      <c r="G78" s="51">
        <v>57.661730776900001</v>
      </c>
      <c r="H78" s="195">
        <v>7.7013520707430496</v>
      </c>
      <c r="I78" s="51">
        <v>2084.3930233740002</v>
      </c>
      <c r="J78" s="51">
        <v>732.18344337799999</v>
      </c>
      <c r="K78" s="51">
        <v>74.004489066035106</v>
      </c>
      <c r="L78" s="195">
        <v>49.318897250394201</v>
      </c>
    </row>
    <row r="79" spans="1:12" ht="15" thickBot="1" x14ac:dyDescent="0.4">
      <c r="A79" s="76" t="s">
        <v>805</v>
      </c>
      <c r="B79" s="125" t="s">
        <v>1227</v>
      </c>
      <c r="C79" s="100">
        <v>29.2347254647987</v>
      </c>
      <c r="D79" s="100" t="s">
        <v>316</v>
      </c>
      <c r="E79" s="100">
        <v>61.521506125660899</v>
      </c>
      <c r="F79" s="100">
        <v>7.81992690622402</v>
      </c>
      <c r="G79" s="100">
        <v>38.0735668447035</v>
      </c>
      <c r="H79" s="196">
        <v>13.969273255355899</v>
      </c>
      <c r="I79" s="100">
        <v>3514.0757316949998</v>
      </c>
      <c r="J79" s="100">
        <v>2317.3110288829998</v>
      </c>
      <c r="K79" s="100">
        <v>60.261407379994999</v>
      </c>
      <c r="L79" s="196">
        <v>29.850143772159601</v>
      </c>
    </row>
    <row r="80" spans="1:12" x14ac:dyDescent="0.35">
      <c r="A80" s="76" t="s">
        <v>805</v>
      </c>
      <c r="B80" s="124" t="s">
        <v>626</v>
      </c>
      <c r="C80" s="51">
        <v>5.53687260891079</v>
      </c>
      <c r="D80" s="51">
        <v>5.4089014160855502</v>
      </c>
      <c r="E80" s="51">
        <v>8.8372435764670403</v>
      </c>
      <c r="F80" s="51">
        <v>22.3511965286114</v>
      </c>
      <c r="G80" s="51">
        <v>33.995303576518502</v>
      </c>
      <c r="H80" s="195">
        <v>5.6319275698859599</v>
      </c>
      <c r="I80" s="51">
        <v>5.2466144210000003</v>
      </c>
      <c r="J80" s="51">
        <v>54.294751986999998</v>
      </c>
      <c r="K80" s="51">
        <v>8.8117131626577301</v>
      </c>
      <c r="L80" s="195">
        <v>22.2264025333216</v>
      </c>
    </row>
    <row r="81" spans="1:12" x14ac:dyDescent="0.35">
      <c r="A81" s="76" t="s">
        <v>805</v>
      </c>
      <c r="B81" s="124" t="s">
        <v>627</v>
      </c>
      <c r="C81" s="51">
        <v>0.46212810525691</v>
      </c>
      <c r="D81" s="51" t="s">
        <v>316</v>
      </c>
      <c r="E81" s="51">
        <v>67.977461813891296</v>
      </c>
      <c r="F81" s="51">
        <v>16.903375166078501</v>
      </c>
      <c r="G81" s="51">
        <v>20.211154907625499</v>
      </c>
      <c r="H81" s="195">
        <v>4.0268307634984302</v>
      </c>
      <c r="I81" s="51">
        <v>215.26508986499999</v>
      </c>
      <c r="J81" s="51">
        <v>210.706494134</v>
      </c>
      <c r="K81" s="51">
        <v>50.535082139541402</v>
      </c>
      <c r="L81" s="195">
        <v>35.2659687311684</v>
      </c>
    </row>
    <row r="82" spans="1:12" x14ac:dyDescent="0.35">
      <c r="A82" s="76" t="s">
        <v>805</v>
      </c>
      <c r="B82" s="124" t="s">
        <v>628</v>
      </c>
      <c r="C82" s="51">
        <v>15.7331161443603</v>
      </c>
      <c r="D82" s="51">
        <v>12.520104034147501</v>
      </c>
      <c r="E82" s="51">
        <v>18.568997596132199</v>
      </c>
      <c r="F82" s="51">
        <v>11.041736230613401</v>
      </c>
      <c r="G82" s="51">
        <v>26.0491645811714</v>
      </c>
      <c r="H82" s="195">
        <v>5.1030287610151603</v>
      </c>
      <c r="I82" s="51">
        <v>45.787270952999997</v>
      </c>
      <c r="J82" s="51">
        <v>196.44581466899999</v>
      </c>
      <c r="K82" s="51">
        <v>18.902154028805999</v>
      </c>
      <c r="L82" s="195">
        <v>23.3011724236612</v>
      </c>
    </row>
    <row r="83" spans="1:12" ht="15" thickBot="1" x14ac:dyDescent="0.4">
      <c r="A83" s="76" t="s">
        <v>805</v>
      </c>
      <c r="B83" s="125" t="s">
        <v>629</v>
      </c>
      <c r="C83" s="100">
        <v>22.658066202263701</v>
      </c>
      <c r="D83" s="100" t="s">
        <v>316</v>
      </c>
      <c r="E83" s="100">
        <v>57.816457460797501</v>
      </c>
      <c r="F83" s="100">
        <v>7.3320849500278999</v>
      </c>
      <c r="G83" s="100">
        <v>31.0253372320573</v>
      </c>
      <c r="H83" s="196">
        <v>14.2267771276001</v>
      </c>
      <c r="I83" s="100">
        <v>5285.946286118</v>
      </c>
      <c r="J83" s="100">
        <v>3517.2784254809899</v>
      </c>
      <c r="K83" s="100">
        <v>60.045568064999202</v>
      </c>
      <c r="L83" s="196">
        <v>27.570965563126101</v>
      </c>
    </row>
    <row r="84" spans="1:12" x14ac:dyDescent="0.35">
      <c r="A84" s="76" t="s">
        <v>805</v>
      </c>
      <c r="B84" s="124" t="s">
        <v>326</v>
      </c>
      <c r="C84" s="51">
        <v>9.2341081910448501</v>
      </c>
      <c r="D84" s="51">
        <v>5.95384884883737</v>
      </c>
      <c r="E84" s="51">
        <v>9.9897391877501391</v>
      </c>
      <c r="F84" s="51">
        <v>20.5525311202145</v>
      </c>
      <c r="G84" s="51">
        <v>14.8009115274615</v>
      </c>
      <c r="H84" s="195">
        <v>3.23333708188453</v>
      </c>
      <c r="I84" s="51">
        <v>10.113696177</v>
      </c>
      <c r="J84" s="51">
        <v>27.370344324000001</v>
      </c>
      <c r="K84" s="51">
        <v>26.981339369564999</v>
      </c>
      <c r="L84" s="195">
        <v>18.935407403318798</v>
      </c>
    </row>
    <row r="85" spans="1:12" x14ac:dyDescent="0.35">
      <c r="A85" s="76" t="s">
        <v>805</v>
      </c>
      <c r="B85" s="124" t="s">
        <v>327</v>
      </c>
      <c r="C85" s="51" t="s">
        <v>316</v>
      </c>
      <c r="D85" s="51" t="s">
        <v>316</v>
      </c>
      <c r="E85" s="51">
        <v>83.019676385027907</v>
      </c>
      <c r="F85" s="51">
        <v>21.735306167273301</v>
      </c>
      <c r="G85" s="51">
        <v>5.11354878395945</v>
      </c>
      <c r="H85" s="195">
        <v>0.99400508121303999</v>
      </c>
      <c r="I85" s="51">
        <v>7.943041375</v>
      </c>
      <c r="J85" s="51">
        <v>5.6086600760000103</v>
      </c>
      <c r="K85" s="51">
        <v>58.612871628852702</v>
      </c>
      <c r="L85" s="195">
        <v>7.6079266150250504</v>
      </c>
    </row>
    <row r="86" spans="1:12" x14ac:dyDescent="0.35">
      <c r="A86" s="76" t="s">
        <v>805</v>
      </c>
      <c r="B86" s="124" t="s">
        <v>328</v>
      </c>
      <c r="C86" s="51">
        <v>10.812609773061901</v>
      </c>
      <c r="D86" s="51">
        <v>8.8033226626755301</v>
      </c>
      <c r="E86" s="51">
        <v>14.624011232827201</v>
      </c>
      <c r="F86" s="51">
        <v>12.6038631043581</v>
      </c>
      <c r="G86" s="51">
        <v>32.847375910631797</v>
      </c>
      <c r="H86" s="195">
        <v>5.4738763467937801</v>
      </c>
      <c r="I86" s="51">
        <v>23.616084665999999</v>
      </c>
      <c r="J86" s="51">
        <v>175.10615388799999</v>
      </c>
      <c r="K86" s="51">
        <v>11.8839667054086</v>
      </c>
      <c r="L86" s="195">
        <v>22.636114997922501</v>
      </c>
    </row>
    <row r="87" spans="1:12" x14ac:dyDescent="0.35">
      <c r="A87" s="76" t="s">
        <v>805</v>
      </c>
      <c r="B87" s="124" t="s">
        <v>329</v>
      </c>
      <c r="C87" s="51">
        <v>8.9314772573379795</v>
      </c>
      <c r="D87" s="51" t="s">
        <v>316</v>
      </c>
      <c r="E87" s="51">
        <v>52.553683886545002</v>
      </c>
      <c r="F87" s="51">
        <v>12.1489404600557</v>
      </c>
      <c r="G87" s="51">
        <v>16.157938510877401</v>
      </c>
      <c r="H87" s="195">
        <v>15.755515484899201</v>
      </c>
      <c r="I87" s="51">
        <v>662.86158174399998</v>
      </c>
      <c r="J87" s="51">
        <v>295.75389317899999</v>
      </c>
      <c r="K87" s="51">
        <v>69.147807341337099</v>
      </c>
      <c r="L87" s="195">
        <v>22.784581869320501</v>
      </c>
    </row>
    <row r="88" spans="1:12" x14ac:dyDescent="0.35">
      <c r="A88" s="76" t="s">
        <v>805</v>
      </c>
      <c r="B88" s="124" t="s">
        <v>330</v>
      </c>
      <c r="C88" s="51">
        <v>15.754141972682399</v>
      </c>
      <c r="D88" s="51">
        <v>13.8276503729897</v>
      </c>
      <c r="E88" s="51">
        <v>17.9884703617589</v>
      </c>
      <c r="F88" s="51">
        <v>17.723960059124099</v>
      </c>
      <c r="G88" s="51">
        <v>26.042855082747401</v>
      </c>
      <c r="H88" s="195">
        <v>5.6702545128369799</v>
      </c>
      <c r="I88" s="51">
        <v>17.251788680000001</v>
      </c>
      <c r="J88" s="51">
        <v>47.969936257999997</v>
      </c>
      <c r="K88" s="51">
        <v>26.4509849998595</v>
      </c>
      <c r="L88" s="195">
        <v>28.7748282759704</v>
      </c>
    </row>
    <row r="89" spans="1:12" x14ac:dyDescent="0.35">
      <c r="A89" s="76" t="s">
        <v>805</v>
      </c>
      <c r="B89" s="124" t="s">
        <v>331</v>
      </c>
      <c r="C89" s="51">
        <v>5.5554171205256404</v>
      </c>
      <c r="D89" s="51" t="s">
        <v>316</v>
      </c>
      <c r="E89" s="51">
        <v>52.478094522121403</v>
      </c>
      <c r="F89" s="51">
        <v>5.4659898846897699</v>
      </c>
      <c r="G89" s="51">
        <v>18.967123289427999</v>
      </c>
      <c r="H89" s="195">
        <v>19.229093349023199</v>
      </c>
      <c r="I89" s="51">
        <v>1308.558732409</v>
      </c>
      <c r="J89" s="51">
        <v>1112.347111564</v>
      </c>
      <c r="K89" s="51">
        <v>54.052442215658303</v>
      </c>
      <c r="L89" s="195">
        <v>25.078802611966999</v>
      </c>
    </row>
    <row r="90" spans="1:12" ht="15" thickBot="1" x14ac:dyDescent="0.4">
      <c r="A90" s="76" t="s">
        <v>805</v>
      </c>
      <c r="B90" s="125" t="s">
        <v>830</v>
      </c>
      <c r="C90" s="100">
        <v>29.2792770198214</v>
      </c>
      <c r="D90" s="100">
        <v>6.9853352170999995E-4</v>
      </c>
      <c r="E90" s="100">
        <v>62.126297105905699</v>
      </c>
      <c r="F90" s="100">
        <v>8.8054799324513802</v>
      </c>
      <c r="G90" s="100">
        <v>36.842952637232003</v>
      </c>
      <c r="H90" s="196">
        <v>10.5348631256826</v>
      </c>
      <c r="I90" s="100">
        <v>3521.3635160949998</v>
      </c>
      <c r="J90" s="100">
        <v>2312.6510366699999</v>
      </c>
      <c r="K90" s="100">
        <v>60.3591829304928</v>
      </c>
      <c r="L90" s="196">
        <v>32.237011529709697</v>
      </c>
    </row>
    <row r="91" spans="1:12" x14ac:dyDescent="0.35">
      <c r="A91" s="76" t="s">
        <v>805</v>
      </c>
      <c r="B91" s="124" t="s">
        <v>332</v>
      </c>
      <c r="C91" s="51">
        <v>11.269092485031001</v>
      </c>
      <c r="D91" s="51">
        <v>7.5489128084120303</v>
      </c>
      <c r="E91" s="51">
        <v>11.8963251801857</v>
      </c>
      <c r="F91" s="51">
        <v>31.253867846151799</v>
      </c>
      <c r="G91" s="51">
        <v>13.0844003519141</v>
      </c>
      <c r="H91" s="195">
        <v>2.9296135062764002</v>
      </c>
      <c r="I91" s="51">
        <v>15.858884136</v>
      </c>
      <c r="J91" s="51">
        <v>47.593786569000002</v>
      </c>
      <c r="K91" s="51">
        <v>24.993249235686399</v>
      </c>
      <c r="L91" s="195">
        <v>23.3289423948085</v>
      </c>
    </row>
    <row r="92" spans="1:12" x14ac:dyDescent="0.35">
      <c r="A92" s="76" t="s">
        <v>805</v>
      </c>
      <c r="B92" s="124" t="s">
        <v>333</v>
      </c>
      <c r="C92" s="51">
        <v>14.290806610440701</v>
      </c>
      <c r="D92" s="51" t="s">
        <v>316</v>
      </c>
      <c r="E92" s="51">
        <v>39.326950181346902</v>
      </c>
      <c r="F92" s="51">
        <v>9.9968467643801908</v>
      </c>
      <c r="G92" s="51">
        <v>32.507590870289</v>
      </c>
      <c r="H92" s="195">
        <v>13.4966830575408</v>
      </c>
      <c r="I92" s="51">
        <v>73.271383732000004</v>
      </c>
      <c r="J92" s="51">
        <v>16.390016451000001</v>
      </c>
      <c r="K92" s="51">
        <v>81.720097592110093</v>
      </c>
      <c r="L92" s="195">
        <v>19.015559107346601</v>
      </c>
    </row>
    <row r="93" spans="1:12" x14ac:dyDescent="0.35">
      <c r="A93" s="76" t="s">
        <v>805</v>
      </c>
      <c r="B93" s="124" t="s">
        <v>334</v>
      </c>
      <c r="C93" s="51">
        <v>27.423774732639199</v>
      </c>
      <c r="D93" s="51">
        <v>9.7030981053224608</v>
      </c>
      <c r="E93" s="51">
        <v>28.1923495474426</v>
      </c>
      <c r="F93" s="51">
        <v>1.22920987638823</v>
      </c>
      <c r="G93" s="51">
        <v>29.262553077069601</v>
      </c>
      <c r="H93" s="195">
        <v>6.6251167515607001</v>
      </c>
      <c r="I93" s="51">
        <v>0.36526109699999998</v>
      </c>
      <c r="J93" s="51">
        <v>2.6892637760000002</v>
      </c>
      <c r="K93" s="51">
        <v>11.9580331536557</v>
      </c>
      <c r="L93" s="195">
        <v>38.785286579872199</v>
      </c>
    </row>
    <row r="94" spans="1:12" x14ac:dyDescent="0.35">
      <c r="A94" s="76" t="s">
        <v>805</v>
      </c>
      <c r="B94" s="124" t="s">
        <v>335</v>
      </c>
      <c r="C94" s="51">
        <v>21.9213228669981</v>
      </c>
      <c r="D94" s="51" t="s">
        <v>316</v>
      </c>
      <c r="E94" s="51">
        <v>68.233767803415105</v>
      </c>
      <c r="F94" s="51">
        <v>14.0395426424364</v>
      </c>
      <c r="G94" s="51">
        <v>9.4809344108624494</v>
      </c>
      <c r="H94" s="195">
        <v>10.2960313968959</v>
      </c>
      <c r="I94" s="51">
        <v>146.18272648000001</v>
      </c>
      <c r="J94" s="51">
        <v>74.559516456999901</v>
      </c>
      <c r="K94" s="51">
        <v>66.223267705819595</v>
      </c>
      <c r="L94" s="195">
        <v>111.596307383292</v>
      </c>
    </row>
    <row r="95" spans="1:12" x14ac:dyDescent="0.35">
      <c r="A95" s="76" t="s">
        <v>805</v>
      </c>
      <c r="B95" s="124" t="s">
        <v>336</v>
      </c>
      <c r="C95" s="51">
        <v>19.872659579157201</v>
      </c>
      <c r="D95" s="51">
        <v>14.767124288763601</v>
      </c>
      <c r="E95" s="51">
        <v>23.423384886763198</v>
      </c>
      <c r="F95" s="51">
        <v>10.031671546154101</v>
      </c>
      <c r="G95" s="51">
        <v>9.3877454383140897</v>
      </c>
      <c r="H95" s="195">
        <v>3.1050561803033601</v>
      </c>
      <c r="I95" s="51">
        <v>10.382552859</v>
      </c>
      <c r="J95" s="51">
        <v>15.498374999999999</v>
      </c>
      <c r="K95" s="51">
        <v>40.116617594100298</v>
      </c>
      <c r="L95" s="195">
        <v>19.834744611285</v>
      </c>
    </row>
    <row r="96" spans="1:12" ht="15" thickBot="1" x14ac:dyDescent="0.4">
      <c r="A96" s="76" t="s">
        <v>805</v>
      </c>
      <c r="B96" s="125" t="s">
        <v>337</v>
      </c>
      <c r="C96" s="100">
        <v>8.0235500186649098</v>
      </c>
      <c r="D96" s="100" t="s">
        <v>316</v>
      </c>
      <c r="E96" s="100">
        <v>66.816191458816604</v>
      </c>
      <c r="F96" s="100">
        <v>17.768060376081799</v>
      </c>
      <c r="G96" s="100">
        <v>30.565196495226999</v>
      </c>
      <c r="H96" s="196">
        <v>1.6256366765364101</v>
      </c>
      <c r="I96" s="100">
        <v>50.788233750000003</v>
      </c>
      <c r="J96" s="100">
        <v>25.894595428999999</v>
      </c>
      <c r="K96" s="100">
        <v>66.231559651308004</v>
      </c>
      <c r="L96" s="196">
        <v>32.267782003419903</v>
      </c>
    </row>
    <row r="97" spans="1:12" x14ac:dyDescent="0.35">
      <c r="A97" s="76" t="s">
        <v>805</v>
      </c>
      <c r="B97" s="124" t="s">
        <v>338</v>
      </c>
      <c r="C97" s="51">
        <v>10.126793837708201</v>
      </c>
      <c r="D97" s="51">
        <v>8.2534013844915801</v>
      </c>
      <c r="E97" s="51">
        <v>13.5572183467876</v>
      </c>
      <c r="F97" s="51">
        <v>20.656618954712499</v>
      </c>
      <c r="G97" s="51">
        <v>25.778967873165701</v>
      </c>
      <c r="H97" s="195">
        <v>4.81589730931986</v>
      </c>
      <c r="I97" s="51">
        <v>22.978857724000001</v>
      </c>
      <c r="J97" s="51">
        <v>80.762916567999994</v>
      </c>
      <c r="K97" s="51">
        <v>22.150052744733099</v>
      </c>
      <c r="L97" s="195">
        <v>20.316177819727098</v>
      </c>
    </row>
    <row r="98" spans="1:12" x14ac:dyDescent="0.35">
      <c r="A98" s="76" t="s">
        <v>805</v>
      </c>
      <c r="B98" s="124" t="s">
        <v>339</v>
      </c>
      <c r="C98" s="51">
        <v>5.4281381491430798</v>
      </c>
      <c r="D98" s="51" t="s">
        <v>316</v>
      </c>
      <c r="E98" s="51">
        <v>51.455718258406797</v>
      </c>
      <c r="F98" s="51">
        <v>18.275850098946201</v>
      </c>
      <c r="G98" s="51">
        <v>22.5026737503795</v>
      </c>
      <c r="H98" s="195">
        <v>12.9666499279985</v>
      </c>
      <c r="I98" s="51">
        <v>130.44708036099999</v>
      </c>
      <c r="J98" s="51">
        <v>54.643380864000001</v>
      </c>
      <c r="K98" s="51">
        <v>70.477473283955902</v>
      </c>
      <c r="L98" s="195">
        <v>19.241640923017499</v>
      </c>
    </row>
    <row r="99" spans="1:12" ht="15" thickBot="1" x14ac:dyDescent="0.4">
      <c r="A99" s="76" t="s">
        <v>805</v>
      </c>
      <c r="B99" s="125" t="s">
        <v>623</v>
      </c>
      <c r="C99" s="100">
        <v>0.98086706136005997</v>
      </c>
      <c r="D99" s="100">
        <v>0.18180125496676999</v>
      </c>
      <c r="E99" s="100">
        <v>54.040745864890098</v>
      </c>
      <c r="F99" s="100">
        <v>30.087085737714101</v>
      </c>
      <c r="G99" s="100">
        <v>16.8828607531578</v>
      </c>
      <c r="H99" s="196">
        <v>7.2962981634244102</v>
      </c>
      <c r="I99" s="100">
        <v>17.879153362</v>
      </c>
      <c r="J99" s="100">
        <v>21.433563320000001</v>
      </c>
      <c r="K99" s="100">
        <v>45.479312728815501</v>
      </c>
      <c r="L99" s="196">
        <v>29.360226564954601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1308</v>
      </c>
    </row>
    <row r="105" spans="1:12" x14ac:dyDescent="0.35">
      <c r="A105" s="30" t="s">
        <v>1011</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Height="0"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1275</v>
      </c>
      <c r="C1" s="92" t="s">
        <v>611</v>
      </c>
      <c r="D1" s="92"/>
      <c r="E1" s="92"/>
      <c r="F1" s="92"/>
      <c r="G1" s="173"/>
      <c r="H1" s="92"/>
      <c r="I1" s="92"/>
      <c r="J1" s="92"/>
      <c r="K1" s="92"/>
      <c r="L1" s="92"/>
      <c r="M1" s="173"/>
      <c r="N1" s="92"/>
    </row>
    <row r="2" spans="1:14" ht="53" thickBot="1" x14ac:dyDescent="0.4">
      <c r="A2" s="8" t="s">
        <v>1013</v>
      </c>
      <c r="B2" s="121" t="s">
        <v>625</v>
      </c>
      <c r="C2" s="161" t="s">
        <v>818</v>
      </c>
      <c r="D2" s="171" t="s">
        <v>819</v>
      </c>
      <c r="E2" s="171" t="s">
        <v>820</v>
      </c>
      <c r="F2" s="171" t="s">
        <v>821</v>
      </c>
      <c r="G2" s="172" t="s">
        <v>822</v>
      </c>
      <c r="H2" s="215" t="s">
        <v>823</v>
      </c>
      <c r="I2" s="161" t="s">
        <v>824</v>
      </c>
      <c r="J2" s="171" t="s">
        <v>825</v>
      </c>
      <c r="K2" s="171" t="s">
        <v>826</v>
      </c>
      <c r="L2" s="171" t="s">
        <v>827</v>
      </c>
      <c r="M2" s="172" t="s">
        <v>828</v>
      </c>
      <c r="N2" s="215" t="s">
        <v>829</v>
      </c>
    </row>
    <row r="3" spans="1:14" x14ac:dyDescent="0.35">
      <c r="A3" s="27" t="s">
        <v>44</v>
      </c>
      <c r="B3" s="147" t="s">
        <v>351</v>
      </c>
      <c r="C3" s="328">
        <v>1.5631518721783599</v>
      </c>
      <c r="D3" s="328">
        <v>5.8616440796980002E-2</v>
      </c>
      <c r="E3" s="328">
        <v>-4.8493805062095996</v>
      </c>
      <c r="F3" s="328">
        <v>4.0767337814000002E-3</v>
      </c>
      <c r="G3" s="329">
        <v>-3.2235354594527998</v>
      </c>
      <c r="H3" s="330">
        <v>30.108262398328598</v>
      </c>
      <c r="I3" s="148">
        <v>1321.10620663445</v>
      </c>
      <c r="J3" s="148">
        <v>49.54</v>
      </c>
      <c r="K3" s="148">
        <v>-4098.4799999999996</v>
      </c>
      <c r="L3" s="148">
        <v>3.4454734675930099</v>
      </c>
      <c r="M3" s="197">
        <v>-2724.3883198980002</v>
      </c>
      <c r="N3" s="317">
        <v>25446.1597963477</v>
      </c>
    </row>
    <row r="4" spans="1:14" x14ac:dyDescent="0.35">
      <c r="A4" s="27" t="s">
        <v>45</v>
      </c>
      <c r="B4" s="156" t="s">
        <v>0</v>
      </c>
      <c r="C4" s="331">
        <v>0</v>
      </c>
      <c r="D4" s="331">
        <v>0.41501993602273002</v>
      </c>
      <c r="E4" s="331">
        <v>0.56417114585928996</v>
      </c>
      <c r="F4" s="331">
        <v>0.32361670849402002</v>
      </c>
      <c r="G4" s="332">
        <v>1.30280779037604</v>
      </c>
      <c r="H4" s="333">
        <v>22.2442307431313</v>
      </c>
      <c r="I4" s="157">
        <v>0</v>
      </c>
      <c r="J4" s="157">
        <v>68.86</v>
      </c>
      <c r="K4" s="157">
        <v>93.607129999999998</v>
      </c>
      <c r="L4" s="157">
        <v>53.694400226782598</v>
      </c>
      <c r="M4" s="198">
        <v>216.16153022678299</v>
      </c>
      <c r="N4" s="318">
        <v>3690.7569878477898</v>
      </c>
    </row>
    <row r="5" spans="1:14" x14ac:dyDescent="0.35">
      <c r="A5" s="77" t="s">
        <v>46</v>
      </c>
      <c r="B5" s="122" t="s">
        <v>1</v>
      </c>
      <c r="C5" s="334">
        <v>0</v>
      </c>
      <c r="D5" s="334">
        <v>1.64165094346305</v>
      </c>
      <c r="E5" s="334">
        <v>2.91251019528847</v>
      </c>
      <c r="F5" s="334">
        <v>2.6548689999045498</v>
      </c>
      <c r="G5" s="335">
        <v>7.20903013865607</v>
      </c>
      <c r="H5" s="333">
        <v>16.054946631094001</v>
      </c>
      <c r="I5" s="52">
        <v>0</v>
      </c>
      <c r="J5" s="52">
        <v>73.400000000000006</v>
      </c>
      <c r="K5" s="52">
        <v>130.22149999999999</v>
      </c>
      <c r="L5" s="52">
        <v>118.702081809135</v>
      </c>
      <c r="M5" s="199">
        <v>322.32358180913502</v>
      </c>
      <c r="N5" s="318">
        <v>717.83413362916599</v>
      </c>
    </row>
    <row r="6" spans="1:14" x14ac:dyDescent="0.35">
      <c r="A6" s="77" t="s">
        <v>47</v>
      </c>
      <c r="B6" s="122" t="s">
        <v>2</v>
      </c>
      <c r="C6" s="334" t="s">
        <v>316</v>
      </c>
      <c r="D6" s="334">
        <v>6.5535041105602101</v>
      </c>
      <c r="E6" s="334">
        <v>5.2794361104389704</v>
      </c>
      <c r="F6" s="334">
        <v>22.2321042971003</v>
      </c>
      <c r="G6" s="335" t="s">
        <v>316</v>
      </c>
      <c r="H6" s="333">
        <v>21.224620653535499</v>
      </c>
      <c r="I6" s="52" t="s">
        <v>316</v>
      </c>
      <c r="J6" s="52">
        <v>145.97999999999999</v>
      </c>
      <c r="K6" s="52">
        <v>117.6</v>
      </c>
      <c r="L6" s="52">
        <v>495.22248411518399</v>
      </c>
      <c r="M6" s="199" t="s">
        <v>316</v>
      </c>
      <c r="N6" s="318">
        <v>472.78067896691402</v>
      </c>
    </row>
    <row r="7" spans="1:14" x14ac:dyDescent="0.35">
      <c r="A7" s="77" t="s">
        <v>48</v>
      </c>
      <c r="B7" s="122" t="s">
        <v>3</v>
      </c>
      <c r="C7" s="334">
        <v>0</v>
      </c>
      <c r="D7" s="334">
        <v>10.935134708324901</v>
      </c>
      <c r="E7" s="334">
        <v>7.4563672157712997</v>
      </c>
      <c r="F7" s="334">
        <v>1.9713915508572499</v>
      </c>
      <c r="G7" s="335">
        <v>20.362893474953399</v>
      </c>
      <c r="H7" s="333">
        <v>-1.1814914457815</v>
      </c>
      <c r="I7" s="52">
        <v>0</v>
      </c>
      <c r="J7" s="52">
        <v>1206.22</v>
      </c>
      <c r="K7" s="52">
        <v>822.48820000000001</v>
      </c>
      <c r="L7" s="52">
        <v>217.45794449744801</v>
      </c>
      <c r="M7" s="199">
        <v>2246.1661444974502</v>
      </c>
      <c r="N7" s="318">
        <v>-130.32657116199999</v>
      </c>
    </row>
    <row r="8" spans="1:14" x14ac:dyDescent="0.35">
      <c r="A8" s="77" t="s">
        <v>49</v>
      </c>
      <c r="B8" s="122" t="s">
        <v>4</v>
      </c>
      <c r="C8" s="334">
        <v>1.13709947459419</v>
      </c>
      <c r="D8" s="334">
        <v>12.396203632236</v>
      </c>
      <c r="E8" s="334">
        <v>14.3706891507665</v>
      </c>
      <c r="F8" s="334">
        <v>1.9465037044308</v>
      </c>
      <c r="G8" s="335">
        <v>29.850495962027502</v>
      </c>
      <c r="H8" s="333">
        <v>9.6301752191922301</v>
      </c>
      <c r="I8" s="52">
        <v>175</v>
      </c>
      <c r="J8" s="52">
        <v>1907.78</v>
      </c>
      <c r="K8" s="52">
        <v>2211.654</v>
      </c>
      <c r="L8" s="52">
        <v>299.56758919175201</v>
      </c>
      <c r="M8" s="199">
        <v>4594.0015891917501</v>
      </c>
      <c r="N8" s="318">
        <v>1482.08727645406</v>
      </c>
    </row>
    <row r="9" spans="1:14" x14ac:dyDescent="0.35">
      <c r="A9" s="77" t="s">
        <v>50</v>
      </c>
      <c r="B9" s="122" t="s">
        <v>5</v>
      </c>
      <c r="C9" s="334">
        <v>0.55104907688588001</v>
      </c>
      <c r="D9" s="334">
        <v>1.1813257261500101</v>
      </c>
      <c r="E9" s="334">
        <v>-1.4242294109367</v>
      </c>
      <c r="F9" s="334">
        <v>0.48316958260409998</v>
      </c>
      <c r="G9" s="335">
        <v>0.79131497470328005</v>
      </c>
      <c r="H9" s="333">
        <v>16.165091204189899</v>
      </c>
      <c r="I9" s="52">
        <v>69.228318397129996</v>
      </c>
      <c r="J9" s="52">
        <v>148.41</v>
      </c>
      <c r="K9" s="52">
        <v>-178.92599999999999</v>
      </c>
      <c r="L9" s="52">
        <v>60.7006147135818</v>
      </c>
      <c r="M9" s="199">
        <v>99.412933110711904</v>
      </c>
      <c r="N9" s="318">
        <v>2030.82107881665</v>
      </c>
    </row>
    <row r="10" spans="1:14" x14ac:dyDescent="0.35">
      <c r="A10" s="77" t="s">
        <v>51</v>
      </c>
      <c r="B10" s="122" t="s">
        <v>6</v>
      </c>
      <c r="C10" s="334">
        <v>1.55910042762527</v>
      </c>
      <c r="D10" s="334">
        <v>0.25047884501888001</v>
      </c>
      <c r="E10" s="334">
        <v>1.3213867753291899</v>
      </c>
      <c r="F10" s="334">
        <v>0.22948596357244999</v>
      </c>
      <c r="G10" s="335">
        <v>3.3604520115457901</v>
      </c>
      <c r="H10" s="333">
        <v>12.7615331578062</v>
      </c>
      <c r="I10" s="52">
        <v>6046.9573121642197</v>
      </c>
      <c r="J10" s="52">
        <v>971.48</v>
      </c>
      <c r="K10" s="52">
        <v>5124.9870000000001</v>
      </c>
      <c r="L10" s="52">
        <v>890.05929372820901</v>
      </c>
      <c r="M10" s="199">
        <v>13033.483605892399</v>
      </c>
      <c r="N10" s="318">
        <v>49495.494245076297</v>
      </c>
    </row>
    <row r="11" spans="1:14" x14ac:dyDescent="0.35">
      <c r="A11" s="27" t="s">
        <v>52</v>
      </c>
      <c r="B11" s="122" t="s">
        <v>552</v>
      </c>
      <c r="C11" s="331">
        <v>-4.8530636055199999E-2</v>
      </c>
      <c r="D11" s="331">
        <v>4.1884847693790901</v>
      </c>
      <c r="E11" s="331">
        <v>2.35091900198575</v>
      </c>
      <c r="F11" s="331">
        <v>0.42155605338928998</v>
      </c>
      <c r="G11" s="332">
        <v>6.9124291886989102</v>
      </c>
      <c r="H11" s="333">
        <v>37.830560275635598</v>
      </c>
      <c r="I11" s="157">
        <v>-11.31184473067</v>
      </c>
      <c r="J11" s="157">
        <v>976.28</v>
      </c>
      <c r="K11" s="157">
        <v>547.96789999999999</v>
      </c>
      <c r="L11" s="157">
        <v>98.259100000000004</v>
      </c>
      <c r="M11" s="198">
        <v>1611.1951552693299</v>
      </c>
      <c r="N11" s="318">
        <v>8817.7996147691902</v>
      </c>
    </row>
    <row r="12" spans="1:14" ht="15" thickBot="1" x14ac:dyDescent="0.4">
      <c r="A12" s="77" t="s">
        <v>53</v>
      </c>
      <c r="B12" s="123" t="s">
        <v>7</v>
      </c>
      <c r="C12" s="336">
        <v>-0.74028326420349999</v>
      </c>
      <c r="D12" s="336">
        <v>4.9772051823405601</v>
      </c>
      <c r="E12" s="336">
        <v>1.4295125101861299</v>
      </c>
      <c r="F12" s="336">
        <v>4.7057842784060702</v>
      </c>
      <c r="G12" s="337">
        <v>10.3722187067292</v>
      </c>
      <c r="H12" s="338" t="s">
        <v>316</v>
      </c>
      <c r="I12" s="107">
        <v>-145</v>
      </c>
      <c r="J12" s="107">
        <v>974.89</v>
      </c>
      <c r="K12" s="107">
        <v>280</v>
      </c>
      <c r="L12" s="107">
        <v>921.72652464730004</v>
      </c>
      <c r="M12" s="200">
        <v>2031.6165246472999</v>
      </c>
      <c r="N12" s="319" t="s">
        <v>316</v>
      </c>
    </row>
    <row r="13" spans="1:14" ht="15" thickBot="1" x14ac:dyDescent="0.4">
      <c r="A13" s="74" t="s">
        <v>805</v>
      </c>
      <c r="B13" s="126" t="s">
        <v>8</v>
      </c>
      <c r="C13" s="339">
        <v>1.28994850255264</v>
      </c>
      <c r="D13" s="339">
        <v>1.2210858272109999</v>
      </c>
      <c r="E13" s="339">
        <v>0.83000388247034995</v>
      </c>
      <c r="F13" s="339">
        <v>0.53629248174060995</v>
      </c>
      <c r="G13" s="211">
        <v>3.8773306939746002</v>
      </c>
      <c r="H13" s="340">
        <v>17.0434962392664</v>
      </c>
      <c r="I13" s="127">
        <v>7455.9799924651297</v>
      </c>
      <c r="J13" s="127">
        <v>6522.84</v>
      </c>
      <c r="K13" s="127">
        <v>5051.1197300000003</v>
      </c>
      <c r="L13" s="127">
        <v>3158.8355063969898</v>
      </c>
      <c r="M13" s="130">
        <v>22188.775228862101</v>
      </c>
      <c r="N13" s="320">
        <v>92023.407240745699</v>
      </c>
    </row>
    <row r="14" spans="1:14" x14ac:dyDescent="0.35">
      <c r="A14" s="77" t="s">
        <v>54</v>
      </c>
      <c r="B14" s="122" t="s">
        <v>9</v>
      </c>
      <c r="C14" s="334">
        <v>0</v>
      </c>
      <c r="D14" s="334">
        <v>19.549994618770299</v>
      </c>
      <c r="E14" s="334">
        <v>3.4687647004509999E-2</v>
      </c>
      <c r="F14" s="334">
        <v>1.6042797079856901</v>
      </c>
      <c r="G14" s="335">
        <v>21.188961973760499</v>
      </c>
      <c r="H14" s="333">
        <v>1.2780843756753999</v>
      </c>
      <c r="I14" s="52">
        <v>0</v>
      </c>
      <c r="J14" s="52">
        <v>588.94000000000005</v>
      </c>
      <c r="K14" s="52">
        <v>1.044959</v>
      </c>
      <c r="L14" s="52">
        <v>48.328631779466001</v>
      </c>
      <c r="M14" s="199">
        <v>638.31359077946604</v>
      </c>
      <c r="N14" s="318">
        <v>38.502057258244697</v>
      </c>
    </row>
    <row r="15" spans="1:14" x14ac:dyDescent="0.35">
      <c r="A15" s="77" t="s">
        <v>55</v>
      </c>
      <c r="B15" s="122" t="s">
        <v>10</v>
      </c>
      <c r="C15" s="334">
        <v>5.6669671967300002E-2</v>
      </c>
      <c r="D15" s="334">
        <v>3.42285037984314</v>
      </c>
      <c r="E15" s="334">
        <v>2.6325073005322102</v>
      </c>
      <c r="F15" s="334">
        <v>0.91145778453742998</v>
      </c>
      <c r="G15" s="335">
        <v>7.0234851368800797</v>
      </c>
      <c r="H15" s="333">
        <v>20.819176112529799</v>
      </c>
      <c r="I15" s="52">
        <v>22.10627722724</v>
      </c>
      <c r="J15" s="52">
        <v>1335.22</v>
      </c>
      <c r="K15" s="52">
        <v>1026.915</v>
      </c>
      <c r="L15" s="52">
        <v>355.55064581170302</v>
      </c>
      <c r="M15" s="199">
        <v>2739.7919230389398</v>
      </c>
      <c r="N15" s="318">
        <v>8121.3542060362897</v>
      </c>
    </row>
    <row r="16" spans="1:14" x14ac:dyDescent="0.35">
      <c r="A16" s="77" t="s">
        <v>56</v>
      </c>
      <c r="B16" s="122" t="s">
        <v>11</v>
      </c>
      <c r="C16" s="334">
        <v>0</v>
      </c>
      <c r="D16" s="334">
        <v>33.109084945123399</v>
      </c>
      <c r="E16" s="334">
        <v>1.12440270761252</v>
      </c>
      <c r="F16" s="334">
        <v>0</v>
      </c>
      <c r="G16" s="335">
        <v>34.233487652736002</v>
      </c>
      <c r="H16" s="333">
        <v>6.2111423972899296</v>
      </c>
      <c r="I16" s="52">
        <v>0</v>
      </c>
      <c r="J16" s="52">
        <v>753.85</v>
      </c>
      <c r="K16" s="52">
        <v>25.60116</v>
      </c>
      <c r="L16" s="52">
        <v>0</v>
      </c>
      <c r="M16" s="199">
        <v>779.45115999999996</v>
      </c>
      <c r="N16" s="318">
        <v>141.419483623834</v>
      </c>
    </row>
    <row r="17" spans="1:14" x14ac:dyDescent="0.35">
      <c r="A17" s="27" t="s">
        <v>57</v>
      </c>
      <c r="B17" s="154" t="s">
        <v>352</v>
      </c>
      <c r="C17" s="328">
        <v>0</v>
      </c>
      <c r="D17" s="328">
        <v>6.4662357020865899</v>
      </c>
      <c r="E17" s="328">
        <v>5.1821238743668401</v>
      </c>
      <c r="F17" s="328">
        <v>0</v>
      </c>
      <c r="G17" s="329">
        <v>11.6483595764534</v>
      </c>
      <c r="H17" s="341">
        <v>22.518454938719898</v>
      </c>
      <c r="I17" s="148">
        <v>0</v>
      </c>
      <c r="J17" s="148">
        <v>707.05</v>
      </c>
      <c r="K17" s="148">
        <v>566.63890000000004</v>
      </c>
      <c r="L17" s="148">
        <v>0</v>
      </c>
      <c r="M17" s="197">
        <v>1273.6889000000001</v>
      </c>
      <c r="N17" s="321">
        <v>2462.2785648355102</v>
      </c>
    </row>
    <row r="18" spans="1:14" x14ac:dyDescent="0.35">
      <c r="A18" s="27" t="s">
        <v>58</v>
      </c>
      <c r="B18" s="154" t="s">
        <v>921</v>
      </c>
      <c r="C18" s="328">
        <v>-1.07087353861E-2</v>
      </c>
      <c r="D18" s="328">
        <v>1.46412723948113</v>
      </c>
      <c r="E18" s="328">
        <v>37.950964565214399</v>
      </c>
      <c r="F18" s="328" t="s">
        <v>316</v>
      </c>
      <c r="G18" s="329" t="s">
        <v>316</v>
      </c>
      <c r="H18" s="341">
        <v>11.605099645088499</v>
      </c>
      <c r="I18" s="148">
        <v>-1.3697066905699999</v>
      </c>
      <c r="J18" s="148">
        <v>187.27</v>
      </c>
      <c r="K18" s="148">
        <v>4854.1390000000001</v>
      </c>
      <c r="L18" s="148" t="s">
        <v>316</v>
      </c>
      <c r="M18" s="197" t="s">
        <v>316</v>
      </c>
      <c r="N18" s="321">
        <v>1484.3566542112201</v>
      </c>
    </row>
    <row r="19" spans="1:14" x14ac:dyDescent="0.35">
      <c r="A19" s="27" t="s">
        <v>59</v>
      </c>
      <c r="B19" s="122" t="s">
        <v>577</v>
      </c>
      <c r="C19" s="331">
        <v>0</v>
      </c>
      <c r="D19" s="331">
        <v>6.0031747677036202</v>
      </c>
      <c r="E19" s="331" t="s">
        <v>316</v>
      </c>
      <c r="F19" s="331">
        <v>4.1197738558415402</v>
      </c>
      <c r="G19" s="332" t="s">
        <v>316</v>
      </c>
      <c r="H19" s="333">
        <v>10.102190659127199</v>
      </c>
      <c r="I19" s="157">
        <v>0</v>
      </c>
      <c r="J19" s="157">
        <v>3025.53</v>
      </c>
      <c r="K19" s="157" t="s">
        <v>316</v>
      </c>
      <c r="L19" s="157">
        <v>2076.3179278274201</v>
      </c>
      <c r="M19" s="198" t="s">
        <v>316</v>
      </c>
      <c r="N19" s="318">
        <v>5091.3861560957002</v>
      </c>
    </row>
    <row r="20" spans="1:14" x14ac:dyDescent="0.35">
      <c r="A20" s="27" t="s">
        <v>60</v>
      </c>
      <c r="B20" s="154" t="s">
        <v>353</v>
      </c>
      <c r="C20" s="328">
        <v>1.6452755793159999E-2</v>
      </c>
      <c r="D20" s="328">
        <v>0.56116702901935001</v>
      </c>
      <c r="E20" s="328">
        <v>3.9614266922237502</v>
      </c>
      <c r="F20" s="328">
        <v>0</v>
      </c>
      <c r="G20" s="329">
        <v>4.5390464770362602</v>
      </c>
      <c r="H20" s="341">
        <v>-0.39960299485709999</v>
      </c>
      <c r="I20" s="148">
        <v>1.8784568749699999</v>
      </c>
      <c r="J20" s="148">
        <v>64.069999999999993</v>
      </c>
      <c r="K20" s="148">
        <v>452.28710000000001</v>
      </c>
      <c r="L20" s="148">
        <v>0</v>
      </c>
      <c r="M20" s="197">
        <v>518.23555687497003</v>
      </c>
      <c r="N20" s="321">
        <v>-45.623784998984</v>
      </c>
    </row>
    <row r="21" spans="1:14" x14ac:dyDescent="0.35">
      <c r="A21" s="27" t="s">
        <v>61</v>
      </c>
      <c r="B21" s="154" t="s">
        <v>354</v>
      </c>
      <c r="C21" s="328">
        <v>0</v>
      </c>
      <c r="D21" s="328">
        <v>0.69160798906262</v>
      </c>
      <c r="E21" s="328">
        <v>9.2036839800252306</v>
      </c>
      <c r="F21" s="328">
        <v>0.10937991159759</v>
      </c>
      <c r="G21" s="329">
        <v>10.0046718806854</v>
      </c>
      <c r="H21" s="341">
        <v>24.9081690857989</v>
      </c>
      <c r="I21" s="148">
        <v>0</v>
      </c>
      <c r="J21" s="148">
        <v>116.71</v>
      </c>
      <c r="K21" s="148">
        <v>1553.1369999999999</v>
      </c>
      <c r="L21" s="148">
        <v>18.458042249999998</v>
      </c>
      <c r="M21" s="197">
        <v>1688.30504225</v>
      </c>
      <c r="N21" s="321">
        <v>4203.2950167965701</v>
      </c>
    </row>
    <row r="22" spans="1:14" ht="15" thickBot="1" x14ac:dyDescent="0.4">
      <c r="A22" s="77" t="s">
        <v>62</v>
      </c>
      <c r="B22" s="122" t="s">
        <v>555</v>
      </c>
      <c r="C22" s="334">
        <v>0</v>
      </c>
      <c r="D22" s="334">
        <v>11.9279182216197</v>
      </c>
      <c r="E22" s="334">
        <v>5.6172437616075497</v>
      </c>
      <c r="F22" s="334">
        <v>2.5807281416588101</v>
      </c>
      <c r="G22" s="335">
        <v>20.125890124886102</v>
      </c>
      <c r="H22" s="333">
        <v>2.46095936455899</v>
      </c>
      <c r="I22" s="52">
        <v>0</v>
      </c>
      <c r="J22" s="52">
        <v>51.37</v>
      </c>
      <c r="K22" s="52">
        <v>24.191800000000001</v>
      </c>
      <c r="L22" s="52">
        <v>11.1144293726563</v>
      </c>
      <c r="M22" s="199">
        <v>86.676229372656394</v>
      </c>
      <c r="N22" s="318">
        <v>10.5986208329511</v>
      </c>
    </row>
    <row r="23" spans="1:14" ht="15" thickBot="1" x14ac:dyDescent="0.4">
      <c r="A23" s="74" t="s">
        <v>805</v>
      </c>
      <c r="B23" s="126" t="s">
        <v>12</v>
      </c>
      <c r="C23" s="339">
        <v>1.8028307840109999E-2</v>
      </c>
      <c r="D23" s="339">
        <v>4.7336921640513498</v>
      </c>
      <c r="E23" s="339">
        <v>7.4039123961855697</v>
      </c>
      <c r="F23" s="339">
        <v>1.7392296623700501</v>
      </c>
      <c r="G23" s="211">
        <v>13.894862530447099</v>
      </c>
      <c r="H23" s="340">
        <v>14.8977206684509</v>
      </c>
      <c r="I23" s="127">
        <v>22.61502741164</v>
      </c>
      <c r="J23" s="127">
        <v>6830.01</v>
      </c>
      <c r="K23" s="127">
        <v>8503.9549189999998</v>
      </c>
      <c r="L23" s="127">
        <v>2509.7696770412499</v>
      </c>
      <c r="M23" s="130">
        <v>17866.349623452901</v>
      </c>
      <c r="N23" s="320">
        <v>21507.566974691301</v>
      </c>
    </row>
    <row r="24" spans="1:14" x14ac:dyDescent="0.35">
      <c r="A24" s="77" t="s">
        <v>63</v>
      </c>
      <c r="B24" s="122" t="s">
        <v>13</v>
      </c>
      <c r="C24" s="334">
        <v>0</v>
      </c>
      <c r="D24" s="334">
        <v>6.5856032601686296</v>
      </c>
      <c r="E24" s="334">
        <v>0.30953017114540998</v>
      </c>
      <c r="F24" s="334">
        <v>14.198017568666801</v>
      </c>
      <c r="G24" s="335">
        <v>21.0931509999808</v>
      </c>
      <c r="H24" s="333">
        <v>12.530859602661501</v>
      </c>
      <c r="I24" s="52">
        <v>0</v>
      </c>
      <c r="J24" s="52">
        <v>78.239999999999995</v>
      </c>
      <c r="K24" s="52">
        <v>3.6773609999999999</v>
      </c>
      <c r="L24" s="52">
        <v>168.678988194021</v>
      </c>
      <c r="M24" s="199">
        <v>250.596349194021</v>
      </c>
      <c r="N24" s="318">
        <v>148.87238368002301</v>
      </c>
    </row>
    <row r="25" spans="1:14" x14ac:dyDescent="0.35">
      <c r="A25" s="77" t="s">
        <v>64</v>
      </c>
      <c r="B25" s="122" t="s">
        <v>14</v>
      </c>
      <c r="C25" s="334">
        <v>0</v>
      </c>
      <c r="D25" s="334">
        <v>8.1428063138655702</v>
      </c>
      <c r="E25" s="334">
        <v>6.6342594013437903</v>
      </c>
      <c r="F25" s="334">
        <v>2.3746487354786501</v>
      </c>
      <c r="G25" s="335">
        <v>17.151714450688001</v>
      </c>
      <c r="H25" s="333" t="s">
        <v>316</v>
      </c>
      <c r="I25" s="52">
        <v>0</v>
      </c>
      <c r="J25" s="52">
        <v>272.48</v>
      </c>
      <c r="K25" s="52">
        <v>222</v>
      </c>
      <c r="L25" s="52">
        <v>79.462075174431703</v>
      </c>
      <c r="M25" s="199">
        <v>573.94207517443203</v>
      </c>
      <c r="N25" s="318" t="s">
        <v>316</v>
      </c>
    </row>
    <row r="26" spans="1:14" x14ac:dyDescent="0.35">
      <c r="A26" s="77" t="s">
        <v>65</v>
      </c>
      <c r="B26" s="122" t="s">
        <v>15</v>
      </c>
      <c r="C26" s="334">
        <v>0</v>
      </c>
      <c r="D26" s="334">
        <v>13.973258074616901</v>
      </c>
      <c r="E26" s="334">
        <v>3.3865207414725398</v>
      </c>
      <c r="F26" s="334">
        <v>0</v>
      </c>
      <c r="G26" s="335">
        <v>17.359778816089499</v>
      </c>
      <c r="H26" s="333">
        <v>15.1641973264413</v>
      </c>
      <c r="I26" s="52">
        <v>0</v>
      </c>
      <c r="J26" s="52">
        <v>276.93</v>
      </c>
      <c r="K26" s="52">
        <v>67.116</v>
      </c>
      <c r="L26" s="52">
        <v>0</v>
      </c>
      <c r="M26" s="199">
        <v>344.04599999999999</v>
      </c>
      <c r="N26" s="318">
        <v>300.53271350078501</v>
      </c>
    </row>
    <row r="27" spans="1:14" x14ac:dyDescent="0.35">
      <c r="A27" s="77" t="s">
        <v>66</v>
      </c>
      <c r="B27" s="122" t="s">
        <v>16</v>
      </c>
      <c r="C27" s="334">
        <v>0</v>
      </c>
      <c r="D27" s="334">
        <v>5.1939104022664804</v>
      </c>
      <c r="E27" s="334">
        <v>2.7522497714740002</v>
      </c>
      <c r="F27" s="334">
        <v>0.57343306479516998</v>
      </c>
      <c r="G27" s="335">
        <v>8.5195932385356592</v>
      </c>
      <c r="H27" s="333">
        <v>29.969405743746101</v>
      </c>
      <c r="I27" s="52">
        <v>0</v>
      </c>
      <c r="J27" s="52">
        <v>4809.97</v>
      </c>
      <c r="K27" s="52">
        <v>2548.8000000000002</v>
      </c>
      <c r="L27" s="52">
        <v>531.04417000902401</v>
      </c>
      <c r="M27" s="199">
        <v>7889.81417000903</v>
      </c>
      <c r="N27" s="318">
        <v>27754.029503924899</v>
      </c>
    </row>
    <row r="28" spans="1:14" x14ac:dyDescent="0.35">
      <c r="A28" s="77" t="s">
        <v>67</v>
      </c>
      <c r="B28" s="122" t="s">
        <v>17</v>
      </c>
      <c r="C28" s="334">
        <v>1.0434103685954399</v>
      </c>
      <c r="D28" s="334">
        <v>3.2361517015813002</v>
      </c>
      <c r="E28" s="334">
        <v>1.09336947476478</v>
      </c>
      <c r="F28" s="334">
        <v>2.8252554060272899</v>
      </c>
      <c r="G28" s="335">
        <v>8.1981869509688092</v>
      </c>
      <c r="H28" s="333">
        <v>13.6226591853539</v>
      </c>
      <c r="I28" s="52">
        <v>1048.1881317044599</v>
      </c>
      <c r="J28" s="52">
        <v>3250.97</v>
      </c>
      <c r="K28" s="52">
        <v>1098.376</v>
      </c>
      <c r="L28" s="52">
        <v>2838.1922154157701</v>
      </c>
      <c r="M28" s="199">
        <v>8235.7263471202295</v>
      </c>
      <c r="N28" s="318">
        <v>13685.0371724447</v>
      </c>
    </row>
    <row r="29" spans="1:14" x14ac:dyDescent="0.35">
      <c r="A29" s="77" t="s">
        <v>68</v>
      </c>
      <c r="B29" s="122" t="s">
        <v>18</v>
      </c>
      <c r="C29" s="334">
        <v>-7.8687395612900002E-2</v>
      </c>
      <c r="D29" s="334">
        <v>5.3611341869143603</v>
      </c>
      <c r="E29" s="334">
        <v>3.36279812976343</v>
      </c>
      <c r="F29" s="334">
        <v>2.89036438302927</v>
      </c>
      <c r="G29" s="335">
        <v>11.5356093040941</v>
      </c>
      <c r="H29" s="333">
        <v>13.4620992249402</v>
      </c>
      <c r="I29" s="52">
        <v>-11.09859329503</v>
      </c>
      <c r="J29" s="52">
        <v>756.17</v>
      </c>
      <c r="K29" s="52">
        <v>474.31139999999999</v>
      </c>
      <c r="L29" s="52">
        <v>407.67620419760198</v>
      </c>
      <c r="M29" s="199">
        <v>1627.05901090257</v>
      </c>
      <c r="N29" s="318">
        <v>1898.78395429271</v>
      </c>
    </row>
    <row r="30" spans="1:14" x14ac:dyDescent="0.35">
      <c r="A30" s="77" t="s">
        <v>69</v>
      </c>
      <c r="B30" s="122" t="s">
        <v>19</v>
      </c>
      <c r="C30" s="334">
        <v>-5.8283874926071002</v>
      </c>
      <c r="D30" s="334">
        <v>0.15790592700521</v>
      </c>
      <c r="E30" s="334">
        <v>3.35619223224721</v>
      </c>
      <c r="F30" s="334">
        <v>2.2675779944534402</v>
      </c>
      <c r="G30" s="335">
        <v>-4.6711338901299998E-2</v>
      </c>
      <c r="H30" s="333">
        <v>17.151728580934801</v>
      </c>
      <c r="I30" s="52">
        <v>-818.67499870198003</v>
      </c>
      <c r="J30" s="52">
        <v>22.18</v>
      </c>
      <c r="K30" s="52">
        <v>471.4221</v>
      </c>
      <c r="L30" s="52">
        <v>318.51166622338201</v>
      </c>
      <c r="M30" s="199">
        <v>-6.5612324785986003</v>
      </c>
      <c r="N30" s="318">
        <v>2409.1897444266301</v>
      </c>
    </row>
    <row r="31" spans="1:14" x14ac:dyDescent="0.35">
      <c r="A31" s="77" t="s">
        <v>70</v>
      </c>
      <c r="B31" s="122" t="s">
        <v>20</v>
      </c>
      <c r="C31" s="334">
        <v>0</v>
      </c>
      <c r="D31" s="334">
        <v>11.501196139568</v>
      </c>
      <c r="E31" s="334">
        <v>3.4167030454263898</v>
      </c>
      <c r="F31" s="334">
        <v>2.5174042775587102</v>
      </c>
      <c r="G31" s="335">
        <v>17.435303462553101</v>
      </c>
      <c r="H31" s="333">
        <v>6.2425703992395798</v>
      </c>
      <c r="I31" s="52">
        <v>0</v>
      </c>
      <c r="J31" s="52">
        <v>1191.0999999999999</v>
      </c>
      <c r="K31" s="52">
        <v>353.84449999999998</v>
      </c>
      <c r="L31" s="52">
        <v>260.710294704425</v>
      </c>
      <c r="M31" s="199">
        <v>1805.6547947044301</v>
      </c>
      <c r="N31" s="318">
        <v>646.50019983169796</v>
      </c>
    </row>
    <row r="32" spans="1:14" x14ac:dyDescent="0.35">
      <c r="A32" s="77" t="s">
        <v>71</v>
      </c>
      <c r="B32" s="122" t="s">
        <v>21</v>
      </c>
      <c r="C32" s="334">
        <v>-1.1176295272173999</v>
      </c>
      <c r="D32" s="334" t="s">
        <v>316</v>
      </c>
      <c r="E32" s="334">
        <v>9.0971476778140197</v>
      </c>
      <c r="F32" s="334">
        <v>1.49665019984209</v>
      </c>
      <c r="G32" s="335" t="s">
        <v>316</v>
      </c>
      <c r="H32" s="333">
        <v>6.2294349910003302</v>
      </c>
      <c r="I32" s="52">
        <v>-17.659402422380001</v>
      </c>
      <c r="J32" s="52" t="s">
        <v>316</v>
      </c>
      <c r="K32" s="52">
        <v>143.74189999999999</v>
      </c>
      <c r="L32" s="52">
        <v>23.6482193078321</v>
      </c>
      <c r="M32" s="199" t="s">
        <v>316</v>
      </c>
      <c r="N32" s="318">
        <v>98.429843424069404</v>
      </c>
    </row>
    <row r="33" spans="1:14" x14ac:dyDescent="0.35">
      <c r="A33" s="77" t="s">
        <v>72</v>
      </c>
      <c r="B33" s="122" t="s">
        <v>22</v>
      </c>
      <c r="C33" s="334" t="s">
        <v>316</v>
      </c>
      <c r="D33" s="334">
        <v>36.859385277255797</v>
      </c>
      <c r="E33" s="334">
        <v>8.8316476478807306</v>
      </c>
      <c r="F33" s="334">
        <v>31.1577367801072</v>
      </c>
      <c r="G33" s="335" t="s">
        <v>316</v>
      </c>
      <c r="H33" s="333" t="s">
        <v>316</v>
      </c>
      <c r="I33" s="52" t="s">
        <v>316</v>
      </c>
      <c r="J33" s="52">
        <v>1865.58</v>
      </c>
      <c r="K33" s="52">
        <v>447</v>
      </c>
      <c r="L33" s="52">
        <v>1577</v>
      </c>
      <c r="M33" s="199" t="s">
        <v>316</v>
      </c>
      <c r="N33" s="318" t="s">
        <v>316</v>
      </c>
    </row>
    <row r="34" spans="1:14" x14ac:dyDescent="0.35">
      <c r="A34" s="27" t="s">
        <v>73</v>
      </c>
      <c r="B34" s="156" t="s">
        <v>526</v>
      </c>
      <c r="C34" s="331" t="s">
        <v>316</v>
      </c>
      <c r="D34" s="331">
        <v>41.085282790605902</v>
      </c>
      <c r="E34" s="331">
        <v>-5.0524391531049</v>
      </c>
      <c r="F34" s="331">
        <v>15.254949133770801</v>
      </c>
      <c r="G34" s="332" t="s">
        <v>316</v>
      </c>
      <c r="H34" s="333">
        <v>9.1233718796547993</v>
      </c>
      <c r="I34" s="157" t="s">
        <v>316</v>
      </c>
      <c r="J34" s="157">
        <v>1885.27</v>
      </c>
      <c r="K34" s="157">
        <v>-231.84</v>
      </c>
      <c r="L34" s="157">
        <v>700</v>
      </c>
      <c r="M34" s="198" t="s">
        <v>316</v>
      </c>
      <c r="N34" s="318">
        <v>418.64186237242097</v>
      </c>
    </row>
    <row r="35" spans="1:14" x14ac:dyDescent="0.35">
      <c r="A35" s="77" t="s">
        <v>74</v>
      </c>
      <c r="B35" s="122" t="s">
        <v>520</v>
      </c>
      <c r="C35" s="334">
        <v>0</v>
      </c>
      <c r="D35" s="334">
        <v>4.8405456742198103</v>
      </c>
      <c r="E35" s="334">
        <v>2.45906465617368</v>
      </c>
      <c r="F35" s="334">
        <v>1.5561933733098601</v>
      </c>
      <c r="G35" s="335">
        <v>8.8558037037033603</v>
      </c>
      <c r="H35" s="333">
        <v>12.5010609791638</v>
      </c>
      <c r="I35" s="52">
        <v>0</v>
      </c>
      <c r="J35" s="52">
        <v>1624.67</v>
      </c>
      <c r="K35" s="52">
        <v>825.35500000000002</v>
      </c>
      <c r="L35" s="52">
        <v>522.31728775554598</v>
      </c>
      <c r="M35" s="199">
        <v>2972.3422877555499</v>
      </c>
      <c r="N35" s="318">
        <v>4195.8283441446001</v>
      </c>
    </row>
    <row r="36" spans="1:14" x14ac:dyDescent="0.35">
      <c r="A36" s="77" t="s">
        <v>75</v>
      </c>
      <c r="B36" s="122" t="s">
        <v>616</v>
      </c>
      <c r="C36" s="334">
        <v>1.521866712385E-2</v>
      </c>
      <c r="D36" s="334">
        <v>3.5407392432859099</v>
      </c>
      <c r="E36" s="334">
        <v>1.6290390136113799</v>
      </c>
      <c r="F36" s="334">
        <v>0.71286779147571999</v>
      </c>
      <c r="G36" s="335">
        <v>5.8978647154968602</v>
      </c>
      <c r="H36" s="333">
        <v>27.569965143903001</v>
      </c>
      <c r="I36" s="52">
        <v>9.2545422522099994</v>
      </c>
      <c r="J36" s="52">
        <v>2153.14</v>
      </c>
      <c r="K36" s="52">
        <v>990.62620000000004</v>
      </c>
      <c r="L36" s="52">
        <v>433.49821917798101</v>
      </c>
      <c r="M36" s="199">
        <v>3586.5189614301898</v>
      </c>
      <c r="N36" s="318">
        <v>16765.424017740901</v>
      </c>
    </row>
    <row r="37" spans="1:14" ht="15" thickBot="1" x14ac:dyDescent="0.4">
      <c r="A37" s="77" t="s">
        <v>76</v>
      </c>
      <c r="B37" s="122" t="s">
        <v>23</v>
      </c>
      <c r="C37" s="334">
        <v>-0.249859241156</v>
      </c>
      <c r="D37" s="334">
        <v>5.5261529441448403</v>
      </c>
      <c r="E37" s="334">
        <v>3.3127444989513002</v>
      </c>
      <c r="F37" s="334">
        <v>3.74857869256752</v>
      </c>
      <c r="G37" s="335">
        <v>12.3376168945077</v>
      </c>
      <c r="H37" s="333">
        <v>11.129280183316</v>
      </c>
      <c r="I37" s="52">
        <v>-94.949761673880005</v>
      </c>
      <c r="J37" s="52">
        <v>2100.0100000000002</v>
      </c>
      <c r="K37" s="52">
        <v>1258.886</v>
      </c>
      <c r="L37" s="52">
        <v>1424.5086626709201</v>
      </c>
      <c r="M37" s="199">
        <v>4688.4549009970397</v>
      </c>
      <c r="N37" s="318">
        <v>4229.2712333502304</v>
      </c>
    </row>
    <row r="38" spans="1:14" ht="15" thickBot="1" x14ac:dyDescent="0.4">
      <c r="A38" s="74" t="s">
        <v>805</v>
      </c>
      <c r="B38" s="126" t="s">
        <v>24</v>
      </c>
      <c r="C38" s="339">
        <v>4.4200153303370002E-2</v>
      </c>
      <c r="D38" s="339">
        <v>5.3752816747661702</v>
      </c>
      <c r="E38" s="339">
        <v>2.3173307382000701</v>
      </c>
      <c r="F38" s="339">
        <v>2.3318812070428199</v>
      </c>
      <c r="G38" s="211">
        <v>10.0686937733124</v>
      </c>
      <c r="H38" s="340">
        <v>19.022992718021801</v>
      </c>
      <c r="I38" s="127">
        <v>115.0599178634</v>
      </c>
      <c r="J38" s="127">
        <v>20286.71</v>
      </c>
      <c r="K38" s="127">
        <v>8673.3164610000003</v>
      </c>
      <c r="L38" s="127">
        <v>9285.2480028309292</v>
      </c>
      <c r="M38" s="130">
        <v>38360.334381694302</v>
      </c>
      <c r="N38" s="320">
        <v>72550.540973133597</v>
      </c>
    </row>
    <row r="39" spans="1:14" x14ac:dyDescent="0.35">
      <c r="A39" s="27" t="s">
        <v>77</v>
      </c>
      <c r="B39" s="155" t="s">
        <v>355</v>
      </c>
      <c r="C39" s="328">
        <v>0</v>
      </c>
      <c r="D39" s="328">
        <v>0.10271792992904</v>
      </c>
      <c r="E39" s="328">
        <v>0.80774452646887995</v>
      </c>
      <c r="F39" s="328">
        <v>1.04392017259204</v>
      </c>
      <c r="G39" s="329">
        <v>1.95438262898996</v>
      </c>
      <c r="H39" s="341">
        <v>34.391917516208402</v>
      </c>
      <c r="I39" s="148">
        <v>0</v>
      </c>
      <c r="J39" s="148">
        <v>175.72</v>
      </c>
      <c r="K39" s="148">
        <v>1381.8119999999999</v>
      </c>
      <c r="L39" s="148">
        <v>1785.8386832229901</v>
      </c>
      <c r="M39" s="197">
        <v>3343.37068322299</v>
      </c>
      <c r="N39" s="321">
        <v>58834.399701423601</v>
      </c>
    </row>
    <row r="40" spans="1:14" x14ac:dyDescent="0.35">
      <c r="A40" s="77" t="s">
        <v>78</v>
      </c>
      <c r="B40" s="122" t="s">
        <v>438</v>
      </c>
      <c r="C40" s="334">
        <v>1.0200281781001199</v>
      </c>
      <c r="D40" s="334">
        <v>0.57571608888722003</v>
      </c>
      <c r="E40" s="334">
        <v>2.9801400449697102</v>
      </c>
      <c r="F40" s="334">
        <v>8.8581934073642508</v>
      </c>
      <c r="G40" s="335">
        <v>13.4340777193213</v>
      </c>
      <c r="H40" s="333">
        <v>19.1291630161803</v>
      </c>
      <c r="I40" s="52">
        <v>3083.9</v>
      </c>
      <c r="J40" s="52">
        <v>1740.59</v>
      </c>
      <c r="K40" s="52">
        <v>9010</v>
      </c>
      <c r="L40" s="52">
        <v>26781.4</v>
      </c>
      <c r="M40" s="199">
        <v>40615.89</v>
      </c>
      <c r="N40" s="318">
        <v>57834.1138923006</v>
      </c>
    </row>
    <row r="41" spans="1:14" x14ac:dyDescent="0.35">
      <c r="A41" s="27" t="s">
        <v>79</v>
      </c>
      <c r="B41" s="155" t="s">
        <v>356</v>
      </c>
      <c r="C41" s="328" t="s">
        <v>316</v>
      </c>
      <c r="D41" s="328">
        <v>0.80008635090511004</v>
      </c>
      <c r="E41" s="328" t="s">
        <v>316</v>
      </c>
      <c r="F41" s="328">
        <v>0</v>
      </c>
      <c r="G41" s="329" t="s">
        <v>316</v>
      </c>
      <c r="H41" s="341" t="s">
        <v>316</v>
      </c>
      <c r="I41" s="148" t="s">
        <v>316</v>
      </c>
      <c r="J41" s="148">
        <v>316.01</v>
      </c>
      <c r="K41" s="148" t="s">
        <v>316</v>
      </c>
      <c r="L41" s="148">
        <v>0</v>
      </c>
      <c r="M41" s="197" t="s">
        <v>316</v>
      </c>
      <c r="N41" s="321" t="s">
        <v>316</v>
      </c>
    </row>
    <row r="42" spans="1:14" x14ac:dyDescent="0.35">
      <c r="A42" s="27" t="s">
        <v>80</v>
      </c>
      <c r="B42" s="155" t="s">
        <v>357</v>
      </c>
      <c r="C42" s="328">
        <v>0</v>
      </c>
      <c r="D42" s="328">
        <v>5.2248519826298701</v>
      </c>
      <c r="E42" s="328">
        <v>11.2426777402274</v>
      </c>
      <c r="F42" s="328">
        <v>0.81709030698742002</v>
      </c>
      <c r="G42" s="329">
        <v>17.284620029844699</v>
      </c>
      <c r="H42" s="341">
        <v>20.398145854821301</v>
      </c>
      <c r="I42" s="148">
        <v>0</v>
      </c>
      <c r="J42" s="148">
        <v>412.18</v>
      </c>
      <c r="K42" s="148">
        <v>886.91639999999995</v>
      </c>
      <c r="L42" s="148">
        <v>64.458913640756407</v>
      </c>
      <c r="M42" s="197">
        <v>1363.55531364076</v>
      </c>
      <c r="N42" s="321">
        <v>1609.1762573163501</v>
      </c>
    </row>
    <row r="43" spans="1:14" x14ac:dyDescent="0.35">
      <c r="A43" s="77" t="s">
        <v>81</v>
      </c>
      <c r="B43" s="122" t="s">
        <v>25</v>
      </c>
      <c r="C43" s="334">
        <v>0.95008883074613004</v>
      </c>
      <c r="D43" s="334">
        <v>0.63223103390966995</v>
      </c>
      <c r="E43" s="334">
        <v>1.43484643775145</v>
      </c>
      <c r="F43" s="334">
        <v>5.8084054761121502</v>
      </c>
      <c r="G43" s="335">
        <v>8.8255717785194108</v>
      </c>
      <c r="H43" s="333">
        <v>27.436199675580799</v>
      </c>
      <c r="I43" s="52">
        <v>1138.8784837349999</v>
      </c>
      <c r="J43" s="52">
        <v>757.86</v>
      </c>
      <c r="K43" s="52">
        <v>1719.961</v>
      </c>
      <c r="L43" s="52">
        <v>6962.5784531723402</v>
      </c>
      <c r="M43" s="199">
        <v>10579.2779369073</v>
      </c>
      <c r="N43" s="318">
        <v>32887.974760673198</v>
      </c>
    </row>
    <row r="44" spans="1:14" ht="15" thickBot="1" x14ac:dyDescent="0.4">
      <c r="A44" s="77" t="s">
        <v>82</v>
      </c>
      <c r="B44" s="122" t="s">
        <v>26</v>
      </c>
      <c r="C44" s="334">
        <v>-0.19378860392450001</v>
      </c>
      <c r="D44" s="334">
        <v>2.5122835653906299</v>
      </c>
      <c r="E44" s="334">
        <v>2.1568136824720301</v>
      </c>
      <c r="F44" s="334">
        <v>5.2329046452729502</v>
      </c>
      <c r="G44" s="335">
        <v>9.70821328921107</v>
      </c>
      <c r="H44" s="333">
        <v>8.2517870343736508</v>
      </c>
      <c r="I44" s="52">
        <v>-75.90456847582</v>
      </c>
      <c r="J44" s="52">
        <v>984.03</v>
      </c>
      <c r="K44" s="52">
        <v>844.79690000000005</v>
      </c>
      <c r="L44" s="52">
        <v>2049.66319448389</v>
      </c>
      <c r="M44" s="199">
        <v>3802.5855260080698</v>
      </c>
      <c r="N44" s="318">
        <v>3232.1216073282399</v>
      </c>
    </row>
    <row r="45" spans="1:14" ht="15" thickBot="1" x14ac:dyDescent="0.4">
      <c r="A45" s="74" t="s">
        <v>805</v>
      </c>
      <c r="B45" s="126" t="s">
        <v>27</v>
      </c>
      <c r="C45" s="339">
        <v>0.68675681481568995</v>
      </c>
      <c r="D45" s="339">
        <v>0.64716646685221002</v>
      </c>
      <c r="E45" s="339">
        <v>2.3095766275244798</v>
      </c>
      <c r="F45" s="339">
        <v>6.0415515731639404</v>
      </c>
      <c r="G45" s="211">
        <v>9.6850514823563199</v>
      </c>
      <c r="H45" s="340">
        <v>23.192572913132999</v>
      </c>
      <c r="I45" s="127">
        <v>4146.8739152591797</v>
      </c>
      <c r="J45" s="127">
        <v>4386.3900000000003</v>
      </c>
      <c r="K45" s="127">
        <v>13843.4863</v>
      </c>
      <c r="L45" s="127">
        <v>37643.939244519999</v>
      </c>
      <c r="M45" s="130">
        <v>60020.689459779198</v>
      </c>
      <c r="N45" s="320">
        <v>154397.786219042</v>
      </c>
    </row>
    <row r="46" spans="1:14" x14ac:dyDescent="0.35">
      <c r="A46" s="77" t="s">
        <v>83</v>
      </c>
      <c r="B46" s="122" t="s">
        <v>28</v>
      </c>
      <c r="C46" s="334">
        <v>3.19428813230512</v>
      </c>
      <c r="D46" s="334">
        <v>4.1842521813433704</v>
      </c>
      <c r="E46" s="334">
        <v>1.51614367340522</v>
      </c>
      <c r="F46" s="334">
        <v>1.5077033610711299</v>
      </c>
      <c r="G46" s="335">
        <v>10.402387348124799</v>
      </c>
      <c r="H46" s="333">
        <v>17.471308795337102</v>
      </c>
      <c r="I46" s="52">
        <v>459.73143414550998</v>
      </c>
      <c r="J46" s="52">
        <v>602.21</v>
      </c>
      <c r="K46" s="52">
        <v>218.2079</v>
      </c>
      <c r="L46" s="52">
        <v>216.99314518350599</v>
      </c>
      <c r="M46" s="199">
        <v>1497.14247932902</v>
      </c>
      <c r="N46" s="318">
        <v>2514.52264673542</v>
      </c>
    </row>
    <row r="47" spans="1:14" x14ac:dyDescent="0.35">
      <c r="A47" s="77" t="s">
        <v>84</v>
      </c>
      <c r="B47" s="122" t="s">
        <v>29</v>
      </c>
      <c r="C47" s="334">
        <v>1.3037491252459701</v>
      </c>
      <c r="D47" s="334">
        <v>7.1838871447383204</v>
      </c>
      <c r="E47" s="334">
        <v>1.01910193681673</v>
      </c>
      <c r="F47" s="334">
        <v>2.9218795964335702</v>
      </c>
      <c r="G47" s="335">
        <v>12.4286178032346</v>
      </c>
      <c r="H47" s="333">
        <v>5.6150003315526904</v>
      </c>
      <c r="I47" s="52">
        <v>208.48880312252999</v>
      </c>
      <c r="J47" s="52">
        <v>1148.81</v>
      </c>
      <c r="K47" s="52">
        <v>162.96950000000001</v>
      </c>
      <c r="L47" s="52">
        <v>467.251841732701</v>
      </c>
      <c r="M47" s="199">
        <v>1987.52014485523</v>
      </c>
      <c r="N47" s="318">
        <v>897.92175196065205</v>
      </c>
    </row>
    <row r="48" spans="1:14" x14ac:dyDescent="0.35">
      <c r="A48" s="77" t="s">
        <v>85</v>
      </c>
      <c r="B48" s="122" t="s">
        <v>30</v>
      </c>
      <c r="C48" s="334">
        <v>0</v>
      </c>
      <c r="D48" s="334">
        <v>7.6968637736353802</v>
      </c>
      <c r="E48" s="334">
        <v>5.3748016141783896</v>
      </c>
      <c r="F48" s="334">
        <v>11.9014138229214</v>
      </c>
      <c r="G48" s="335">
        <v>24.9730792107352</v>
      </c>
      <c r="H48" s="333">
        <v>31.053456553714199</v>
      </c>
      <c r="I48" s="52">
        <v>0</v>
      </c>
      <c r="J48" s="52">
        <v>152.54</v>
      </c>
      <c r="K48" s="52">
        <v>106.52030000000001</v>
      </c>
      <c r="L48" s="52">
        <v>235.867714167815</v>
      </c>
      <c r="M48" s="199">
        <v>494.92801416781498</v>
      </c>
      <c r="N48" s="318">
        <v>615.43173973394198</v>
      </c>
    </row>
    <row r="49" spans="1:14" x14ac:dyDescent="0.35">
      <c r="A49" s="77" t="s">
        <v>86</v>
      </c>
      <c r="B49" s="122" t="s">
        <v>31</v>
      </c>
      <c r="C49" s="334">
        <v>1.5299771058538001</v>
      </c>
      <c r="D49" s="334">
        <v>2.05200175516643</v>
      </c>
      <c r="E49" s="334">
        <v>1.5983836912849301</v>
      </c>
      <c r="F49" s="334">
        <v>0.56080226262695998</v>
      </c>
      <c r="G49" s="335">
        <v>5.7411648149321204</v>
      </c>
      <c r="H49" s="333">
        <v>11.372894654721099</v>
      </c>
      <c r="I49" s="52">
        <v>895.63977917538</v>
      </c>
      <c r="J49" s="52">
        <v>1201.23</v>
      </c>
      <c r="K49" s="52">
        <v>935.68460000000005</v>
      </c>
      <c r="L49" s="52">
        <v>328.29041214964599</v>
      </c>
      <c r="M49" s="199">
        <v>3360.8447913250302</v>
      </c>
      <c r="N49" s="318">
        <v>6657.6269789703802</v>
      </c>
    </row>
    <row r="50" spans="1:14" x14ac:dyDescent="0.35">
      <c r="A50" s="77" t="s">
        <v>87</v>
      </c>
      <c r="B50" s="122" t="s">
        <v>32</v>
      </c>
      <c r="C50" s="334">
        <v>0.57305142785903995</v>
      </c>
      <c r="D50" s="334">
        <v>10.7439932235659</v>
      </c>
      <c r="E50" s="334">
        <v>2.4324037431006502</v>
      </c>
      <c r="F50" s="334">
        <v>15.2532095204824</v>
      </c>
      <c r="G50" s="335">
        <v>29.002657915008001</v>
      </c>
      <c r="H50" s="333">
        <v>20.505389375089798</v>
      </c>
      <c r="I50" s="52">
        <v>10.349494526659999</v>
      </c>
      <c r="J50" s="52">
        <v>194.04</v>
      </c>
      <c r="K50" s="52">
        <v>43.93</v>
      </c>
      <c r="L50" s="52">
        <v>275.47790786599899</v>
      </c>
      <c r="M50" s="199">
        <v>523.79740239265902</v>
      </c>
      <c r="N50" s="318">
        <v>370.33397839596398</v>
      </c>
    </row>
    <row r="51" spans="1:14" x14ac:dyDescent="0.35">
      <c r="A51" s="27" t="s">
        <v>88</v>
      </c>
      <c r="B51" s="156" t="s">
        <v>33</v>
      </c>
      <c r="C51" s="331">
        <v>2.4929562933477598</v>
      </c>
      <c r="D51" s="331">
        <v>1.36983853983909</v>
      </c>
      <c r="E51" s="331">
        <v>5.6749868592316899</v>
      </c>
      <c r="F51" s="331">
        <v>4.9686346020763201</v>
      </c>
      <c r="G51" s="332">
        <v>14.506416294494899</v>
      </c>
      <c r="H51" s="333">
        <v>26.143640335253199</v>
      </c>
      <c r="I51" s="157">
        <v>1703.99997423169</v>
      </c>
      <c r="J51" s="157">
        <v>936.32</v>
      </c>
      <c r="K51" s="157">
        <v>3879</v>
      </c>
      <c r="L51" s="157">
        <v>3396.19</v>
      </c>
      <c r="M51" s="198">
        <v>9915.5099742316906</v>
      </c>
      <c r="N51" s="318">
        <v>17869.852983972702</v>
      </c>
    </row>
    <row r="52" spans="1:14" x14ac:dyDescent="0.35">
      <c r="A52" s="77" t="s">
        <v>89</v>
      </c>
      <c r="B52" s="122" t="s">
        <v>448</v>
      </c>
      <c r="C52" s="334" t="s">
        <v>316</v>
      </c>
      <c r="D52" s="334">
        <v>4.2968598261085296</v>
      </c>
      <c r="E52" s="334">
        <v>0.32854683522632</v>
      </c>
      <c r="F52" s="334">
        <v>1.1701151138364401</v>
      </c>
      <c r="G52" s="335" t="s">
        <v>316</v>
      </c>
      <c r="H52" s="333">
        <v>-9.1468940813879005</v>
      </c>
      <c r="I52" s="52" t="s">
        <v>316</v>
      </c>
      <c r="J52" s="52">
        <v>580.67999999999995</v>
      </c>
      <c r="K52" s="52">
        <v>44.4</v>
      </c>
      <c r="L52" s="52">
        <v>158.13</v>
      </c>
      <c r="M52" s="199" t="s">
        <v>316</v>
      </c>
      <c r="N52" s="318">
        <v>-1236.1162965818</v>
      </c>
    </row>
    <row r="53" spans="1:14" x14ac:dyDescent="0.35">
      <c r="A53" s="77" t="s">
        <v>90</v>
      </c>
      <c r="B53" s="122" t="s">
        <v>34</v>
      </c>
      <c r="C53" s="334" t="s">
        <v>316</v>
      </c>
      <c r="D53" s="334">
        <v>8.3707483860655802</v>
      </c>
      <c r="E53" s="334">
        <v>4.9774855195219398</v>
      </c>
      <c r="F53" s="334">
        <v>10.5014824039226</v>
      </c>
      <c r="G53" s="335" t="s">
        <v>316</v>
      </c>
      <c r="H53" s="333">
        <v>4.3010524053024399</v>
      </c>
      <c r="I53" s="52" t="s">
        <v>316</v>
      </c>
      <c r="J53" s="52">
        <v>120.51</v>
      </c>
      <c r="K53" s="52">
        <v>71.658680000000004</v>
      </c>
      <c r="L53" s="52">
        <v>151.18524487050499</v>
      </c>
      <c r="M53" s="199" t="s">
        <v>316</v>
      </c>
      <c r="N53" s="318">
        <v>61.920368580881203</v>
      </c>
    </row>
    <row r="54" spans="1:14" x14ac:dyDescent="0.35">
      <c r="A54" s="77" t="s">
        <v>91</v>
      </c>
      <c r="B54" s="122" t="s">
        <v>478</v>
      </c>
      <c r="C54" s="334">
        <v>0</v>
      </c>
      <c r="D54" s="334">
        <v>19.391807146696401</v>
      </c>
      <c r="E54" s="334">
        <v>2.8140862257046502</v>
      </c>
      <c r="F54" s="334">
        <v>11.2408944258309</v>
      </c>
      <c r="G54" s="335">
        <v>33.446787798231902</v>
      </c>
      <c r="H54" s="333" t="s">
        <v>316</v>
      </c>
      <c r="I54" s="52">
        <v>0</v>
      </c>
      <c r="J54" s="52">
        <v>597.30999999999995</v>
      </c>
      <c r="K54" s="52">
        <v>86.68</v>
      </c>
      <c r="L54" s="52">
        <v>346.24409157435701</v>
      </c>
      <c r="M54" s="199">
        <v>1030.23409157436</v>
      </c>
      <c r="N54" s="318" t="s">
        <v>316</v>
      </c>
    </row>
    <row r="55" spans="1:14" x14ac:dyDescent="0.35">
      <c r="A55" s="77" t="s">
        <v>92</v>
      </c>
      <c r="B55" s="122" t="s">
        <v>35</v>
      </c>
      <c r="C55" s="334">
        <v>0.49205761464532</v>
      </c>
      <c r="D55" s="334">
        <v>10.7818236175353</v>
      </c>
      <c r="E55" s="334">
        <v>4.1701152492485001</v>
      </c>
      <c r="F55" s="334">
        <v>5.9144295035382202</v>
      </c>
      <c r="G55" s="335">
        <v>21.358425984967301</v>
      </c>
      <c r="H55" s="333">
        <v>5.7663148980863603</v>
      </c>
      <c r="I55" s="52">
        <v>85.032616068050004</v>
      </c>
      <c r="J55" s="52">
        <v>1863.21</v>
      </c>
      <c r="K55" s="52">
        <v>720.63879999999995</v>
      </c>
      <c r="L55" s="52">
        <v>1022.07424144512</v>
      </c>
      <c r="M55" s="199">
        <v>3690.9556575131701</v>
      </c>
      <c r="N55" s="318">
        <v>996.47851443144896</v>
      </c>
    </row>
    <row r="56" spans="1:14" x14ac:dyDescent="0.35">
      <c r="A56" s="77" t="s">
        <v>93</v>
      </c>
      <c r="B56" s="122" t="s">
        <v>36</v>
      </c>
      <c r="C56" s="334">
        <v>0.72136063330124001</v>
      </c>
      <c r="D56" s="334">
        <v>11.5424305059795</v>
      </c>
      <c r="E56" s="334">
        <v>5.55414925053174</v>
      </c>
      <c r="F56" s="334">
        <v>2.3905179329539901</v>
      </c>
      <c r="G56" s="335">
        <v>20.208458322766401</v>
      </c>
      <c r="H56" s="333">
        <v>13.422807452540299</v>
      </c>
      <c r="I56" s="52">
        <v>93.141545819450002</v>
      </c>
      <c r="J56" s="52">
        <v>1490.35</v>
      </c>
      <c r="K56" s="52">
        <v>717.14760000000001</v>
      </c>
      <c r="L56" s="52">
        <v>308.66188880516398</v>
      </c>
      <c r="M56" s="199">
        <v>2609.3010346246101</v>
      </c>
      <c r="N56" s="318">
        <v>1733.1428659267301</v>
      </c>
    </row>
    <row r="57" spans="1:14" x14ac:dyDescent="0.35">
      <c r="A57" s="27" t="s">
        <v>94</v>
      </c>
      <c r="B57" s="155" t="s">
        <v>358</v>
      </c>
      <c r="C57" s="328">
        <v>1.0203169293521599</v>
      </c>
      <c r="D57" s="328">
        <v>0.78490507266472997</v>
      </c>
      <c r="E57" s="328">
        <v>0.51439297050012001</v>
      </c>
      <c r="F57" s="328">
        <v>5.3131434581323997</v>
      </c>
      <c r="G57" s="329">
        <v>7.6327584306493996</v>
      </c>
      <c r="H57" s="341">
        <v>13.776079583564901</v>
      </c>
      <c r="I57" s="148">
        <v>4572.2486284425704</v>
      </c>
      <c r="J57" s="148">
        <v>3517.32</v>
      </c>
      <c r="K57" s="148">
        <v>2305.1</v>
      </c>
      <c r="L57" s="148">
        <v>23809.281401014501</v>
      </c>
      <c r="M57" s="197">
        <v>34203.950029457003</v>
      </c>
      <c r="N57" s="321">
        <v>61733.427300146701</v>
      </c>
    </row>
    <row r="58" spans="1:14" x14ac:dyDescent="0.35">
      <c r="A58" s="77" t="s">
        <v>95</v>
      </c>
      <c r="B58" s="122" t="s">
        <v>37</v>
      </c>
      <c r="C58" s="334">
        <v>-0.82601706877509995</v>
      </c>
      <c r="D58" s="334">
        <v>6.1949949692863404</v>
      </c>
      <c r="E58" s="334">
        <v>4.5713895371919602</v>
      </c>
      <c r="F58" s="334">
        <v>10.821572018060399</v>
      </c>
      <c r="G58" s="335">
        <v>20.761939455763599</v>
      </c>
      <c r="H58" s="333">
        <v>14.250260562663099</v>
      </c>
      <c r="I58" s="52">
        <v>-192.52146792306999</v>
      </c>
      <c r="J58" s="52">
        <v>1443.88</v>
      </c>
      <c r="K58" s="52">
        <v>1065.463</v>
      </c>
      <c r="L58" s="52">
        <v>2522.2056648799999</v>
      </c>
      <c r="M58" s="199">
        <v>4839.0271969569303</v>
      </c>
      <c r="N58" s="318">
        <v>3321.3370346914598</v>
      </c>
    </row>
    <row r="59" spans="1:14" x14ac:dyDescent="0.35">
      <c r="A59" s="77" t="s">
        <v>96</v>
      </c>
      <c r="B59" s="122" t="s">
        <v>38</v>
      </c>
      <c r="C59" s="334">
        <v>0</v>
      </c>
      <c r="D59" s="334">
        <v>14.436865253620301</v>
      </c>
      <c r="E59" s="334">
        <v>8.9271413859750393</v>
      </c>
      <c r="F59" s="334">
        <v>1.2862734885057301</v>
      </c>
      <c r="G59" s="335">
        <v>24.650280128101102</v>
      </c>
      <c r="H59" s="333">
        <v>3.9591943567040602</v>
      </c>
      <c r="I59" s="52">
        <v>0</v>
      </c>
      <c r="J59" s="52">
        <v>594.64</v>
      </c>
      <c r="K59" s="52">
        <v>367.7</v>
      </c>
      <c r="L59" s="52">
        <v>52.9803148930297</v>
      </c>
      <c r="M59" s="199">
        <v>1015.3203148930299</v>
      </c>
      <c r="N59" s="318">
        <v>163.07524458470101</v>
      </c>
    </row>
    <row r="60" spans="1:14" ht="15" thickBot="1" x14ac:dyDescent="0.4">
      <c r="A60" s="27" t="s">
        <v>97</v>
      </c>
      <c r="B60" s="156" t="s">
        <v>533</v>
      </c>
      <c r="C60" s="331">
        <v>1.4241233979556001</v>
      </c>
      <c r="D60" s="331">
        <v>5.7005541963069204</v>
      </c>
      <c r="E60" s="331">
        <v>4.78758195423136</v>
      </c>
      <c r="F60" s="331">
        <v>6.3494988300766302</v>
      </c>
      <c r="G60" s="332">
        <v>18.261758378570502</v>
      </c>
      <c r="H60" s="333">
        <v>11.8485822149408</v>
      </c>
      <c r="I60" s="157">
        <v>102.83169896819</v>
      </c>
      <c r="J60" s="157">
        <v>411.62</v>
      </c>
      <c r="K60" s="157">
        <v>345.697</v>
      </c>
      <c r="L60" s="157">
        <v>458.47835463600001</v>
      </c>
      <c r="M60" s="198">
        <v>1318.62705360419</v>
      </c>
      <c r="N60" s="318">
        <v>855.55074881553696</v>
      </c>
    </row>
    <row r="61" spans="1:14" ht="15" thickBot="1" x14ac:dyDescent="0.4">
      <c r="A61" s="74" t="s">
        <v>805</v>
      </c>
      <c r="B61" s="126" t="s">
        <v>39</v>
      </c>
      <c r="C61" s="339">
        <v>1.1830265203841199</v>
      </c>
      <c r="D61" s="339">
        <v>2.2373504009331202</v>
      </c>
      <c r="E61" s="339">
        <v>1.6507471681385899</v>
      </c>
      <c r="F61" s="339">
        <v>4.8634972312598501</v>
      </c>
      <c r="G61" s="211">
        <v>9.9346213207156904</v>
      </c>
      <c r="H61" s="342">
        <v>13.9872731476804</v>
      </c>
      <c r="I61" s="127">
        <v>7938.9425065769601</v>
      </c>
      <c r="J61" s="127">
        <v>14854.67</v>
      </c>
      <c r="K61" s="127">
        <v>11070.79738</v>
      </c>
      <c r="L61" s="127">
        <v>33749.312223218301</v>
      </c>
      <c r="M61" s="130">
        <v>67613.722109795301</v>
      </c>
      <c r="N61" s="322">
        <v>96554.505860364705</v>
      </c>
    </row>
    <row r="62" spans="1:14" ht="15" thickBot="1" x14ac:dyDescent="0.4">
      <c r="A62" s="75" t="s">
        <v>805</v>
      </c>
      <c r="B62" s="133" t="s">
        <v>40</v>
      </c>
      <c r="C62" s="343">
        <v>0.79357782896035001</v>
      </c>
      <c r="D62" s="343">
        <v>2.13234881763701</v>
      </c>
      <c r="E62" s="343">
        <v>2.0150151546697601</v>
      </c>
      <c r="F62" s="343">
        <v>3.8637147159830301</v>
      </c>
      <c r="G62" s="228">
        <v>8.8046565172501499</v>
      </c>
      <c r="H62" s="344">
        <v>18.534169083317799</v>
      </c>
      <c r="I62" s="134">
        <v>19679.471359576299</v>
      </c>
      <c r="J62" s="134">
        <v>52880.62</v>
      </c>
      <c r="K62" s="134">
        <v>47142.674789999997</v>
      </c>
      <c r="L62" s="134">
        <v>86347.104654007504</v>
      </c>
      <c r="M62" s="137">
        <v>206049.870803584</v>
      </c>
      <c r="N62" s="323">
        <v>437033.80726797698</v>
      </c>
    </row>
    <row r="63" spans="1:14" ht="15" thickBot="1" x14ac:dyDescent="0.4">
      <c r="A63" s="75" t="s">
        <v>805</v>
      </c>
      <c r="B63" s="133" t="s">
        <v>922</v>
      </c>
      <c r="C63" s="343">
        <v>1.12201294321348</v>
      </c>
      <c r="D63" s="343">
        <v>0.23518492474538999</v>
      </c>
      <c r="E63" s="343">
        <v>1.77818675734311</v>
      </c>
      <c r="F63" s="343">
        <v>1.1735331415294099</v>
      </c>
      <c r="G63" s="228">
        <v>4.3089177668313798</v>
      </c>
      <c r="H63" s="344">
        <v>22.806622585410999</v>
      </c>
      <c r="I63" s="134">
        <v>1121488.6716590701</v>
      </c>
      <c r="J63" s="134">
        <v>57668.57</v>
      </c>
      <c r="K63" s="134">
        <v>1394975.0063839999</v>
      </c>
      <c r="L63" s="134">
        <v>625450.19243587798</v>
      </c>
      <c r="M63" s="137">
        <v>3199582.4404789498</v>
      </c>
      <c r="N63" s="323">
        <v>15317302.426020799</v>
      </c>
    </row>
    <row r="64" spans="1:14" x14ac:dyDescent="0.35">
      <c r="A64" s="76" t="s">
        <v>805</v>
      </c>
      <c r="B64" s="140" t="s">
        <v>42</v>
      </c>
      <c r="C64" s="345">
        <v>0.21506814439003999</v>
      </c>
      <c r="D64" s="345">
        <v>0.16348100047585001</v>
      </c>
      <c r="E64" s="345">
        <v>3.05138009334458</v>
      </c>
      <c r="F64" s="345">
        <v>2.0313152144367899</v>
      </c>
      <c r="G64" s="231">
        <v>5.4612444526472697</v>
      </c>
      <c r="H64" s="346">
        <v>19.3666831859368</v>
      </c>
      <c r="I64" s="141">
        <v>11880.280384235801</v>
      </c>
      <c r="J64" s="141">
        <v>7427.34</v>
      </c>
      <c r="K64" s="141">
        <v>161839.7126</v>
      </c>
      <c r="L64" s="141">
        <v>97368.547438677298</v>
      </c>
      <c r="M64" s="144">
        <v>278515.880422913</v>
      </c>
      <c r="N64" s="324">
        <v>906819.14354008203</v>
      </c>
    </row>
    <row r="65" spans="1:14" x14ac:dyDescent="0.35">
      <c r="A65" s="76" t="s">
        <v>805</v>
      </c>
      <c r="B65" s="124" t="s">
        <v>43</v>
      </c>
      <c r="C65" s="347">
        <v>0.69234245083079005</v>
      </c>
      <c r="D65" s="347">
        <v>0.23401188581313001</v>
      </c>
      <c r="E65" s="347">
        <v>1.4019652780790599</v>
      </c>
      <c r="F65" s="347">
        <v>1.95235283724284</v>
      </c>
      <c r="G65" s="348">
        <v>4.2806724519658301</v>
      </c>
      <c r="H65" s="349">
        <v>25.696978219246599</v>
      </c>
      <c r="I65" s="54">
        <v>171122.56823946201</v>
      </c>
      <c r="J65" s="54">
        <v>43593.45</v>
      </c>
      <c r="K65" s="54">
        <v>273823.639998</v>
      </c>
      <c r="L65" s="54">
        <v>314032.68208623998</v>
      </c>
      <c r="M65" s="201">
        <v>802572.34032370197</v>
      </c>
      <c r="N65" s="325">
        <v>1872598.6671088401</v>
      </c>
    </row>
    <row r="66" spans="1:14" ht="15" thickBot="1" x14ac:dyDescent="0.4">
      <c r="A66" s="76" t="s">
        <v>805</v>
      </c>
      <c r="B66" s="125" t="s">
        <v>315</v>
      </c>
      <c r="C66" s="350">
        <v>1.1057686150960999</v>
      </c>
      <c r="D66" s="350">
        <v>0.42745683612655</v>
      </c>
      <c r="E66" s="350">
        <v>1.7898399811285</v>
      </c>
      <c r="F66" s="350">
        <v>1.3101562811941601</v>
      </c>
      <c r="G66" s="212">
        <v>4.6332217135453098</v>
      </c>
      <c r="H66" s="351">
        <v>22.545146023328801</v>
      </c>
      <c r="I66" s="99">
        <v>1141168.1430186499</v>
      </c>
      <c r="J66" s="99">
        <v>110549.19</v>
      </c>
      <c r="K66" s="99">
        <v>1442117.681174</v>
      </c>
      <c r="L66" s="99">
        <v>711797.29708988604</v>
      </c>
      <c r="M66" s="120">
        <v>3405632.3112825402</v>
      </c>
      <c r="N66" s="326">
        <v>15754336.2332888</v>
      </c>
    </row>
    <row r="67" spans="1:14" x14ac:dyDescent="0.35">
      <c r="A67" s="76" t="s">
        <v>805</v>
      </c>
      <c r="B67" s="124" t="s">
        <v>341</v>
      </c>
      <c r="C67" s="347">
        <v>0.49218781637621001</v>
      </c>
      <c r="D67" s="347">
        <v>2.8703469229275602</v>
      </c>
      <c r="E67" s="347">
        <v>2.76676526599329</v>
      </c>
      <c r="F67" s="347">
        <v>5.5190323180792502</v>
      </c>
      <c r="G67" s="348">
        <v>11.6483323233763</v>
      </c>
      <c r="H67" s="349">
        <v>17.821605819033699</v>
      </c>
      <c r="I67" s="54">
        <v>2957.4889624047</v>
      </c>
      <c r="J67" s="54">
        <v>26134.19</v>
      </c>
      <c r="K67" s="54">
        <v>19551.049719999999</v>
      </c>
      <c r="L67" s="54">
        <v>40463.605188697598</v>
      </c>
      <c r="M67" s="201">
        <v>89106.333871102295</v>
      </c>
      <c r="N67" s="325">
        <v>130967.905983239</v>
      </c>
    </row>
    <row r="68" spans="1:14" x14ac:dyDescent="0.35">
      <c r="A68" s="76" t="s">
        <v>805</v>
      </c>
      <c r="B68" s="124" t="s">
        <v>349</v>
      </c>
      <c r="C68" s="347">
        <v>0.97542474683769997</v>
      </c>
      <c r="D68" s="347">
        <v>1.87454858471509</v>
      </c>
      <c r="E68" s="347">
        <v>2.2693736274977998</v>
      </c>
      <c r="F68" s="347">
        <v>5.9895138460705004</v>
      </c>
      <c r="G68" s="348">
        <v>11.1088608051211</v>
      </c>
      <c r="H68" s="349">
        <v>16.633899421476102</v>
      </c>
      <c r="I68" s="54">
        <v>12085.8164218361</v>
      </c>
      <c r="J68" s="54">
        <v>23894.29</v>
      </c>
      <c r="K68" s="54">
        <v>25496.659801000002</v>
      </c>
      <c r="L68" s="54">
        <v>71372.759329897104</v>
      </c>
      <c r="M68" s="201">
        <v>132849.52555273299</v>
      </c>
      <c r="N68" s="325">
        <v>198751.392128034</v>
      </c>
    </row>
    <row r="69" spans="1:14" x14ac:dyDescent="0.35">
      <c r="A69" s="76" t="s">
        <v>805</v>
      </c>
      <c r="B69" s="124" t="s">
        <v>342</v>
      </c>
      <c r="C69" s="347">
        <v>0.41987584836414998</v>
      </c>
      <c r="D69" s="347">
        <v>5.2326517788844997</v>
      </c>
      <c r="E69" s="347">
        <v>1.6459725212001299</v>
      </c>
      <c r="F69" s="347">
        <v>2.6175603885329299</v>
      </c>
      <c r="G69" s="348">
        <v>9.9160605369816999</v>
      </c>
      <c r="H69" s="349">
        <v>16.453583543792401</v>
      </c>
      <c r="I69" s="54">
        <v>962.49291228279003</v>
      </c>
      <c r="J69" s="54">
        <v>11169.43</v>
      </c>
      <c r="K69" s="54">
        <v>3470.9376590000002</v>
      </c>
      <c r="L69" s="54">
        <v>5705.2380237485604</v>
      </c>
      <c r="M69" s="201">
        <v>21308.098595031399</v>
      </c>
      <c r="N69" s="325">
        <v>35783.376542998099</v>
      </c>
    </row>
    <row r="70" spans="1:14" x14ac:dyDescent="0.35">
      <c r="A70" s="76" t="s">
        <v>805</v>
      </c>
      <c r="B70" s="124" t="s">
        <v>343</v>
      </c>
      <c r="C70" s="347">
        <v>0.61621084712303997</v>
      </c>
      <c r="D70" s="347">
        <v>3.2687796163423801</v>
      </c>
      <c r="E70" s="347">
        <v>1.4030351277102699</v>
      </c>
      <c r="F70" s="347">
        <v>1.0817574556216001</v>
      </c>
      <c r="G70" s="348">
        <v>6.3697830467972798</v>
      </c>
      <c r="H70" s="349">
        <v>20.350660477062</v>
      </c>
      <c r="I70" s="54">
        <v>1343.7212340460901</v>
      </c>
      <c r="J70" s="54">
        <v>8070.65</v>
      </c>
      <c r="K70" s="54">
        <v>4759.3194190000004</v>
      </c>
      <c r="L70" s="54">
        <v>2773.92544521327</v>
      </c>
      <c r="M70" s="201">
        <v>16947.616098259401</v>
      </c>
      <c r="N70" s="325">
        <v>47600.226970870703</v>
      </c>
    </row>
    <row r="71" spans="1:14" x14ac:dyDescent="0.35">
      <c r="A71" s="76" t="s">
        <v>805</v>
      </c>
      <c r="B71" s="124" t="s">
        <v>344</v>
      </c>
      <c r="C71" s="347">
        <v>1.1830265203841199</v>
      </c>
      <c r="D71" s="347">
        <v>2.2373504009331202</v>
      </c>
      <c r="E71" s="347">
        <v>1.6507471681385899</v>
      </c>
      <c r="F71" s="347">
        <v>4.8634972312598501</v>
      </c>
      <c r="G71" s="348">
        <v>9.9346213207156904</v>
      </c>
      <c r="H71" s="349">
        <v>13.9872731476804</v>
      </c>
      <c r="I71" s="54">
        <v>7938.9425065769601</v>
      </c>
      <c r="J71" s="54">
        <v>14854.67</v>
      </c>
      <c r="K71" s="54">
        <v>11070.79738</v>
      </c>
      <c r="L71" s="54">
        <v>33749.312223218301</v>
      </c>
      <c r="M71" s="201">
        <v>67613.722109795301</v>
      </c>
      <c r="N71" s="325">
        <v>96554.505860364705</v>
      </c>
    </row>
    <row r="72" spans="1:14" x14ac:dyDescent="0.35">
      <c r="A72" s="76" t="s">
        <v>805</v>
      </c>
      <c r="B72" s="124" t="s">
        <v>345</v>
      </c>
      <c r="C72" s="347">
        <v>0.28076752555980999</v>
      </c>
      <c r="D72" s="347">
        <v>5.6961038275658797</v>
      </c>
      <c r="E72" s="347">
        <v>2.2998092022037802</v>
      </c>
      <c r="F72" s="347">
        <v>2.5710210052555098</v>
      </c>
      <c r="G72" s="348">
        <v>10.847701560585</v>
      </c>
      <c r="H72" s="349">
        <v>18.253196549002901</v>
      </c>
      <c r="I72" s="54">
        <v>953.23837003057997</v>
      </c>
      <c r="J72" s="54">
        <v>16085.88</v>
      </c>
      <c r="K72" s="54">
        <v>6235.6930000000002</v>
      </c>
      <c r="L72" s="54">
        <v>7672.5244110256899</v>
      </c>
      <c r="M72" s="201">
        <v>30947.335781056299</v>
      </c>
      <c r="N72" s="325">
        <v>50583.340829737601</v>
      </c>
    </row>
    <row r="73" spans="1:14" x14ac:dyDescent="0.35">
      <c r="A73" s="76" t="s">
        <v>805</v>
      </c>
      <c r="B73" s="124" t="s">
        <v>346</v>
      </c>
      <c r="C73" s="347">
        <v>0.91317766677150003</v>
      </c>
      <c r="D73" s="347">
        <v>1.83861573871914</v>
      </c>
      <c r="E73" s="347">
        <v>1.0500792640189001</v>
      </c>
      <c r="F73" s="347">
        <v>0.88988022649554999</v>
      </c>
      <c r="G73" s="348">
        <v>4.6917528960050898</v>
      </c>
      <c r="H73" s="349">
        <v>17.534317612089399</v>
      </c>
      <c r="I73" s="54">
        <v>6617.8015402979499</v>
      </c>
      <c r="J73" s="54">
        <v>12558.1</v>
      </c>
      <c r="K73" s="54">
        <v>7134.8986910000003</v>
      </c>
      <c r="L73" s="54">
        <v>6587.1667313252301</v>
      </c>
      <c r="M73" s="201">
        <v>32897.966962623199</v>
      </c>
      <c r="N73" s="325">
        <v>118435.493340406</v>
      </c>
    </row>
    <row r="74" spans="1:14" x14ac:dyDescent="0.35">
      <c r="A74" s="76" t="s">
        <v>805</v>
      </c>
      <c r="B74" s="124" t="s">
        <v>350</v>
      </c>
      <c r="C74" s="347">
        <v>0.26110623859324</v>
      </c>
      <c r="D74" s="347">
        <v>0.73015247780480996</v>
      </c>
      <c r="E74" s="347">
        <v>1.4531402922319501</v>
      </c>
      <c r="F74" s="347">
        <v>2.77016411854407</v>
      </c>
      <c r="G74" s="348">
        <v>5.2145631271740696</v>
      </c>
      <c r="H74" s="349">
        <v>28.382316031235401</v>
      </c>
      <c r="I74" s="54">
        <v>1062.9739152591801</v>
      </c>
      <c r="J74" s="54">
        <v>2645.8</v>
      </c>
      <c r="K74" s="54">
        <v>4833.4862999999996</v>
      </c>
      <c r="L74" s="54">
        <v>10862.53924452</v>
      </c>
      <c r="M74" s="201">
        <v>19404.7994597791</v>
      </c>
      <c r="N74" s="325">
        <v>96563.672326741405</v>
      </c>
    </row>
    <row r="75" spans="1:14" ht="15" thickBot="1" x14ac:dyDescent="0.4">
      <c r="A75" s="76" t="s">
        <v>805</v>
      </c>
      <c r="B75" s="125" t="s">
        <v>1228</v>
      </c>
      <c r="C75" s="350">
        <v>1.3393635937305199</v>
      </c>
      <c r="D75" s="350">
        <v>2.0486926704432098</v>
      </c>
      <c r="E75" s="350">
        <v>-1.1353316870051</v>
      </c>
      <c r="F75" s="350">
        <v>0.59348263083365005</v>
      </c>
      <c r="G75" s="212">
        <v>2.84620720800228</v>
      </c>
      <c r="H75" s="349">
        <v>24.1846018878589</v>
      </c>
      <c r="I75" s="99">
        <v>1497.98466350942</v>
      </c>
      <c r="J75" s="99">
        <v>2345.81</v>
      </c>
      <c r="K75" s="99">
        <v>-1232.16812</v>
      </c>
      <c r="L75" s="99">
        <v>701.18045107032196</v>
      </c>
      <c r="M75" s="120">
        <v>3312.8069945797401</v>
      </c>
      <c r="N75" s="325">
        <v>27570.574016950501</v>
      </c>
    </row>
    <row r="76" spans="1:14" x14ac:dyDescent="0.35">
      <c r="A76" s="76" t="s">
        <v>805</v>
      </c>
      <c r="B76" s="124" t="s">
        <v>347</v>
      </c>
      <c r="C76" s="347">
        <v>0.78106470055210997</v>
      </c>
      <c r="D76" s="347">
        <v>0.19775917750699001</v>
      </c>
      <c r="E76" s="347">
        <v>4.3174192210340401</v>
      </c>
      <c r="F76" s="347">
        <v>2.55228821000274</v>
      </c>
      <c r="G76" s="348">
        <v>7.8485313090958799</v>
      </c>
      <c r="H76" s="346">
        <v>25.991692190478499</v>
      </c>
      <c r="I76" s="54">
        <v>20645.130234746499</v>
      </c>
      <c r="J76" s="54">
        <v>4733.3599999999997</v>
      </c>
      <c r="K76" s="54">
        <v>180971.91810000001</v>
      </c>
      <c r="L76" s="54">
        <v>77876.690777211596</v>
      </c>
      <c r="M76" s="201">
        <v>284227.099111958</v>
      </c>
      <c r="N76" s="324">
        <v>847432.51502308296</v>
      </c>
    </row>
    <row r="77" spans="1:14" x14ac:dyDescent="0.35">
      <c r="A77" s="76" t="s">
        <v>805</v>
      </c>
      <c r="B77" s="124" t="s">
        <v>348</v>
      </c>
      <c r="C77" s="347">
        <v>-0.3776072329895</v>
      </c>
      <c r="D77" s="347">
        <v>0.1299072485511</v>
      </c>
      <c r="E77" s="347">
        <v>3.1528566923011798</v>
      </c>
      <c r="F77" s="347">
        <v>0.63460688313602998</v>
      </c>
      <c r="G77" s="348">
        <v>3.5397635909988101</v>
      </c>
      <c r="H77" s="349">
        <v>18.781316966006798</v>
      </c>
      <c r="I77" s="54">
        <v>-10905.005920527999</v>
      </c>
      <c r="J77" s="54">
        <v>3478.63</v>
      </c>
      <c r="K77" s="54">
        <v>112657.45570000001</v>
      </c>
      <c r="L77" s="54">
        <v>19911.593634782901</v>
      </c>
      <c r="M77" s="201">
        <v>125142.67341425399</v>
      </c>
      <c r="N77" s="325">
        <v>565148.81060997501</v>
      </c>
    </row>
    <row r="78" spans="1:14" x14ac:dyDescent="0.35">
      <c r="A78" s="76" t="s">
        <v>805</v>
      </c>
      <c r="B78" s="124" t="s">
        <v>617</v>
      </c>
      <c r="C78" s="347">
        <v>1.5102225738666699</v>
      </c>
      <c r="D78" s="347" t="s">
        <v>316</v>
      </c>
      <c r="E78" s="347">
        <v>2.38247291366558</v>
      </c>
      <c r="F78" s="347">
        <v>0.93727853170999997</v>
      </c>
      <c r="G78" s="348" t="s">
        <v>316</v>
      </c>
      <c r="H78" s="349">
        <v>21.823036324866301</v>
      </c>
      <c r="I78" s="54">
        <v>280276.983037194</v>
      </c>
      <c r="J78" s="54" t="s">
        <v>316</v>
      </c>
      <c r="K78" s="54">
        <v>380280.82140000002</v>
      </c>
      <c r="L78" s="54">
        <v>132031.16708863701</v>
      </c>
      <c r="M78" s="201" t="s">
        <v>316</v>
      </c>
      <c r="N78" s="325">
        <v>3456996.2846801998</v>
      </c>
    </row>
    <row r="79" spans="1:14" ht="15" thickBot="1" x14ac:dyDescent="0.4">
      <c r="A79" s="76" t="s">
        <v>805</v>
      </c>
      <c r="B79" s="125" t="s">
        <v>1227</v>
      </c>
      <c r="C79" s="350">
        <v>1.60061151866394</v>
      </c>
      <c r="D79" s="350">
        <v>0.10112086865701</v>
      </c>
      <c r="E79" s="350">
        <v>1.55927192285976</v>
      </c>
      <c r="F79" s="350">
        <v>0.47074398883083002</v>
      </c>
      <c r="G79" s="212">
        <v>3.73174829901154</v>
      </c>
      <c r="H79" s="351">
        <v>21.7372473253062</v>
      </c>
      <c r="I79" s="99">
        <v>914898.79724921996</v>
      </c>
      <c r="J79" s="99">
        <v>2323</v>
      </c>
      <c r="K79" s="99">
        <v>792792.6054</v>
      </c>
      <c r="L79" s="99">
        <v>199467.69362499501</v>
      </c>
      <c r="M79" s="120">
        <v>1909482.0962742099</v>
      </c>
      <c r="N79" s="326">
        <v>11717410.600135099</v>
      </c>
    </row>
    <row r="80" spans="1:14" x14ac:dyDescent="0.35">
      <c r="A80" s="76" t="s">
        <v>805</v>
      </c>
      <c r="B80" s="124" t="s">
        <v>626</v>
      </c>
      <c r="C80" s="347">
        <v>0.74162162809062004</v>
      </c>
      <c r="D80" s="347">
        <v>0.66534999444084997</v>
      </c>
      <c r="E80" s="347">
        <v>0.79413699461640996</v>
      </c>
      <c r="F80" s="347">
        <v>3.10720413553743</v>
      </c>
      <c r="G80" s="348">
        <v>5.3083127526853104</v>
      </c>
      <c r="H80" s="349">
        <v>21.2864253691023</v>
      </c>
      <c r="I80" s="54">
        <v>5893.8635852614198</v>
      </c>
      <c r="J80" s="54">
        <v>5545.87</v>
      </c>
      <c r="K80" s="54">
        <v>7901.5504000000001</v>
      </c>
      <c r="L80" s="54">
        <v>25681.482513595802</v>
      </c>
      <c r="M80" s="201">
        <v>45022.7664988572</v>
      </c>
      <c r="N80" s="325">
        <v>155727.46950607901</v>
      </c>
    </row>
    <row r="81" spans="1:14" x14ac:dyDescent="0.35">
      <c r="A81" s="76" t="s">
        <v>805</v>
      </c>
      <c r="B81" s="124" t="s">
        <v>627</v>
      </c>
      <c r="C81" s="347">
        <v>0.82844879838327001</v>
      </c>
      <c r="D81" s="347">
        <v>0.87194074225667995</v>
      </c>
      <c r="E81" s="347">
        <v>1.51430795552121</v>
      </c>
      <c r="F81" s="347">
        <v>0.87051357779718996</v>
      </c>
      <c r="G81" s="348">
        <v>4.0852110739583498</v>
      </c>
      <c r="H81" s="349">
        <v>23.754741939761999</v>
      </c>
      <c r="I81" s="54">
        <v>40592.658010597297</v>
      </c>
      <c r="J81" s="54">
        <v>9558.92</v>
      </c>
      <c r="K81" s="54">
        <v>66962.129199999996</v>
      </c>
      <c r="L81" s="54">
        <v>28251.909487640401</v>
      </c>
      <c r="M81" s="201">
        <v>145365.61669823801</v>
      </c>
      <c r="N81" s="325">
        <v>1094833.29269831</v>
      </c>
    </row>
    <row r="82" spans="1:14" x14ac:dyDescent="0.35">
      <c r="A82" s="76" t="s">
        <v>805</v>
      </c>
      <c r="B82" s="124" t="s">
        <v>628</v>
      </c>
      <c r="C82" s="347">
        <v>0.81549128344822996</v>
      </c>
      <c r="D82" s="347">
        <v>2.77234519847342</v>
      </c>
      <c r="E82" s="347">
        <v>2.5332778061263901</v>
      </c>
      <c r="F82" s="347">
        <v>4.1900960832268899</v>
      </c>
      <c r="G82" s="348">
        <v>10.3112103712749</v>
      </c>
      <c r="H82" s="349">
        <v>17.3752005308923</v>
      </c>
      <c r="I82" s="54">
        <v>13785.6077743149</v>
      </c>
      <c r="J82" s="54">
        <v>47334.75</v>
      </c>
      <c r="K82" s="54">
        <v>39241.124389999997</v>
      </c>
      <c r="L82" s="54">
        <v>60665.622140411702</v>
      </c>
      <c r="M82" s="201">
        <v>161027.10430472699</v>
      </c>
      <c r="N82" s="325">
        <v>281306.33776189899</v>
      </c>
    </row>
    <row r="83" spans="1:14" ht="15" thickBot="1" x14ac:dyDescent="0.4">
      <c r="A83" s="76" t="s">
        <v>805</v>
      </c>
      <c r="B83" s="125" t="s">
        <v>629</v>
      </c>
      <c r="C83" s="350">
        <v>1.148165577284</v>
      </c>
      <c r="D83" s="350">
        <v>0.20055987039461001</v>
      </c>
      <c r="E83" s="350">
        <v>1.80167209924521</v>
      </c>
      <c r="F83" s="350">
        <v>1.19846177998485</v>
      </c>
      <c r="G83" s="212">
        <v>4.3488593269086699</v>
      </c>
      <c r="H83" s="351">
        <v>22.702267793049799</v>
      </c>
      <c r="I83" s="99">
        <v>1080896.0136484699</v>
      </c>
      <c r="J83" s="99">
        <v>48109.650000000103</v>
      </c>
      <c r="K83" s="99">
        <v>1328012.8771840001</v>
      </c>
      <c r="L83" s="99">
        <v>597198.28294823796</v>
      </c>
      <c r="M83" s="120">
        <v>3054216.8237807099</v>
      </c>
      <c r="N83" s="326">
        <v>14222469.1333225</v>
      </c>
    </row>
    <row r="84" spans="1:14" x14ac:dyDescent="0.35">
      <c r="A84" s="76" t="s">
        <v>805</v>
      </c>
      <c r="B84" s="124" t="s">
        <v>326</v>
      </c>
      <c r="C84" s="347">
        <v>0.14731706383679</v>
      </c>
      <c r="D84" s="347">
        <v>7.7094416567510802</v>
      </c>
      <c r="E84" s="347">
        <v>3.58258407273614</v>
      </c>
      <c r="F84" s="347">
        <v>2.8613099165496898</v>
      </c>
      <c r="G84" s="348">
        <v>14.300652709873701</v>
      </c>
      <c r="H84" s="352">
        <v>14.570578621460999</v>
      </c>
      <c r="I84" s="54">
        <v>568.79580353596998</v>
      </c>
      <c r="J84" s="54">
        <v>29700.240000000002</v>
      </c>
      <c r="K84" s="54">
        <v>11931.721699</v>
      </c>
      <c r="L84" s="54">
        <v>11305.4125984565</v>
      </c>
      <c r="M84" s="201">
        <v>53506.170100992502</v>
      </c>
      <c r="N84" s="327">
        <v>52371.241954636796</v>
      </c>
    </row>
    <row r="85" spans="1:14" x14ac:dyDescent="0.35">
      <c r="A85" s="76" t="s">
        <v>805</v>
      </c>
      <c r="B85" s="124" t="s">
        <v>327</v>
      </c>
      <c r="C85" s="347">
        <v>0</v>
      </c>
      <c r="D85" s="347">
        <v>21.5457636995705</v>
      </c>
      <c r="E85" s="347">
        <v>-0.63386370471120002</v>
      </c>
      <c r="F85" s="347">
        <v>4.3896098300849999</v>
      </c>
      <c r="G85" s="348">
        <v>25.301509824944301</v>
      </c>
      <c r="H85" s="349">
        <v>10.459175388256799</v>
      </c>
      <c r="I85" s="54">
        <v>0</v>
      </c>
      <c r="J85" s="54">
        <v>19082.04</v>
      </c>
      <c r="K85" s="54">
        <v>-302.55466000000001</v>
      </c>
      <c r="L85" s="54">
        <v>828.57190411117995</v>
      </c>
      <c r="M85" s="201">
        <v>19608.057244111202</v>
      </c>
      <c r="N85" s="325">
        <v>4360.8966920984603</v>
      </c>
    </row>
    <row r="86" spans="1:14" x14ac:dyDescent="0.35">
      <c r="A86" s="76" t="s">
        <v>805</v>
      </c>
      <c r="B86" s="124" t="s">
        <v>328</v>
      </c>
      <c r="C86" s="347">
        <v>0.86063076878341005</v>
      </c>
      <c r="D86" s="347">
        <v>1.2382560353426599</v>
      </c>
      <c r="E86" s="347">
        <v>1.7593481392610599</v>
      </c>
      <c r="F86" s="347">
        <v>4.9665687245762298</v>
      </c>
      <c r="G86" s="348">
        <v>8.8248036679633604</v>
      </c>
      <c r="H86" s="349">
        <v>20.592023966634098</v>
      </c>
      <c r="I86" s="54">
        <v>13828.945869728401</v>
      </c>
      <c r="J86" s="54">
        <v>21472.66</v>
      </c>
      <c r="K86" s="54">
        <v>27550.696861</v>
      </c>
      <c r="L86" s="54">
        <v>73676.619819101194</v>
      </c>
      <c r="M86" s="201">
        <v>136528.92254982999</v>
      </c>
      <c r="N86" s="325">
        <v>322780.20218195103</v>
      </c>
    </row>
    <row r="87" spans="1:14" x14ac:dyDescent="0.35">
      <c r="A87" s="76" t="s">
        <v>805</v>
      </c>
      <c r="B87" s="124" t="s">
        <v>329</v>
      </c>
      <c r="C87" s="347">
        <v>0.49460145690705998</v>
      </c>
      <c r="D87" s="347">
        <v>0.37537520095829002</v>
      </c>
      <c r="E87" s="347">
        <v>2.0086775699368302</v>
      </c>
      <c r="F87" s="347">
        <v>4.1160433623104602</v>
      </c>
      <c r="G87" s="348">
        <v>6.99469759011264</v>
      </c>
      <c r="H87" s="349">
        <v>26.332124491174</v>
      </c>
      <c r="I87" s="54">
        <v>32562.187641498302</v>
      </c>
      <c r="J87" s="54">
        <v>23877.279999999999</v>
      </c>
      <c r="K87" s="54">
        <v>125845.63885800001</v>
      </c>
      <c r="L87" s="54">
        <v>255927.709608064</v>
      </c>
      <c r="M87" s="201">
        <v>438212.81610756199</v>
      </c>
      <c r="N87" s="325">
        <v>1678856.6949416799</v>
      </c>
    </row>
    <row r="88" spans="1:14" x14ac:dyDescent="0.35">
      <c r="A88" s="76" t="s">
        <v>805</v>
      </c>
      <c r="B88" s="124" t="s">
        <v>330</v>
      </c>
      <c r="C88" s="347">
        <v>1.15276657334873</v>
      </c>
      <c r="D88" s="347">
        <v>0.34546454014147998</v>
      </c>
      <c r="E88" s="347">
        <v>1.6210443703992701</v>
      </c>
      <c r="F88" s="347">
        <v>0.26586663073564998</v>
      </c>
      <c r="G88" s="348">
        <v>3.3851421146251401</v>
      </c>
      <c r="H88" s="349">
        <v>13.4257241782189</v>
      </c>
      <c r="I88" s="54">
        <v>5299.3890887343396</v>
      </c>
      <c r="J88" s="54">
        <v>1707.72</v>
      </c>
      <c r="K88" s="54">
        <v>7516.51433</v>
      </c>
      <c r="L88" s="54">
        <v>1341.4240171419499</v>
      </c>
      <c r="M88" s="201">
        <v>15865.0474358763</v>
      </c>
      <c r="N88" s="325">
        <v>61783.933287964901</v>
      </c>
    </row>
    <row r="89" spans="1:14" x14ac:dyDescent="0.35">
      <c r="A89" s="76" t="s">
        <v>805</v>
      </c>
      <c r="B89" s="124" t="s">
        <v>331</v>
      </c>
      <c r="C89" s="347">
        <v>0.65727070018221001</v>
      </c>
      <c r="D89" s="347">
        <v>8.2746184609090001E-2</v>
      </c>
      <c r="E89" s="347">
        <v>1.61303136292829</v>
      </c>
      <c r="F89" s="347">
        <v>0.97749456887744002</v>
      </c>
      <c r="G89" s="348">
        <v>3.3305428165970299</v>
      </c>
      <c r="H89" s="349">
        <v>20.972602576088299</v>
      </c>
      <c r="I89" s="54">
        <v>165490.406226658</v>
      </c>
      <c r="J89" s="54">
        <v>14318.54</v>
      </c>
      <c r="K89" s="54">
        <v>362663.70041599998</v>
      </c>
      <c r="L89" s="54">
        <v>209968.30342633199</v>
      </c>
      <c r="M89" s="201">
        <v>752440.95006899</v>
      </c>
      <c r="N89" s="325">
        <v>1764793.7311418001</v>
      </c>
    </row>
    <row r="90" spans="1:14" ht="15" thickBot="1" x14ac:dyDescent="0.4">
      <c r="A90" s="76" t="s">
        <v>805</v>
      </c>
      <c r="B90" s="125" t="s">
        <v>830</v>
      </c>
      <c r="C90" s="350">
        <v>1.66441078195975</v>
      </c>
      <c r="D90" s="350">
        <v>4.53201276581978</v>
      </c>
      <c r="E90" s="350">
        <v>1.8288838308617099</v>
      </c>
      <c r="F90" s="350">
        <v>0.34571520565504998</v>
      </c>
      <c r="G90" s="212">
        <v>8.3710225842962895</v>
      </c>
      <c r="H90" s="349">
        <v>22.271608502217301</v>
      </c>
      <c r="I90" s="99">
        <v>923449.05741954094</v>
      </c>
      <c r="J90" s="99">
        <v>106.71</v>
      </c>
      <c r="K90" s="99">
        <v>905977.96366999997</v>
      </c>
      <c r="L90" s="99">
        <v>158470.25571668</v>
      </c>
      <c r="M90" s="120">
        <v>1988003.9868062199</v>
      </c>
      <c r="N90" s="325">
        <v>11869389.533088701</v>
      </c>
    </row>
    <row r="91" spans="1:14" x14ac:dyDescent="0.35">
      <c r="A91" s="76" t="s">
        <v>805</v>
      </c>
      <c r="B91" s="124" t="s">
        <v>332</v>
      </c>
      <c r="C91" s="347">
        <v>0.36196856666851002</v>
      </c>
      <c r="D91" s="347">
        <v>5.9761227379943804</v>
      </c>
      <c r="E91" s="347">
        <v>2.2575403090133799</v>
      </c>
      <c r="F91" s="347">
        <v>2.4716066101418401</v>
      </c>
      <c r="G91" s="348">
        <v>11.0672382238181</v>
      </c>
      <c r="H91" s="346">
        <v>19.025665266851099</v>
      </c>
      <c r="I91" s="54">
        <v>2155.0546739144002</v>
      </c>
      <c r="J91" s="54">
        <v>35885.54</v>
      </c>
      <c r="K91" s="54">
        <v>11909.892260000001</v>
      </c>
      <c r="L91" s="54">
        <v>15398.7510916626</v>
      </c>
      <c r="M91" s="201">
        <v>65349.238025576997</v>
      </c>
      <c r="N91" s="324">
        <v>111477.913005718</v>
      </c>
    </row>
    <row r="92" spans="1:14" x14ac:dyDescent="0.35">
      <c r="A92" s="76" t="s">
        <v>805</v>
      </c>
      <c r="B92" s="124" t="s">
        <v>333</v>
      </c>
      <c r="C92" s="347">
        <v>-6.9496905926799996E-2</v>
      </c>
      <c r="D92" s="347">
        <v>4.1195589346070403</v>
      </c>
      <c r="E92" s="347">
        <v>1.95773627043122</v>
      </c>
      <c r="F92" s="347">
        <v>7.0981892193160396</v>
      </c>
      <c r="G92" s="348">
        <v>13.105987518427501</v>
      </c>
      <c r="H92" s="349">
        <v>28.033188605851301</v>
      </c>
      <c r="I92" s="54">
        <v>-482.8860273889</v>
      </c>
      <c r="J92" s="54">
        <v>19811.22</v>
      </c>
      <c r="K92" s="54">
        <v>9931.5715199999995</v>
      </c>
      <c r="L92" s="54">
        <v>35288.938657098501</v>
      </c>
      <c r="M92" s="201">
        <v>64548.844149709599</v>
      </c>
      <c r="N92" s="325">
        <v>136466.44737246999</v>
      </c>
    </row>
    <row r="93" spans="1:14" x14ac:dyDescent="0.35">
      <c r="A93" s="76" t="s">
        <v>805</v>
      </c>
      <c r="B93" s="124" t="s">
        <v>334</v>
      </c>
      <c r="C93" s="347">
        <v>-4.3977685403304001</v>
      </c>
      <c r="D93" s="347">
        <v>2.3933410997734099</v>
      </c>
      <c r="E93" s="347">
        <v>3.91630051911417</v>
      </c>
      <c r="F93" s="347">
        <v>4.6132630985879404</v>
      </c>
      <c r="G93" s="348">
        <v>6.5251361771451499</v>
      </c>
      <c r="H93" s="349">
        <v>15.93727665091</v>
      </c>
      <c r="I93" s="54">
        <v>-836.33440112436006</v>
      </c>
      <c r="J93" s="54">
        <v>424.84</v>
      </c>
      <c r="K93" s="54">
        <v>821.21214099999997</v>
      </c>
      <c r="L93" s="54">
        <v>909.00626213621103</v>
      </c>
      <c r="M93" s="201">
        <v>1318.72400201185</v>
      </c>
      <c r="N93" s="325">
        <v>3344.4427006784999</v>
      </c>
    </row>
    <row r="94" spans="1:14" x14ac:dyDescent="0.35">
      <c r="A94" s="76" t="s">
        <v>805</v>
      </c>
      <c r="B94" s="124" t="s">
        <v>335</v>
      </c>
      <c r="C94" s="347">
        <v>0.46117144283548001</v>
      </c>
      <c r="D94" s="347">
        <v>1.58600897698424</v>
      </c>
      <c r="E94" s="347">
        <v>17.978136196995401</v>
      </c>
      <c r="F94" s="347">
        <v>3.3170650462326798</v>
      </c>
      <c r="G94" s="348">
        <v>23.342381663047799</v>
      </c>
      <c r="H94" s="349">
        <v>30.708548968423699</v>
      </c>
      <c r="I94" s="54">
        <v>1769.2229921723499</v>
      </c>
      <c r="J94" s="54">
        <v>3903.55</v>
      </c>
      <c r="K94" s="54">
        <v>123298.93648600001</v>
      </c>
      <c r="L94" s="54">
        <v>15186.0380847871</v>
      </c>
      <c r="M94" s="201">
        <v>144157.747562959</v>
      </c>
      <c r="N94" s="325">
        <v>182561.65224623901</v>
      </c>
    </row>
    <row r="95" spans="1:14" x14ac:dyDescent="0.35">
      <c r="A95" s="76" t="s">
        <v>805</v>
      </c>
      <c r="B95" s="124" t="s">
        <v>336</v>
      </c>
      <c r="C95" s="347">
        <v>6.6279299444629999E-2</v>
      </c>
      <c r="D95" s="347">
        <v>6.9811275907478496</v>
      </c>
      <c r="E95" s="347">
        <v>2.87050925894146</v>
      </c>
      <c r="F95" s="347">
        <v>2.2650208914464698</v>
      </c>
      <c r="G95" s="348">
        <v>12.1829370405804</v>
      </c>
      <c r="H95" s="349">
        <v>20.030523569692399</v>
      </c>
      <c r="I95" s="54">
        <v>135.40135860548</v>
      </c>
      <c r="J95" s="54">
        <v>19984.189999999999</v>
      </c>
      <c r="K95" s="54">
        <v>8115.6161490000004</v>
      </c>
      <c r="L95" s="54">
        <v>6667.64226644267</v>
      </c>
      <c r="M95" s="201">
        <v>34902.849774048198</v>
      </c>
      <c r="N95" s="325">
        <v>52887.030881566701</v>
      </c>
    </row>
    <row r="96" spans="1:14" ht="15" thickBot="1" x14ac:dyDescent="0.4">
      <c r="A96" s="76" t="s">
        <v>805</v>
      </c>
      <c r="B96" s="125" t="s">
        <v>337</v>
      </c>
      <c r="C96" s="350">
        <v>0.22846561889483999</v>
      </c>
      <c r="D96" s="350">
        <v>2.3949690275125799</v>
      </c>
      <c r="E96" s="350">
        <v>2.5569220600381999</v>
      </c>
      <c r="F96" s="350">
        <v>6.64036513389585</v>
      </c>
      <c r="G96" s="212">
        <v>11.8207218403415</v>
      </c>
      <c r="H96" s="351">
        <v>21.169163293413298</v>
      </c>
      <c r="I96" s="99">
        <v>1259.8588102353999</v>
      </c>
      <c r="J96" s="99">
        <v>10695.31</v>
      </c>
      <c r="K96" s="99">
        <v>14176.350688</v>
      </c>
      <c r="L96" s="99">
        <v>30804.906407516701</v>
      </c>
      <c r="M96" s="120">
        <v>56936.425905752199</v>
      </c>
      <c r="N96" s="326">
        <v>101904.12761619101</v>
      </c>
    </row>
    <row r="97" spans="1:14" x14ac:dyDescent="0.35">
      <c r="A97" s="76" t="s">
        <v>805</v>
      </c>
      <c r="B97" s="124" t="s">
        <v>338</v>
      </c>
      <c r="C97" s="347">
        <v>0.66107037006956004</v>
      </c>
      <c r="D97" s="347">
        <v>3.4783078366591602</v>
      </c>
      <c r="E97" s="347">
        <v>1.6939897065018801</v>
      </c>
      <c r="F97" s="347">
        <v>3.1145972872569399</v>
      </c>
      <c r="G97" s="348">
        <v>8.9479652004875394</v>
      </c>
      <c r="H97" s="349">
        <v>16.6892342636026</v>
      </c>
      <c r="I97" s="54">
        <v>8281.5362744260092</v>
      </c>
      <c r="J97" s="54">
        <v>42311.14</v>
      </c>
      <c r="K97" s="54">
        <v>20508.42006</v>
      </c>
      <c r="L97" s="54">
        <v>40542.012893872597</v>
      </c>
      <c r="M97" s="201">
        <v>111643.109228299</v>
      </c>
      <c r="N97" s="325">
        <v>197469.29373522801</v>
      </c>
    </row>
    <row r="98" spans="1:14" x14ac:dyDescent="0.35">
      <c r="A98" s="76" t="s">
        <v>805</v>
      </c>
      <c r="B98" s="124" t="s">
        <v>339</v>
      </c>
      <c r="C98" s="347">
        <v>-4.6373583112600002E-2</v>
      </c>
      <c r="D98" s="347">
        <v>1.7198524869638001</v>
      </c>
      <c r="E98" s="347">
        <v>0.93003891118707005</v>
      </c>
      <c r="F98" s="347">
        <v>4.8201865730834603</v>
      </c>
      <c r="G98" s="348">
        <v>7.4237043881217204</v>
      </c>
      <c r="H98" s="349">
        <v>19.5952113881978</v>
      </c>
      <c r="I98" s="54">
        <v>163.78798435237999</v>
      </c>
      <c r="J98" s="54">
        <v>35362.129999999997</v>
      </c>
      <c r="K98" s="54">
        <v>12552.67146</v>
      </c>
      <c r="L98" s="54">
        <v>71568.857693604194</v>
      </c>
      <c r="M98" s="201">
        <v>119647.447137957</v>
      </c>
      <c r="N98" s="325">
        <v>318468.11554969399</v>
      </c>
    </row>
    <row r="99" spans="1:14" ht="15" thickBot="1" x14ac:dyDescent="0.4">
      <c r="A99" s="76" t="s">
        <v>805</v>
      </c>
      <c r="B99" s="125" t="s">
        <v>623</v>
      </c>
      <c r="C99" s="350">
        <v>-2.297480173E-4</v>
      </c>
      <c r="D99" s="350">
        <v>6.6415412692856197</v>
      </c>
      <c r="E99" s="350">
        <v>0.85239104035640001</v>
      </c>
      <c r="F99" s="350">
        <v>2.8458123837190699</v>
      </c>
      <c r="G99" s="212">
        <v>10.339514945343799</v>
      </c>
      <c r="H99" s="351">
        <v>9.4169176334640703</v>
      </c>
      <c r="I99" s="99">
        <v>-1.3697066905699999</v>
      </c>
      <c r="J99" s="99">
        <v>32507.29</v>
      </c>
      <c r="K99" s="99">
        <v>3154.889349</v>
      </c>
      <c r="L99" s="99">
        <v>9938.6617447750996</v>
      </c>
      <c r="M99" s="120">
        <v>45599.471387084501</v>
      </c>
      <c r="N99" s="326">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630</v>
      </c>
    </row>
    <row r="102" spans="1:14" x14ac:dyDescent="0.35">
      <c r="A102" s="30" t="s">
        <v>583</v>
      </c>
    </row>
    <row r="103" spans="1:14" x14ac:dyDescent="0.35">
      <c r="A103" s="30" t="s">
        <v>1241</v>
      </c>
    </row>
    <row r="104" spans="1:14" x14ac:dyDescent="0.35">
      <c r="A104" s="30" t="s">
        <v>1308</v>
      </c>
    </row>
    <row r="105" spans="1:14" x14ac:dyDescent="0.35">
      <c r="A105" s="30" t="s">
        <v>1203</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7" fitToWidth="0"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4"/>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1275</v>
      </c>
      <c r="C1" s="92" t="s">
        <v>612</v>
      </c>
      <c r="D1" s="92"/>
      <c r="E1" s="92"/>
      <c r="F1" s="92"/>
      <c r="G1" s="173"/>
      <c r="H1" s="92"/>
      <c r="I1" s="92"/>
      <c r="J1" s="92"/>
      <c r="K1" s="92"/>
      <c r="L1" s="92"/>
      <c r="M1" s="173"/>
      <c r="N1" s="92"/>
      <c r="O1" s="92"/>
      <c r="P1" s="92"/>
      <c r="Q1" s="92"/>
      <c r="R1" s="173"/>
    </row>
    <row r="2" spans="1:18" ht="42.5" thickBot="1" x14ac:dyDescent="0.4">
      <c r="A2" s="8" t="s">
        <v>1013</v>
      </c>
      <c r="B2" s="121" t="s">
        <v>625</v>
      </c>
      <c r="C2" s="161" t="s">
        <v>1183</v>
      </c>
      <c r="D2" s="171" t="s">
        <v>1184</v>
      </c>
      <c r="E2" s="171" t="s">
        <v>1185</v>
      </c>
      <c r="F2" s="171" t="s">
        <v>1186</v>
      </c>
      <c r="G2" s="172" t="s">
        <v>1187</v>
      </c>
      <c r="H2" s="161" t="s">
        <v>714</v>
      </c>
      <c r="I2" s="171" t="s">
        <v>715</v>
      </c>
      <c r="J2" s="171" t="s">
        <v>716</v>
      </c>
      <c r="K2" s="171" t="s">
        <v>717</v>
      </c>
      <c r="L2" s="171" t="s">
        <v>718</v>
      </c>
      <c r="M2" s="172" t="s">
        <v>719</v>
      </c>
      <c r="N2" s="161" t="s">
        <v>1188</v>
      </c>
      <c r="O2" s="171" t="s">
        <v>1189</v>
      </c>
      <c r="P2" s="171" t="s">
        <v>1190</v>
      </c>
      <c r="Q2" s="171" t="s">
        <v>1191</v>
      </c>
      <c r="R2" s="172" t="s">
        <v>1192</v>
      </c>
    </row>
    <row r="3" spans="1:18" x14ac:dyDescent="0.35">
      <c r="A3" s="27" t="s">
        <v>44</v>
      </c>
      <c r="B3" s="147" t="s">
        <v>351</v>
      </c>
      <c r="C3" s="353">
        <v>124670</v>
      </c>
      <c r="D3" s="353">
        <v>56952.49</v>
      </c>
      <c r="E3" s="353">
        <v>5215</v>
      </c>
      <c r="F3" s="353">
        <v>67162.44</v>
      </c>
      <c r="G3" s="354" t="s">
        <v>316</v>
      </c>
      <c r="H3" s="353">
        <v>3318.4319999999998</v>
      </c>
      <c r="I3" s="353">
        <v>548.99699999999996</v>
      </c>
      <c r="J3" s="353">
        <v>3263.1019999999999</v>
      </c>
      <c r="K3" s="353">
        <v>3311.5650000000001</v>
      </c>
      <c r="L3" s="353">
        <v>55.331000000000003</v>
      </c>
      <c r="M3" s="354">
        <v>6.8680000000000003</v>
      </c>
      <c r="N3" s="353">
        <v>2385</v>
      </c>
      <c r="O3" s="353">
        <v>17106.87</v>
      </c>
      <c r="P3" s="353">
        <v>3.28</v>
      </c>
      <c r="Q3" s="353">
        <v>1160.567</v>
      </c>
      <c r="R3" s="354">
        <v>36371.428800000002</v>
      </c>
    </row>
    <row r="4" spans="1:18" x14ac:dyDescent="0.35">
      <c r="A4" s="27" t="s">
        <v>45</v>
      </c>
      <c r="B4" s="156" t="s">
        <v>0</v>
      </c>
      <c r="C4" s="37">
        <v>58173</v>
      </c>
      <c r="D4" s="37">
        <v>25862</v>
      </c>
      <c r="E4" s="37">
        <v>262</v>
      </c>
      <c r="F4" s="37">
        <v>15373</v>
      </c>
      <c r="G4" s="355">
        <v>1500</v>
      </c>
      <c r="H4" s="37">
        <v>71.820999999999998</v>
      </c>
      <c r="I4" s="37">
        <v>32.939</v>
      </c>
      <c r="J4" s="37">
        <v>44.158000000000001</v>
      </c>
      <c r="K4" s="37">
        <v>71.820999999999998</v>
      </c>
      <c r="L4" s="37">
        <v>27.661999999999999</v>
      </c>
      <c r="M4" s="355" t="s">
        <v>316</v>
      </c>
      <c r="N4" s="37">
        <v>2342</v>
      </c>
      <c r="O4" s="37">
        <v>9996.86</v>
      </c>
      <c r="P4" s="37">
        <v>38.159999999999997</v>
      </c>
      <c r="Q4" s="37">
        <v>1435.8381999999999</v>
      </c>
      <c r="R4" s="355">
        <v>3085.3209999999999</v>
      </c>
    </row>
    <row r="5" spans="1:18" x14ac:dyDescent="0.35">
      <c r="A5" s="77" t="s">
        <v>46</v>
      </c>
      <c r="B5" s="122" t="s">
        <v>1</v>
      </c>
      <c r="C5" s="24">
        <v>1736</v>
      </c>
      <c r="D5" s="24">
        <v>1222</v>
      </c>
      <c r="E5" s="24">
        <v>190</v>
      </c>
      <c r="F5" s="24">
        <v>496.35</v>
      </c>
      <c r="G5" s="356">
        <v>16</v>
      </c>
      <c r="H5" s="24" t="s">
        <v>316</v>
      </c>
      <c r="I5" s="24" t="s">
        <v>316</v>
      </c>
      <c r="J5" s="24" t="s">
        <v>316</v>
      </c>
      <c r="K5" s="24" t="s">
        <v>316</v>
      </c>
      <c r="L5" s="24" t="s">
        <v>316</v>
      </c>
      <c r="M5" s="356" t="s">
        <v>316</v>
      </c>
      <c r="N5" s="24">
        <v>2426</v>
      </c>
      <c r="O5" s="24" t="s">
        <v>316</v>
      </c>
      <c r="P5" s="24" t="s">
        <v>316</v>
      </c>
      <c r="Q5" s="24">
        <v>22.762599999999999</v>
      </c>
      <c r="R5" s="356">
        <v>1071.1129000000001</v>
      </c>
    </row>
    <row r="6" spans="1:18" x14ac:dyDescent="0.35">
      <c r="A6" s="77" t="s">
        <v>47</v>
      </c>
      <c r="B6" s="122" t="s">
        <v>2</v>
      </c>
      <c r="C6" s="24">
        <v>3036</v>
      </c>
      <c r="D6" s="24">
        <v>2142</v>
      </c>
      <c r="E6" s="24">
        <v>142</v>
      </c>
      <c r="F6" s="24">
        <v>34.520000000000003</v>
      </c>
      <c r="G6" s="356" t="s">
        <v>316</v>
      </c>
      <c r="H6" s="24" t="s">
        <v>316</v>
      </c>
      <c r="I6" s="24" t="s">
        <v>316</v>
      </c>
      <c r="J6" s="24" t="s">
        <v>316</v>
      </c>
      <c r="K6" s="24" t="s">
        <v>316</v>
      </c>
      <c r="L6" s="24" t="s">
        <v>316</v>
      </c>
      <c r="M6" s="356" t="s">
        <v>316</v>
      </c>
      <c r="N6" s="24">
        <v>2323</v>
      </c>
      <c r="O6" s="24" t="s">
        <v>316</v>
      </c>
      <c r="P6" s="24" t="s">
        <v>316</v>
      </c>
      <c r="Q6" s="24">
        <v>1.6394</v>
      </c>
      <c r="R6" s="356">
        <v>1381.9331999999999</v>
      </c>
    </row>
    <row r="7" spans="1:18" x14ac:dyDescent="0.35">
      <c r="A7" s="77" t="s">
        <v>48</v>
      </c>
      <c r="B7" s="122" t="s">
        <v>3</v>
      </c>
      <c r="C7" s="24">
        <v>11848</v>
      </c>
      <c r="D7" s="24">
        <v>5650</v>
      </c>
      <c r="E7" s="24">
        <v>3800</v>
      </c>
      <c r="F7" s="24">
        <v>2283.6999999999998</v>
      </c>
      <c r="G7" s="356">
        <v>2420</v>
      </c>
      <c r="H7" s="24">
        <v>10318.856</v>
      </c>
      <c r="I7" s="24">
        <v>704.43100000000004</v>
      </c>
      <c r="J7" s="24">
        <v>8052.277</v>
      </c>
      <c r="K7" s="24">
        <v>10291.115</v>
      </c>
      <c r="L7" s="24">
        <v>2264.6109999999999</v>
      </c>
      <c r="M7" s="356">
        <v>25.773</v>
      </c>
      <c r="N7" s="24">
        <v>2392</v>
      </c>
      <c r="O7" s="24">
        <v>77290.039999999994</v>
      </c>
      <c r="P7" s="24">
        <v>20.34</v>
      </c>
      <c r="Q7" s="24">
        <v>104.8218</v>
      </c>
      <c r="R7" s="356">
        <v>7771.0753999999997</v>
      </c>
    </row>
    <row r="8" spans="1:18" x14ac:dyDescent="0.35">
      <c r="A8" s="77" t="s">
        <v>49</v>
      </c>
      <c r="B8" s="122" t="s">
        <v>4</v>
      </c>
      <c r="C8" s="24">
        <v>79938</v>
      </c>
      <c r="D8" s="24">
        <v>41413.832000000002</v>
      </c>
      <c r="E8" s="24">
        <v>5950</v>
      </c>
      <c r="F8" s="24">
        <v>36966.11</v>
      </c>
      <c r="G8" s="356">
        <v>1300</v>
      </c>
      <c r="H8" s="24">
        <v>5423.4110000000001</v>
      </c>
      <c r="I8" s="24">
        <v>1162.25</v>
      </c>
      <c r="J8" s="24">
        <v>4422.7669999999998</v>
      </c>
      <c r="K8" s="24">
        <v>5338.8729999999996</v>
      </c>
      <c r="L8" s="24">
        <v>995.97500000000002</v>
      </c>
      <c r="M8" s="356">
        <v>79.869</v>
      </c>
      <c r="N8" s="24">
        <v>2103</v>
      </c>
      <c r="O8" s="24">
        <v>26508.47</v>
      </c>
      <c r="P8" s="24">
        <v>4.46</v>
      </c>
      <c r="Q8" s="24">
        <v>2226.0990999999999</v>
      </c>
      <c r="R8" s="356">
        <v>18858.249199999998</v>
      </c>
    </row>
    <row r="9" spans="1:18" x14ac:dyDescent="0.35">
      <c r="A9" s="77" t="s">
        <v>50</v>
      </c>
      <c r="B9" s="122" t="s">
        <v>5</v>
      </c>
      <c r="C9" s="24">
        <v>82429</v>
      </c>
      <c r="D9" s="24">
        <v>38810</v>
      </c>
      <c r="E9" s="24">
        <v>810</v>
      </c>
      <c r="F9" s="24">
        <v>6709.91</v>
      </c>
      <c r="G9" s="356">
        <v>100</v>
      </c>
      <c r="H9" s="24">
        <v>441.66500000000002</v>
      </c>
      <c r="I9" s="24">
        <v>57.408000000000001</v>
      </c>
      <c r="J9" s="24">
        <v>206.881</v>
      </c>
      <c r="K9" s="24">
        <v>441.36500000000001</v>
      </c>
      <c r="L9" s="24">
        <v>234.78399999999999</v>
      </c>
      <c r="M9" s="356">
        <v>0.3</v>
      </c>
      <c r="N9" s="24">
        <v>2469</v>
      </c>
      <c r="O9" s="24">
        <v>18856.04</v>
      </c>
      <c r="P9" s="24">
        <v>23.28</v>
      </c>
      <c r="Q9" s="24">
        <v>272.08690000000001</v>
      </c>
      <c r="R9" s="356">
        <v>5598.7583000000004</v>
      </c>
    </row>
    <row r="10" spans="1:18" x14ac:dyDescent="0.35">
      <c r="A10" s="77" t="s">
        <v>51</v>
      </c>
      <c r="B10" s="122" t="s">
        <v>6</v>
      </c>
      <c r="C10" s="24">
        <v>121909</v>
      </c>
      <c r="D10" s="24">
        <v>96341</v>
      </c>
      <c r="E10" s="24">
        <v>12413</v>
      </c>
      <c r="F10" s="24">
        <v>17086.490000000002</v>
      </c>
      <c r="G10" s="356">
        <v>600</v>
      </c>
      <c r="H10" s="24">
        <v>21677.357</v>
      </c>
      <c r="I10" s="24">
        <v>2440.5949999999998</v>
      </c>
      <c r="J10" s="24">
        <v>10722.922</v>
      </c>
      <c r="K10" s="24">
        <v>20912.034</v>
      </c>
      <c r="L10" s="24">
        <v>10883.819</v>
      </c>
      <c r="M10" s="356">
        <v>694.70699999999999</v>
      </c>
      <c r="N10" s="24">
        <v>2899</v>
      </c>
      <c r="O10" s="24">
        <v>381000</v>
      </c>
      <c r="P10" s="24">
        <v>30.69</v>
      </c>
      <c r="Q10" s="24">
        <v>853.29930000000002</v>
      </c>
      <c r="R10" s="356">
        <v>29191.115099999999</v>
      </c>
    </row>
    <row r="11" spans="1:18" x14ac:dyDescent="0.35">
      <c r="A11" s="27" t="s">
        <v>52</v>
      </c>
      <c r="B11" s="122" t="s">
        <v>552</v>
      </c>
      <c r="C11" s="37">
        <v>75261</v>
      </c>
      <c r="D11" s="37">
        <v>23836</v>
      </c>
      <c r="E11" s="37">
        <v>3836</v>
      </c>
      <c r="F11" s="37">
        <v>45002.239999999998</v>
      </c>
      <c r="G11" s="355">
        <v>922</v>
      </c>
      <c r="H11" s="37">
        <v>3748.3150000000001</v>
      </c>
      <c r="I11" s="37">
        <v>508.18700000000001</v>
      </c>
      <c r="J11" s="37">
        <v>2024.3789999999999</v>
      </c>
      <c r="K11" s="37">
        <v>3748.3150000000001</v>
      </c>
      <c r="L11" s="37">
        <v>1723.9359999999999</v>
      </c>
      <c r="M11" s="355" t="s">
        <v>316</v>
      </c>
      <c r="N11" s="37">
        <v>2002</v>
      </c>
      <c r="O11" s="37">
        <v>167640.43</v>
      </c>
      <c r="P11" s="37">
        <v>43.7</v>
      </c>
      <c r="Q11" s="37">
        <v>1242.0617999999999</v>
      </c>
      <c r="R11" s="355">
        <v>24297.926899999999</v>
      </c>
    </row>
    <row r="12" spans="1:18" ht="15" thickBot="1" x14ac:dyDescent="0.4">
      <c r="A12" s="77" t="s">
        <v>53</v>
      </c>
      <c r="B12" s="123" t="s">
        <v>7</v>
      </c>
      <c r="C12" s="357">
        <v>39076</v>
      </c>
      <c r="D12" s="357">
        <v>16200</v>
      </c>
      <c r="E12" s="357">
        <v>4100</v>
      </c>
      <c r="F12" s="357">
        <v>17490.650000000001</v>
      </c>
      <c r="G12" s="358">
        <v>391</v>
      </c>
      <c r="H12" s="357">
        <v>1573.0409999999999</v>
      </c>
      <c r="I12" s="357">
        <v>680.97900000000004</v>
      </c>
      <c r="J12" s="357">
        <v>1516.921</v>
      </c>
      <c r="K12" s="357">
        <v>816.39499999999998</v>
      </c>
      <c r="L12" s="357" t="s">
        <v>316</v>
      </c>
      <c r="M12" s="358">
        <v>700.52599999999995</v>
      </c>
      <c r="N12" s="357">
        <v>1908</v>
      </c>
      <c r="O12" s="357">
        <v>50100</v>
      </c>
      <c r="P12" s="357">
        <v>12.22</v>
      </c>
      <c r="Q12" s="357">
        <v>999.59059999999999</v>
      </c>
      <c r="R12" s="358">
        <v>11501.2878</v>
      </c>
    </row>
    <row r="13" spans="1:18" ht="15" thickBot="1" x14ac:dyDescent="0.4">
      <c r="A13" s="74" t="s">
        <v>805</v>
      </c>
      <c r="B13" s="126" t="s">
        <v>8</v>
      </c>
      <c r="C13" s="210">
        <v>598076</v>
      </c>
      <c r="D13" s="210">
        <v>308429.32199999999</v>
      </c>
      <c r="E13" s="210">
        <v>36718</v>
      </c>
      <c r="F13" s="210">
        <v>208605.41</v>
      </c>
      <c r="G13" s="359">
        <v>7249</v>
      </c>
      <c r="H13" s="210">
        <v>46572.898000000001</v>
      </c>
      <c r="I13" s="210">
        <v>6135.7860000000001</v>
      </c>
      <c r="J13" s="210">
        <v>30253.406999999999</v>
      </c>
      <c r="K13" s="210">
        <v>44931.483</v>
      </c>
      <c r="L13" s="210">
        <v>16186.118</v>
      </c>
      <c r="M13" s="359">
        <v>1508.0429999999999</v>
      </c>
      <c r="N13" s="210">
        <v>2430.4944374194602</v>
      </c>
      <c r="O13" s="210">
        <v>748498.71</v>
      </c>
      <c r="P13" s="210">
        <v>22.016249999999999</v>
      </c>
      <c r="Q13" s="210">
        <v>8318.7667000000001</v>
      </c>
      <c r="R13" s="359">
        <v>139128.20860000001</v>
      </c>
    </row>
    <row r="14" spans="1:18" x14ac:dyDescent="0.35">
      <c r="A14" s="77" t="s">
        <v>54</v>
      </c>
      <c r="B14" s="122" t="s">
        <v>9</v>
      </c>
      <c r="C14" s="24">
        <v>2783</v>
      </c>
      <c r="D14" s="24">
        <v>2033</v>
      </c>
      <c r="E14" s="24">
        <v>1550</v>
      </c>
      <c r="F14" s="24">
        <v>279.64</v>
      </c>
      <c r="G14" s="356">
        <v>215</v>
      </c>
      <c r="H14" s="24">
        <v>2515.3110000000001</v>
      </c>
      <c r="I14" s="24">
        <v>178.203</v>
      </c>
      <c r="J14" s="24">
        <v>2105.35</v>
      </c>
      <c r="K14" s="24">
        <v>2413.8090000000002</v>
      </c>
      <c r="L14" s="24">
        <v>317.78199999999998</v>
      </c>
      <c r="M14" s="356">
        <v>9.3239999999999998</v>
      </c>
      <c r="N14" s="24" t="s">
        <v>316</v>
      </c>
      <c r="O14" s="24">
        <v>6888.5</v>
      </c>
      <c r="P14" s="24">
        <v>4.4400000000000004</v>
      </c>
      <c r="Q14" s="24">
        <v>20.061399999999999</v>
      </c>
      <c r="R14" s="356">
        <v>2934.7334000000001</v>
      </c>
    </row>
    <row r="15" spans="1:18" x14ac:dyDescent="0.35">
      <c r="A15" s="77" t="s">
        <v>55</v>
      </c>
      <c r="B15" s="122" t="s">
        <v>10</v>
      </c>
      <c r="C15" s="24">
        <v>47544</v>
      </c>
      <c r="D15" s="24">
        <v>9750</v>
      </c>
      <c r="E15" s="24">
        <v>7750</v>
      </c>
      <c r="F15" s="24">
        <v>20396.48</v>
      </c>
      <c r="G15" s="356">
        <v>273</v>
      </c>
      <c r="H15" s="24">
        <v>10461.468999999999</v>
      </c>
      <c r="I15" s="24">
        <v>1484.096</v>
      </c>
      <c r="J15" s="24">
        <v>9032.2579999999998</v>
      </c>
      <c r="K15" s="24">
        <v>9803.7420000000002</v>
      </c>
      <c r="L15" s="24">
        <v>956.29600000000005</v>
      </c>
      <c r="M15" s="356">
        <v>184.95599999999999</v>
      </c>
      <c r="N15" s="24">
        <v>2733</v>
      </c>
      <c r="O15" s="24">
        <v>46509.16</v>
      </c>
      <c r="P15" s="24">
        <v>6</v>
      </c>
      <c r="Q15" s="24">
        <v>3150.6442999999999</v>
      </c>
      <c r="R15" s="356">
        <v>12782.662700000001</v>
      </c>
    </row>
    <row r="16" spans="1:18" x14ac:dyDescent="0.35">
      <c r="A16" s="77" t="s">
        <v>56</v>
      </c>
      <c r="B16" s="122" t="s">
        <v>11</v>
      </c>
      <c r="C16" s="24">
        <v>62298</v>
      </c>
      <c r="D16" s="24">
        <v>5080</v>
      </c>
      <c r="E16" s="24">
        <v>1880</v>
      </c>
      <c r="F16" s="24">
        <v>22333</v>
      </c>
      <c r="G16" s="356" t="s">
        <v>316</v>
      </c>
      <c r="H16" s="24">
        <v>816.05499999999995</v>
      </c>
      <c r="I16" s="24">
        <v>73.42</v>
      </c>
      <c r="J16" s="24">
        <v>816.05499999999995</v>
      </c>
      <c r="K16" s="24">
        <v>816.05499999999995</v>
      </c>
      <c r="L16" s="24" t="s">
        <v>316</v>
      </c>
      <c r="M16" s="356" t="s">
        <v>316</v>
      </c>
      <c r="N16" s="24">
        <v>1786</v>
      </c>
      <c r="O16" s="24">
        <v>213.5</v>
      </c>
      <c r="P16" s="24">
        <v>0.11</v>
      </c>
      <c r="Q16" s="24">
        <v>2825.5711999999999</v>
      </c>
      <c r="R16" s="356">
        <v>16640.939399999999</v>
      </c>
    </row>
    <row r="17" spans="1:18" x14ac:dyDescent="0.35">
      <c r="A17" s="27" t="s">
        <v>57</v>
      </c>
      <c r="B17" s="154" t="s">
        <v>352</v>
      </c>
      <c r="C17" s="353">
        <v>128400</v>
      </c>
      <c r="D17" s="353">
        <v>50238</v>
      </c>
      <c r="E17" s="353">
        <v>5238</v>
      </c>
      <c r="F17" s="353">
        <v>4422</v>
      </c>
      <c r="G17" s="354">
        <v>2480</v>
      </c>
      <c r="H17" s="353">
        <v>4311.7860000000001</v>
      </c>
      <c r="I17" s="353">
        <v>1126.575</v>
      </c>
      <c r="J17" s="353">
        <v>2573.2159999999999</v>
      </c>
      <c r="K17" s="353">
        <v>4260.6459999999997</v>
      </c>
      <c r="L17" s="353">
        <v>1687.43</v>
      </c>
      <c r="M17" s="354" t="s">
        <v>316</v>
      </c>
      <c r="N17" s="353">
        <v>2115</v>
      </c>
      <c r="O17" s="353" t="s">
        <v>316</v>
      </c>
      <c r="P17" s="353" t="s">
        <v>316</v>
      </c>
      <c r="Q17" s="353">
        <v>242.76779999999999</v>
      </c>
      <c r="R17" s="354">
        <v>76716.548200000005</v>
      </c>
    </row>
    <row r="18" spans="1:18" x14ac:dyDescent="0.35">
      <c r="A18" s="27" t="s">
        <v>58</v>
      </c>
      <c r="B18" s="154" t="s">
        <v>921</v>
      </c>
      <c r="C18" s="353">
        <v>34200</v>
      </c>
      <c r="D18" s="353">
        <v>10628</v>
      </c>
      <c r="E18" s="353">
        <v>628</v>
      </c>
      <c r="F18" s="353">
        <v>21961</v>
      </c>
      <c r="G18" s="354">
        <v>50</v>
      </c>
      <c r="H18" s="353">
        <v>3984.3670000000002</v>
      </c>
      <c r="I18" s="353">
        <v>27.352</v>
      </c>
      <c r="J18" s="353">
        <v>3124.2420000000002</v>
      </c>
      <c r="K18" s="353">
        <v>3940.8989999999999</v>
      </c>
      <c r="L18" s="353">
        <v>820.17700000000002</v>
      </c>
      <c r="M18" s="354">
        <v>14.22</v>
      </c>
      <c r="N18" s="353">
        <v>2285</v>
      </c>
      <c r="O18" s="353">
        <v>820.85</v>
      </c>
      <c r="P18" s="353">
        <v>1.31</v>
      </c>
      <c r="Q18" s="353">
        <v>2929.5974000000001</v>
      </c>
      <c r="R18" s="354">
        <v>3329.4805999999999</v>
      </c>
    </row>
    <row r="19" spans="1:18" x14ac:dyDescent="0.35">
      <c r="A19" s="27" t="s">
        <v>59</v>
      </c>
      <c r="B19" s="122" t="s">
        <v>577</v>
      </c>
      <c r="C19" s="37">
        <v>234486</v>
      </c>
      <c r="D19" s="37">
        <v>31500</v>
      </c>
      <c r="E19" s="37">
        <v>13300</v>
      </c>
      <c r="F19" s="37">
        <v>127256.61</v>
      </c>
      <c r="G19" s="355">
        <v>7781</v>
      </c>
      <c r="H19" s="37" t="s">
        <v>316</v>
      </c>
      <c r="I19" s="37" t="s">
        <v>316</v>
      </c>
      <c r="J19" s="37" t="s">
        <v>316</v>
      </c>
      <c r="K19" s="37" t="s">
        <v>316</v>
      </c>
      <c r="L19" s="37" t="s">
        <v>316</v>
      </c>
      <c r="M19" s="355" t="s">
        <v>316</v>
      </c>
      <c r="N19" s="37" t="s">
        <v>316</v>
      </c>
      <c r="O19" s="37">
        <v>15571.37</v>
      </c>
      <c r="P19" s="37">
        <v>1.17</v>
      </c>
      <c r="Q19" s="37">
        <v>18931.965899999999</v>
      </c>
      <c r="R19" s="355">
        <v>26948.629199999999</v>
      </c>
    </row>
    <row r="20" spans="1:18" x14ac:dyDescent="0.35">
      <c r="A20" s="27" t="s">
        <v>60</v>
      </c>
      <c r="B20" s="154" t="s">
        <v>353</v>
      </c>
      <c r="C20" s="353">
        <v>2805</v>
      </c>
      <c r="D20" s="353">
        <v>284</v>
      </c>
      <c r="E20" s="353">
        <v>180</v>
      </c>
      <c r="F20" s="353">
        <v>2456.7800000000002</v>
      </c>
      <c r="G20" s="354" t="s">
        <v>316</v>
      </c>
      <c r="H20" s="353">
        <v>146.571</v>
      </c>
      <c r="I20" s="353" t="s">
        <v>316</v>
      </c>
      <c r="J20" s="353">
        <v>127.422</v>
      </c>
      <c r="K20" s="353">
        <v>132.232</v>
      </c>
      <c r="L20" s="353">
        <v>11.832000000000001</v>
      </c>
      <c r="M20" s="354">
        <v>7.0220000000000002</v>
      </c>
      <c r="N20" s="353" t="s">
        <v>316</v>
      </c>
      <c r="O20" s="353" t="s">
        <v>316</v>
      </c>
      <c r="P20" s="353" t="s">
        <v>316</v>
      </c>
      <c r="Q20" s="353">
        <v>307.14659999999998</v>
      </c>
      <c r="R20" s="354">
        <v>22.1845</v>
      </c>
    </row>
    <row r="21" spans="1:18" x14ac:dyDescent="0.35">
      <c r="A21" s="27" t="s">
        <v>61</v>
      </c>
      <c r="B21" s="154" t="s">
        <v>354</v>
      </c>
      <c r="C21" s="353">
        <v>26767</v>
      </c>
      <c r="D21" s="353">
        <v>2212.64</v>
      </c>
      <c r="E21" s="353">
        <v>495</v>
      </c>
      <c r="F21" s="353">
        <v>23542.48</v>
      </c>
      <c r="G21" s="354">
        <v>1000</v>
      </c>
      <c r="H21" s="353" t="s">
        <v>316</v>
      </c>
      <c r="I21" s="353" t="s">
        <v>316</v>
      </c>
      <c r="J21" s="353" t="s">
        <v>316</v>
      </c>
      <c r="K21" s="353" t="s">
        <v>316</v>
      </c>
      <c r="L21" s="353" t="s">
        <v>316</v>
      </c>
      <c r="M21" s="354" t="s">
        <v>316</v>
      </c>
      <c r="N21" s="353">
        <v>2633</v>
      </c>
      <c r="O21" s="353">
        <v>5763.53</v>
      </c>
      <c r="P21" s="353">
        <v>11.64</v>
      </c>
      <c r="Q21" s="353">
        <v>3063.1120999999998</v>
      </c>
      <c r="R21" s="354">
        <v>606.84289999999999</v>
      </c>
    </row>
    <row r="22" spans="1:18" ht="15" thickBot="1" x14ac:dyDescent="0.4">
      <c r="A22" s="77" t="s">
        <v>62</v>
      </c>
      <c r="B22" s="122" t="s">
        <v>555</v>
      </c>
      <c r="C22" s="24">
        <v>96</v>
      </c>
      <c r="D22" s="24">
        <v>44</v>
      </c>
      <c r="E22" s="24">
        <v>43</v>
      </c>
      <c r="F22" s="24">
        <v>52.52</v>
      </c>
      <c r="G22" s="356" t="s">
        <v>316</v>
      </c>
      <c r="H22" s="24" t="s">
        <v>316</v>
      </c>
      <c r="I22" s="24" t="s">
        <v>316</v>
      </c>
      <c r="J22" s="24" t="s">
        <v>316</v>
      </c>
      <c r="K22" s="24" t="s">
        <v>316</v>
      </c>
      <c r="L22" s="24" t="s">
        <v>316</v>
      </c>
      <c r="M22" s="356" t="s">
        <v>316</v>
      </c>
      <c r="N22" s="24">
        <v>2446</v>
      </c>
      <c r="O22" s="24" t="s">
        <v>316</v>
      </c>
      <c r="P22" s="24" t="s">
        <v>316</v>
      </c>
      <c r="Q22" s="24">
        <v>4.9741999999999997</v>
      </c>
      <c r="R22" s="356">
        <v>16.4267</v>
      </c>
    </row>
    <row r="23" spans="1:18" ht="15" thickBot="1" x14ac:dyDescent="0.4">
      <c r="A23" s="74" t="s">
        <v>805</v>
      </c>
      <c r="B23" s="126" t="s">
        <v>12</v>
      </c>
      <c r="C23" s="210">
        <v>539379</v>
      </c>
      <c r="D23" s="210">
        <v>111769.64</v>
      </c>
      <c r="E23" s="210">
        <v>31064</v>
      </c>
      <c r="F23" s="210">
        <v>222700.51</v>
      </c>
      <c r="G23" s="359">
        <v>11799</v>
      </c>
      <c r="H23" s="210">
        <v>22235.559000000001</v>
      </c>
      <c r="I23" s="210">
        <v>2889.6460000000002</v>
      </c>
      <c r="J23" s="210">
        <v>17778.543000000001</v>
      </c>
      <c r="K23" s="210">
        <v>21367.383000000002</v>
      </c>
      <c r="L23" s="210">
        <v>3793.5169999999998</v>
      </c>
      <c r="M23" s="359">
        <v>215.52199999999999</v>
      </c>
      <c r="N23" s="210">
        <v>2419.28978243954</v>
      </c>
      <c r="O23" s="210">
        <v>75766.91</v>
      </c>
      <c r="P23" s="210">
        <v>4.1116666666666699</v>
      </c>
      <c r="Q23" s="210">
        <v>31475.840899999999</v>
      </c>
      <c r="R23" s="359">
        <v>139998.44760000001</v>
      </c>
    </row>
    <row r="24" spans="1:18" x14ac:dyDescent="0.35">
      <c r="A24" s="77" t="s">
        <v>63</v>
      </c>
      <c r="B24" s="122" t="s">
        <v>13</v>
      </c>
      <c r="C24" s="24">
        <v>186.1</v>
      </c>
      <c r="D24" s="24">
        <v>131</v>
      </c>
      <c r="E24" s="24">
        <v>116</v>
      </c>
      <c r="F24" s="24">
        <v>33.36</v>
      </c>
      <c r="G24" s="356" t="s">
        <v>316</v>
      </c>
      <c r="H24" s="24" t="s">
        <v>316</v>
      </c>
      <c r="I24" s="24" t="s">
        <v>316</v>
      </c>
      <c r="J24" s="24" t="s">
        <v>316</v>
      </c>
      <c r="K24" s="24" t="s">
        <v>316</v>
      </c>
      <c r="L24" s="24" t="s">
        <v>316</v>
      </c>
      <c r="M24" s="356" t="s">
        <v>316</v>
      </c>
      <c r="N24" s="24" t="s">
        <v>316</v>
      </c>
      <c r="O24" s="24" t="s">
        <v>316</v>
      </c>
      <c r="P24" s="24" t="s">
        <v>316</v>
      </c>
      <c r="Q24" s="24">
        <v>1.2433000000000001</v>
      </c>
      <c r="R24" s="356">
        <v>335.47179999999997</v>
      </c>
    </row>
    <row r="25" spans="1:18" x14ac:dyDescent="0.35">
      <c r="A25" s="77" t="s">
        <v>64</v>
      </c>
      <c r="B25" s="122" t="s">
        <v>14</v>
      </c>
      <c r="C25" s="24">
        <v>2320</v>
      </c>
      <c r="D25" s="24">
        <v>1702</v>
      </c>
      <c r="E25" s="24">
        <v>2</v>
      </c>
      <c r="F25" s="24">
        <v>5.7</v>
      </c>
      <c r="G25" s="356">
        <v>2</v>
      </c>
      <c r="H25" s="24" t="s">
        <v>316</v>
      </c>
      <c r="I25" s="24" t="s">
        <v>316</v>
      </c>
      <c r="J25" s="24" t="s">
        <v>316</v>
      </c>
      <c r="K25" s="24" t="s">
        <v>316</v>
      </c>
      <c r="L25" s="24" t="s">
        <v>316</v>
      </c>
      <c r="M25" s="356" t="s">
        <v>316</v>
      </c>
      <c r="N25" s="24">
        <v>2694</v>
      </c>
      <c r="O25" s="24" t="s">
        <v>316</v>
      </c>
      <c r="P25" s="24" t="s">
        <v>316</v>
      </c>
      <c r="Q25" s="24">
        <v>0.30180000000000001</v>
      </c>
      <c r="R25" s="356">
        <v>742.76670000000001</v>
      </c>
    </row>
    <row r="26" spans="1:18" x14ac:dyDescent="0.35">
      <c r="A26" s="77" t="s">
        <v>65</v>
      </c>
      <c r="B26" s="122" t="s">
        <v>15</v>
      </c>
      <c r="C26" s="24">
        <v>12176.581700000001</v>
      </c>
      <c r="D26" s="24">
        <v>7592</v>
      </c>
      <c r="E26" s="24">
        <v>692</v>
      </c>
      <c r="F26" s="24">
        <v>1058.42</v>
      </c>
      <c r="G26" s="356">
        <v>58.717300000000002</v>
      </c>
      <c r="H26" s="24">
        <v>1718.701</v>
      </c>
      <c r="I26" s="24">
        <v>477.36</v>
      </c>
      <c r="J26" s="24">
        <v>730.89800000000002</v>
      </c>
      <c r="K26" s="24">
        <v>1678.0039999999999</v>
      </c>
      <c r="L26" s="24">
        <v>987.80200000000002</v>
      </c>
      <c r="M26" s="356">
        <v>40.697000000000003</v>
      </c>
      <c r="N26" s="24" t="s">
        <v>316</v>
      </c>
      <c r="O26" s="24">
        <v>4599.34</v>
      </c>
      <c r="P26" s="24">
        <v>6.65</v>
      </c>
      <c r="Q26" s="24">
        <v>46.0413</v>
      </c>
      <c r="R26" s="356">
        <v>4797.8253000000004</v>
      </c>
    </row>
    <row r="27" spans="1:18" x14ac:dyDescent="0.35">
      <c r="A27" s="77" t="s">
        <v>66</v>
      </c>
      <c r="B27" s="122" t="s">
        <v>16</v>
      </c>
      <c r="C27" s="24">
        <v>113624.2497</v>
      </c>
      <c r="D27" s="24">
        <v>37903</v>
      </c>
      <c r="E27" s="24">
        <v>17903</v>
      </c>
      <c r="F27" s="24">
        <v>17141.5</v>
      </c>
      <c r="G27" s="356">
        <v>768.10670000000005</v>
      </c>
      <c r="H27" s="24">
        <v>16244.18</v>
      </c>
      <c r="I27" s="24">
        <v>7259.4369999999999</v>
      </c>
      <c r="J27" s="24">
        <v>11775.403</v>
      </c>
      <c r="K27" s="24">
        <v>15670.696</v>
      </c>
      <c r="L27" s="24">
        <v>4451.2030000000004</v>
      </c>
      <c r="M27" s="356">
        <v>561.29399999999998</v>
      </c>
      <c r="N27" s="24">
        <v>2338</v>
      </c>
      <c r="O27" s="24">
        <v>420137.62</v>
      </c>
      <c r="P27" s="24">
        <v>23.47</v>
      </c>
      <c r="Q27" s="24">
        <v>1216.7037</v>
      </c>
      <c r="R27" s="356">
        <v>116971.8447</v>
      </c>
    </row>
    <row r="28" spans="1:18" x14ac:dyDescent="0.35">
      <c r="A28" s="77" t="s">
        <v>67</v>
      </c>
      <c r="B28" s="122" t="s">
        <v>17</v>
      </c>
      <c r="C28" s="24">
        <v>58037</v>
      </c>
      <c r="D28" s="24">
        <v>27630</v>
      </c>
      <c r="E28" s="24">
        <v>6330</v>
      </c>
      <c r="F28" s="24">
        <v>3611.09</v>
      </c>
      <c r="G28" s="356">
        <v>1123</v>
      </c>
      <c r="H28" s="24">
        <v>16849.321</v>
      </c>
      <c r="I28" s="24">
        <v>2003.383</v>
      </c>
      <c r="J28" s="24">
        <v>9197.8770000000004</v>
      </c>
      <c r="K28" s="24">
        <v>14991.022999999999</v>
      </c>
      <c r="L28" s="24">
        <v>7648.2749999999996</v>
      </c>
      <c r="M28" s="356">
        <v>1855.261</v>
      </c>
      <c r="N28" s="24">
        <v>2197</v>
      </c>
      <c r="O28" s="24">
        <v>139554.15</v>
      </c>
      <c r="P28" s="24">
        <v>22.05</v>
      </c>
      <c r="Q28" s="24">
        <v>427.66140000000001</v>
      </c>
      <c r="R28" s="356">
        <v>52912.6204</v>
      </c>
    </row>
    <row r="29" spans="1:18" x14ac:dyDescent="0.35">
      <c r="A29" s="77" t="s">
        <v>68</v>
      </c>
      <c r="B29" s="122" t="s">
        <v>18</v>
      </c>
      <c r="C29" s="24">
        <v>58729.5</v>
      </c>
      <c r="D29" s="24">
        <v>40895</v>
      </c>
      <c r="E29" s="24">
        <v>3600</v>
      </c>
      <c r="F29" s="24">
        <v>12443.03</v>
      </c>
      <c r="G29" s="356">
        <v>549.5</v>
      </c>
      <c r="H29" s="24">
        <v>4258.4030000000002</v>
      </c>
      <c r="I29" s="24">
        <v>862.25099999999998</v>
      </c>
      <c r="J29" s="24">
        <v>2566.6680000000001</v>
      </c>
      <c r="K29" s="24">
        <v>4168.8770000000004</v>
      </c>
      <c r="L29" s="24">
        <v>1678.6310000000001</v>
      </c>
      <c r="M29" s="356">
        <v>76.421999999999997</v>
      </c>
      <c r="N29" s="24">
        <v>1938</v>
      </c>
      <c r="O29" s="24">
        <v>24184.52</v>
      </c>
      <c r="P29" s="24">
        <v>6.72</v>
      </c>
      <c r="Q29" s="24">
        <v>1206.6006</v>
      </c>
      <c r="R29" s="356">
        <v>22514.219700000001</v>
      </c>
    </row>
    <row r="30" spans="1:18" x14ac:dyDescent="0.35">
      <c r="A30" s="77" t="s">
        <v>69</v>
      </c>
      <c r="B30" s="122" t="s">
        <v>19</v>
      </c>
      <c r="C30" s="24">
        <v>204</v>
      </c>
      <c r="D30" s="24">
        <v>86</v>
      </c>
      <c r="E30" s="24">
        <v>79</v>
      </c>
      <c r="F30" s="24">
        <v>38.729999999999997</v>
      </c>
      <c r="G30" s="356">
        <v>1</v>
      </c>
      <c r="H30" s="24">
        <v>1187.203</v>
      </c>
      <c r="I30" s="24">
        <v>7.4999999999999997E-2</v>
      </c>
      <c r="J30" s="24">
        <v>1050.6859999999999</v>
      </c>
      <c r="K30" s="24">
        <v>1185.1289999999999</v>
      </c>
      <c r="L30" s="24">
        <v>136.517</v>
      </c>
      <c r="M30" s="356">
        <v>2.2429999999999999</v>
      </c>
      <c r="N30" s="24">
        <v>3051</v>
      </c>
      <c r="O30" s="24">
        <v>7775.51</v>
      </c>
      <c r="P30" s="24">
        <v>98.42</v>
      </c>
      <c r="Q30" s="24">
        <v>2.8435999999999999</v>
      </c>
      <c r="R30" s="356">
        <v>138.0573</v>
      </c>
    </row>
    <row r="31" spans="1:18" x14ac:dyDescent="0.35">
      <c r="A31" s="77" t="s">
        <v>70</v>
      </c>
      <c r="B31" s="122" t="s">
        <v>20</v>
      </c>
      <c r="C31" s="24">
        <v>2634</v>
      </c>
      <c r="D31" s="24">
        <v>1811.7</v>
      </c>
      <c r="E31" s="24">
        <v>1401.7</v>
      </c>
      <c r="F31" s="24">
        <v>275</v>
      </c>
      <c r="G31" s="356">
        <v>167</v>
      </c>
      <c r="H31" s="24">
        <v>3290.4369999999999</v>
      </c>
      <c r="I31" s="24">
        <v>287.28699999999998</v>
      </c>
      <c r="J31" s="24">
        <v>2851.922</v>
      </c>
      <c r="K31" s="24">
        <v>3273.857</v>
      </c>
      <c r="L31" s="24">
        <v>438.51499999999999</v>
      </c>
      <c r="M31" s="356">
        <v>16.579999999999998</v>
      </c>
      <c r="N31" s="24">
        <v>2188</v>
      </c>
      <c r="O31" s="24">
        <v>10628.36</v>
      </c>
      <c r="P31" s="24">
        <v>7.58</v>
      </c>
      <c r="Q31" s="24">
        <v>23.6995</v>
      </c>
      <c r="R31" s="356">
        <v>3478.5722000000001</v>
      </c>
    </row>
    <row r="32" spans="1:18" x14ac:dyDescent="0.35">
      <c r="A32" s="77" t="s">
        <v>71</v>
      </c>
      <c r="B32" s="122" t="s">
        <v>21</v>
      </c>
      <c r="C32" s="24">
        <v>46</v>
      </c>
      <c r="D32" s="24">
        <v>1.55</v>
      </c>
      <c r="E32" s="24">
        <v>1.55</v>
      </c>
      <c r="F32" s="24">
        <v>33.700000000000003</v>
      </c>
      <c r="G32" s="356" t="s">
        <v>316</v>
      </c>
      <c r="H32" s="24">
        <v>16.164000000000001</v>
      </c>
      <c r="I32" s="24" t="s">
        <v>316</v>
      </c>
      <c r="J32" s="24">
        <v>12.49</v>
      </c>
      <c r="K32" s="24">
        <v>16.04</v>
      </c>
      <c r="L32" s="24">
        <v>3.6749999999999998</v>
      </c>
      <c r="M32" s="356">
        <v>0.124</v>
      </c>
      <c r="N32" s="24" t="s">
        <v>316</v>
      </c>
      <c r="O32" s="24">
        <v>64.319999999999993</v>
      </c>
      <c r="P32" s="24">
        <v>41.5</v>
      </c>
      <c r="Q32" s="24">
        <v>3.3938999999999999</v>
      </c>
      <c r="R32" s="356">
        <v>3.4843000000000002</v>
      </c>
    </row>
    <row r="33" spans="1:18" x14ac:dyDescent="0.35">
      <c r="A33" s="77" t="s">
        <v>72</v>
      </c>
      <c r="B33" s="122" t="s">
        <v>22</v>
      </c>
      <c r="C33" s="24">
        <v>63766</v>
      </c>
      <c r="D33" s="24">
        <v>44125</v>
      </c>
      <c r="E33" s="24">
        <v>1125</v>
      </c>
      <c r="F33" s="24">
        <v>6056.75</v>
      </c>
      <c r="G33" s="356">
        <v>1032</v>
      </c>
      <c r="H33" s="24" t="s">
        <v>316</v>
      </c>
      <c r="I33" s="24" t="s">
        <v>316</v>
      </c>
      <c r="J33" s="24" t="s">
        <v>316</v>
      </c>
      <c r="K33" s="24" t="s">
        <v>316</v>
      </c>
      <c r="L33" s="24" t="s">
        <v>316</v>
      </c>
      <c r="M33" s="356" t="s">
        <v>316</v>
      </c>
      <c r="N33" s="24" t="s">
        <v>316</v>
      </c>
      <c r="O33" s="24" t="s">
        <v>316</v>
      </c>
      <c r="P33" s="24" t="s">
        <v>316</v>
      </c>
      <c r="Q33" s="24">
        <v>373.45920000000001</v>
      </c>
      <c r="R33" s="356">
        <v>22863.2225</v>
      </c>
    </row>
    <row r="34" spans="1:18" x14ac:dyDescent="0.35">
      <c r="A34" s="27" t="s">
        <v>73</v>
      </c>
      <c r="B34" s="156" t="s">
        <v>526</v>
      </c>
      <c r="C34" s="37">
        <v>64688.3</v>
      </c>
      <c r="D34" s="37">
        <v>28250.9</v>
      </c>
      <c r="E34" s="37">
        <v>2477.6999999999998</v>
      </c>
      <c r="F34" s="37">
        <v>7157</v>
      </c>
      <c r="G34" s="355">
        <v>197.84530000000001</v>
      </c>
      <c r="H34" s="37" t="s">
        <v>316</v>
      </c>
      <c r="I34" s="37" t="s">
        <v>316</v>
      </c>
      <c r="J34" s="37" t="s">
        <v>316</v>
      </c>
      <c r="K34" s="37" t="s">
        <v>316</v>
      </c>
      <c r="L34" s="37" t="s">
        <v>316</v>
      </c>
      <c r="M34" s="355" t="s">
        <v>316</v>
      </c>
      <c r="N34" s="37" t="s">
        <v>316</v>
      </c>
      <c r="O34" s="37" t="s">
        <v>316</v>
      </c>
      <c r="P34" s="37" t="s">
        <v>316</v>
      </c>
      <c r="Q34" s="37" t="s">
        <v>316</v>
      </c>
      <c r="R34" s="355">
        <v>43122.593800000002</v>
      </c>
    </row>
    <row r="35" spans="1:18" x14ac:dyDescent="0.35">
      <c r="A35" s="77" t="s">
        <v>74</v>
      </c>
      <c r="B35" s="122" t="s">
        <v>520</v>
      </c>
      <c r="C35" s="24">
        <v>185410.5405</v>
      </c>
      <c r="D35" s="24">
        <v>68186.16</v>
      </c>
      <c r="E35" s="24">
        <v>19991.16</v>
      </c>
      <c r="F35" s="24">
        <v>18531.71</v>
      </c>
      <c r="G35" s="356">
        <v>487.16899999999998</v>
      </c>
      <c r="H35" s="24" t="s">
        <v>316</v>
      </c>
      <c r="I35" s="24" t="s">
        <v>316</v>
      </c>
      <c r="J35" s="24" t="s">
        <v>316</v>
      </c>
      <c r="K35" s="24" t="s">
        <v>316</v>
      </c>
      <c r="L35" s="24" t="s">
        <v>316</v>
      </c>
      <c r="M35" s="356" t="s">
        <v>316</v>
      </c>
      <c r="N35" s="24">
        <v>2578</v>
      </c>
      <c r="O35" s="24">
        <v>120454.81</v>
      </c>
      <c r="P35" s="24">
        <v>6.03</v>
      </c>
      <c r="Q35" s="24">
        <v>624.14800000000002</v>
      </c>
      <c r="R35" s="356">
        <v>78126.353799999997</v>
      </c>
    </row>
    <row r="36" spans="1:18" x14ac:dyDescent="0.35">
      <c r="A36" s="77" t="s">
        <v>75</v>
      </c>
      <c r="B36" s="122" t="s">
        <v>616</v>
      </c>
      <c r="C36" s="24">
        <v>94730</v>
      </c>
      <c r="D36" s="24">
        <v>39650</v>
      </c>
      <c r="E36" s="24">
        <v>15650</v>
      </c>
      <c r="F36" s="24">
        <v>46214</v>
      </c>
      <c r="G36" s="356">
        <v>6150</v>
      </c>
      <c r="H36" s="24">
        <v>9435.9089999999997</v>
      </c>
      <c r="I36" s="24">
        <v>2791.8530000000001</v>
      </c>
      <c r="J36" s="24">
        <v>9046.393</v>
      </c>
      <c r="K36" s="24">
        <v>9431.8889999999992</v>
      </c>
      <c r="L36" s="24">
        <v>389.51600000000002</v>
      </c>
      <c r="M36" s="356">
        <v>4.0199999999999996</v>
      </c>
      <c r="N36" s="24">
        <v>2373</v>
      </c>
      <c r="O36" s="24">
        <v>141509.48000000001</v>
      </c>
      <c r="P36" s="24">
        <v>9.0399999999999991</v>
      </c>
      <c r="Q36" s="24">
        <v>1589.7616</v>
      </c>
      <c r="R36" s="356">
        <v>60628.699699999997</v>
      </c>
    </row>
    <row r="37" spans="1:18" ht="15" thickBot="1" x14ac:dyDescent="0.4">
      <c r="A37" s="77" t="s">
        <v>76</v>
      </c>
      <c r="B37" s="122" t="s">
        <v>23</v>
      </c>
      <c r="C37" s="24">
        <v>24155</v>
      </c>
      <c r="D37" s="24">
        <v>14415</v>
      </c>
      <c r="E37" s="24">
        <v>9100</v>
      </c>
      <c r="F37" s="24">
        <v>2379.15</v>
      </c>
      <c r="G37" s="356">
        <v>4103</v>
      </c>
      <c r="H37" s="24" t="s">
        <v>316</v>
      </c>
      <c r="I37" s="24" t="s">
        <v>316</v>
      </c>
      <c r="J37" s="24" t="s">
        <v>316</v>
      </c>
      <c r="K37" s="24" t="s">
        <v>316</v>
      </c>
      <c r="L37" s="24" t="s">
        <v>316</v>
      </c>
      <c r="M37" s="356" t="s">
        <v>316</v>
      </c>
      <c r="N37" s="24">
        <v>1981</v>
      </c>
      <c r="O37" s="24">
        <v>11209</v>
      </c>
      <c r="P37" s="24">
        <v>1.23</v>
      </c>
      <c r="Q37" s="24">
        <v>132.99449999999999</v>
      </c>
      <c r="R37" s="356">
        <v>30521.576799999999</v>
      </c>
    </row>
    <row r="38" spans="1:18" ht="15" thickBot="1" x14ac:dyDescent="0.4">
      <c r="A38" s="74" t="s">
        <v>805</v>
      </c>
      <c r="B38" s="126" t="s">
        <v>24</v>
      </c>
      <c r="C38" s="210">
        <v>680707.27190000005</v>
      </c>
      <c r="D38" s="210">
        <v>312379.31</v>
      </c>
      <c r="E38" s="210">
        <v>78469.11</v>
      </c>
      <c r="F38" s="210">
        <v>114979.14</v>
      </c>
      <c r="G38" s="359">
        <v>14639.338299999999</v>
      </c>
      <c r="H38" s="210">
        <v>53000.317999999999</v>
      </c>
      <c r="I38" s="210">
        <v>13681.646000000001</v>
      </c>
      <c r="J38" s="210">
        <v>37232.337</v>
      </c>
      <c r="K38" s="210">
        <v>50415.514999999999</v>
      </c>
      <c r="L38" s="210">
        <v>15734.134</v>
      </c>
      <c r="M38" s="359">
        <v>2556.6410000000001</v>
      </c>
      <c r="N38" s="210">
        <v>2274.88083731508</v>
      </c>
      <c r="O38" s="210">
        <v>880117.11</v>
      </c>
      <c r="P38" s="210">
        <v>22.268999999999998</v>
      </c>
      <c r="Q38" s="210">
        <v>5648.8523999999998</v>
      </c>
      <c r="R38" s="359">
        <v>437157.30900000001</v>
      </c>
    </row>
    <row r="39" spans="1:18" x14ac:dyDescent="0.35">
      <c r="A39" s="27" t="s">
        <v>77</v>
      </c>
      <c r="B39" s="155" t="s">
        <v>355</v>
      </c>
      <c r="C39" s="353">
        <v>238174.1</v>
      </c>
      <c r="D39" s="353">
        <v>41358.847000000002</v>
      </c>
      <c r="E39" s="353">
        <v>8517.0169999999998</v>
      </c>
      <c r="F39" s="353">
        <v>1939</v>
      </c>
      <c r="G39" s="354" t="s">
        <v>316</v>
      </c>
      <c r="H39" s="353">
        <v>22659.957999999999</v>
      </c>
      <c r="I39" s="353">
        <v>1974</v>
      </c>
      <c r="J39" s="353">
        <v>15801.082</v>
      </c>
      <c r="K39" s="353">
        <v>22629.027999999998</v>
      </c>
      <c r="L39" s="353">
        <v>6858.8050000000003</v>
      </c>
      <c r="M39" s="354">
        <v>30.859000000000002</v>
      </c>
      <c r="N39" s="353">
        <v>3322</v>
      </c>
      <c r="O39" s="353">
        <v>70200</v>
      </c>
      <c r="P39" s="353">
        <v>8.24</v>
      </c>
      <c r="Q39" s="353">
        <v>36.511400000000002</v>
      </c>
      <c r="R39" s="354">
        <v>12667.1075</v>
      </c>
    </row>
    <row r="40" spans="1:18" x14ac:dyDescent="0.35">
      <c r="A40" s="77" t="s">
        <v>78</v>
      </c>
      <c r="B40" s="122" t="s">
        <v>438</v>
      </c>
      <c r="C40" s="24">
        <v>100145</v>
      </c>
      <c r="D40" s="24">
        <v>3835.9688000000001</v>
      </c>
      <c r="E40" s="24">
        <v>3835.9688000000001</v>
      </c>
      <c r="F40" s="24">
        <v>44.98</v>
      </c>
      <c r="G40" s="356">
        <v>600</v>
      </c>
      <c r="H40" s="24">
        <v>19953.581999999999</v>
      </c>
      <c r="I40" s="24">
        <v>3404.7080000000001</v>
      </c>
      <c r="J40" s="24">
        <v>10931.678</v>
      </c>
      <c r="K40" s="24">
        <v>19806.844000000001</v>
      </c>
      <c r="L40" s="24">
        <v>8896.402</v>
      </c>
      <c r="M40" s="356">
        <v>21.236000000000001</v>
      </c>
      <c r="N40" s="24">
        <v>3292</v>
      </c>
      <c r="O40" s="24">
        <v>1245300</v>
      </c>
      <c r="P40" s="24">
        <v>324.64</v>
      </c>
      <c r="Q40" s="24">
        <v>3.2597</v>
      </c>
      <c r="R40" s="356">
        <v>32736.0756</v>
      </c>
    </row>
    <row r="41" spans="1:18" x14ac:dyDescent="0.35">
      <c r="A41" s="27" t="s">
        <v>79</v>
      </c>
      <c r="B41" s="155" t="s">
        <v>356</v>
      </c>
      <c r="C41" s="353">
        <v>175954</v>
      </c>
      <c r="D41" s="353">
        <v>15350</v>
      </c>
      <c r="E41" s="353">
        <v>2050</v>
      </c>
      <c r="F41" s="353">
        <v>217</v>
      </c>
      <c r="G41" s="354" t="s">
        <v>316</v>
      </c>
      <c r="H41" s="353" t="s">
        <v>316</v>
      </c>
      <c r="I41" s="353" t="s">
        <v>316</v>
      </c>
      <c r="J41" s="353" t="s">
        <v>316</v>
      </c>
      <c r="K41" s="353" t="s">
        <v>316</v>
      </c>
      <c r="L41" s="353" t="s">
        <v>316</v>
      </c>
      <c r="M41" s="354" t="s">
        <v>316</v>
      </c>
      <c r="N41" s="353" t="s">
        <v>316</v>
      </c>
      <c r="O41" s="353">
        <v>15100</v>
      </c>
      <c r="P41" s="353">
        <v>7.37</v>
      </c>
      <c r="Q41" s="353">
        <v>6.05</v>
      </c>
      <c r="R41" s="354">
        <v>3075.4751000000001</v>
      </c>
    </row>
    <row r="42" spans="1:18" x14ac:dyDescent="0.35">
      <c r="A42" s="27" t="s">
        <v>80</v>
      </c>
      <c r="B42" s="155" t="s">
        <v>357</v>
      </c>
      <c r="C42" s="353">
        <v>103070</v>
      </c>
      <c r="D42" s="353">
        <v>39661</v>
      </c>
      <c r="E42" s="353">
        <v>411</v>
      </c>
      <c r="F42" s="353">
        <v>318.3</v>
      </c>
      <c r="G42" s="354" t="s">
        <v>316</v>
      </c>
      <c r="H42" s="353" t="s">
        <v>316</v>
      </c>
      <c r="I42" s="353" t="s">
        <v>316</v>
      </c>
      <c r="J42" s="353" t="s">
        <v>316</v>
      </c>
      <c r="K42" s="353" t="s">
        <v>316</v>
      </c>
      <c r="L42" s="353" t="s">
        <v>316</v>
      </c>
      <c r="M42" s="354" t="s">
        <v>316</v>
      </c>
      <c r="N42" s="353">
        <v>2877</v>
      </c>
      <c r="O42" s="353" t="s">
        <v>316</v>
      </c>
      <c r="P42" s="353" t="s">
        <v>316</v>
      </c>
      <c r="Q42" s="353">
        <v>11.089600000000001</v>
      </c>
      <c r="R42" s="354">
        <v>10255.579400000001</v>
      </c>
    </row>
    <row r="43" spans="1:18" x14ac:dyDescent="0.35">
      <c r="A43" s="77" t="s">
        <v>81</v>
      </c>
      <c r="B43" s="122" t="s">
        <v>25</v>
      </c>
      <c r="C43" s="24">
        <v>44655</v>
      </c>
      <c r="D43" s="24">
        <v>29611.906999999999</v>
      </c>
      <c r="E43" s="24">
        <v>8611.9069999999992</v>
      </c>
      <c r="F43" s="24">
        <v>5732.09</v>
      </c>
      <c r="G43" s="356">
        <v>25</v>
      </c>
      <c r="H43" s="24">
        <v>13142.02</v>
      </c>
      <c r="I43" s="24">
        <v>2499.268</v>
      </c>
      <c r="J43" s="24">
        <v>7396.2889999999998</v>
      </c>
      <c r="K43" s="24">
        <v>12992.834999999999</v>
      </c>
      <c r="L43" s="24">
        <v>5745.4690000000001</v>
      </c>
      <c r="M43" s="356">
        <v>151.93299999999999</v>
      </c>
      <c r="N43" s="24">
        <v>3412</v>
      </c>
      <c r="O43" s="24">
        <v>211000</v>
      </c>
      <c r="P43" s="24">
        <v>24.5</v>
      </c>
      <c r="Q43" s="24">
        <v>149.2063</v>
      </c>
      <c r="R43" s="356">
        <v>15132.715200000001</v>
      </c>
    </row>
    <row r="44" spans="1:18" ht="15" thickBot="1" x14ac:dyDescent="0.4">
      <c r="A44" s="77" t="s">
        <v>82</v>
      </c>
      <c r="B44" s="122" t="s">
        <v>26</v>
      </c>
      <c r="C44" s="24">
        <v>16361</v>
      </c>
      <c r="D44" s="24">
        <v>9743</v>
      </c>
      <c r="E44" s="24">
        <v>4993</v>
      </c>
      <c r="F44" s="24">
        <v>701.2</v>
      </c>
      <c r="G44" s="356">
        <v>825</v>
      </c>
      <c r="H44" s="24">
        <v>4251.4859999999999</v>
      </c>
      <c r="I44" s="24">
        <v>354.887</v>
      </c>
      <c r="J44" s="24">
        <v>2597.5239999999999</v>
      </c>
      <c r="K44" s="24">
        <v>4234.25</v>
      </c>
      <c r="L44" s="24">
        <v>1653.5940000000001</v>
      </c>
      <c r="M44" s="356">
        <v>16.879000000000001</v>
      </c>
      <c r="N44" s="24">
        <v>3450</v>
      </c>
      <c r="O44" s="24">
        <v>85900</v>
      </c>
      <c r="P44" s="24">
        <v>17.2</v>
      </c>
      <c r="Q44" s="24">
        <v>25.958400000000001</v>
      </c>
      <c r="R44" s="356">
        <v>4593.7042000000001</v>
      </c>
    </row>
    <row r="45" spans="1:18" ht="15" thickBot="1" x14ac:dyDescent="0.4">
      <c r="A45" s="74" t="s">
        <v>805</v>
      </c>
      <c r="B45" s="126" t="s">
        <v>27</v>
      </c>
      <c r="C45" s="210">
        <v>678359.1</v>
      </c>
      <c r="D45" s="210">
        <v>139560.72279999999</v>
      </c>
      <c r="E45" s="210">
        <v>28418.892800000001</v>
      </c>
      <c r="F45" s="210">
        <v>8952.57</v>
      </c>
      <c r="G45" s="359">
        <v>1450</v>
      </c>
      <c r="H45" s="210">
        <v>60007.046000000002</v>
      </c>
      <c r="I45" s="210">
        <v>8232.8629999999994</v>
      </c>
      <c r="J45" s="210">
        <v>36726.572999999997</v>
      </c>
      <c r="K45" s="210">
        <v>59662.957000000002</v>
      </c>
      <c r="L45" s="210">
        <v>23154.27</v>
      </c>
      <c r="M45" s="359">
        <v>220.90700000000001</v>
      </c>
      <c r="N45" s="210">
        <v>3321.0178132455299</v>
      </c>
      <c r="O45" s="210">
        <v>1627500</v>
      </c>
      <c r="P45" s="210">
        <v>76.39</v>
      </c>
      <c r="Q45" s="210">
        <v>232.0754</v>
      </c>
      <c r="R45" s="359">
        <v>78460.657000000007</v>
      </c>
    </row>
    <row r="46" spans="1:18" x14ac:dyDescent="0.35">
      <c r="A46" s="77" t="s">
        <v>83</v>
      </c>
      <c r="B46" s="122" t="s">
        <v>28</v>
      </c>
      <c r="C46" s="24">
        <v>11476</v>
      </c>
      <c r="D46" s="24">
        <v>3950</v>
      </c>
      <c r="E46" s="24">
        <v>3400</v>
      </c>
      <c r="F46" s="24">
        <v>3185.15</v>
      </c>
      <c r="G46" s="356">
        <v>200</v>
      </c>
      <c r="H46" s="24">
        <v>3461.7939999999999</v>
      </c>
      <c r="I46" s="24">
        <v>812.8</v>
      </c>
      <c r="J46" s="24">
        <v>3137.9850000000001</v>
      </c>
      <c r="K46" s="24">
        <v>3165.942</v>
      </c>
      <c r="L46" s="24">
        <v>27.956</v>
      </c>
      <c r="M46" s="356" t="s">
        <v>316</v>
      </c>
      <c r="N46" s="24">
        <v>2755</v>
      </c>
      <c r="O46" s="24">
        <v>75342.399999999994</v>
      </c>
      <c r="P46" s="24">
        <v>22.16</v>
      </c>
      <c r="Q46" s="24">
        <v>186.07650000000001</v>
      </c>
      <c r="R46" s="356">
        <v>5622.4003000000002</v>
      </c>
    </row>
    <row r="47" spans="1:18" x14ac:dyDescent="0.35">
      <c r="A47" s="77" t="s">
        <v>84</v>
      </c>
      <c r="B47" s="122" t="s">
        <v>29</v>
      </c>
      <c r="C47" s="24">
        <v>27422</v>
      </c>
      <c r="D47" s="24">
        <v>12100</v>
      </c>
      <c r="E47" s="24">
        <v>6100</v>
      </c>
      <c r="F47" s="24">
        <v>6266.4</v>
      </c>
      <c r="G47" s="356">
        <v>62</v>
      </c>
      <c r="H47" s="24">
        <v>3638.7040000000002</v>
      </c>
      <c r="I47" s="24">
        <v>1536.0619999999999</v>
      </c>
      <c r="J47" s="24">
        <v>2675.4949999999999</v>
      </c>
      <c r="K47" s="24">
        <v>3409.3009999999999</v>
      </c>
      <c r="L47" s="24">
        <v>734.08</v>
      </c>
      <c r="M47" s="356">
        <v>0.27300000000000002</v>
      </c>
      <c r="N47" s="24">
        <v>2737</v>
      </c>
      <c r="O47" s="24">
        <v>30000.33</v>
      </c>
      <c r="P47" s="24">
        <v>4.92</v>
      </c>
      <c r="Q47" s="24">
        <v>181.72559999999999</v>
      </c>
      <c r="R47" s="356">
        <v>24468.0579</v>
      </c>
    </row>
    <row r="48" spans="1:18" x14ac:dyDescent="0.35">
      <c r="A48" s="77" t="s">
        <v>85</v>
      </c>
      <c r="B48" s="122" t="s">
        <v>30</v>
      </c>
      <c r="C48" s="24">
        <v>403</v>
      </c>
      <c r="D48" s="24">
        <v>79</v>
      </c>
      <c r="E48" s="24">
        <v>54</v>
      </c>
      <c r="F48" s="24">
        <v>45.42</v>
      </c>
      <c r="G48" s="356" t="s">
        <v>316</v>
      </c>
      <c r="H48" s="24">
        <v>179.67699999999999</v>
      </c>
      <c r="I48" s="24">
        <v>0.54400000000000004</v>
      </c>
      <c r="J48" s="24">
        <v>125.959</v>
      </c>
      <c r="K48" s="24">
        <v>179.428</v>
      </c>
      <c r="L48" s="24">
        <v>53.718000000000004</v>
      </c>
      <c r="M48" s="356">
        <v>0.249</v>
      </c>
      <c r="N48" s="24">
        <v>2541</v>
      </c>
      <c r="O48" s="24" t="s">
        <v>316</v>
      </c>
      <c r="P48" s="24" t="s">
        <v>316</v>
      </c>
      <c r="Q48" s="24">
        <v>2.5979999999999999</v>
      </c>
      <c r="R48" s="356">
        <v>105.7029</v>
      </c>
    </row>
    <row r="49" spans="1:18" x14ac:dyDescent="0.35">
      <c r="A49" s="77" t="s">
        <v>86</v>
      </c>
      <c r="B49" s="122" t="s">
        <v>31</v>
      </c>
      <c r="C49" s="24">
        <v>32246</v>
      </c>
      <c r="D49" s="24">
        <v>21200</v>
      </c>
      <c r="E49" s="24">
        <v>8000</v>
      </c>
      <c r="F49" s="24">
        <v>2949.6</v>
      </c>
      <c r="G49" s="356">
        <v>446</v>
      </c>
      <c r="H49" s="24">
        <v>11239.666999999999</v>
      </c>
      <c r="I49" s="24">
        <v>1309.922</v>
      </c>
      <c r="J49" s="24">
        <v>10098.192999999999</v>
      </c>
      <c r="K49" s="24">
        <v>9556.8040000000001</v>
      </c>
      <c r="L49" s="24">
        <v>799.64800000000002</v>
      </c>
      <c r="M49" s="356">
        <v>1341.037</v>
      </c>
      <c r="N49" s="24">
        <v>2778</v>
      </c>
      <c r="O49" s="24">
        <v>65558.11</v>
      </c>
      <c r="P49" s="24">
        <v>8.19</v>
      </c>
      <c r="Q49" s="24">
        <v>168.56960000000001</v>
      </c>
      <c r="R49" s="356">
        <v>5763.8770000000004</v>
      </c>
    </row>
    <row r="50" spans="1:18" x14ac:dyDescent="0.35">
      <c r="A50" s="77" t="s">
        <v>87</v>
      </c>
      <c r="B50" s="122" t="s">
        <v>32</v>
      </c>
      <c r="C50" s="24">
        <v>1130</v>
      </c>
      <c r="D50" s="24">
        <v>605</v>
      </c>
      <c r="E50" s="24">
        <v>445</v>
      </c>
      <c r="F50" s="24">
        <v>248.4</v>
      </c>
      <c r="G50" s="356">
        <v>118</v>
      </c>
      <c r="H50" s="24">
        <v>203.69900000000001</v>
      </c>
      <c r="I50" s="24">
        <v>54.491</v>
      </c>
      <c r="J50" s="24">
        <v>108.93600000000001</v>
      </c>
      <c r="K50" s="24">
        <v>201.268</v>
      </c>
      <c r="L50" s="24">
        <v>92.331999999999994</v>
      </c>
      <c r="M50" s="356" t="s">
        <v>316</v>
      </c>
      <c r="N50" s="24">
        <v>2533</v>
      </c>
      <c r="O50" s="24">
        <v>670.12</v>
      </c>
      <c r="P50" s="24">
        <v>1.51</v>
      </c>
      <c r="Q50" s="24">
        <v>6.2347999999999999</v>
      </c>
      <c r="R50" s="356">
        <v>1319.1016</v>
      </c>
    </row>
    <row r="51" spans="1:18" x14ac:dyDescent="0.35">
      <c r="A51" s="27" t="s">
        <v>88</v>
      </c>
      <c r="B51" s="156" t="s">
        <v>33</v>
      </c>
      <c r="C51" s="37">
        <v>23853</v>
      </c>
      <c r="D51" s="37">
        <v>12603.74</v>
      </c>
      <c r="E51" s="37">
        <v>5221</v>
      </c>
      <c r="F51" s="37">
        <v>7978.48</v>
      </c>
      <c r="G51" s="355">
        <v>1100</v>
      </c>
      <c r="H51" s="37">
        <v>11641.234</v>
      </c>
      <c r="I51" s="37">
        <v>1070.8810000000001</v>
      </c>
      <c r="J51" s="37">
        <v>10565.004000000001</v>
      </c>
      <c r="K51" s="37">
        <v>10881.67</v>
      </c>
      <c r="L51" s="37">
        <v>358.95</v>
      </c>
      <c r="M51" s="355">
        <v>42.283999999999999</v>
      </c>
      <c r="N51" s="37">
        <v>3035</v>
      </c>
      <c r="O51" s="37">
        <v>76500</v>
      </c>
      <c r="P51" s="37">
        <v>14.65</v>
      </c>
      <c r="Q51" s="37">
        <v>435.54520000000002</v>
      </c>
      <c r="R51" s="355">
        <v>10350.3367</v>
      </c>
    </row>
    <row r="52" spans="1:18" x14ac:dyDescent="0.35">
      <c r="A52" s="77" t="s">
        <v>89</v>
      </c>
      <c r="B52" s="122" t="s">
        <v>448</v>
      </c>
      <c r="C52" s="24">
        <v>24586</v>
      </c>
      <c r="D52" s="24">
        <v>14500</v>
      </c>
      <c r="E52" s="24">
        <v>3800</v>
      </c>
      <c r="F52" s="24">
        <v>6229</v>
      </c>
      <c r="G52" s="356">
        <v>14</v>
      </c>
      <c r="H52" s="24">
        <v>1817.0809999999999</v>
      </c>
      <c r="I52" s="24">
        <v>635.08699999999999</v>
      </c>
      <c r="J52" s="24">
        <v>1010.754</v>
      </c>
      <c r="K52" s="24">
        <v>1557.191</v>
      </c>
      <c r="L52" s="24">
        <v>579.37699999999995</v>
      </c>
      <c r="M52" s="356">
        <v>32.94</v>
      </c>
      <c r="N52" s="24">
        <v>2746</v>
      </c>
      <c r="O52" s="24">
        <v>7055.31</v>
      </c>
      <c r="P52" s="24">
        <v>1.86</v>
      </c>
      <c r="Q52" s="24">
        <v>476.26929999999999</v>
      </c>
      <c r="R52" s="356">
        <v>21761.1603</v>
      </c>
    </row>
    <row r="53" spans="1:18" x14ac:dyDescent="0.35">
      <c r="A53" s="77" t="s">
        <v>90</v>
      </c>
      <c r="B53" s="122" t="s">
        <v>34</v>
      </c>
      <c r="C53" s="24">
        <v>3613</v>
      </c>
      <c r="D53" s="24">
        <v>815.11</v>
      </c>
      <c r="E53" s="24">
        <v>550</v>
      </c>
      <c r="F53" s="24">
        <v>1988.45</v>
      </c>
      <c r="G53" s="356">
        <v>801</v>
      </c>
      <c r="H53" s="24">
        <v>1582.2550000000001</v>
      </c>
      <c r="I53" s="24">
        <v>227.167</v>
      </c>
      <c r="J53" s="24">
        <v>1414.701</v>
      </c>
      <c r="K53" s="24">
        <v>1582.2550000000001</v>
      </c>
      <c r="L53" s="24">
        <v>167.554</v>
      </c>
      <c r="M53" s="356" t="s">
        <v>316</v>
      </c>
      <c r="N53" s="24">
        <v>2229</v>
      </c>
      <c r="O53" s="24" t="s">
        <v>316</v>
      </c>
      <c r="P53" s="24" t="s">
        <v>316</v>
      </c>
      <c r="Q53" s="24">
        <v>95.445599999999999</v>
      </c>
      <c r="R53" s="356">
        <v>2020.6111000000001</v>
      </c>
    </row>
    <row r="54" spans="1:18" x14ac:dyDescent="0.35">
      <c r="A54" s="77" t="s">
        <v>91</v>
      </c>
      <c r="B54" s="122" t="s">
        <v>478</v>
      </c>
      <c r="C54" s="24">
        <v>11137</v>
      </c>
      <c r="D54" s="24">
        <v>1954.04</v>
      </c>
      <c r="E54" s="24">
        <v>700</v>
      </c>
      <c r="F54" s="24">
        <v>7647.7</v>
      </c>
      <c r="G54" s="356">
        <v>1505</v>
      </c>
      <c r="H54" s="24" t="s">
        <v>316</v>
      </c>
      <c r="I54" s="24" t="s">
        <v>316</v>
      </c>
      <c r="J54" s="24" t="s">
        <v>316</v>
      </c>
      <c r="K54" s="24" t="s">
        <v>316</v>
      </c>
      <c r="L54" s="24" t="s">
        <v>316</v>
      </c>
      <c r="M54" s="356" t="s">
        <v>316</v>
      </c>
      <c r="N54" s="24">
        <v>2168</v>
      </c>
      <c r="O54" s="24" t="s">
        <v>316</v>
      </c>
      <c r="P54" s="24" t="s">
        <v>316</v>
      </c>
      <c r="Q54" s="24">
        <v>915.50620000000004</v>
      </c>
      <c r="R54" s="356">
        <v>586.90970000000004</v>
      </c>
    </row>
    <row r="55" spans="1:18" x14ac:dyDescent="0.35">
      <c r="A55" s="77" t="s">
        <v>92</v>
      </c>
      <c r="B55" s="122" t="s">
        <v>35</v>
      </c>
      <c r="C55" s="24">
        <v>124019</v>
      </c>
      <c r="D55" s="24">
        <v>41201</v>
      </c>
      <c r="E55" s="24">
        <v>6561</v>
      </c>
      <c r="F55" s="24">
        <v>13296</v>
      </c>
      <c r="G55" s="356">
        <v>2000</v>
      </c>
      <c r="H55" s="24">
        <v>9432.9279999999999</v>
      </c>
      <c r="I55" s="24">
        <v>2907.07</v>
      </c>
      <c r="J55" s="24">
        <v>6519.241</v>
      </c>
      <c r="K55" s="24">
        <v>9128.7270000000008</v>
      </c>
      <c r="L55" s="24">
        <v>2612.2660000000001</v>
      </c>
      <c r="M55" s="356">
        <v>2.78</v>
      </c>
      <c r="N55" s="24">
        <v>2873</v>
      </c>
      <c r="O55" s="24">
        <v>102934.33</v>
      </c>
      <c r="P55" s="24">
        <v>15.69</v>
      </c>
      <c r="Q55" s="24">
        <v>362.31599999999997</v>
      </c>
      <c r="R55" s="356">
        <v>36666.120300000002</v>
      </c>
    </row>
    <row r="56" spans="1:18" x14ac:dyDescent="0.35">
      <c r="A56" s="77" t="s">
        <v>93</v>
      </c>
      <c r="B56" s="122" t="s">
        <v>36</v>
      </c>
      <c r="C56" s="24">
        <v>126700</v>
      </c>
      <c r="D56" s="24">
        <v>46600</v>
      </c>
      <c r="E56" s="24">
        <v>17818</v>
      </c>
      <c r="F56" s="24">
        <v>1092.1199999999999</v>
      </c>
      <c r="G56" s="356">
        <v>30</v>
      </c>
      <c r="H56" s="24">
        <v>7455.0379999999996</v>
      </c>
      <c r="I56" s="24">
        <v>2843.9470000000001</v>
      </c>
      <c r="J56" s="24">
        <v>6269.7290000000003</v>
      </c>
      <c r="K56" s="24">
        <v>7451.5029999999997</v>
      </c>
      <c r="L56" s="24">
        <v>1182.4369999999999</v>
      </c>
      <c r="M56" s="356">
        <v>3.077</v>
      </c>
      <c r="N56" s="24">
        <v>2601</v>
      </c>
      <c r="O56" s="24">
        <v>11025.97</v>
      </c>
      <c r="P56" s="24">
        <v>0.62</v>
      </c>
      <c r="Q56" s="24">
        <v>25.271699999999999</v>
      </c>
      <c r="R56" s="356">
        <v>32940.651700000002</v>
      </c>
    </row>
    <row r="57" spans="1:18" x14ac:dyDescent="0.35">
      <c r="A57" s="27" t="s">
        <v>94</v>
      </c>
      <c r="B57" s="155" t="s">
        <v>358</v>
      </c>
      <c r="C57" s="353">
        <v>92377</v>
      </c>
      <c r="D57" s="353">
        <v>69123.45</v>
      </c>
      <c r="E57" s="353">
        <v>40500</v>
      </c>
      <c r="F57" s="353">
        <v>21790.25</v>
      </c>
      <c r="G57" s="354">
        <v>1300</v>
      </c>
      <c r="H57" s="353">
        <v>25510.386999999999</v>
      </c>
      <c r="I57" s="353">
        <v>3270.2809999999999</v>
      </c>
      <c r="J57" s="353">
        <v>22848.074000000001</v>
      </c>
      <c r="K57" s="353">
        <v>24864.695</v>
      </c>
      <c r="L57" s="353">
        <v>2048.9499999999998</v>
      </c>
      <c r="M57" s="354">
        <v>32.329000000000001</v>
      </c>
      <c r="N57" s="353">
        <v>2572</v>
      </c>
      <c r="O57" s="353">
        <v>436400</v>
      </c>
      <c r="P57" s="353">
        <v>10.78</v>
      </c>
      <c r="Q57" s="353">
        <v>1673.7091</v>
      </c>
      <c r="R57" s="354">
        <v>85256.814199999993</v>
      </c>
    </row>
    <row r="58" spans="1:18" x14ac:dyDescent="0.35">
      <c r="A58" s="77" t="s">
        <v>95</v>
      </c>
      <c r="B58" s="122" t="s">
        <v>37</v>
      </c>
      <c r="C58" s="24">
        <v>19671</v>
      </c>
      <c r="D58" s="24">
        <v>8878</v>
      </c>
      <c r="E58" s="24">
        <v>3278</v>
      </c>
      <c r="F58" s="24">
        <v>8108.16</v>
      </c>
      <c r="G58" s="356">
        <v>418</v>
      </c>
      <c r="H58" s="24">
        <v>3248.8939999999998</v>
      </c>
      <c r="I58" s="24">
        <v>823.423</v>
      </c>
      <c r="J58" s="24">
        <v>3067.866</v>
      </c>
      <c r="K58" s="24">
        <v>3243.2049999999999</v>
      </c>
      <c r="L58" s="24">
        <v>175.339</v>
      </c>
      <c r="M58" s="356" t="s">
        <v>316</v>
      </c>
      <c r="N58" s="24">
        <v>2545</v>
      </c>
      <c r="O58" s="24">
        <v>31485.84</v>
      </c>
      <c r="P58" s="24">
        <v>9.61</v>
      </c>
      <c r="Q58" s="24">
        <v>219.32570000000001</v>
      </c>
      <c r="R58" s="356">
        <v>12590.7937</v>
      </c>
    </row>
    <row r="59" spans="1:18" x14ac:dyDescent="0.35">
      <c r="A59" s="77" t="s">
        <v>96</v>
      </c>
      <c r="B59" s="122" t="s">
        <v>38</v>
      </c>
      <c r="C59" s="24">
        <v>7230</v>
      </c>
      <c r="D59" s="24">
        <v>3949</v>
      </c>
      <c r="E59" s="24">
        <v>1749</v>
      </c>
      <c r="F59" s="24">
        <v>2554.61</v>
      </c>
      <c r="G59" s="356">
        <v>12</v>
      </c>
      <c r="H59" s="24">
        <v>1453.394</v>
      </c>
      <c r="I59" s="24">
        <v>525.93200000000002</v>
      </c>
      <c r="J59" s="24">
        <v>1415.97</v>
      </c>
      <c r="K59" s="24">
        <v>1453.039</v>
      </c>
      <c r="L59" s="24">
        <v>37.423999999999999</v>
      </c>
      <c r="M59" s="356">
        <v>0.35499999999999998</v>
      </c>
      <c r="N59" s="24">
        <v>2369</v>
      </c>
      <c r="O59" s="24" t="s">
        <v>316</v>
      </c>
      <c r="P59" s="24" t="s">
        <v>316</v>
      </c>
      <c r="Q59" s="24">
        <v>118.1507</v>
      </c>
      <c r="R59" s="356">
        <v>3697.4011</v>
      </c>
    </row>
    <row r="60" spans="1:18" ht="15" thickBot="1" x14ac:dyDescent="0.4">
      <c r="A60" s="27" t="s">
        <v>97</v>
      </c>
      <c r="B60" s="156" t="s">
        <v>533</v>
      </c>
      <c r="C60" s="37">
        <v>5679</v>
      </c>
      <c r="D60" s="37">
        <v>3820</v>
      </c>
      <c r="E60" s="37">
        <v>2820</v>
      </c>
      <c r="F60" s="37">
        <v>1212.23</v>
      </c>
      <c r="G60" s="355">
        <v>240</v>
      </c>
      <c r="H60" s="37">
        <v>2039.424</v>
      </c>
      <c r="I60" s="37">
        <v>427.26100000000002</v>
      </c>
      <c r="J60" s="37">
        <v>1533.992</v>
      </c>
      <c r="K60" s="37">
        <v>1923.924</v>
      </c>
      <c r="L60" s="37">
        <v>414.65800000000002</v>
      </c>
      <c r="M60" s="355">
        <v>24.725999999999999</v>
      </c>
      <c r="N60" s="37">
        <v>2443</v>
      </c>
      <c r="O60" s="37">
        <v>3501.9</v>
      </c>
      <c r="P60" s="37">
        <v>1.24</v>
      </c>
      <c r="Q60" s="37">
        <v>87.716999999999999</v>
      </c>
      <c r="R60" s="355">
        <v>3096.9203000000002</v>
      </c>
    </row>
    <row r="61" spans="1:18" ht="15" thickBot="1" x14ac:dyDescent="0.4">
      <c r="A61" s="74" t="s">
        <v>805</v>
      </c>
      <c r="B61" s="126" t="s">
        <v>39</v>
      </c>
      <c r="C61" s="210">
        <v>511542</v>
      </c>
      <c r="D61" s="210">
        <v>241378.34</v>
      </c>
      <c r="E61" s="210">
        <v>100996</v>
      </c>
      <c r="F61" s="210">
        <v>84591.97</v>
      </c>
      <c r="G61" s="359">
        <v>8246</v>
      </c>
      <c r="H61" s="210">
        <v>82904.176000000007</v>
      </c>
      <c r="I61" s="210">
        <v>16444.867999999999</v>
      </c>
      <c r="J61" s="210">
        <v>70791.899000000005</v>
      </c>
      <c r="K61" s="210">
        <v>78598.952000000005</v>
      </c>
      <c r="L61" s="210">
        <v>9284.6890000000003</v>
      </c>
      <c r="M61" s="359">
        <v>1480.05</v>
      </c>
      <c r="N61" s="210">
        <v>2644.0985728634701</v>
      </c>
      <c r="O61" s="210">
        <v>840474.31</v>
      </c>
      <c r="P61" s="210">
        <v>8.2936363636363701</v>
      </c>
      <c r="Q61" s="210">
        <v>4954.4610000000002</v>
      </c>
      <c r="R61" s="359">
        <v>246246.85879999999</v>
      </c>
    </row>
    <row r="62" spans="1:18" ht="15" thickBot="1" x14ac:dyDescent="0.4">
      <c r="A62" s="75" t="s">
        <v>805</v>
      </c>
      <c r="B62" s="133" t="s">
        <v>40</v>
      </c>
      <c r="C62" s="229">
        <v>3008063.3719000001</v>
      </c>
      <c r="D62" s="229">
        <v>1113517.3348000001</v>
      </c>
      <c r="E62" s="229">
        <v>275666.00280000002</v>
      </c>
      <c r="F62" s="229">
        <v>639829.6</v>
      </c>
      <c r="G62" s="360">
        <v>43383.338300000003</v>
      </c>
      <c r="H62" s="229">
        <v>264719.99699999997</v>
      </c>
      <c r="I62" s="229">
        <v>47384.809000000001</v>
      </c>
      <c r="J62" s="229">
        <v>192782.75899999999</v>
      </c>
      <c r="K62" s="229">
        <v>254976.29</v>
      </c>
      <c r="L62" s="229">
        <v>68152.728000000003</v>
      </c>
      <c r="M62" s="360">
        <v>5981.1629999999996</v>
      </c>
      <c r="N62" s="229">
        <v>2604.25390648135</v>
      </c>
      <c r="O62" s="229">
        <v>4172357.04</v>
      </c>
      <c r="P62" s="229">
        <v>22.41675</v>
      </c>
      <c r="Q62" s="229">
        <v>50629.996400000004</v>
      </c>
      <c r="R62" s="360">
        <v>1040991.481</v>
      </c>
    </row>
    <row r="63" spans="1:18" ht="15" thickBot="1" x14ac:dyDescent="0.4">
      <c r="A63" s="75" t="s">
        <v>805</v>
      </c>
      <c r="B63" s="133" t="s">
        <v>922</v>
      </c>
      <c r="C63" s="229">
        <v>10402845.0506</v>
      </c>
      <c r="D63" s="229">
        <v>3630259.6457000002</v>
      </c>
      <c r="E63" s="229">
        <v>1279122.9077000001</v>
      </c>
      <c r="F63" s="229">
        <v>3413431.01</v>
      </c>
      <c r="G63" s="360">
        <v>383285.1655</v>
      </c>
      <c r="H63" s="229">
        <v>3282815.426</v>
      </c>
      <c r="I63" s="229">
        <v>728097.96600000001</v>
      </c>
      <c r="J63" s="229">
        <v>2058817.7009999999</v>
      </c>
      <c r="K63" s="229">
        <v>3118394.5049999999</v>
      </c>
      <c r="L63" s="229">
        <v>1135401.4210000001</v>
      </c>
      <c r="M63" s="360">
        <v>80645.873000000007</v>
      </c>
      <c r="N63" s="229">
        <v>2987.15282210643</v>
      </c>
      <c r="O63" s="229">
        <v>103427294.12</v>
      </c>
      <c r="P63" s="229">
        <v>73.978583333333304</v>
      </c>
      <c r="Q63" s="229">
        <v>241799.15830000001</v>
      </c>
      <c r="R63" s="360">
        <v>4910398.5221999995</v>
      </c>
    </row>
    <row r="64" spans="1:18" x14ac:dyDescent="0.35">
      <c r="A64" s="76" t="s">
        <v>805</v>
      </c>
      <c r="B64" s="140" t="s">
        <v>42</v>
      </c>
      <c r="C64" s="232">
        <v>2041468.7</v>
      </c>
      <c r="D64" s="232">
        <v>662116.91070000001</v>
      </c>
      <c r="E64" s="232">
        <v>168810.2597</v>
      </c>
      <c r="F64" s="232">
        <v>933871.81</v>
      </c>
      <c r="G64" s="361">
        <v>38637.599999999999</v>
      </c>
      <c r="H64" s="232">
        <v>332689.90899999999</v>
      </c>
      <c r="I64" s="232">
        <v>34957.548000000003</v>
      </c>
      <c r="J64" s="232">
        <v>188249.005</v>
      </c>
      <c r="K64" s="232">
        <v>312742.65700000001</v>
      </c>
      <c r="L64" s="232">
        <v>137422.54199999999</v>
      </c>
      <c r="M64" s="361">
        <v>13109.795</v>
      </c>
      <c r="N64" s="232">
        <v>3049.2449718338398</v>
      </c>
      <c r="O64" s="232">
        <v>9837242.7000000104</v>
      </c>
      <c r="P64" s="232">
        <v>59.621666666666698</v>
      </c>
      <c r="Q64" s="232">
        <v>99107.748500000002</v>
      </c>
      <c r="R64" s="361">
        <v>1085546.8814999999</v>
      </c>
    </row>
    <row r="65" spans="1:18" x14ac:dyDescent="0.35">
      <c r="A65" s="76" t="s">
        <v>805</v>
      </c>
      <c r="B65" s="124" t="s">
        <v>43</v>
      </c>
      <c r="C65" s="25">
        <v>2515514.2400000002</v>
      </c>
      <c r="D65" s="25">
        <v>1223215.531</v>
      </c>
      <c r="E65" s="25">
        <v>522290.13099999999</v>
      </c>
      <c r="F65" s="25">
        <v>558412.14</v>
      </c>
      <c r="G65" s="362">
        <v>80157.972999999998</v>
      </c>
      <c r="H65" s="25">
        <v>1733834.557</v>
      </c>
      <c r="I65" s="25">
        <v>476889.27899999998</v>
      </c>
      <c r="J65" s="25">
        <v>1212161.0060000001</v>
      </c>
      <c r="K65" s="25">
        <v>1612166.1410000001</v>
      </c>
      <c r="L65" s="25">
        <v>453703.80699999997</v>
      </c>
      <c r="M65" s="362">
        <v>54368.120999999999</v>
      </c>
      <c r="N65" s="25">
        <v>2818.8636758553398</v>
      </c>
      <c r="O65" s="25">
        <v>59616447.539999999</v>
      </c>
      <c r="P65" s="25">
        <v>62.3784615384616</v>
      </c>
      <c r="Q65" s="25">
        <v>33875.760499999997</v>
      </c>
      <c r="R65" s="362">
        <v>2445013.1351000001</v>
      </c>
    </row>
    <row r="66" spans="1:18" ht="15" thickBot="1" x14ac:dyDescent="0.4">
      <c r="A66" s="76" t="s">
        <v>805</v>
      </c>
      <c r="B66" s="125" t="s">
        <v>315</v>
      </c>
      <c r="C66" s="214">
        <v>13410908.422499999</v>
      </c>
      <c r="D66" s="214">
        <v>4743776.9804999996</v>
      </c>
      <c r="E66" s="214">
        <v>1554788.9105</v>
      </c>
      <c r="F66" s="214">
        <v>4053260.61</v>
      </c>
      <c r="G66" s="363">
        <v>426668.50380000001</v>
      </c>
      <c r="H66" s="214">
        <v>3547535.423</v>
      </c>
      <c r="I66" s="214">
        <v>775482.77500000002</v>
      </c>
      <c r="J66" s="214">
        <v>2251600.46</v>
      </c>
      <c r="K66" s="214">
        <v>3373370.7949999999</v>
      </c>
      <c r="L66" s="214">
        <v>1203554.149</v>
      </c>
      <c r="M66" s="363">
        <v>86627.035999999905</v>
      </c>
      <c r="N66" s="214">
        <v>2928.2597223093799</v>
      </c>
      <c r="O66" s="214">
        <v>107599651.16</v>
      </c>
      <c r="P66" s="214">
        <v>61.088124999999998</v>
      </c>
      <c r="Q66" s="214">
        <v>292429.15470000001</v>
      </c>
      <c r="R66" s="363">
        <v>5951390.0032000002</v>
      </c>
    </row>
    <row r="67" spans="1:18" x14ac:dyDescent="0.35">
      <c r="A67" s="76" t="s">
        <v>805</v>
      </c>
      <c r="B67" s="124" t="s">
        <v>341</v>
      </c>
      <c r="C67" s="25">
        <v>1178938.9719</v>
      </c>
      <c r="D67" s="25">
        <v>353848.37880000001</v>
      </c>
      <c r="E67" s="25">
        <v>97996.378800000006</v>
      </c>
      <c r="F67" s="25">
        <v>255380.51</v>
      </c>
      <c r="G67" s="362">
        <v>21461.492999999999</v>
      </c>
      <c r="H67" s="25">
        <v>85925</v>
      </c>
      <c r="I67" s="25">
        <v>16721.187999999998</v>
      </c>
      <c r="J67" s="25">
        <v>55414.072999999997</v>
      </c>
      <c r="K67" s="25">
        <v>82294.354000000007</v>
      </c>
      <c r="L67" s="25">
        <v>30200.942999999999</v>
      </c>
      <c r="M67" s="362">
        <v>3326.3589999999999</v>
      </c>
      <c r="N67" s="25">
        <v>2499.5758757379599</v>
      </c>
      <c r="O67" s="25">
        <v>2402397.9700000002</v>
      </c>
      <c r="P67" s="25">
        <v>37.925294117647098</v>
      </c>
      <c r="Q67" s="25">
        <v>25415.623</v>
      </c>
      <c r="R67" s="362">
        <v>448336.03600000002</v>
      </c>
    </row>
    <row r="68" spans="1:18" x14ac:dyDescent="0.35">
      <c r="A68" s="76" t="s">
        <v>805</v>
      </c>
      <c r="B68" s="124" t="s">
        <v>349</v>
      </c>
      <c r="C68" s="25">
        <v>1394744.2222</v>
      </c>
      <c r="D68" s="25">
        <v>514601.3358</v>
      </c>
      <c r="E68" s="25">
        <v>149188.03580000001</v>
      </c>
      <c r="F68" s="25">
        <v>136353.35999999999</v>
      </c>
      <c r="G68" s="362">
        <v>12250.8863</v>
      </c>
      <c r="H68" s="25">
        <v>126918.129</v>
      </c>
      <c r="I68" s="25">
        <v>24380.542000000001</v>
      </c>
      <c r="J68" s="25">
        <v>95711.6</v>
      </c>
      <c r="K68" s="25">
        <v>122208.158</v>
      </c>
      <c r="L68" s="25">
        <v>28201.668000000001</v>
      </c>
      <c r="M68" s="362">
        <v>1710.546</v>
      </c>
      <c r="N68" s="25">
        <v>2796.68060562854</v>
      </c>
      <c r="O68" s="25">
        <v>2523041.96</v>
      </c>
      <c r="P68" s="25">
        <v>26.540555555555599</v>
      </c>
      <c r="Q68" s="25">
        <v>8345.4534000000003</v>
      </c>
      <c r="R68" s="362">
        <v>511570.92340000003</v>
      </c>
    </row>
    <row r="69" spans="1:18" x14ac:dyDescent="0.35">
      <c r="A69" s="76" t="s">
        <v>805</v>
      </c>
      <c r="B69" s="124" t="s">
        <v>342</v>
      </c>
      <c r="C69" s="25">
        <v>247027.3</v>
      </c>
      <c r="D69" s="25">
        <v>113790.6</v>
      </c>
      <c r="E69" s="25">
        <v>36509.4</v>
      </c>
      <c r="F69" s="25">
        <v>59915.88</v>
      </c>
      <c r="G69" s="362">
        <v>11955.845300000001</v>
      </c>
      <c r="H69" s="25">
        <v>32090.977999999999</v>
      </c>
      <c r="I69" s="25">
        <v>5260.7259999999997</v>
      </c>
      <c r="J69" s="25">
        <v>23201.542000000001</v>
      </c>
      <c r="K69" s="25">
        <v>30110.578000000001</v>
      </c>
      <c r="L69" s="25">
        <v>8794.0879999999997</v>
      </c>
      <c r="M69" s="362">
        <v>1885.1849999999999</v>
      </c>
      <c r="N69" s="25">
        <v>2200.5085902921401</v>
      </c>
      <c r="O69" s="25">
        <v>309789.49</v>
      </c>
      <c r="P69" s="25">
        <v>8.8680000000000003</v>
      </c>
      <c r="Q69" s="25">
        <v>2194.1783999999998</v>
      </c>
      <c r="R69" s="362">
        <v>193598.79629999999</v>
      </c>
    </row>
    <row r="70" spans="1:18" x14ac:dyDescent="0.35">
      <c r="A70" s="76" t="s">
        <v>805</v>
      </c>
      <c r="B70" s="124" t="s">
        <v>343</v>
      </c>
      <c r="C70" s="25">
        <v>666683</v>
      </c>
      <c r="D70" s="25">
        <v>170533.83</v>
      </c>
      <c r="E70" s="25">
        <v>37680.699999999997</v>
      </c>
      <c r="F70" s="25">
        <v>290137.95</v>
      </c>
      <c r="G70" s="362">
        <v>11966</v>
      </c>
      <c r="H70" s="25">
        <v>28844.428</v>
      </c>
      <c r="I70" s="25">
        <v>3725.93</v>
      </c>
      <c r="J70" s="25">
        <v>23893.566999999999</v>
      </c>
      <c r="K70" s="25">
        <v>27952.805</v>
      </c>
      <c r="L70" s="25">
        <v>4287.3630000000003</v>
      </c>
      <c r="M70" s="362">
        <v>238.97</v>
      </c>
      <c r="N70" s="25">
        <v>2378.6660336661498</v>
      </c>
      <c r="O70" s="25">
        <v>103502.14</v>
      </c>
      <c r="P70" s="25">
        <v>4.4412500000000001</v>
      </c>
      <c r="Q70" s="25">
        <v>32660.107400000001</v>
      </c>
      <c r="R70" s="362">
        <v>179848.4486</v>
      </c>
    </row>
    <row r="71" spans="1:18" x14ac:dyDescent="0.35">
      <c r="A71" s="76" t="s">
        <v>805</v>
      </c>
      <c r="B71" s="124" t="s">
        <v>344</v>
      </c>
      <c r="C71" s="25">
        <v>511542</v>
      </c>
      <c r="D71" s="25">
        <v>241378.34</v>
      </c>
      <c r="E71" s="25">
        <v>100996</v>
      </c>
      <c r="F71" s="25">
        <v>84591.97</v>
      </c>
      <c r="G71" s="362">
        <v>8246</v>
      </c>
      <c r="H71" s="25">
        <v>82904.176000000007</v>
      </c>
      <c r="I71" s="25">
        <v>16444.867999999999</v>
      </c>
      <c r="J71" s="25">
        <v>70791.899000000005</v>
      </c>
      <c r="K71" s="25">
        <v>78598.952000000005</v>
      </c>
      <c r="L71" s="25">
        <v>9284.6890000000003</v>
      </c>
      <c r="M71" s="362">
        <v>1480.05</v>
      </c>
      <c r="N71" s="25">
        <v>2644.0985728634701</v>
      </c>
      <c r="O71" s="25">
        <v>840474.31</v>
      </c>
      <c r="P71" s="25">
        <v>8.2936363636363701</v>
      </c>
      <c r="Q71" s="25">
        <v>4954.4610000000002</v>
      </c>
      <c r="R71" s="362">
        <v>246246.85879999999</v>
      </c>
    </row>
    <row r="72" spans="1:18" x14ac:dyDescent="0.35">
      <c r="A72" s="76" t="s">
        <v>805</v>
      </c>
      <c r="B72" s="124" t="s">
        <v>345</v>
      </c>
      <c r="C72" s="25">
        <v>524177.67190000002</v>
      </c>
      <c r="D72" s="25">
        <v>229804.06</v>
      </c>
      <c r="E72" s="25">
        <v>57620.86</v>
      </c>
      <c r="F72" s="25">
        <v>55941.32</v>
      </c>
      <c r="G72" s="362">
        <v>7771.8383000000003</v>
      </c>
      <c r="H72" s="25">
        <v>34812.201999999997</v>
      </c>
      <c r="I72" s="25">
        <v>9740.18</v>
      </c>
      <c r="J72" s="25">
        <v>21704.178</v>
      </c>
      <c r="K72" s="25">
        <v>32339.723000000002</v>
      </c>
      <c r="L72" s="25">
        <v>13087.28</v>
      </c>
      <c r="M72" s="362">
        <v>2457.252</v>
      </c>
      <c r="N72" s="25">
        <v>2288.7250960373999</v>
      </c>
      <c r="O72" s="25">
        <v>695954.92</v>
      </c>
      <c r="P72" s="25">
        <v>11.885999999999999</v>
      </c>
      <c r="Q72" s="25">
        <v>2821.3099000000002</v>
      </c>
      <c r="R72" s="362">
        <v>350058.804</v>
      </c>
    </row>
    <row r="73" spans="1:18" x14ac:dyDescent="0.35">
      <c r="A73" s="76" t="s">
        <v>805</v>
      </c>
      <c r="B73" s="124" t="s">
        <v>346</v>
      </c>
      <c r="C73" s="25">
        <v>986457.59999999998</v>
      </c>
      <c r="D73" s="25">
        <v>420692.87199999997</v>
      </c>
      <c r="E73" s="25">
        <v>69464.55</v>
      </c>
      <c r="F73" s="25">
        <v>394624.84</v>
      </c>
      <c r="G73" s="362">
        <v>21730.5</v>
      </c>
      <c r="H73" s="25">
        <v>61470.576999999997</v>
      </c>
      <c r="I73" s="25">
        <v>9789.9650000000001</v>
      </c>
      <c r="J73" s="25">
        <v>42929.644</v>
      </c>
      <c r="K73" s="25">
        <v>59733.417999999998</v>
      </c>
      <c r="L73" s="25">
        <v>18394.456999999999</v>
      </c>
      <c r="M73" s="362">
        <v>1590.8520000000001</v>
      </c>
      <c r="N73" s="25">
        <v>2371.2790509598399</v>
      </c>
      <c r="O73" s="25">
        <v>937603.91</v>
      </c>
      <c r="P73" s="25">
        <v>25.6138461538462</v>
      </c>
      <c r="Q73" s="25">
        <v>30054.5756</v>
      </c>
      <c r="R73" s="362">
        <v>249696.77059999999</v>
      </c>
    </row>
    <row r="74" spans="1:18" x14ac:dyDescent="0.35">
      <c r="A74" s="76" t="s">
        <v>805</v>
      </c>
      <c r="B74" s="124" t="s">
        <v>350</v>
      </c>
      <c r="C74" s="25">
        <v>578214.1</v>
      </c>
      <c r="D74" s="25">
        <v>135724.75399999999</v>
      </c>
      <c r="E74" s="25">
        <v>24582.923999999999</v>
      </c>
      <c r="F74" s="25">
        <v>8907.59</v>
      </c>
      <c r="G74" s="362">
        <v>850</v>
      </c>
      <c r="H74" s="25">
        <v>40053.464</v>
      </c>
      <c r="I74" s="25">
        <v>4828.1549999999997</v>
      </c>
      <c r="J74" s="25">
        <v>25794.895</v>
      </c>
      <c r="K74" s="25">
        <v>39856.112999999998</v>
      </c>
      <c r="L74" s="25">
        <v>14257.868</v>
      </c>
      <c r="M74" s="362">
        <v>199.67099999999999</v>
      </c>
      <c r="N74" s="25">
        <v>3351.3283127455502</v>
      </c>
      <c r="O74" s="25">
        <v>382200</v>
      </c>
      <c r="P74" s="25">
        <v>14.327500000000001</v>
      </c>
      <c r="Q74" s="25">
        <v>228.81569999999999</v>
      </c>
      <c r="R74" s="362">
        <v>45724.581400000003</v>
      </c>
    </row>
    <row r="75" spans="1:18" ht="15" thickBot="1" x14ac:dyDescent="0.4">
      <c r="A75" s="76" t="s">
        <v>805</v>
      </c>
      <c r="B75" s="125" t="s">
        <v>1228</v>
      </c>
      <c r="C75" s="214">
        <v>211525</v>
      </c>
      <c r="D75" s="214">
        <v>99588.432000000001</v>
      </c>
      <c r="E75" s="214">
        <v>11992</v>
      </c>
      <c r="F75" s="214">
        <v>108671.72</v>
      </c>
      <c r="G75" s="363">
        <v>2101</v>
      </c>
      <c r="H75" s="214">
        <v>10650.346</v>
      </c>
      <c r="I75" s="214">
        <v>1938.9580000000001</v>
      </c>
      <c r="J75" s="214">
        <v>9353.9509999999991</v>
      </c>
      <c r="K75" s="214">
        <v>10544.352999999999</v>
      </c>
      <c r="L75" s="214">
        <v>1284.4100000000001</v>
      </c>
      <c r="M75" s="363">
        <v>94.007999999999996</v>
      </c>
      <c r="N75" s="214">
        <v>2249.7401304039699</v>
      </c>
      <c r="O75" s="214">
        <v>43615.34</v>
      </c>
      <c r="P75" s="214">
        <v>3.87</v>
      </c>
      <c r="Q75" s="214">
        <v>3796.8305</v>
      </c>
      <c r="R75" s="363">
        <v>57394.603199999998</v>
      </c>
    </row>
    <row r="76" spans="1:18" x14ac:dyDescent="0.35">
      <c r="A76" s="76" t="s">
        <v>805</v>
      </c>
      <c r="B76" s="124" t="s">
        <v>347</v>
      </c>
      <c r="C76" s="25">
        <v>449245.94</v>
      </c>
      <c r="D76" s="25">
        <v>138581.43359999999</v>
      </c>
      <c r="E76" s="25">
        <v>121878.0336</v>
      </c>
      <c r="F76" s="25">
        <v>207616.22</v>
      </c>
      <c r="G76" s="362">
        <v>9837.42</v>
      </c>
      <c r="H76" s="25">
        <v>253813.16399999999</v>
      </c>
      <c r="I76" s="25">
        <v>71601.972999999998</v>
      </c>
      <c r="J76" s="25">
        <v>163322.511</v>
      </c>
      <c r="K76" s="25">
        <v>206843.18100000001</v>
      </c>
      <c r="L76" s="25">
        <v>59121.961000000003</v>
      </c>
      <c r="M76" s="362">
        <v>15935.950999999999</v>
      </c>
      <c r="N76" s="25">
        <v>2829.0784103240899</v>
      </c>
      <c r="O76" s="25">
        <v>7247698.7300000004</v>
      </c>
      <c r="P76" s="25">
        <v>54.40625</v>
      </c>
      <c r="Q76" s="25">
        <v>18925.4378</v>
      </c>
      <c r="R76" s="362">
        <v>524390.02009999997</v>
      </c>
    </row>
    <row r="77" spans="1:18" x14ac:dyDescent="0.35">
      <c r="A77" s="76" t="s">
        <v>805</v>
      </c>
      <c r="B77" s="124" t="s">
        <v>348</v>
      </c>
      <c r="C77" s="25">
        <v>1770860.2</v>
      </c>
      <c r="D77" s="25">
        <v>536919.11069999996</v>
      </c>
      <c r="E77" s="25">
        <v>132340.05970000001</v>
      </c>
      <c r="F77" s="25">
        <v>838304.23</v>
      </c>
      <c r="G77" s="362">
        <v>34125.599999999999</v>
      </c>
      <c r="H77" s="25">
        <v>253863.728</v>
      </c>
      <c r="I77" s="25">
        <v>26255.909</v>
      </c>
      <c r="J77" s="25">
        <v>140487.19899999999</v>
      </c>
      <c r="K77" s="25">
        <v>237189.43900000001</v>
      </c>
      <c r="L77" s="25">
        <v>107533.719</v>
      </c>
      <c r="M77" s="362">
        <v>11007.97</v>
      </c>
      <c r="N77" s="25">
        <v>3084.3141221730598</v>
      </c>
      <c r="O77" s="25">
        <v>7905843.5099999998</v>
      </c>
      <c r="P77" s="25">
        <v>62.202500000000001</v>
      </c>
      <c r="Q77" s="25">
        <v>94792.293699999995</v>
      </c>
      <c r="R77" s="362">
        <v>916509.66269999999</v>
      </c>
    </row>
    <row r="78" spans="1:18" x14ac:dyDescent="0.35">
      <c r="A78" s="76" t="s">
        <v>805</v>
      </c>
      <c r="B78" s="124" t="s">
        <v>617</v>
      </c>
      <c r="C78" s="25">
        <v>425430.48959999997</v>
      </c>
      <c r="D78" s="25">
        <v>164925.14619999999</v>
      </c>
      <c r="E78" s="25">
        <v>111365.6213</v>
      </c>
      <c r="F78" s="25">
        <v>159049.75</v>
      </c>
      <c r="G78" s="362">
        <v>13948.177</v>
      </c>
      <c r="H78" s="25">
        <v>369236.29</v>
      </c>
      <c r="I78" s="25">
        <v>53361.027000000002</v>
      </c>
      <c r="J78" s="25">
        <v>205403.307</v>
      </c>
      <c r="K78" s="25">
        <v>367081.239</v>
      </c>
      <c r="L78" s="25">
        <v>163832.986</v>
      </c>
      <c r="M78" s="362">
        <v>4688.9319999999998</v>
      </c>
      <c r="N78" s="25">
        <v>3455.80826234085</v>
      </c>
      <c r="O78" s="25">
        <v>9901925.1999999993</v>
      </c>
      <c r="P78" s="25">
        <v>95.717407407407507</v>
      </c>
      <c r="Q78" s="25">
        <v>10642.9984</v>
      </c>
      <c r="R78" s="362">
        <v>390716.05560000002</v>
      </c>
    </row>
    <row r="79" spans="1:18" ht="15" thickBot="1" x14ac:dyDescent="0.4">
      <c r="A79" s="76" t="s">
        <v>805</v>
      </c>
      <c r="B79" s="125" t="s">
        <v>1227</v>
      </c>
      <c r="C79" s="214">
        <v>3774028.9286000002</v>
      </c>
      <c r="D79" s="214">
        <v>1210731.1000000001</v>
      </c>
      <c r="E79" s="214">
        <v>399386.663</v>
      </c>
      <c r="F79" s="214">
        <v>1163136.05</v>
      </c>
      <c r="G79" s="363">
        <v>190335.06899999999</v>
      </c>
      <c r="H79" s="214">
        <v>1129652.977</v>
      </c>
      <c r="I79" s="214">
        <v>185524.24299999999</v>
      </c>
      <c r="J79" s="214">
        <v>604410.65800000005</v>
      </c>
      <c r="K79" s="214">
        <v>1103804.4820000001</v>
      </c>
      <c r="L79" s="214">
        <v>509861.35</v>
      </c>
      <c r="M79" s="363">
        <v>14473.909</v>
      </c>
      <c r="N79" s="214">
        <v>3428.1881797199899</v>
      </c>
      <c r="O79" s="214">
        <v>30642828.219999999</v>
      </c>
      <c r="P79" s="214">
        <v>97.550789473684304</v>
      </c>
      <c r="Q79" s="214">
        <v>72002.895799999998</v>
      </c>
      <c r="R79" s="363">
        <v>1322352.1089999999</v>
      </c>
    </row>
    <row r="80" spans="1:18" x14ac:dyDescent="0.35">
      <c r="A80" s="76" t="s">
        <v>805</v>
      </c>
      <c r="B80" s="124" t="s">
        <v>626</v>
      </c>
      <c r="C80" s="25">
        <v>926417.1</v>
      </c>
      <c r="D80" s="25">
        <v>285808.42700000003</v>
      </c>
      <c r="E80" s="25">
        <v>63234.017</v>
      </c>
      <c r="F80" s="25">
        <v>143809.25</v>
      </c>
      <c r="G80" s="362">
        <v>4830</v>
      </c>
      <c r="H80" s="25">
        <v>59931.500999999997</v>
      </c>
      <c r="I80" s="25">
        <v>6947.2049999999999</v>
      </c>
      <c r="J80" s="25">
        <v>47737.137999999999</v>
      </c>
      <c r="K80" s="25">
        <v>59139.065000000002</v>
      </c>
      <c r="L80" s="25">
        <v>11482.525</v>
      </c>
      <c r="M80" s="362">
        <v>91.298000000000002</v>
      </c>
      <c r="N80" s="25">
        <v>2635.49226182857</v>
      </c>
      <c r="O80" s="25">
        <v>545391.25</v>
      </c>
      <c r="P80" s="25">
        <v>7.1033333333333397</v>
      </c>
      <c r="Q80" s="25">
        <v>9430.5509999999995</v>
      </c>
      <c r="R80" s="362">
        <v>228301.46119999999</v>
      </c>
    </row>
    <row r="81" spans="1:18" x14ac:dyDescent="0.35">
      <c r="A81" s="76" t="s">
        <v>805</v>
      </c>
      <c r="B81" s="124" t="s">
        <v>627</v>
      </c>
      <c r="C81" s="25">
        <v>2906422.19</v>
      </c>
      <c r="D81" s="25">
        <v>890237</v>
      </c>
      <c r="E81" s="25">
        <v>197710.5</v>
      </c>
      <c r="F81" s="25">
        <v>930816.25</v>
      </c>
      <c r="G81" s="362">
        <v>94775.713499999998</v>
      </c>
      <c r="H81" s="25">
        <v>182269.09899999999</v>
      </c>
      <c r="I81" s="25">
        <v>28628.579000000002</v>
      </c>
      <c r="J81" s="25">
        <v>97003.751000000004</v>
      </c>
      <c r="K81" s="25">
        <v>179928.916</v>
      </c>
      <c r="L81" s="25">
        <v>84290.758000000002</v>
      </c>
      <c r="M81" s="362">
        <v>1790.711</v>
      </c>
      <c r="N81" s="25">
        <v>3001.59783573806</v>
      </c>
      <c r="O81" s="25">
        <v>4016738.72</v>
      </c>
      <c r="P81" s="25">
        <v>72.901111111111106</v>
      </c>
      <c r="Q81" s="25">
        <v>52635.320099999997</v>
      </c>
      <c r="R81" s="362">
        <v>330601.17200000002</v>
      </c>
    </row>
    <row r="82" spans="1:18" x14ac:dyDescent="0.35">
      <c r="A82" s="76" t="s">
        <v>805</v>
      </c>
      <c r="B82" s="124" t="s">
        <v>628</v>
      </c>
      <c r="C82" s="25">
        <v>2081646.2719000001</v>
      </c>
      <c r="D82" s="25">
        <v>827708.90780000004</v>
      </c>
      <c r="E82" s="25">
        <v>212431.98579999999</v>
      </c>
      <c r="F82" s="25">
        <v>496020.35</v>
      </c>
      <c r="G82" s="362">
        <v>38553.338300000003</v>
      </c>
      <c r="H82" s="25">
        <v>204788.49600000001</v>
      </c>
      <c r="I82" s="25">
        <v>40437.603999999999</v>
      </c>
      <c r="J82" s="25">
        <v>145045.62100000001</v>
      </c>
      <c r="K82" s="25">
        <v>195837.22500000001</v>
      </c>
      <c r="L82" s="25">
        <v>56670.203000000001</v>
      </c>
      <c r="M82" s="362">
        <v>5889.8649999999998</v>
      </c>
      <c r="N82" s="25">
        <v>2593.2982919211499</v>
      </c>
      <c r="O82" s="25">
        <v>3626965.79</v>
      </c>
      <c r="P82" s="25">
        <v>25.1191176470588</v>
      </c>
      <c r="Q82" s="25">
        <v>41199.445399999997</v>
      </c>
      <c r="R82" s="362">
        <v>812690.01980000001</v>
      </c>
    </row>
    <row r="83" spans="1:18" ht="15" thickBot="1" x14ac:dyDescent="0.4">
      <c r="A83" s="76" t="s">
        <v>805</v>
      </c>
      <c r="B83" s="125" t="s">
        <v>629</v>
      </c>
      <c r="C83" s="214">
        <v>7496422.8606000002</v>
      </c>
      <c r="D83" s="214">
        <v>2740022.6457000002</v>
      </c>
      <c r="E83" s="214">
        <v>1081412.4077000001</v>
      </c>
      <c r="F83" s="214">
        <v>2482614.7599999998</v>
      </c>
      <c r="G83" s="363">
        <v>288509.45199999999</v>
      </c>
      <c r="H83" s="214">
        <v>3100546.327</v>
      </c>
      <c r="I83" s="214">
        <v>699469.38699999999</v>
      </c>
      <c r="J83" s="214">
        <v>1961813.95</v>
      </c>
      <c r="K83" s="214">
        <v>2938465.5890000002</v>
      </c>
      <c r="L83" s="214">
        <v>1051110.6629999999</v>
      </c>
      <c r="M83" s="363">
        <v>78855.161999999997</v>
      </c>
      <c r="N83" s="214">
        <v>2985.9947717036898</v>
      </c>
      <c r="O83" s="214">
        <v>99410555.400000006</v>
      </c>
      <c r="P83" s="214">
        <v>74.168725490196096</v>
      </c>
      <c r="Q83" s="214">
        <v>189163.8382</v>
      </c>
      <c r="R83" s="363">
        <v>4579797.3502000002</v>
      </c>
    </row>
    <row r="84" spans="1:18" x14ac:dyDescent="0.35">
      <c r="A84" s="76" t="s">
        <v>805</v>
      </c>
      <c r="B84" s="124" t="s">
        <v>326</v>
      </c>
      <c r="C84" s="25">
        <v>1376453.1719</v>
      </c>
      <c r="D84" s="25">
        <v>504637.74200000003</v>
      </c>
      <c r="E84" s="25">
        <v>128551.56</v>
      </c>
      <c r="F84" s="25">
        <v>299118.53000000003</v>
      </c>
      <c r="G84" s="362">
        <v>26341.338299999999</v>
      </c>
      <c r="H84" s="25">
        <v>76519.663</v>
      </c>
      <c r="I84" s="25">
        <v>21288.231</v>
      </c>
      <c r="J84" s="25">
        <v>56843.374000000003</v>
      </c>
      <c r="K84" s="25">
        <v>74619.14</v>
      </c>
      <c r="L84" s="25">
        <v>18642.077000000001</v>
      </c>
      <c r="M84" s="362">
        <v>874.11</v>
      </c>
      <c r="N84" s="25">
        <v>2337.9754309412101</v>
      </c>
      <c r="O84" s="25">
        <v>872873.49</v>
      </c>
      <c r="P84" s="25">
        <v>6.3552941176470599</v>
      </c>
      <c r="Q84" s="25">
        <v>30243.570899999999</v>
      </c>
      <c r="R84" s="362">
        <v>598823.31759999995</v>
      </c>
    </row>
    <row r="85" spans="1:18" x14ac:dyDescent="0.35">
      <c r="A85" s="76" t="s">
        <v>805</v>
      </c>
      <c r="B85" s="124" t="s">
        <v>327</v>
      </c>
      <c r="C85" s="25">
        <v>148655</v>
      </c>
      <c r="D85" s="25">
        <v>78013</v>
      </c>
      <c r="E85" s="25">
        <v>17775</v>
      </c>
      <c r="F85" s="25">
        <v>8330.84</v>
      </c>
      <c r="G85" s="362">
        <v>231</v>
      </c>
      <c r="H85" s="25">
        <v>6226.9530000000004</v>
      </c>
      <c r="I85" s="25">
        <v>335.05500000000001</v>
      </c>
      <c r="J85" s="25">
        <v>2498.8989999999999</v>
      </c>
      <c r="K85" s="25">
        <v>5969.7420000000002</v>
      </c>
      <c r="L85" s="25">
        <v>3727.4940000000001</v>
      </c>
      <c r="M85" s="362">
        <v>259.65800000000002</v>
      </c>
      <c r="N85" s="25">
        <v>2069.73363146463</v>
      </c>
      <c r="O85" s="25">
        <v>93790.86</v>
      </c>
      <c r="P85" s="25">
        <v>6.0433333333333401</v>
      </c>
      <c r="Q85" s="25">
        <v>263.77350000000001</v>
      </c>
      <c r="R85" s="362">
        <v>34942.289499999999</v>
      </c>
    </row>
    <row r="86" spans="1:18" x14ac:dyDescent="0.35">
      <c r="A86" s="76" t="s">
        <v>805</v>
      </c>
      <c r="B86" s="124" t="s">
        <v>328</v>
      </c>
      <c r="C86" s="25">
        <v>1163323.2</v>
      </c>
      <c r="D86" s="25">
        <v>429932.40279999998</v>
      </c>
      <c r="E86" s="25">
        <v>130823.8928</v>
      </c>
      <c r="F86" s="25">
        <v>275252.98</v>
      </c>
      <c r="G86" s="362">
        <v>13841</v>
      </c>
      <c r="H86" s="25">
        <v>164659.55300000001</v>
      </c>
      <c r="I86" s="25">
        <v>23565.561000000002</v>
      </c>
      <c r="J86" s="25">
        <v>123774.826</v>
      </c>
      <c r="K86" s="25">
        <v>157598.52900000001</v>
      </c>
      <c r="L86" s="25">
        <v>38212.362000000001</v>
      </c>
      <c r="M86" s="362">
        <v>4402.6570000000002</v>
      </c>
      <c r="N86" s="25">
        <v>2736.30139421166</v>
      </c>
      <c r="O86" s="25">
        <v>2860927.29</v>
      </c>
      <c r="P86" s="25">
        <v>33.598125000000003</v>
      </c>
      <c r="Q86" s="25">
        <v>14442.6549</v>
      </c>
      <c r="R86" s="362">
        <v>400446.92489999998</v>
      </c>
    </row>
    <row r="87" spans="1:18" x14ac:dyDescent="0.35">
      <c r="A87" s="76" t="s">
        <v>805</v>
      </c>
      <c r="B87" s="124" t="s">
        <v>329</v>
      </c>
      <c r="C87" s="25">
        <v>1476413.12</v>
      </c>
      <c r="D87" s="25">
        <v>634532.24639999995</v>
      </c>
      <c r="E87" s="25">
        <v>377910.04639999999</v>
      </c>
      <c r="F87" s="25">
        <v>399631.96</v>
      </c>
      <c r="G87" s="362">
        <v>66188.573000000004</v>
      </c>
      <c r="H87" s="25">
        <v>831044.38</v>
      </c>
      <c r="I87" s="25">
        <v>227942.66699999999</v>
      </c>
      <c r="J87" s="25">
        <v>547253.89399999997</v>
      </c>
      <c r="K87" s="25">
        <v>779186.44900000002</v>
      </c>
      <c r="L87" s="25">
        <v>249753.61600000001</v>
      </c>
      <c r="M87" s="362">
        <v>18487.502</v>
      </c>
      <c r="N87" s="25">
        <v>2630.8102835402901</v>
      </c>
      <c r="O87" s="25">
        <v>32617383.920000002</v>
      </c>
      <c r="P87" s="25">
        <v>57.524999999999999</v>
      </c>
      <c r="Q87" s="25">
        <v>30135.491600000001</v>
      </c>
      <c r="R87" s="362">
        <v>1733327.3274999999</v>
      </c>
    </row>
    <row r="88" spans="1:18" x14ac:dyDescent="0.35">
      <c r="A88" s="76" t="s">
        <v>805</v>
      </c>
      <c r="B88" s="124" t="s">
        <v>330</v>
      </c>
      <c r="C88" s="25">
        <v>468241</v>
      </c>
      <c r="D88" s="25">
        <v>178945.64</v>
      </c>
      <c r="E88" s="25">
        <v>16289</v>
      </c>
      <c r="F88" s="25">
        <v>65424.39</v>
      </c>
      <c r="G88" s="362">
        <v>3201</v>
      </c>
      <c r="H88" s="25">
        <v>23524.616999999998</v>
      </c>
      <c r="I88" s="25">
        <v>2531.0169999999998</v>
      </c>
      <c r="J88" s="25">
        <v>12152.069</v>
      </c>
      <c r="K88" s="25">
        <v>22742.580999999998</v>
      </c>
      <c r="L88" s="25">
        <v>11294.614</v>
      </c>
      <c r="M88" s="362">
        <v>704.27200000000005</v>
      </c>
      <c r="N88" s="25">
        <v>2858.3299216898199</v>
      </c>
      <c r="O88" s="25">
        <v>438491.94</v>
      </c>
      <c r="P88" s="25">
        <v>34.926666666666698</v>
      </c>
      <c r="Q88" s="25">
        <v>5940.3766999999998</v>
      </c>
      <c r="R88" s="362">
        <v>41717.754200000003</v>
      </c>
    </row>
    <row r="89" spans="1:18" x14ac:dyDescent="0.35">
      <c r="A89" s="76" t="s">
        <v>805</v>
      </c>
      <c r="B89" s="124" t="s">
        <v>331</v>
      </c>
      <c r="C89" s="25">
        <v>5017833.0199999996</v>
      </c>
      <c r="D89" s="25">
        <v>1679276.6953</v>
      </c>
      <c r="E89" s="25">
        <v>529419.24430000002</v>
      </c>
      <c r="F89" s="25">
        <v>1939655.99</v>
      </c>
      <c r="G89" s="362">
        <v>129734.31</v>
      </c>
      <c r="H89" s="25">
        <v>1428866.801</v>
      </c>
      <c r="I89" s="25">
        <v>328627.06300000002</v>
      </c>
      <c r="J89" s="25">
        <v>967244.03700000001</v>
      </c>
      <c r="K89" s="25">
        <v>1336037.9410000001</v>
      </c>
      <c r="L89" s="25">
        <v>418420.91800000001</v>
      </c>
      <c r="M89" s="362">
        <v>49900.680999999997</v>
      </c>
      <c r="N89" s="25">
        <v>3186.7201387924501</v>
      </c>
      <c r="O89" s="25">
        <v>43004841.939999998</v>
      </c>
      <c r="P89" s="25">
        <v>59.055853658536599</v>
      </c>
      <c r="Q89" s="25">
        <v>143250.22070000001</v>
      </c>
      <c r="R89" s="362">
        <v>1962917.9162999999</v>
      </c>
    </row>
    <row r="90" spans="1:18" ht="15" thickBot="1" x14ac:dyDescent="0.4">
      <c r="A90" s="76" t="s">
        <v>805</v>
      </c>
      <c r="B90" s="125" t="s">
        <v>830</v>
      </c>
      <c r="C90" s="214">
        <v>3668784.9106000001</v>
      </c>
      <c r="D90" s="214">
        <v>1216939.254</v>
      </c>
      <c r="E90" s="214">
        <v>350720.16700000002</v>
      </c>
      <c r="F90" s="214">
        <v>1019573.92</v>
      </c>
      <c r="G90" s="363">
        <v>184131.2825</v>
      </c>
      <c r="H90" s="214">
        <v>1016693.456</v>
      </c>
      <c r="I90" s="214">
        <v>171193.18100000001</v>
      </c>
      <c r="J90" s="214">
        <v>541833.36100000003</v>
      </c>
      <c r="K90" s="214">
        <v>997216.41299999994</v>
      </c>
      <c r="L90" s="214">
        <v>463503.06800000003</v>
      </c>
      <c r="M90" s="363">
        <v>11998.156000000001</v>
      </c>
      <c r="N90" s="214">
        <v>3443.0993229840601</v>
      </c>
      <c r="O90" s="214">
        <v>27569041.719999999</v>
      </c>
      <c r="P90" s="214">
        <v>97.226730769230798</v>
      </c>
      <c r="Q90" s="214">
        <v>62642.996599999999</v>
      </c>
      <c r="R90" s="363">
        <v>1138424.8158</v>
      </c>
    </row>
    <row r="91" spans="1:18" x14ac:dyDescent="0.35">
      <c r="A91" s="76" t="s">
        <v>805</v>
      </c>
      <c r="B91" s="124" t="s">
        <v>332</v>
      </c>
      <c r="C91" s="25">
        <v>1810969.2719000001</v>
      </c>
      <c r="D91" s="25">
        <v>681584.23199999996</v>
      </c>
      <c r="E91" s="25">
        <v>160644.56</v>
      </c>
      <c r="F91" s="25">
        <v>469234.92</v>
      </c>
      <c r="G91" s="362">
        <v>34033.338300000003</v>
      </c>
      <c r="H91" s="25">
        <v>99733.006999999998</v>
      </c>
      <c r="I91" s="25">
        <v>26773.491000000002</v>
      </c>
      <c r="J91" s="25">
        <v>77383.099000000002</v>
      </c>
      <c r="K91" s="25">
        <v>97520.055999999997</v>
      </c>
      <c r="L91" s="25">
        <v>21014.154999999999</v>
      </c>
      <c r="M91" s="362">
        <v>884.99800000000005</v>
      </c>
      <c r="N91" s="25">
        <v>2353.5376375555102</v>
      </c>
      <c r="O91" s="25">
        <v>1305958.51</v>
      </c>
      <c r="P91" s="25">
        <v>8.9013636363636408</v>
      </c>
      <c r="Q91" s="25">
        <v>34660.611799999999</v>
      </c>
      <c r="R91" s="362">
        <v>751066.74479999999</v>
      </c>
    </row>
    <row r="92" spans="1:18" x14ac:dyDescent="0.35">
      <c r="A92" s="76" t="s">
        <v>805</v>
      </c>
      <c r="B92" s="124" t="s">
        <v>333</v>
      </c>
      <c r="C92" s="25">
        <v>269295</v>
      </c>
      <c r="D92" s="25">
        <v>98811.173599999995</v>
      </c>
      <c r="E92" s="25">
        <v>40839.873599999999</v>
      </c>
      <c r="F92" s="25">
        <v>70254.720000000001</v>
      </c>
      <c r="G92" s="362">
        <v>5762</v>
      </c>
      <c r="H92" s="25">
        <v>55631.637000000002</v>
      </c>
      <c r="I92" s="25">
        <v>20711.584999999999</v>
      </c>
      <c r="J92" s="25">
        <v>43916.201999999997</v>
      </c>
      <c r="K92" s="25">
        <v>53959.124000000003</v>
      </c>
      <c r="L92" s="25">
        <v>11687.286</v>
      </c>
      <c r="M92" s="362">
        <v>1647.3720000000001</v>
      </c>
      <c r="N92" s="25">
        <v>2492.20310055139</v>
      </c>
      <c r="O92" s="25">
        <v>1984419.07</v>
      </c>
      <c r="P92" s="25">
        <v>40.117142857142902</v>
      </c>
      <c r="Q92" s="25">
        <v>5222.8811999999998</v>
      </c>
      <c r="R92" s="362">
        <v>275306.3493</v>
      </c>
    </row>
    <row r="93" spans="1:18" x14ac:dyDescent="0.35">
      <c r="A93" s="76" t="s">
        <v>805</v>
      </c>
      <c r="B93" s="124" t="s">
        <v>334</v>
      </c>
      <c r="C93" s="25">
        <v>4548.1000000000004</v>
      </c>
      <c r="D93" s="25">
        <v>1156.6600000000001</v>
      </c>
      <c r="E93" s="25">
        <v>843.55</v>
      </c>
      <c r="F93" s="25">
        <v>2192.1799999999998</v>
      </c>
      <c r="G93" s="362">
        <v>802</v>
      </c>
      <c r="H93" s="25">
        <v>2965.299</v>
      </c>
      <c r="I93" s="25">
        <v>227.786</v>
      </c>
      <c r="J93" s="25">
        <v>2603.8359999999998</v>
      </c>
      <c r="K93" s="25">
        <v>2962.8519999999999</v>
      </c>
      <c r="L93" s="25">
        <v>361.464</v>
      </c>
      <c r="M93" s="362">
        <v>2.6160000000000001</v>
      </c>
      <c r="N93" s="25">
        <v>2551.6339661071902</v>
      </c>
      <c r="O93" s="25">
        <v>7839.83</v>
      </c>
      <c r="P93" s="25">
        <v>69.959999999999994</v>
      </c>
      <c r="Q93" s="25">
        <v>110.4986</v>
      </c>
      <c r="R93" s="362">
        <v>2619.7541000000001</v>
      </c>
    </row>
    <row r="94" spans="1:18" x14ac:dyDescent="0.35">
      <c r="A94" s="76" t="s">
        <v>805</v>
      </c>
      <c r="B94" s="124" t="s">
        <v>335</v>
      </c>
      <c r="C94" s="25">
        <v>116595.9</v>
      </c>
      <c r="D94" s="25">
        <v>15251.31</v>
      </c>
      <c r="E94" s="25">
        <v>9136.9599999999991</v>
      </c>
      <c r="F94" s="25">
        <v>83338.31</v>
      </c>
      <c r="G94" s="362">
        <v>4771</v>
      </c>
      <c r="H94" s="25">
        <v>17479.423999999999</v>
      </c>
      <c r="I94" s="25">
        <v>648.173</v>
      </c>
      <c r="J94" s="25">
        <v>15323.48</v>
      </c>
      <c r="K94" s="25">
        <v>17295.317999999999</v>
      </c>
      <c r="L94" s="25">
        <v>2126.7860000000001</v>
      </c>
      <c r="M94" s="362">
        <v>154.94499999999999</v>
      </c>
      <c r="N94" s="25">
        <v>2767.5621479725701</v>
      </c>
      <c r="O94" s="25">
        <v>223363.06</v>
      </c>
      <c r="P94" s="25">
        <v>63.136000000000003</v>
      </c>
      <c r="Q94" s="25">
        <v>12873.676100000001</v>
      </c>
      <c r="R94" s="362">
        <v>37324.0075</v>
      </c>
    </row>
    <row r="95" spans="1:18" x14ac:dyDescent="0.35">
      <c r="A95" s="76" t="s">
        <v>805</v>
      </c>
      <c r="B95" s="124" t="s">
        <v>336</v>
      </c>
      <c r="C95" s="25">
        <v>865853.54969999997</v>
      </c>
      <c r="D95" s="25">
        <v>314544.59999999998</v>
      </c>
      <c r="E95" s="25">
        <v>82359.399999999994</v>
      </c>
      <c r="F95" s="25">
        <v>155322.26999999999</v>
      </c>
      <c r="G95" s="362">
        <v>15271.951999999999</v>
      </c>
      <c r="H95" s="25">
        <v>63416.472000000002</v>
      </c>
      <c r="I95" s="25">
        <v>18138.537</v>
      </c>
      <c r="J95" s="25">
        <v>47224.146000000001</v>
      </c>
      <c r="K95" s="25">
        <v>61352.24</v>
      </c>
      <c r="L95" s="25">
        <v>15439.922</v>
      </c>
      <c r="M95" s="362">
        <v>1319.627</v>
      </c>
      <c r="N95" s="25">
        <v>2304.3943941769398</v>
      </c>
      <c r="O95" s="25">
        <v>898064.94</v>
      </c>
      <c r="P95" s="25">
        <v>14.373333333333299</v>
      </c>
      <c r="Q95" s="25">
        <v>8837.8258000000005</v>
      </c>
      <c r="R95" s="362">
        <v>433570.29560000001</v>
      </c>
    </row>
    <row r="96" spans="1:18" ht="15" thickBot="1" x14ac:dyDescent="0.4">
      <c r="A96" s="76" t="s">
        <v>805</v>
      </c>
      <c r="B96" s="125" t="s">
        <v>337</v>
      </c>
      <c r="C96" s="214">
        <v>832383.3</v>
      </c>
      <c r="D96" s="214">
        <v>516948.5</v>
      </c>
      <c r="E96" s="214">
        <v>66985.8</v>
      </c>
      <c r="F96" s="214">
        <v>123885.93</v>
      </c>
      <c r="G96" s="363">
        <v>11146.01</v>
      </c>
      <c r="H96" s="214">
        <v>56312.862000000001</v>
      </c>
      <c r="I96" s="214">
        <v>10589.078</v>
      </c>
      <c r="J96" s="214">
        <v>33678.892</v>
      </c>
      <c r="K96" s="214">
        <v>54686.169000000002</v>
      </c>
      <c r="L96" s="214">
        <v>21891.181</v>
      </c>
      <c r="M96" s="363">
        <v>1011.395</v>
      </c>
      <c r="N96" s="214">
        <v>2655.9594182064002</v>
      </c>
      <c r="O96" s="214">
        <v>1479819.36</v>
      </c>
      <c r="P96" s="214">
        <v>44.8685714285714</v>
      </c>
      <c r="Q96" s="214">
        <v>7903.0778</v>
      </c>
      <c r="R96" s="363">
        <v>251115.56140000001</v>
      </c>
    </row>
    <row r="97" spans="1:18" x14ac:dyDescent="0.35">
      <c r="A97" s="76" t="s">
        <v>805</v>
      </c>
      <c r="B97" s="124" t="s">
        <v>338</v>
      </c>
      <c r="C97" s="25">
        <v>2249219.2719000001</v>
      </c>
      <c r="D97" s="25">
        <v>832637.98199999996</v>
      </c>
      <c r="E97" s="25">
        <v>218449.86</v>
      </c>
      <c r="F97" s="25">
        <v>546699.59</v>
      </c>
      <c r="G97" s="362">
        <v>34427.338300000003</v>
      </c>
      <c r="H97" s="25">
        <v>149177.84899999999</v>
      </c>
      <c r="I97" s="25">
        <v>32921.563000000002</v>
      </c>
      <c r="J97" s="25">
        <v>116218.03599999999</v>
      </c>
      <c r="K97" s="25">
        <v>141651.72700000001</v>
      </c>
      <c r="L97" s="25">
        <v>30392.912</v>
      </c>
      <c r="M97" s="362">
        <v>4977.9960000000001</v>
      </c>
      <c r="N97" s="25">
        <v>2406.0557393235999</v>
      </c>
      <c r="O97" s="25">
        <v>1865254.14</v>
      </c>
      <c r="P97" s="25">
        <v>8.1623999999999999</v>
      </c>
      <c r="Q97" s="25">
        <v>43807.445699999997</v>
      </c>
      <c r="R97" s="362">
        <v>897302.99170000001</v>
      </c>
    </row>
    <row r="98" spans="1:18" x14ac:dyDescent="0.35">
      <c r="A98" s="76" t="s">
        <v>805</v>
      </c>
      <c r="B98" s="124" t="s">
        <v>339</v>
      </c>
      <c r="C98" s="25">
        <v>762952.2</v>
      </c>
      <c r="D98" s="25">
        <v>242538.0736</v>
      </c>
      <c r="E98" s="25">
        <v>110986.0736</v>
      </c>
      <c r="F98" s="25">
        <v>178122.95</v>
      </c>
      <c r="G98" s="362">
        <v>25268</v>
      </c>
      <c r="H98" s="25">
        <v>172011.54</v>
      </c>
      <c r="I98" s="25">
        <v>38517.292000000001</v>
      </c>
      <c r="J98" s="25">
        <v>99253.563999999998</v>
      </c>
      <c r="K98" s="25">
        <v>165177.77100000001</v>
      </c>
      <c r="L98" s="25">
        <v>69184.868000000002</v>
      </c>
      <c r="M98" s="362">
        <v>3560.55</v>
      </c>
      <c r="N98" s="25">
        <v>2520.61246227931</v>
      </c>
      <c r="O98" s="25">
        <v>6618971.8899999997</v>
      </c>
      <c r="P98" s="25">
        <v>43.351999999999997</v>
      </c>
      <c r="Q98" s="25">
        <v>15103.2147</v>
      </c>
      <c r="R98" s="362">
        <v>585109.603</v>
      </c>
    </row>
    <row r="99" spans="1:18" ht="15" thickBot="1" x14ac:dyDescent="0.4">
      <c r="A99" s="76" t="s">
        <v>805</v>
      </c>
      <c r="B99" s="125" t="s">
        <v>623</v>
      </c>
      <c r="C99" s="214">
        <v>958913.0405</v>
      </c>
      <c r="D99" s="214">
        <v>326514.06</v>
      </c>
      <c r="E99" s="214">
        <v>67984.86</v>
      </c>
      <c r="F99" s="214">
        <v>211452.64</v>
      </c>
      <c r="G99" s="363">
        <v>12572.014300000001</v>
      </c>
      <c r="H99" s="214">
        <v>20472.169000000002</v>
      </c>
      <c r="I99" s="214">
        <v>2715.817</v>
      </c>
      <c r="J99" s="214">
        <v>13268.734</v>
      </c>
      <c r="K99" s="214">
        <v>20018.848000000002</v>
      </c>
      <c r="L99" s="214">
        <v>7019.6080000000002</v>
      </c>
      <c r="M99" s="363">
        <v>283.202</v>
      </c>
      <c r="N99" s="214">
        <v>2312.61533812985</v>
      </c>
      <c r="O99" s="214">
        <v>410753.53</v>
      </c>
      <c r="P99" s="214">
        <v>7.1266666666666696</v>
      </c>
      <c r="Q99" s="214">
        <v>26013.477200000001</v>
      </c>
      <c r="R99" s="363">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630</v>
      </c>
    </row>
    <row r="102" spans="1:18" x14ac:dyDescent="0.35">
      <c r="A102" s="30" t="s">
        <v>583</v>
      </c>
    </row>
    <row r="103" spans="1:18" x14ac:dyDescent="0.35">
      <c r="A103" s="30" t="s">
        <v>1241</v>
      </c>
    </row>
    <row r="104" spans="1:18" x14ac:dyDescent="0.35">
      <c r="A104" s="30" t="s">
        <v>1308</v>
      </c>
    </row>
    <row r="105" spans="1:18" x14ac:dyDescent="0.35">
      <c r="A105" s="30" t="s">
        <v>1204</v>
      </c>
    </row>
    <row r="108" spans="1:18" ht="15.5" x14ac:dyDescent="0.35">
      <c r="B108" s="69" t="s">
        <v>1277</v>
      </c>
    </row>
    <row r="109" spans="1:18" ht="15.5" x14ac:dyDescent="0.35">
      <c r="B109" s="69"/>
    </row>
    <row r="110" spans="1:18" x14ac:dyDescent="0.35">
      <c r="B110" s="70" t="s">
        <v>759</v>
      </c>
    </row>
    <row r="111" spans="1:18" x14ac:dyDescent="0.35">
      <c r="B111" s="70" t="s">
        <v>796</v>
      </c>
    </row>
    <row r="112" spans="1:18"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1275</v>
      </c>
      <c r="C1" s="92" t="s">
        <v>834</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1124</v>
      </c>
      <c r="H2" s="171" t="s">
        <v>1125</v>
      </c>
      <c r="I2" s="171" t="s">
        <v>1126</v>
      </c>
      <c r="J2" s="171" t="s">
        <v>1127</v>
      </c>
      <c r="K2" s="171" t="s">
        <v>1128</v>
      </c>
      <c r="L2" s="171" t="s">
        <v>1129</v>
      </c>
      <c r="M2" s="171" t="s">
        <v>1130</v>
      </c>
      <c r="N2" s="171" t="s">
        <v>1131</v>
      </c>
      <c r="O2" s="171" t="s">
        <v>1132</v>
      </c>
      <c r="P2" s="171" t="s">
        <v>1018</v>
      </c>
      <c r="Q2" s="171" t="s">
        <v>1019</v>
      </c>
      <c r="R2" s="171" t="s">
        <v>1020</v>
      </c>
      <c r="S2" s="171" t="s">
        <v>1021</v>
      </c>
      <c r="T2" s="171" t="s">
        <v>1022</v>
      </c>
      <c r="U2" s="171" t="s">
        <v>1023</v>
      </c>
      <c r="V2" s="171" t="s">
        <v>1024</v>
      </c>
      <c r="W2" s="171" t="s">
        <v>1025</v>
      </c>
      <c r="X2" s="171" t="s">
        <v>1026</v>
      </c>
      <c r="Y2" s="171" t="s">
        <v>1027</v>
      </c>
      <c r="Z2" s="171" t="s">
        <v>1028</v>
      </c>
      <c r="AA2" s="171" t="s">
        <v>1029</v>
      </c>
      <c r="AB2" s="171" t="s">
        <v>1030</v>
      </c>
      <c r="AC2" s="171" t="s">
        <v>1031</v>
      </c>
      <c r="AD2" s="171" t="s">
        <v>1032</v>
      </c>
      <c r="AE2" s="171" t="s">
        <v>1033</v>
      </c>
      <c r="AF2" s="172" t="s">
        <v>1034</v>
      </c>
    </row>
    <row r="3" spans="1:32" x14ac:dyDescent="0.35">
      <c r="A3" s="27" t="s">
        <v>44</v>
      </c>
      <c r="B3" s="147" t="s">
        <v>351</v>
      </c>
      <c r="C3" s="353">
        <v>26108.093631700001</v>
      </c>
      <c r="D3" s="353">
        <v>8029.4322469482504</v>
      </c>
      <c r="E3" s="353">
        <v>1353.18839814377</v>
      </c>
      <c r="F3" s="354">
        <v>6676.2439165954602</v>
      </c>
      <c r="G3" s="353">
        <v>0.78869561767578</v>
      </c>
      <c r="H3" s="353">
        <v>0.14703500366211</v>
      </c>
      <c r="I3" s="353">
        <v>1017.1780625</v>
      </c>
      <c r="J3" s="353">
        <v>4.3134594726562501</v>
      </c>
      <c r="K3" s="353">
        <v>0.36523806762694999</v>
      </c>
      <c r="L3" s="353">
        <v>0.66327691650390996</v>
      </c>
      <c r="M3" s="353">
        <v>29.016851562500001</v>
      </c>
      <c r="N3" s="353">
        <v>1.5328293457031299</v>
      </c>
      <c r="O3" s="353">
        <v>5.6692651367187503</v>
      </c>
      <c r="P3" s="353">
        <v>2.47376806640625</v>
      </c>
      <c r="Q3" s="353">
        <v>0.87148095703124995</v>
      </c>
      <c r="R3" s="353">
        <v>1.40713586425781</v>
      </c>
      <c r="S3" s="353">
        <v>8.1664604187010006E-2</v>
      </c>
      <c r="T3" s="353">
        <v>27.164193359374998</v>
      </c>
      <c r="U3" s="353">
        <v>1.16306811523438</v>
      </c>
      <c r="V3" s="353">
        <v>5.977369140625</v>
      </c>
      <c r="W3" s="353">
        <v>1.9026535644531299</v>
      </c>
      <c r="X3" s="353">
        <v>27.026388671875001</v>
      </c>
      <c r="Y3" s="353">
        <v>152.10751562499999</v>
      </c>
      <c r="Z3" s="353">
        <v>13.361830078124999</v>
      </c>
      <c r="AA3" s="353">
        <v>4.4645328521729997E-2</v>
      </c>
      <c r="AB3" s="353">
        <v>1.5311789550781301</v>
      </c>
      <c r="AC3" s="353">
        <v>46.639777343749998</v>
      </c>
      <c r="AD3" s="353">
        <v>2.7958544921874999</v>
      </c>
      <c r="AE3" s="353">
        <v>8.4931838989260003E-2</v>
      </c>
      <c r="AF3" s="354">
        <v>8.8802285156249994</v>
      </c>
    </row>
    <row r="4" spans="1:32" x14ac:dyDescent="0.35">
      <c r="A4" s="27" t="s">
        <v>45</v>
      </c>
      <c r="B4" s="156" t="s">
        <v>0</v>
      </c>
      <c r="C4" s="37">
        <v>1058.6365261999999</v>
      </c>
      <c r="D4" s="37">
        <v>446.18868640136702</v>
      </c>
      <c r="E4" s="37">
        <v>291.21730784606899</v>
      </c>
      <c r="F4" s="355">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5">
        <v>4.5616386718750004</v>
      </c>
    </row>
    <row r="5" spans="1:32" x14ac:dyDescent="0.35">
      <c r="A5" s="77" t="s">
        <v>46</v>
      </c>
      <c r="B5" s="122" t="s">
        <v>1</v>
      </c>
      <c r="C5" s="24">
        <v>1128.9598234</v>
      </c>
      <c r="D5" s="24">
        <v>560.75431457519505</v>
      </c>
      <c r="E5" s="24">
        <v>421.50597232055702</v>
      </c>
      <c r="F5" s="356">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6">
        <v>4.38943896484375</v>
      </c>
    </row>
    <row r="6" spans="1:32" x14ac:dyDescent="0.35">
      <c r="A6" s="77" t="s">
        <v>47</v>
      </c>
      <c r="B6" s="122" t="s">
        <v>2</v>
      </c>
      <c r="C6" s="24">
        <v>303.80308239999999</v>
      </c>
      <c r="D6" s="24">
        <v>167.689253662109</v>
      </c>
      <c r="E6" s="24">
        <v>135.23217025756799</v>
      </c>
      <c r="F6" s="356">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6">
        <v>13.070090820312499</v>
      </c>
    </row>
    <row r="7" spans="1:32" x14ac:dyDescent="0.35">
      <c r="A7" s="77" t="s">
        <v>48</v>
      </c>
      <c r="B7" s="122" t="s">
        <v>3</v>
      </c>
      <c r="C7" s="24">
        <v>1102.2942598</v>
      </c>
      <c r="D7" s="24">
        <v>367.77894451904302</v>
      </c>
      <c r="E7" s="24">
        <v>140.19333283233601</v>
      </c>
      <c r="F7" s="356">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6">
        <v>4.6872539062499996</v>
      </c>
    </row>
    <row r="8" spans="1:32" x14ac:dyDescent="0.35">
      <c r="A8" s="77" t="s">
        <v>49</v>
      </c>
      <c r="B8" s="122" t="s">
        <v>4</v>
      </c>
      <c r="C8" s="24">
        <v>900.70667270000001</v>
      </c>
      <c r="D8" s="24">
        <v>284.95958969116202</v>
      </c>
      <c r="E8" s="24">
        <v>77.592885631561302</v>
      </c>
      <c r="F8" s="356">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6">
        <v>5.1856660156250003</v>
      </c>
    </row>
    <row r="9" spans="1:32" x14ac:dyDescent="0.35">
      <c r="A9" s="77" t="s">
        <v>50</v>
      </c>
      <c r="B9" s="122" t="s">
        <v>5</v>
      </c>
      <c r="C9" s="24">
        <v>2148.2552420000002</v>
      </c>
      <c r="D9" s="24">
        <v>899.17416058349602</v>
      </c>
      <c r="E9" s="24">
        <v>600.17681542968705</v>
      </c>
      <c r="F9" s="356">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6">
        <v>5.0963525390625</v>
      </c>
    </row>
    <row r="10" spans="1:32" x14ac:dyDescent="0.35">
      <c r="A10" s="77" t="s">
        <v>51</v>
      </c>
      <c r="B10" s="122" t="s">
        <v>6</v>
      </c>
      <c r="C10" s="24">
        <v>118444.514552963</v>
      </c>
      <c r="D10" s="24">
        <v>49365.616857616798</v>
      </c>
      <c r="E10" s="24">
        <v>20184.5523058049</v>
      </c>
      <c r="F10" s="356">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6">
        <v>6.4552680664062496</v>
      </c>
    </row>
    <row r="11" spans="1:32" x14ac:dyDescent="0.35">
      <c r="A11" s="27" t="s">
        <v>52</v>
      </c>
      <c r="B11" s="122" t="s">
        <v>552</v>
      </c>
      <c r="C11" s="37">
        <v>4273.1226045000003</v>
      </c>
      <c r="D11" s="37">
        <v>1459.0585160522501</v>
      </c>
      <c r="E11" s="37">
        <v>544.65681934356701</v>
      </c>
      <c r="F11" s="355">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5">
        <v>9.5777392578124996</v>
      </c>
    </row>
    <row r="12" spans="1:32" ht="15" thickBot="1" x14ac:dyDescent="0.4">
      <c r="A12" s="77" t="s">
        <v>53</v>
      </c>
      <c r="B12" s="123" t="s">
        <v>7</v>
      </c>
      <c r="C12" s="357">
        <v>109.2994162</v>
      </c>
      <c r="D12" s="357">
        <v>844.00852539062498</v>
      </c>
      <c r="E12" s="357">
        <v>1105.75377490234</v>
      </c>
      <c r="F12" s="358">
        <v>-261.74525183104998</v>
      </c>
      <c r="G12" s="357">
        <v>15.362294921875</v>
      </c>
      <c r="H12" s="357">
        <v>13.3935546875</v>
      </c>
      <c r="I12" s="357">
        <v>17.884300781250001</v>
      </c>
      <c r="J12" s="357">
        <v>51.989582031250002</v>
      </c>
      <c r="K12" s="357">
        <v>24.475775390625</v>
      </c>
      <c r="L12" s="357">
        <v>46.499429687499997</v>
      </c>
      <c r="M12" s="357">
        <v>160.51848437500001</v>
      </c>
      <c r="N12" s="357">
        <v>59.829960937499997</v>
      </c>
      <c r="O12" s="357">
        <v>129.979921875</v>
      </c>
      <c r="P12" s="357">
        <v>75.861835937500004</v>
      </c>
      <c r="Q12" s="357">
        <v>28.048519531250001</v>
      </c>
      <c r="R12" s="357">
        <v>20.1139453125</v>
      </c>
      <c r="S12" s="357">
        <v>30.680499999999999</v>
      </c>
      <c r="T12" s="357">
        <v>70.655117187499997</v>
      </c>
      <c r="U12" s="357">
        <v>7.8310034179687502</v>
      </c>
      <c r="V12" s="357">
        <v>31.374533203125001</v>
      </c>
      <c r="W12" s="357">
        <v>13.881039062499999</v>
      </c>
      <c r="X12" s="357">
        <v>27.989742187499999</v>
      </c>
      <c r="Y12" s="357">
        <v>46.515957031249997</v>
      </c>
      <c r="Z12" s="357">
        <v>22.080525390624999</v>
      </c>
      <c r="AA12" s="357">
        <v>73.220898437499997</v>
      </c>
      <c r="AB12" s="357">
        <v>55.757160156250002</v>
      </c>
      <c r="AC12" s="357">
        <v>48.357988281250002</v>
      </c>
      <c r="AD12" s="357">
        <v>8.8322841796875</v>
      </c>
      <c r="AE12" s="357">
        <v>7.5906103515624999</v>
      </c>
      <c r="AF12" s="358">
        <v>17.028810546875</v>
      </c>
    </row>
    <row r="13" spans="1:32" ht="15" thickBot="1" x14ac:dyDescent="0.4">
      <c r="A13" s="74" t="s">
        <v>805</v>
      </c>
      <c r="B13" s="126" t="s">
        <v>8</v>
      </c>
      <c r="C13" s="210">
        <v>155577.68581186299</v>
      </c>
      <c r="D13" s="210">
        <v>62424.6610954403</v>
      </c>
      <c r="E13" s="210">
        <v>24854.069782512401</v>
      </c>
      <c r="F13" s="359">
        <v>37570.591181214098</v>
      </c>
      <c r="G13" s="210">
        <v>776.78122636413605</v>
      </c>
      <c r="H13" s="210">
        <v>122.86540640258799</v>
      </c>
      <c r="I13" s="210">
        <v>5008.7537742919903</v>
      </c>
      <c r="J13" s="210">
        <v>1054.3543375244101</v>
      </c>
      <c r="K13" s="210">
        <v>815.03600076294003</v>
      </c>
      <c r="L13" s="210">
        <v>720.441205322266</v>
      </c>
      <c r="M13" s="210">
        <v>3690.9546560058602</v>
      </c>
      <c r="N13" s="210">
        <v>3711.1024600219698</v>
      </c>
      <c r="O13" s="210">
        <v>2344.7361434326199</v>
      </c>
      <c r="P13" s="210">
        <v>2101.1889695434602</v>
      </c>
      <c r="Q13" s="210">
        <v>570.63904785156205</v>
      </c>
      <c r="R13" s="210">
        <v>545.04228796386701</v>
      </c>
      <c r="S13" s="210">
        <v>44.878977180481002</v>
      </c>
      <c r="T13" s="210">
        <v>196.90902941894501</v>
      </c>
      <c r="U13" s="210">
        <v>36.138331848144503</v>
      </c>
      <c r="V13" s="210">
        <v>121.068749755859</v>
      </c>
      <c r="W13" s="210">
        <v>154.85780456543</v>
      </c>
      <c r="X13" s="210">
        <v>243.12341796875</v>
      </c>
      <c r="Y13" s="210">
        <v>1282.6224711914101</v>
      </c>
      <c r="Z13" s="210">
        <v>205.88339807128901</v>
      </c>
      <c r="AA13" s="210">
        <v>722.245231719971</v>
      </c>
      <c r="AB13" s="210">
        <v>87.173640747070294</v>
      </c>
      <c r="AC13" s="210">
        <v>170.47571887206999</v>
      </c>
      <c r="AD13" s="210">
        <v>37.2660032536537</v>
      </c>
      <c r="AE13" s="210">
        <v>10.5990051269531</v>
      </c>
      <c r="AF13" s="359">
        <v>78.932487304687498</v>
      </c>
    </row>
    <row r="14" spans="1:32" x14ac:dyDescent="0.35">
      <c r="A14" s="77" t="s">
        <v>54</v>
      </c>
      <c r="B14" s="122" t="s">
        <v>9</v>
      </c>
      <c r="C14" s="24">
        <v>244.26192699999999</v>
      </c>
      <c r="D14" s="24">
        <v>101.324998535156</v>
      </c>
      <c r="E14" s="24">
        <v>40.358070426940898</v>
      </c>
      <c r="F14" s="356">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6">
        <v>7.3013212890624999</v>
      </c>
    </row>
    <row r="15" spans="1:32" x14ac:dyDescent="0.35">
      <c r="A15" s="77" t="s">
        <v>55</v>
      </c>
      <c r="B15" s="122" t="s">
        <v>10</v>
      </c>
      <c r="C15" s="24">
        <v>4084.9473966999999</v>
      </c>
      <c r="D15" s="24">
        <v>1650.4815355529799</v>
      </c>
      <c r="E15" s="24">
        <v>285.32687910461402</v>
      </c>
      <c r="F15" s="356">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6">
        <v>6.3912182617187501</v>
      </c>
    </row>
    <row r="16" spans="1:32" x14ac:dyDescent="0.35">
      <c r="A16" s="77" t="s">
        <v>56</v>
      </c>
      <c r="B16" s="122" t="s">
        <v>11</v>
      </c>
      <c r="C16" s="24">
        <v>250.33504830000001</v>
      </c>
      <c r="D16" s="24">
        <v>120.022463073731</v>
      </c>
      <c r="E16" s="24">
        <v>30.059344264984102</v>
      </c>
      <c r="F16" s="356">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6">
        <v>3.7735209960937501</v>
      </c>
    </row>
    <row r="17" spans="1:32" x14ac:dyDescent="0.35">
      <c r="A17" s="27" t="s">
        <v>57</v>
      </c>
      <c r="B17" s="154" t="s">
        <v>352</v>
      </c>
      <c r="C17" s="353">
        <v>869.05239759999995</v>
      </c>
      <c r="D17" s="353">
        <v>249.507957519531</v>
      </c>
      <c r="E17" s="353">
        <v>44.161251764297504</v>
      </c>
      <c r="F17" s="354">
        <v>205.346697387695</v>
      </c>
      <c r="G17" s="353">
        <v>4.8018520507812497</v>
      </c>
      <c r="H17" s="353">
        <v>0.41273489379882999</v>
      </c>
      <c r="I17" s="353">
        <v>0.59677563476563</v>
      </c>
      <c r="J17" s="353">
        <v>0.11200469970703</v>
      </c>
      <c r="K17" s="353">
        <v>0.33761880493163998</v>
      </c>
      <c r="L17" s="353">
        <v>0.13248988342285001</v>
      </c>
      <c r="M17" s="353">
        <v>0.73659100341797001</v>
      </c>
      <c r="N17" s="353">
        <v>0.21683596801758001</v>
      </c>
      <c r="O17" s="353">
        <v>1.3097791748046901</v>
      </c>
      <c r="P17" s="353">
        <v>1.1237808837890599</v>
      </c>
      <c r="Q17" s="353">
        <v>0.19844746398926</v>
      </c>
      <c r="R17" s="353">
        <v>0.37553430175781</v>
      </c>
      <c r="S17" s="353">
        <v>5.841146087646E-2</v>
      </c>
      <c r="T17" s="353">
        <v>2.2762155761718801</v>
      </c>
      <c r="U17" s="353">
        <v>4.2938481445312497</v>
      </c>
      <c r="V17" s="353">
        <v>1.38344140625</v>
      </c>
      <c r="W17" s="353">
        <v>0.96931805419922001</v>
      </c>
      <c r="X17" s="353">
        <v>2.2502153320312499</v>
      </c>
      <c r="Y17" s="353">
        <v>4.2040380859375004</v>
      </c>
      <c r="Z17" s="353">
        <v>2.02904772949219</v>
      </c>
      <c r="AA17" s="353">
        <v>2.9879289627079999E-2</v>
      </c>
      <c r="AB17" s="353">
        <v>1.4516142578125</v>
      </c>
      <c r="AC17" s="353">
        <v>1.2835111083984401</v>
      </c>
      <c r="AD17" s="353">
        <v>5.1137368164062504</v>
      </c>
      <c r="AE17" s="353">
        <v>0.23204438781737999</v>
      </c>
      <c r="AF17" s="354">
        <v>8.2314853515624993</v>
      </c>
    </row>
    <row r="18" spans="1:32" x14ac:dyDescent="0.35">
      <c r="A18" s="27" t="s">
        <v>58</v>
      </c>
      <c r="B18" s="154" t="s">
        <v>921</v>
      </c>
      <c r="C18" s="353">
        <v>4473.6396352000002</v>
      </c>
      <c r="D18" s="353">
        <v>1570.7497963256801</v>
      </c>
      <c r="E18" s="353">
        <v>354.16825514221199</v>
      </c>
      <c r="F18" s="354">
        <v>1216.5814887085</v>
      </c>
      <c r="G18" s="353">
        <v>6.4525429687500004</v>
      </c>
      <c r="H18" s="353">
        <v>0.38339913940429998</v>
      </c>
      <c r="I18" s="353">
        <v>150.22120312499999</v>
      </c>
      <c r="J18" s="353">
        <v>1.4714445800781299</v>
      </c>
      <c r="K18" s="353">
        <v>0.64832659912109003</v>
      </c>
      <c r="L18" s="353">
        <v>10.7220888671875</v>
      </c>
      <c r="M18" s="353">
        <v>19.585160156250002</v>
      </c>
      <c r="N18" s="353">
        <v>41.797132812500003</v>
      </c>
      <c r="O18" s="353">
        <v>4.0764001464843798</v>
      </c>
      <c r="P18" s="353">
        <v>1.27350390625</v>
      </c>
      <c r="Q18" s="353">
        <v>3.8370485839843802</v>
      </c>
      <c r="R18" s="353">
        <v>1.9745842285156301</v>
      </c>
      <c r="S18" s="353">
        <v>8.1330223083500006E-2</v>
      </c>
      <c r="T18" s="353">
        <v>5.7764169921875004</v>
      </c>
      <c r="U18" s="353">
        <v>2.58425927734375</v>
      </c>
      <c r="V18" s="353">
        <v>3.6065837402343801</v>
      </c>
      <c r="W18" s="353">
        <v>2.1470244140624999</v>
      </c>
      <c r="X18" s="353">
        <v>20.939875000000001</v>
      </c>
      <c r="Y18" s="353">
        <v>41.942867187499999</v>
      </c>
      <c r="Z18" s="353">
        <v>5.464451171875</v>
      </c>
      <c r="AA18" s="353">
        <v>7.8955039978029995E-2</v>
      </c>
      <c r="AB18" s="353">
        <v>1.57490905761719</v>
      </c>
      <c r="AC18" s="353">
        <v>15.2818447265625</v>
      </c>
      <c r="AD18" s="353">
        <v>3.84150317382813</v>
      </c>
      <c r="AE18" s="353">
        <v>0.25348107910155998</v>
      </c>
      <c r="AF18" s="354">
        <v>8.1519189453125005</v>
      </c>
    </row>
    <row r="19" spans="1:32" x14ac:dyDescent="0.35">
      <c r="A19" s="27" t="s">
        <v>59</v>
      </c>
      <c r="B19" s="122" t="s">
        <v>577</v>
      </c>
      <c r="C19" s="37">
        <v>2669.6462972999998</v>
      </c>
      <c r="D19" s="37">
        <v>1547.20587701416</v>
      </c>
      <c r="E19" s="37">
        <v>304.06394414520298</v>
      </c>
      <c r="F19" s="355">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5">
        <v>9.3377412109374998</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38.258992187499999</v>
      </c>
      <c r="H21" s="353">
        <v>0.12398551177979</v>
      </c>
      <c r="I21" s="353">
        <v>96.133054687500007</v>
      </c>
      <c r="J21" s="353">
        <v>1.8989205322265601</v>
      </c>
      <c r="K21" s="353">
        <v>0.48550344848632998</v>
      </c>
      <c r="L21" s="353">
        <v>24.259117187499999</v>
      </c>
      <c r="M21" s="353">
        <v>2.56369311523438</v>
      </c>
      <c r="N21" s="353">
        <v>0.92156146240234005</v>
      </c>
      <c r="O21" s="353">
        <v>4.3334638671874997</v>
      </c>
      <c r="P21" s="353">
        <v>1.4972991943359399</v>
      </c>
      <c r="Q21" s="353">
        <v>1.3420847167968799</v>
      </c>
      <c r="R21" s="353">
        <v>1.01326690673828</v>
      </c>
      <c r="S21" s="353">
        <v>4.9327232360840002E-2</v>
      </c>
      <c r="T21" s="353">
        <v>3.7335197753906302</v>
      </c>
      <c r="U21" s="353">
        <v>1.14399145507813</v>
      </c>
      <c r="V21" s="353">
        <v>2.402060546875</v>
      </c>
      <c r="W21" s="353">
        <v>0.75676898193358999</v>
      </c>
      <c r="X21" s="353">
        <v>4.9260014648437496</v>
      </c>
      <c r="Y21" s="353">
        <v>25.629345703125001</v>
      </c>
      <c r="Z21" s="353">
        <v>3.32931127929688</v>
      </c>
      <c r="AA21" s="353">
        <v>3.947648239136E-2</v>
      </c>
      <c r="AB21" s="353">
        <v>0.99882299804688002</v>
      </c>
      <c r="AC21" s="353">
        <v>6.9310166015624999</v>
      </c>
      <c r="AD21" s="353">
        <v>1.67871899414063</v>
      </c>
      <c r="AE21" s="353">
        <v>0.10560689544677999</v>
      </c>
      <c r="AF21" s="354">
        <v>7.23709130859375</v>
      </c>
    </row>
    <row r="22" spans="1:32" ht="15" thickBot="1" x14ac:dyDescent="0.4">
      <c r="A22" s="77" t="s">
        <v>62</v>
      </c>
      <c r="B22" s="122" t="s">
        <v>555</v>
      </c>
      <c r="C22" s="24">
        <v>152.05517660000001</v>
      </c>
      <c r="D22" s="24">
        <v>73.183212036132801</v>
      </c>
      <c r="E22" s="24">
        <v>43.676126617431699</v>
      </c>
      <c r="F22" s="356">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6">
        <v>4.4493505859375002</v>
      </c>
    </row>
    <row r="23" spans="1:32" ht="15" thickBot="1" x14ac:dyDescent="0.4">
      <c r="A23" s="74" t="s">
        <v>805</v>
      </c>
      <c r="B23" s="126" t="s">
        <v>12</v>
      </c>
      <c r="C23" s="210">
        <v>17159.017738999999</v>
      </c>
      <c r="D23" s="210">
        <v>6745.6288266601596</v>
      </c>
      <c r="E23" s="210">
        <v>1333.60587400246</v>
      </c>
      <c r="F23" s="359">
        <v>5412.0229005241399</v>
      </c>
      <c r="G23" s="210">
        <v>88.016512268066407</v>
      </c>
      <c r="H23" s="210">
        <v>5.0034317703247098</v>
      </c>
      <c r="I23" s="210">
        <v>397.82176751709</v>
      </c>
      <c r="J23" s="210">
        <v>27.084871795654301</v>
      </c>
      <c r="K23" s="210">
        <v>9.5314772033691408</v>
      </c>
      <c r="L23" s="210">
        <v>135.68421347045901</v>
      </c>
      <c r="M23" s="210">
        <v>42.774816833496097</v>
      </c>
      <c r="N23" s="210">
        <v>78.393499786377006</v>
      </c>
      <c r="O23" s="210">
        <v>27.004751281738301</v>
      </c>
      <c r="P23" s="210">
        <v>12.359549835205099</v>
      </c>
      <c r="Q23" s="210">
        <v>22.4928264923096</v>
      </c>
      <c r="R23" s="210">
        <v>10.5127679443359</v>
      </c>
      <c r="S23" s="210">
        <v>1.71397816467285</v>
      </c>
      <c r="T23" s="210">
        <v>24.6484833374024</v>
      </c>
      <c r="U23" s="210">
        <v>22.626972167968798</v>
      </c>
      <c r="V23" s="210">
        <v>27.7241126708984</v>
      </c>
      <c r="W23" s="210">
        <v>8.8326295166015694</v>
      </c>
      <c r="X23" s="210">
        <v>55.825836914062499</v>
      </c>
      <c r="Y23" s="210">
        <v>172.27165502929699</v>
      </c>
      <c r="Z23" s="210">
        <v>25.493460144042999</v>
      </c>
      <c r="AA23" s="210">
        <v>0.69699768257141004</v>
      </c>
      <c r="AB23" s="210">
        <v>12.904260192871099</v>
      </c>
      <c r="AC23" s="210">
        <v>39.056471618652303</v>
      </c>
      <c r="AD23" s="210">
        <v>26.8889650878906</v>
      </c>
      <c r="AE23" s="210">
        <v>3.3679173278808601</v>
      </c>
      <c r="AF23" s="359">
        <v>54.8736479492188</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6">
        <v>4.9609316406249997</v>
      </c>
    </row>
    <row r="26" spans="1:32" x14ac:dyDescent="0.35">
      <c r="A26" s="77" t="s">
        <v>65</v>
      </c>
      <c r="B26" s="122" t="s">
        <v>15</v>
      </c>
      <c r="C26" s="24">
        <v>290.82733990000003</v>
      </c>
      <c r="D26" s="24">
        <v>93.291850524902401</v>
      </c>
      <c r="E26" s="24">
        <v>27.1971644592285</v>
      </c>
      <c r="F26" s="356">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6">
        <v>4.748630859375</v>
      </c>
    </row>
    <row r="27" spans="1:32" x14ac:dyDescent="0.35">
      <c r="A27" s="77" t="s">
        <v>66</v>
      </c>
      <c r="B27" s="122" t="s">
        <v>16</v>
      </c>
      <c r="C27" s="24">
        <v>2293.8280332999998</v>
      </c>
      <c r="D27" s="24">
        <v>1033.57111743164</v>
      </c>
      <c r="E27" s="24">
        <v>532.22759570312496</v>
      </c>
      <c r="F27" s="356">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6">
        <v>13.7681552734375</v>
      </c>
    </row>
    <row r="28" spans="1:32" x14ac:dyDescent="0.35">
      <c r="A28" s="77" t="s">
        <v>67</v>
      </c>
      <c r="B28" s="122" t="s">
        <v>17</v>
      </c>
      <c r="C28" s="24">
        <v>6178.7980625839</v>
      </c>
      <c r="D28" s="24">
        <v>2226.7671400702002</v>
      </c>
      <c r="E28" s="24">
        <v>1025.5725089299401</v>
      </c>
      <c r="F28" s="356">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6">
        <v>5.3964672851562501</v>
      </c>
    </row>
    <row r="29" spans="1:32" x14ac:dyDescent="0.35">
      <c r="A29" s="77" t="s">
        <v>68</v>
      </c>
      <c r="B29" s="122" t="s">
        <v>18</v>
      </c>
      <c r="C29" s="24">
        <v>2348.7049747999999</v>
      </c>
      <c r="D29" s="24">
        <v>770.43304769897497</v>
      </c>
      <c r="E29" s="24">
        <v>271.98256652831998</v>
      </c>
      <c r="F29" s="356">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6">
        <v>5.2102724609375004</v>
      </c>
    </row>
    <row r="30" spans="1:32" x14ac:dyDescent="0.35">
      <c r="A30" s="77" t="s">
        <v>69</v>
      </c>
      <c r="B30" s="122" t="s">
        <v>19</v>
      </c>
      <c r="C30" s="24">
        <v>3506.5522507999999</v>
      </c>
      <c r="D30" s="24">
        <v>1698.4488093872101</v>
      </c>
      <c r="E30" s="24">
        <v>1260.1742684483499</v>
      </c>
      <c r="F30" s="356">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6">
        <v>3.4301569824218801</v>
      </c>
    </row>
    <row r="31" spans="1:32" x14ac:dyDescent="0.35">
      <c r="A31" s="77" t="s">
        <v>70</v>
      </c>
      <c r="B31" s="122" t="s">
        <v>20</v>
      </c>
      <c r="C31" s="24">
        <v>226.83276319999999</v>
      </c>
      <c r="D31" s="24">
        <v>108.173451904297</v>
      </c>
      <c r="E31" s="24">
        <v>56.063981246948202</v>
      </c>
      <c r="F31" s="356">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6">
        <v>15.048054687500001</v>
      </c>
    </row>
    <row r="32" spans="1:32" x14ac:dyDescent="0.35">
      <c r="A32" s="77" t="s">
        <v>71</v>
      </c>
      <c r="B32" s="122" t="s">
        <v>21</v>
      </c>
      <c r="C32" s="24">
        <v>770.41990820000001</v>
      </c>
      <c r="D32" s="24">
        <v>275.849958801269</v>
      </c>
      <c r="E32" s="24">
        <v>105.693436500549</v>
      </c>
      <c r="F32" s="356">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6">
        <v>5.0686401367187504</v>
      </c>
    </row>
    <row r="33" spans="1:32" x14ac:dyDescent="0.35">
      <c r="A33" s="77" t="s">
        <v>72</v>
      </c>
      <c r="B33" s="122" t="s">
        <v>22</v>
      </c>
      <c r="C33" s="24">
        <v>56.376086270000002</v>
      </c>
      <c r="D33" s="24">
        <v>18.194904602050801</v>
      </c>
      <c r="E33" s="24">
        <v>6.6006043033599902</v>
      </c>
      <c r="F33" s="356">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6">
        <v>2.2657121582031299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6">
        <v>5.7543413085937498</v>
      </c>
    </row>
    <row r="37" spans="1:32" ht="15" thickBot="1" x14ac:dyDescent="0.4">
      <c r="A37" s="77" t="s">
        <v>76</v>
      </c>
      <c r="B37" s="122" t="s">
        <v>23</v>
      </c>
      <c r="C37" s="24">
        <v>1028.1531256000001</v>
      </c>
      <c r="D37" s="24">
        <v>290.99581121826202</v>
      </c>
      <c r="E37" s="24">
        <v>115.868058006287</v>
      </c>
      <c r="F37" s="356">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6">
        <v>6.0198764648437502</v>
      </c>
    </row>
    <row r="38" spans="1:32" ht="15" thickBot="1" x14ac:dyDescent="0.4">
      <c r="A38" s="74" t="s">
        <v>805</v>
      </c>
      <c r="B38" s="126" t="s">
        <v>24</v>
      </c>
      <c r="C38" s="210">
        <v>18489.976066453899</v>
      </c>
      <c r="D38" s="210">
        <v>7322.3776290228398</v>
      </c>
      <c r="E38" s="210">
        <v>3941.4951099912801</v>
      </c>
      <c r="F38" s="359">
        <v>3380.8825042004601</v>
      </c>
      <c r="G38" s="210">
        <v>452.82502999115002</v>
      </c>
      <c r="H38" s="210">
        <v>18.604270034790002</v>
      </c>
      <c r="I38" s="210">
        <v>105.459830963135</v>
      </c>
      <c r="J38" s="210">
        <v>510.16049557495103</v>
      </c>
      <c r="K38" s="210">
        <v>932.590984069824</v>
      </c>
      <c r="L38" s="210">
        <v>89.552243278503497</v>
      </c>
      <c r="M38" s="210">
        <v>246.69196878051801</v>
      </c>
      <c r="N38" s="210">
        <v>129.32877051544199</v>
      </c>
      <c r="O38" s="210">
        <v>274.05941091156001</v>
      </c>
      <c r="P38" s="210">
        <v>72.364671371460005</v>
      </c>
      <c r="Q38" s="210">
        <v>165.82340945434601</v>
      </c>
      <c r="R38" s="210">
        <v>133.873836486816</v>
      </c>
      <c r="S38" s="210">
        <v>5.1362285842895501</v>
      </c>
      <c r="T38" s="210">
        <v>34.979947883606002</v>
      </c>
      <c r="U38" s="210">
        <v>23.349939804077099</v>
      </c>
      <c r="V38" s="210">
        <v>47.398910736083998</v>
      </c>
      <c r="W38" s="210">
        <v>36.712141551971399</v>
      </c>
      <c r="X38" s="210">
        <v>70.276869819641107</v>
      </c>
      <c r="Y38" s="210">
        <v>262.32256378173798</v>
      </c>
      <c r="Z38" s="210">
        <v>43.3463793258667</v>
      </c>
      <c r="AA38" s="210">
        <v>76.723086729049697</v>
      </c>
      <c r="AB38" s="210">
        <v>34.192356346130403</v>
      </c>
      <c r="AC38" s="210">
        <v>55.865235092163097</v>
      </c>
      <c r="AD38" s="210">
        <v>25.2806283228099</v>
      </c>
      <c r="AE38" s="210">
        <v>22.904661323547401</v>
      </c>
      <c r="AF38" s="359">
        <v>71.671239257812502</v>
      </c>
    </row>
    <row r="39" spans="1:32" x14ac:dyDescent="0.35">
      <c r="A39" s="27" t="s">
        <v>77</v>
      </c>
      <c r="B39" s="155" t="s">
        <v>355</v>
      </c>
      <c r="C39" s="353">
        <v>62122.572423600002</v>
      </c>
      <c r="D39" s="353">
        <v>32589.648506164602</v>
      </c>
      <c r="E39" s="353">
        <v>5271.3134105033896</v>
      </c>
      <c r="F39" s="354">
        <v>27318.334653228801</v>
      </c>
      <c r="G39" s="353">
        <v>6.3380786132812501</v>
      </c>
      <c r="H39" s="353">
        <v>0.75330804443359001</v>
      </c>
      <c r="I39" s="353">
        <v>2669.9877499999998</v>
      </c>
      <c r="J39" s="353">
        <v>4.1583623046874996</v>
      </c>
      <c r="K39" s="353">
        <v>9.3254208984374998</v>
      </c>
      <c r="L39" s="353">
        <v>10.1865595703125</v>
      </c>
      <c r="M39" s="353">
        <v>1956.1188749999999</v>
      </c>
      <c r="N39" s="353">
        <v>32.831957031249999</v>
      </c>
      <c r="O39" s="353">
        <v>26.956275390624999</v>
      </c>
      <c r="P39" s="353">
        <v>4.1728608398437501</v>
      </c>
      <c r="Q39" s="353">
        <v>1.4262785644531299</v>
      </c>
      <c r="R39" s="353">
        <v>1.0025305786132801</v>
      </c>
      <c r="S39" s="353">
        <v>9.1998947143550003E-2</v>
      </c>
      <c r="T39" s="353">
        <v>18.132632812499999</v>
      </c>
      <c r="U39" s="353">
        <v>1.57572302246094</v>
      </c>
      <c r="V39" s="353">
        <v>42.463679687499997</v>
      </c>
      <c r="W39" s="353">
        <v>6.5848305664062501</v>
      </c>
      <c r="X39" s="353">
        <v>124.70567968749999</v>
      </c>
      <c r="Y39" s="353">
        <v>247.23021875000001</v>
      </c>
      <c r="Z39" s="353">
        <v>45.862816406249998</v>
      </c>
      <c r="AA39" s="353">
        <v>4.0288745880129997E-2</v>
      </c>
      <c r="AB39" s="353">
        <v>9.4734199218749993</v>
      </c>
      <c r="AC39" s="353">
        <v>38.853242187500001</v>
      </c>
      <c r="AD39" s="353">
        <v>0.99703973388671996</v>
      </c>
      <c r="AE39" s="353">
        <v>7.3970893859859999E-2</v>
      </c>
      <c r="AF39" s="354">
        <v>11.9696123046875</v>
      </c>
    </row>
    <row r="40" spans="1:32" x14ac:dyDescent="0.35">
      <c r="A40" s="77" t="s">
        <v>78</v>
      </c>
      <c r="B40" s="122" t="s">
        <v>438</v>
      </c>
      <c r="C40" s="24">
        <v>22119.9892745</v>
      </c>
      <c r="D40" s="24">
        <v>8144.6009414672899</v>
      </c>
      <c r="E40" s="24">
        <v>2477.2231575508099</v>
      </c>
      <c r="F40" s="356">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6">
        <v>14.802409179687499</v>
      </c>
    </row>
    <row r="41" spans="1:32" x14ac:dyDescent="0.35">
      <c r="A41" s="27" t="s">
        <v>79</v>
      </c>
      <c r="B41" s="155" t="s">
        <v>356</v>
      </c>
      <c r="C41" s="353">
        <v>12052.499289990001</v>
      </c>
      <c r="D41" s="353">
        <v>6573.4937406311101</v>
      </c>
      <c r="E41" s="353">
        <v>909.42245934295704</v>
      </c>
      <c r="F41" s="354">
        <v>5664.0712935485799</v>
      </c>
      <c r="G41" s="353">
        <v>0.72421350097656001</v>
      </c>
      <c r="H41" s="353">
        <v>0.66994329833984001</v>
      </c>
      <c r="I41" s="353">
        <v>428.36553125</v>
      </c>
      <c r="J41" s="353">
        <v>1.2068516845703099</v>
      </c>
      <c r="K41" s="353">
        <v>0.71293981933593997</v>
      </c>
      <c r="L41" s="353">
        <v>0.18531622314453</v>
      </c>
      <c r="M41" s="353">
        <v>272.96984375</v>
      </c>
      <c r="N41" s="353">
        <v>17.136666015625</v>
      </c>
      <c r="O41" s="353">
        <v>2.7572019042968798</v>
      </c>
      <c r="P41" s="353">
        <v>0.78765447998047</v>
      </c>
      <c r="Q41" s="353">
        <v>0.24841375732422</v>
      </c>
      <c r="R41" s="353">
        <v>0.40829141235352001</v>
      </c>
      <c r="S41" s="353">
        <v>3.7780532836909998E-2</v>
      </c>
      <c r="T41" s="353">
        <v>9.5321748046875001</v>
      </c>
      <c r="U41" s="353">
        <v>1.3026948242187499</v>
      </c>
      <c r="V41" s="353">
        <v>22.259179687500001</v>
      </c>
      <c r="W41" s="353">
        <v>2.3675786132812502</v>
      </c>
      <c r="X41" s="353">
        <v>24.403337890625</v>
      </c>
      <c r="Y41" s="353">
        <v>89.151921874999999</v>
      </c>
      <c r="Z41" s="353">
        <v>12.526433593749999</v>
      </c>
      <c r="AA41" s="353">
        <v>2.688316726685E-2</v>
      </c>
      <c r="AB41" s="353">
        <v>4.3489399414062504</v>
      </c>
      <c r="AC41" s="353">
        <v>11.888651367187499</v>
      </c>
      <c r="AD41" s="353">
        <v>0.86006750488281003</v>
      </c>
      <c r="AE41" s="353">
        <v>5.5329303741460001E-2</v>
      </c>
      <c r="AF41" s="354">
        <v>4.4886191406249996</v>
      </c>
    </row>
    <row r="42" spans="1:32" x14ac:dyDescent="0.35">
      <c r="A42" s="27" t="s">
        <v>80</v>
      </c>
      <c r="B42" s="155" t="s">
        <v>357</v>
      </c>
      <c r="C42" s="353">
        <v>1795.0821174</v>
      </c>
      <c r="D42" s="353">
        <v>684.80049975585905</v>
      </c>
      <c r="E42" s="353">
        <v>270.88518406677298</v>
      </c>
      <c r="F42" s="354">
        <v>413.91529962158199</v>
      </c>
      <c r="G42" s="353">
        <v>0.5139912109375</v>
      </c>
      <c r="H42" s="353">
        <v>6.0229155273437502</v>
      </c>
      <c r="I42" s="353">
        <v>41.05615234375</v>
      </c>
      <c r="J42" s="353">
        <v>89.454640624999996</v>
      </c>
      <c r="K42" s="353">
        <v>3.76647314453125</v>
      </c>
      <c r="L42" s="353">
        <v>0.69521685791015997</v>
      </c>
      <c r="M42" s="353">
        <v>2.2215241699218802</v>
      </c>
      <c r="N42" s="353">
        <v>1.7115976562499999</v>
      </c>
      <c r="O42" s="353">
        <v>5.4951601562499999</v>
      </c>
      <c r="P42" s="353">
        <v>2.8376054687500001</v>
      </c>
      <c r="Q42" s="353">
        <v>0.72672192382812995</v>
      </c>
      <c r="R42" s="353">
        <v>3.1567509765624999</v>
      </c>
      <c r="S42" s="353">
        <v>0.14720355224609</v>
      </c>
      <c r="T42" s="353">
        <v>4.2413935546874999</v>
      </c>
      <c r="U42" s="353">
        <v>7.1914501953125001</v>
      </c>
      <c r="V42" s="353">
        <v>11.234740234375</v>
      </c>
      <c r="W42" s="353">
        <v>3.0553320312499999</v>
      </c>
      <c r="X42" s="353">
        <v>15.13279296875</v>
      </c>
      <c r="Y42" s="353">
        <v>39.756183593750002</v>
      </c>
      <c r="Z42" s="353">
        <v>6.6639526367187498</v>
      </c>
      <c r="AA42" s="353">
        <v>0.1363650970459</v>
      </c>
      <c r="AB42" s="353">
        <v>3.3267709960937499</v>
      </c>
      <c r="AC42" s="353">
        <v>5.85283984375</v>
      </c>
      <c r="AD42" s="353">
        <v>6.1040488281250003</v>
      </c>
      <c r="AE42" s="353">
        <v>0.66819836425780998</v>
      </c>
      <c r="AF42" s="354">
        <v>9.7151621093749991</v>
      </c>
    </row>
    <row r="43" spans="1:32" x14ac:dyDescent="0.35">
      <c r="A43" s="77" t="s">
        <v>81</v>
      </c>
      <c r="B43" s="122" t="s">
        <v>25</v>
      </c>
      <c r="C43" s="24">
        <v>22716.570733</v>
      </c>
      <c r="D43" s="24">
        <v>9503.9505268859903</v>
      </c>
      <c r="E43" s="24">
        <v>3669.2363837470998</v>
      </c>
      <c r="F43" s="356">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6">
        <v>12.483361328125</v>
      </c>
    </row>
    <row r="44" spans="1:32" ht="15" thickBot="1" x14ac:dyDescent="0.4">
      <c r="A44" s="77" t="s">
        <v>82</v>
      </c>
      <c r="B44" s="122" t="s">
        <v>26</v>
      </c>
      <c r="C44" s="24">
        <v>12947.2277502</v>
      </c>
      <c r="D44" s="24">
        <v>6301.5034053955096</v>
      </c>
      <c r="E44" s="24">
        <v>3304.3041396179201</v>
      </c>
      <c r="F44" s="356">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6">
        <v>5.9692084960937501</v>
      </c>
    </row>
    <row r="45" spans="1:32" ht="15" thickBot="1" x14ac:dyDescent="0.4">
      <c r="A45" s="74" t="s">
        <v>805</v>
      </c>
      <c r="B45" s="126" t="s">
        <v>27</v>
      </c>
      <c r="C45" s="210">
        <v>133753.94158869001</v>
      </c>
      <c r="D45" s="210">
        <v>63797.997620300303</v>
      </c>
      <c r="E45" s="210">
        <v>15902.384734829</v>
      </c>
      <c r="F45" s="359">
        <v>47895.612344482397</v>
      </c>
      <c r="G45" s="210">
        <v>324.22669348144501</v>
      </c>
      <c r="H45" s="210">
        <v>36.481470214843803</v>
      </c>
      <c r="I45" s="210">
        <v>3526.47637109375</v>
      </c>
      <c r="J45" s="210">
        <v>960.53904992675803</v>
      </c>
      <c r="K45" s="210">
        <v>2167.7483963623099</v>
      </c>
      <c r="L45" s="210">
        <v>180.10061022949199</v>
      </c>
      <c r="M45" s="210">
        <v>4086.3827741699201</v>
      </c>
      <c r="N45" s="210">
        <v>364.10091601562499</v>
      </c>
      <c r="O45" s="210">
        <v>2019.2660749511699</v>
      </c>
      <c r="P45" s="210">
        <v>438.990367858887</v>
      </c>
      <c r="Q45" s="210">
        <v>191.97812518310599</v>
      </c>
      <c r="R45" s="210">
        <v>15.0741264343262</v>
      </c>
      <c r="S45" s="210">
        <v>1.01964283752441</v>
      </c>
      <c r="T45" s="210">
        <v>59.0936743164063</v>
      </c>
      <c r="U45" s="210">
        <v>12.8816592407227</v>
      </c>
      <c r="V45" s="210">
        <v>138.242306640625</v>
      </c>
      <c r="W45" s="210">
        <v>18.797364990234399</v>
      </c>
      <c r="X45" s="210">
        <v>270.08355859375001</v>
      </c>
      <c r="Y45" s="210">
        <v>770.13259765625003</v>
      </c>
      <c r="Z45" s="210">
        <v>111.462628417969</v>
      </c>
      <c r="AA45" s="210">
        <v>0.37490887832642</v>
      </c>
      <c r="AB45" s="210">
        <v>27.071549316406301</v>
      </c>
      <c r="AC45" s="210">
        <v>110.749016601563</v>
      </c>
      <c r="AD45" s="210">
        <v>10.576428619384799</v>
      </c>
      <c r="AE45" s="210">
        <v>1.1060502395629901</v>
      </c>
      <c r="AF45" s="359">
        <v>59.4283725585938</v>
      </c>
    </row>
    <row r="46" spans="1:32" x14ac:dyDescent="0.35">
      <c r="A46" s="77" t="s">
        <v>83</v>
      </c>
      <c r="B46" s="122" t="s">
        <v>28</v>
      </c>
      <c r="C46" s="24">
        <v>590.67681319999997</v>
      </c>
      <c r="D46" s="24">
        <v>146.86115368652301</v>
      </c>
      <c r="E46" s="24">
        <v>67.378320117950494</v>
      </c>
      <c r="F46" s="356">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6">
        <v>6.6585668945312504</v>
      </c>
    </row>
    <row r="47" spans="1:32" x14ac:dyDescent="0.35">
      <c r="A47" s="77" t="s">
        <v>84</v>
      </c>
      <c r="B47" s="122" t="s">
        <v>29</v>
      </c>
      <c r="C47" s="24">
        <v>297.16603400000002</v>
      </c>
      <c r="D47" s="24">
        <v>111.75719662475601</v>
      </c>
      <c r="E47" s="24">
        <v>60.348821826934802</v>
      </c>
      <c r="F47" s="356">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6">
        <v>12.976001953124999</v>
      </c>
    </row>
    <row r="48" spans="1:32" x14ac:dyDescent="0.35">
      <c r="A48" s="77" t="s">
        <v>85</v>
      </c>
      <c r="B48" s="122" t="s">
        <v>30</v>
      </c>
      <c r="C48" s="24">
        <v>260.29458140000003</v>
      </c>
      <c r="D48" s="24">
        <v>105.633652282715</v>
      </c>
      <c r="E48" s="24">
        <v>63.309646781921401</v>
      </c>
      <c r="F48" s="356">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6">
        <v>5.6205937500000003</v>
      </c>
    </row>
    <row r="49" spans="1:32" x14ac:dyDescent="0.35">
      <c r="A49" s="77" t="s">
        <v>86</v>
      </c>
      <c r="B49" s="122" t="s">
        <v>31</v>
      </c>
      <c r="C49" s="24">
        <v>7150.7592789999999</v>
      </c>
      <c r="D49" s="24">
        <v>2249.9794673461902</v>
      </c>
      <c r="E49" s="24">
        <v>509.68528008842497</v>
      </c>
      <c r="F49" s="356">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6">
        <v>4.7917275390625003</v>
      </c>
    </row>
    <row r="50" spans="1:32" x14ac:dyDescent="0.35">
      <c r="A50" s="77" t="s">
        <v>87</v>
      </c>
      <c r="B50" s="122" t="s">
        <v>32</v>
      </c>
      <c r="C50" s="24">
        <v>117.3885006</v>
      </c>
      <c r="D50" s="24">
        <v>45.298399444580099</v>
      </c>
      <c r="E50" s="24">
        <v>20.164849777221701</v>
      </c>
      <c r="F50" s="356">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6">
        <v>2.3708601074218798</v>
      </c>
    </row>
    <row r="51" spans="1:32" x14ac:dyDescent="0.35">
      <c r="A51" s="27" t="s">
        <v>88</v>
      </c>
      <c r="B51" s="156" t="s">
        <v>33</v>
      </c>
      <c r="C51" s="37">
        <v>5344.4522632999997</v>
      </c>
      <c r="D51" s="37">
        <v>2041.9784356079099</v>
      </c>
      <c r="E51" s="37">
        <v>415.26463839340198</v>
      </c>
      <c r="F51" s="355">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5">
        <v>9.6998544921874998</v>
      </c>
    </row>
    <row r="52" spans="1:32" x14ac:dyDescent="0.35">
      <c r="A52" s="77" t="s">
        <v>89</v>
      </c>
      <c r="B52" s="122" t="s">
        <v>448</v>
      </c>
      <c r="C52" s="24">
        <v>1485.7244538</v>
      </c>
      <c r="D52" s="24">
        <v>795.14093347168</v>
      </c>
      <c r="E52" s="24">
        <v>127.213399032593</v>
      </c>
      <c r="F52" s="356">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6">
        <v>5.7204599609375002</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6">
        <v>5.73458447265625</v>
      </c>
    </row>
    <row r="55" spans="1:32" x14ac:dyDescent="0.35">
      <c r="A55" s="77" t="s">
        <v>92</v>
      </c>
      <c r="B55" s="122" t="s">
        <v>35</v>
      </c>
      <c r="C55" s="24">
        <v>731.47424120000005</v>
      </c>
      <c r="D55" s="24">
        <v>201.454059326172</v>
      </c>
      <c r="E55" s="24">
        <v>70.024684356689505</v>
      </c>
      <c r="F55" s="356">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6">
        <v>7.0008032226562502</v>
      </c>
    </row>
    <row r="56" spans="1:32" x14ac:dyDescent="0.35">
      <c r="A56" s="77" t="s">
        <v>93</v>
      </c>
      <c r="B56" s="122" t="s">
        <v>36</v>
      </c>
      <c r="C56" s="24">
        <v>566.61538059999998</v>
      </c>
      <c r="D56" s="24">
        <v>219.65995288085901</v>
      </c>
      <c r="E56" s="24">
        <v>95.505015411377002</v>
      </c>
      <c r="F56" s="356">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6">
        <v>7.61056103515625</v>
      </c>
    </row>
    <row r="57" spans="1:32" x14ac:dyDescent="0.35">
      <c r="A57" s="27" t="s">
        <v>94</v>
      </c>
      <c r="B57" s="155" t="s">
        <v>358</v>
      </c>
      <c r="C57" s="353">
        <v>32763.400686500001</v>
      </c>
      <c r="D57" s="353">
        <v>11514.1291817322</v>
      </c>
      <c r="E57" s="353">
        <v>1988.79155341721</v>
      </c>
      <c r="F57" s="354">
        <v>9525.3374460754494</v>
      </c>
      <c r="G57" s="353">
        <v>44.95880859375</v>
      </c>
      <c r="H57" s="353">
        <v>0.46855642700194999</v>
      </c>
      <c r="I57" s="353">
        <v>1047.5403125</v>
      </c>
      <c r="J57" s="353">
        <v>25.566783203124999</v>
      </c>
      <c r="K57" s="353">
        <v>26.751921875000001</v>
      </c>
      <c r="L57" s="353">
        <v>11.118393554687501</v>
      </c>
      <c r="M57" s="353">
        <v>387.67137500000001</v>
      </c>
      <c r="N57" s="353">
        <v>15.15795703125</v>
      </c>
      <c r="O57" s="353">
        <v>26.477919921874999</v>
      </c>
      <c r="P57" s="353">
        <v>8.0340087890625007</v>
      </c>
      <c r="Q57" s="353">
        <v>2.9438647460937499</v>
      </c>
      <c r="R57" s="353">
        <v>5.5056547851562501</v>
      </c>
      <c r="S57" s="353">
        <v>0.50585769653320001</v>
      </c>
      <c r="T57" s="353">
        <v>14.5917861328125</v>
      </c>
      <c r="U57" s="353">
        <v>1.3120858154296899</v>
      </c>
      <c r="V57" s="353">
        <v>16.311001953125</v>
      </c>
      <c r="W57" s="353">
        <v>7.04624267578125</v>
      </c>
      <c r="X57" s="353">
        <v>37.583296875000002</v>
      </c>
      <c r="Y57" s="353">
        <v>253.59637499999999</v>
      </c>
      <c r="Z57" s="353">
        <v>19.686150390624999</v>
      </c>
      <c r="AA57" s="353">
        <v>3.1832050323489999E-2</v>
      </c>
      <c r="AB57" s="353">
        <v>4.1959887695312501</v>
      </c>
      <c r="AC57" s="353">
        <v>17.946048828125001</v>
      </c>
      <c r="AD57" s="353">
        <v>0.78406719970702998</v>
      </c>
      <c r="AE57" s="353">
        <v>4.3111259460449997E-2</v>
      </c>
      <c r="AF57" s="354">
        <v>12.962152343750001</v>
      </c>
    </row>
    <row r="58" spans="1:32" x14ac:dyDescent="0.35">
      <c r="A58" s="77" t="s">
        <v>95</v>
      </c>
      <c r="B58" s="122" t="s">
        <v>37</v>
      </c>
      <c r="C58" s="24">
        <v>2623.9531699999998</v>
      </c>
      <c r="D58" s="24">
        <v>861.13877456665</v>
      </c>
      <c r="E58" s="24">
        <v>262.63259222412103</v>
      </c>
      <c r="F58" s="356">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6">
        <v>7.14535546875</v>
      </c>
    </row>
    <row r="59" spans="1:32" x14ac:dyDescent="0.35">
      <c r="A59" s="77" t="s">
        <v>96</v>
      </c>
      <c r="B59" s="122" t="s">
        <v>38</v>
      </c>
      <c r="C59" s="24">
        <v>362.89767399999999</v>
      </c>
      <c r="D59" s="24">
        <v>146.04706491088899</v>
      </c>
      <c r="E59" s="24">
        <v>72.538613693237295</v>
      </c>
      <c r="F59" s="356">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6">
        <v>8.8768730468749997</v>
      </c>
    </row>
    <row r="60" spans="1:32" ht="15" thickBot="1" x14ac:dyDescent="0.4">
      <c r="A60" s="27" t="s">
        <v>97</v>
      </c>
      <c r="B60" s="156" t="s">
        <v>533</v>
      </c>
      <c r="C60" s="37">
        <v>973.26968529999999</v>
      </c>
      <c r="D60" s="37">
        <v>282.01542584228503</v>
      </c>
      <c r="E60" s="37">
        <v>127.200509941101</v>
      </c>
      <c r="F60" s="355">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5">
        <v>5.8640893554687503</v>
      </c>
    </row>
    <row r="61" spans="1:32" ht="15" thickBot="1" x14ac:dyDescent="0.4">
      <c r="A61" s="74" t="s">
        <v>805</v>
      </c>
      <c r="B61" s="126" t="s">
        <v>39</v>
      </c>
      <c r="C61" s="210">
        <v>54216.404276699999</v>
      </c>
      <c r="D61" s="210">
        <v>19079.255274871801</v>
      </c>
      <c r="E61" s="210">
        <v>3954.5654150257101</v>
      </c>
      <c r="F61" s="359">
        <v>15124.689645782501</v>
      </c>
      <c r="G61" s="210">
        <v>250.817110588074</v>
      </c>
      <c r="H61" s="210">
        <v>14.0768250274658</v>
      </c>
      <c r="I61" s="210">
        <v>1125.0963792038001</v>
      </c>
      <c r="J61" s="210">
        <v>378.01254788208001</v>
      </c>
      <c r="K61" s="210">
        <v>89.588191619873101</v>
      </c>
      <c r="L61" s="210">
        <v>241.76625372314501</v>
      </c>
      <c r="M61" s="210">
        <v>531.55618078613304</v>
      </c>
      <c r="N61" s="210">
        <v>64.887319976806694</v>
      </c>
      <c r="O61" s="210">
        <v>126.41648968505901</v>
      </c>
      <c r="P61" s="210">
        <v>61.270546447753901</v>
      </c>
      <c r="Q61" s="210">
        <v>39.659442169189496</v>
      </c>
      <c r="R61" s="210">
        <v>30.075975585937499</v>
      </c>
      <c r="S61" s="210">
        <v>2.2742634658813499</v>
      </c>
      <c r="T61" s="210">
        <v>42.472601928711001</v>
      </c>
      <c r="U61" s="210">
        <v>31.139883483886699</v>
      </c>
      <c r="V61" s="210">
        <v>60.395480834960999</v>
      </c>
      <c r="W61" s="210">
        <v>22.046683959960902</v>
      </c>
      <c r="X61" s="210">
        <v>108.483725524902</v>
      </c>
      <c r="Y61" s="210">
        <v>462.08168444824202</v>
      </c>
      <c r="Z61" s="210">
        <v>50.485660339355498</v>
      </c>
      <c r="AA61" s="210">
        <v>0.97005533790588006</v>
      </c>
      <c r="AB61" s="210">
        <v>22.694975341796901</v>
      </c>
      <c r="AC61" s="210">
        <v>55.4182294921875</v>
      </c>
      <c r="AD61" s="210">
        <v>35.3541898193359</v>
      </c>
      <c r="AE61" s="210">
        <v>4.49223471069336</v>
      </c>
      <c r="AF61" s="359">
        <v>103.032483642578</v>
      </c>
    </row>
    <row r="62" spans="1:32" ht="15" thickBot="1" x14ac:dyDescent="0.4">
      <c r="A62" s="75" t="s">
        <v>805</v>
      </c>
      <c r="B62" s="133" t="s">
        <v>40</v>
      </c>
      <c r="C62" s="229">
        <v>379197.02548270702</v>
      </c>
      <c r="D62" s="229">
        <v>159369.920446295</v>
      </c>
      <c r="E62" s="229">
        <v>49986.1209163608</v>
      </c>
      <c r="F62" s="360">
        <v>109383.798576204</v>
      </c>
      <c r="G62" s="229">
        <v>1892.66657269287</v>
      </c>
      <c r="H62" s="229">
        <v>197.03140345001199</v>
      </c>
      <c r="I62" s="229">
        <v>10163.6081230698</v>
      </c>
      <c r="J62" s="229">
        <v>2930.15130270386</v>
      </c>
      <c r="K62" s="229">
        <v>4014.4950500183099</v>
      </c>
      <c r="L62" s="229">
        <v>1367.54452602386</v>
      </c>
      <c r="M62" s="229">
        <v>8598.3603965759303</v>
      </c>
      <c r="N62" s="229">
        <v>4347.8129663162199</v>
      </c>
      <c r="O62" s="229">
        <v>4791.4828702621498</v>
      </c>
      <c r="P62" s="229">
        <v>2686.1741050567598</v>
      </c>
      <c r="Q62" s="229">
        <v>990.59285115051296</v>
      </c>
      <c r="R62" s="229">
        <v>734.578994415284</v>
      </c>
      <c r="S62" s="229">
        <v>55.0230902328491</v>
      </c>
      <c r="T62" s="229">
        <v>358.10373688507099</v>
      </c>
      <c r="U62" s="229">
        <v>126.1367865448</v>
      </c>
      <c r="V62" s="229">
        <v>394.82956063842801</v>
      </c>
      <c r="W62" s="229">
        <v>241.246624584198</v>
      </c>
      <c r="X62" s="229">
        <v>747.79340882110603</v>
      </c>
      <c r="Y62" s="229">
        <v>2949.4309721069299</v>
      </c>
      <c r="Z62" s="229">
        <v>436.67152629852302</v>
      </c>
      <c r="AA62" s="229">
        <v>801.01028034782405</v>
      </c>
      <c r="AB62" s="229">
        <v>184.03678194427499</v>
      </c>
      <c r="AC62" s="229">
        <v>431.56467167663601</v>
      </c>
      <c r="AD62" s="229">
        <v>135.36621510307501</v>
      </c>
      <c r="AE62" s="229">
        <v>42.469868728637699</v>
      </c>
      <c r="AF62" s="360">
        <v>367.93823071289103</v>
      </c>
    </row>
    <row r="63" spans="1:32" ht="15" thickBot="1" x14ac:dyDescent="0.4">
      <c r="A63" s="75" t="s">
        <v>805</v>
      </c>
      <c r="B63" s="133" t="s">
        <v>922</v>
      </c>
      <c r="C63" s="229">
        <v>19616244.773226101</v>
      </c>
      <c r="D63" s="229">
        <v>9421704.5661783796</v>
      </c>
      <c r="E63" s="229">
        <v>5508656.6559793698</v>
      </c>
      <c r="F63" s="360">
        <v>3913047.9395266999</v>
      </c>
      <c r="G63" s="229">
        <v>53436.903675003101</v>
      </c>
      <c r="H63" s="229">
        <v>4631.8356938247698</v>
      </c>
      <c r="I63" s="229">
        <v>64800.634480316199</v>
      </c>
      <c r="J63" s="229">
        <v>216863.336111938</v>
      </c>
      <c r="K63" s="229">
        <v>261684.30017688</v>
      </c>
      <c r="L63" s="229">
        <v>155928.17796583599</v>
      </c>
      <c r="M63" s="229">
        <v>901073.76129128702</v>
      </c>
      <c r="N63" s="229">
        <v>407440.46108881402</v>
      </c>
      <c r="O63" s="229">
        <v>1361884.53854368</v>
      </c>
      <c r="P63" s="229">
        <v>591311.69767986296</v>
      </c>
      <c r="Q63" s="229">
        <v>108783.065353874</v>
      </c>
      <c r="R63" s="229">
        <v>11347.4703705559</v>
      </c>
      <c r="S63" s="229">
        <v>4211.9724098939896</v>
      </c>
      <c r="T63" s="229">
        <v>15565.589537051699</v>
      </c>
      <c r="U63" s="229">
        <v>1569.05521354294</v>
      </c>
      <c r="V63" s="229">
        <v>30052.803706151</v>
      </c>
      <c r="W63" s="229">
        <v>15902.891878836201</v>
      </c>
      <c r="X63" s="229">
        <v>34321.244634750401</v>
      </c>
      <c r="Y63" s="229">
        <v>169612.83375476801</v>
      </c>
      <c r="Z63" s="229">
        <v>23657.113242569001</v>
      </c>
      <c r="AA63" s="229">
        <v>90706.172246546994</v>
      </c>
      <c r="AB63" s="229">
        <v>2176.1694380490799</v>
      </c>
      <c r="AC63" s="229">
        <v>22191.267470718401</v>
      </c>
      <c r="AD63" s="229">
        <v>482.36606091568399</v>
      </c>
      <c r="AE63" s="229">
        <v>791.86194667848895</v>
      </c>
      <c r="AF63" s="360">
        <v>958229.13200701901</v>
      </c>
    </row>
    <row r="64" spans="1:32" x14ac:dyDescent="0.35">
      <c r="A64" s="76" t="s">
        <v>805</v>
      </c>
      <c r="B64" s="140" t="s">
        <v>42</v>
      </c>
      <c r="C64" s="232">
        <v>1056648.3145131699</v>
      </c>
      <c r="D64" s="232">
        <v>354749.48355557502</v>
      </c>
      <c r="E64" s="232">
        <v>198427.96423730801</v>
      </c>
      <c r="F64" s="361">
        <v>156321.513439509</v>
      </c>
      <c r="G64" s="232">
        <v>4422.06814111328</v>
      </c>
      <c r="H64" s="232">
        <v>335.71459161376998</v>
      </c>
      <c r="I64" s="232">
        <v>9682.1407015075692</v>
      </c>
      <c r="J64" s="232">
        <v>10027.204495849601</v>
      </c>
      <c r="K64" s="232">
        <v>11698.730704101599</v>
      </c>
      <c r="L64" s="232">
        <v>5359.6438112182605</v>
      </c>
      <c r="M64" s="232">
        <v>21430.8997570801</v>
      </c>
      <c r="N64" s="232">
        <v>9736.8340373535193</v>
      </c>
      <c r="O64" s="232">
        <v>56456.893924438496</v>
      </c>
      <c r="P64" s="232">
        <v>41560.896808548001</v>
      </c>
      <c r="Q64" s="232">
        <v>4930.8533102416995</v>
      </c>
      <c r="R64" s="232">
        <v>1896.01698587036</v>
      </c>
      <c r="S64" s="232">
        <v>161.469435554504</v>
      </c>
      <c r="T64" s="232">
        <v>307.47162835693399</v>
      </c>
      <c r="U64" s="232">
        <v>62.865307518005402</v>
      </c>
      <c r="V64" s="232">
        <v>624.46005847167999</v>
      </c>
      <c r="W64" s="232">
        <v>890.694921722412</v>
      </c>
      <c r="X64" s="232">
        <v>1220.5596959228501</v>
      </c>
      <c r="Y64" s="232">
        <v>7325.5887465820297</v>
      </c>
      <c r="Z64" s="232">
        <v>1027.8316725463901</v>
      </c>
      <c r="AA64" s="232">
        <v>3304.3897946624802</v>
      </c>
      <c r="AB64" s="232">
        <v>52.5041240844727</v>
      </c>
      <c r="AC64" s="232">
        <v>576.72023962402295</v>
      </c>
      <c r="AD64" s="232">
        <v>31.786229526001701</v>
      </c>
      <c r="AE64" s="232">
        <v>436.98132571440902</v>
      </c>
      <c r="AF64" s="361">
        <v>4866.7437880859397</v>
      </c>
    </row>
    <row r="65" spans="1:32" x14ac:dyDescent="0.35">
      <c r="A65" s="76" t="s">
        <v>805</v>
      </c>
      <c r="B65" s="124" t="s">
        <v>43</v>
      </c>
      <c r="C65" s="25">
        <v>3477523.6882446399</v>
      </c>
      <c r="D65" s="25">
        <v>1346459.6832427899</v>
      </c>
      <c r="E65" s="25">
        <v>618943.65586562897</v>
      </c>
      <c r="F65" s="362">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2">
        <v>224.120317382813</v>
      </c>
    </row>
    <row r="66" spans="1:32" ht="15" thickBot="1" x14ac:dyDescent="0.4">
      <c r="A66" s="76" t="s">
        <v>805</v>
      </c>
      <c r="B66" s="125" t="s">
        <v>315</v>
      </c>
      <c r="C66" s="214">
        <v>19995441.7987088</v>
      </c>
      <c r="D66" s="214">
        <v>9581074.4866246693</v>
      </c>
      <c r="E66" s="214">
        <v>5558642.7768957298</v>
      </c>
      <c r="F66" s="363">
        <v>4022431.7381028999</v>
      </c>
      <c r="G66" s="214">
        <v>55329.570247695898</v>
      </c>
      <c r="H66" s="214">
        <v>4828.8670972747796</v>
      </c>
      <c r="I66" s="214">
        <v>74964.242603385894</v>
      </c>
      <c r="J66" s="214">
        <v>219793.487414642</v>
      </c>
      <c r="K66" s="214">
        <v>265698.79522689799</v>
      </c>
      <c r="L66" s="214">
        <v>157295.72249185899</v>
      </c>
      <c r="M66" s="214">
        <v>909672.12168786302</v>
      </c>
      <c r="N66" s="214">
        <v>411788.27405513002</v>
      </c>
      <c r="O66" s="214">
        <v>1366676.02141395</v>
      </c>
      <c r="P66" s="214">
        <v>593997.87178491999</v>
      </c>
      <c r="Q66" s="214">
        <v>109773.658205025</v>
      </c>
      <c r="R66" s="214">
        <v>12082.049364971201</v>
      </c>
      <c r="S66" s="214">
        <v>4266.9955001268399</v>
      </c>
      <c r="T66" s="214">
        <v>15923.6932739368</v>
      </c>
      <c r="U66" s="214">
        <v>1695.1920000877401</v>
      </c>
      <c r="V66" s="214">
        <v>30447.633266789398</v>
      </c>
      <c r="W66" s="214">
        <v>16144.1385034204</v>
      </c>
      <c r="X66" s="214">
        <v>35069.038043571498</v>
      </c>
      <c r="Y66" s="214">
        <v>172562.264726875</v>
      </c>
      <c r="Z66" s="214">
        <v>24093.784768867499</v>
      </c>
      <c r="AA66" s="214">
        <v>91507.182526894801</v>
      </c>
      <c r="AB66" s="214">
        <v>2360.2062199933498</v>
      </c>
      <c r="AC66" s="214">
        <v>22622.832142395</v>
      </c>
      <c r="AD66" s="214">
        <v>617.73227601875897</v>
      </c>
      <c r="AE66" s="214">
        <v>834.33181540712701</v>
      </c>
      <c r="AF66" s="363">
        <v>958597.07023773203</v>
      </c>
    </row>
    <row r="67" spans="1:32" x14ac:dyDescent="0.35">
      <c r="A67" s="76" t="s">
        <v>805</v>
      </c>
      <c r="B67" s="124" t="s">
        <v>341</v>
      </c>
      <c r="C67" s="25">
        <v>73606.557730943896</v>
      </c>
      <c r="D67" s="25">
        <v>32508.567305200799</v>
      </c>
      <c r="E67" s="25">
        <v>12691.6620111868</v>
      </c>
      <c r="F67" s="362">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2">
        <v>143.499439941406</v>
      </c>
    </row>
    <row r="68" spans="1:32" x14ac:dyDescent="0.35">
      <c r="A68" s="76" t="s">
        <v>805</v>
      </c>
      <c r="B68" s="124" t="s">
        <v>349</v>
      </c>
      <c r="C68" s="25">
        <v>126364.50276206</v>
      </c>
      <c r="D68" s="25">
        <v>50397.938285278302</v>
      </c>
      <c r="E68" s="25">
        <v>14598.638123975799</v>
      </c>
      <c r="F68" s="362">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2">
        <v>163.11634667968801</v>
      </c>
    </row>
    <row r="69" spans="1:32" x14ac:dyDescent="0.35">
      <c r="A69" s="76" t="s">
        <v>805</v>
      </c>
      <c r="B69" s="124" t="s">
        <v>342</v>
      </c>
      <c r="C69" s="25">
        <v>9208.7648567839005</v>
      </c>
      <c r="D69" s="25">
        <v>3440.8009891302599</v>
      </c>
      <c r="E69" s="25">
        <v>1735.1773878972199</v>
      </c>
      <c r="F69" s="362">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2">
        <v>39.520061035156303</v>
      </c>
    </row>
    <row r="70" spans="1:32" x14ac:dyDescent="0.35">
      <c r="A70" s="76" t="s">
        <v>805</v>
      </c>
      <c r="B70" s="124" t="s">
        <v>343</v>
      </c>
      <c r="C70" s="25">
        <v>43493.944133899997</v>
      </c>
      <c r="D70" s="25">
        <v>14883.2345255127</v>
      </c>
      <c r="E70" s="25">
        <v>2742.8582533931699</v>
      </c>
      <c r="F70" s="362">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2">
        <v>78.801931152343798</v>
      </c>
    </row>
    <row r="71" spans="1:32" x14ac:dyDescent="0.35">
      <c r="A71" s="76" t="s">
        <v>805</v>
      </c>
      <c r="B71" s="124" t="s">
        <v>344</v>
      </c>
      <c r="C71" s="25">
        <v>54216.404276699999</v>
      </c>
      <c r="D71" s="25">
        <v>19079.255274871801</v>
      </c>
      <c r="E71" s="25">
        <v>3954.5654150257101</v>
      </c>
      <c r="F71" s="362">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2">
        <v>103.032483642578</v>
      </c>
    </row>
    <row r="72" spans="1:32" x14ac:dyDescent="0.35">
      <c r="A72" s="76" t="s">
        <v>805</v>
      </c>
      <c r="B72" s="124" t="s">
        <v>345</v>
      </c>
      <c r="C72" s="25">
        <v>10106.747191053901</v>
      </c>
      <c r="D72" s="25">
        <v>3755.9327738287502</v>
      </c>
      <c r="E72" s="25">
        <v>1750.2660879800001</v>
      </c>
      <c r="F72" s="362">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2">
        <v>37.159773681640601</v>
      </c>
    </row>
    <row r="73" spans="1:32" x14ac:dyDescent="0.35">
      <c r="A73" s="76" t="s">
        <v>805</v>
      </c>
      <c r="B73" s="124" t="s">
        <v>346</v>
      </c>
      <c r="C73" s="25">
        <v>166403.72822136301</v>
      </c>
      <c r="D73" s="25">
        <v>67430.138375744194</v>
      </c>
      <c r="E73" s="25">
        <v>27293.2987674219</v>
      </c>
      <c r="F73" s="362">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2">
        <v>107.73363940429699</v>
      </c>
    </row>
    <row r="74" spans="1:32" x14ac:dyDescent="0.35">
      <c r="A74" s="76" t="s">
        <v>805</v>
      </c>
      <c r="B74" s="124" t="s">
        <v>350</v>
      </c>
      <c r="C74" s="25">
        <v>111633.95231419</v>
      </c>
      <c r="D74" s="25">
        <v>55653.396678833</v>
      </c>
      <c r="E74" s="25">
        <v>13425.161577278101</v>
      </c>
      <c r="F74" s="362">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2">
        <v>44.625963378906299</v>
      </c>
    </row>
    <row r="75" spans="1:32" ht="15" thickBot="1" x14ac:dyDescent="0.4">
      <c r="A75" s="76" t="s">
        <v>805</v>
      </c>
      <c r="B75" s="125" t="s">
        <v>1228</v>
      </c>
      <c r="C75" s="214">
        <v>27421.1500624</v>
      </c>
      <c r="D75" s="214">
        <v>8493.2087009582592</v>
      </c>
      <c r="E75" s="214">
        <v>1537.7670571746801</v>
      </c>
      <c r="F75" s="363">
        <v>6955.4417076377904</v>
      </c>
      <c r="G75" s="214">
        <v>9.7455613632202205</v>
      </c>
      <c r="H75" s="214">
        <v>4.8040702819824199</v>
      </c>
      <c r="I75" s="214">
        <v>1020.53639227295</v>
      </c>
      <c r="J75" s="214">
        <v>18.983137878417999</v>
      </c>
      <c r="K75" s="214">
        <v>10.575588287353501</v>
      </c>
      <c r="L75" s="214">
        <v>5.6700454711914103</v>
      </c>
      <c r="M75" s="214">
        <v>35.433053161621103</v>
      </c>
      <c r="N75" s="214">
        <v>9.0555749511718808</v>
      </c>
      <c r="O75" s="214">
        <v>28.6202095947266</v>
      </c>
      <c r="P75" s="214">
        <v>8.4621068115234408</v>
      </c>
      <c r="Q75" s="214">
        <v>3.3173983154296902</v>
      </c>
      <c r="R75" s="214">
        <v>8.9639898681640595</v>
      </c>
      <c r="S75" s="214">
        <v>1.3206816024780299</v>
      </c>
      <c r="T75" s="214">
        <v>32.292944702148397</v>
      </c>
      <c r="U75" s="214">
        <v>9.9794880981445306</v>
      </c>
      <c r="V75" s="214">
        <v>10.600738647460901</v>
      </c>
      <c r="W75" s="214">
        <v>5.1357977294921904</v>
      </c>
      <c r="X75" s="214">
        <v>33.937259765625001</v>
      </c>
      <c r="Y75" s="214">
        <v>164.643485839844</v>
      </c>
      <c r="Z75" s="214">
        <v>17.229026489257802</v>
      </c>
      <c r="AA75" s="214">
        <v>0.52576295471191004</v>
      </c>
      <c r="AB75" s="214">
        <v>7.0990238037109403</v>
      </c>
      <c r="AC75" s="214">
        <v>51.592601806640602</v>
      </c>
      <c r="AD75" s="214">
        <v>12.688500366210899</v>
      </c>
      <c r="AE75" s="214">
        <v>2.4187782440185601</v>
      </c>
      <c r="AF75" s="363">
        <v>24.135838867187498</v>
      </c>
    </row>
    <row r="76" spans="1:32" x14ac:dyDescent="0.35">
      <c r="A76" s="76" t="s">
        <v>805</v>
      </c>
      <c r="B76" s="124" t="s">
        <v>347</v>
      </c>
      <c r="C76" s="25">
        <v>1361013.1623527801</v>
      </c>
      <c r="D76" s="25">
        <v>727565.31305723602</v>
      </c>
      <c r="E76" s="25">
        <v>485767.109790719</v>
      </c>
      <c r="F76" s="362">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2">
        <v>52.298221679687501</v>
      </c>
    </row>
    <row r="77" spans="1:32" x14ac:dyDescent="0.35">
      <c r="A77" s="76" t="s">
        <v>805</v>
      </c>
      <c r="B77" s="124" t="s">
        <v>348</v>
      </c>
      <c r="C77" s="25">
        <v>625026.01503157895</v>
      </c>
      <c r="D77" s="25">
        <v>196973.60655821301</v>
      </c>
      <c r="E77" s="25">
        <v>82210.864961948799</v>
      </c>
      <c r="F77" s="362">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2">
        <v>4788.2997155761695</v>
      </c>
    </row>
    <row r="78" spans="1:32" x14ac:dyDescent="0.35">
      <c r="A78" s="76" t="s">
        <v>805</v>
      </c>
      <c r="B78" s="124" t="s">
        <v>617</v>
      </c>
      <c r="C78" s="25">
        <v>7906861.1142241601</v>
      </c>
      <c r="D78" s="25">
        <v>4581837.3263795804</v>
      </c>
      <c r="E78" s="25">
        <v>3088232.3078189902</v>
      </c>
      <c r="F78" s="362">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2">
        <v>848379.94558935601</v>
      </c>
    </row>
    <row r="79" spans="1:32" ht="15" thickBot="1" x14ac:dyDescent="0.4">
      <c r="A79" s="76" t="s">
        <v>805</v>
      </c>
      <c r="B79" s="125" t="s">
        <v>1227</v>
      </c>
      <c r="C79" s="214">
        <v>14168058.892946901</v>
      </c>
      <c r="D79" s="214">
        <v>7208456.9721481996</v>
      </c>
      <c r="E79" s="214">
        <v>4449356.5327010797</v>
      </c>
      <c r="F79" s="363">
        <v>2759100.4601536901</v>
      </c>
      <c r="G79" s="214">
        <v>42588.207051757803</v>
      </c>
      <c r="H79" s="214">
        <v>3437.8986022949198</v>
      </c>
      <c r="I79" s="214">
        <v>33170.416117675799</v>
      </c>
      <c r="J79" s="214">
        <v>181292.71071874999</v>
      </c>
      <c r="K79" s="214">
        <v>177349.884349609</v>
      </c>
      <c r="L79" s="214">
        <v>131287.658522949</v>
      </c>
      <c r="M79" s="214">
        <v>726646.84098437498</v>
      </c>
      <c r="N79" s="214">
        <v>330190.70537109399</v>
      </c>
      <c r="O79" s="214">
        <v>957671.75350781297</v>
      </c>
      <c r="P79" s="214">
        <v>554407.330509766</v>
      </c>
      <c r="Q79" s="214">
        <v>73697.287441406195</v>
      </c>
      <c r="R79" s="214">
        <v>6472.4835786437998</v>
      </c>
      <c r="S79" s="214">
        <v>3643.2677283172602</v>
      </c>
      <c r="T79" s="214">
        <v>10496.676611328099</v>
      </c>
      <c r="U79" s="214">
        <v>1044.9817628784201</v>
      </c>
      <c r="V79" s="214">
        <v>23989.935248535199</v>
      </c>
      <c r="W79" s="214">
        <v>5851.9521918945302</v>
      </c>
      <c r="X79" s="214">
        <v>23612.684522460899</v>
      </c>
      <c r="Y79" s="214">
        <v>121003.998039062</v>
      </c>
      <c r="Z79" s="214">
        <v>17830.685651367199</v>
      </c>
      <c r="AA79" s="214">
        <v>61246.294805854799</v>
      </c>
      <c r="AB79" s="214">
        <v>1563.7053774414101</v>
      </c>
      <c r="AC79" s="214">
        <v>13554.068541503901</v>
      </c>
      <c r="AD79" s="214">
        <v>69.364245115056207</v>
      </c>
      <c r="AE79" s="214">
        <v>587.42074818024003</v>
      </c>
      <c r="AF79" s="363">
        <v>946648.32047100901</v>
      </c>
    </row>
    <row r="80" spans="1:32" x14ac:dyDescent="0.35">
      <c r="A80" s="76" t="s">
        <v>805</v>
      </c>
      <c r="B80" s="124" t="s">
        <v>626</v>
      </c>
      <c r="C80" s="25">
        <v>144599.42004229</v>
      </c>
      <c r="D80" s="25">
        <v>62644.914915679998</v>
      </c>
      <c r="E80" s="25">
        <v>10423.722514917399</v>
      </c>
      <c r="F80" s="362">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2">
        <v>71.636270019531295</v>
      </c>
    </row>
    <row r="81" spans="1:32" x14ac:dyDescent="0.35">
      <c r="A81" s="76" t="s">
        <v>805</v>
      </c>
      <c r="B81" s="124" t="s">
        <v>627</v>
      </c>
      <c r="C81" s="25">
        <v>1077247.5725805601</v>
      </c>
      <c r="D81" s="25">
        <v>408628.94305581099</v>
      </c>
      <c r="E81" s="25">
        <v>103480.446283542</v>
      </c>
      <c r="F81" s="362">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2">
        <v>248.594029907227</v>
      </c>
    </row>
    <row r="82" spans="1:32" x14ac:dyDescent="0.35">
      <c r="A82" s="76" t="s">
        <v>805</v>
      </c>
      <c r="B82" s="124" t="s">
        <v>628</v>
      </c>
      <c r="C82" s="25">
        <v>234597.60544041701</v>
      </c>
      <c r="D82" s="25">
        <v>96725.005530615395</v>
      </c>
      <c r="E82" s="25">
        <v>39562.398401443403</v>
      </c>
      <c r="F82" s="362">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2">
        <v>296.30196069335898</v>
      </c>
    </row>
    <row r="83" spans="1:32" ht="15" thickBot="1" x14ac:dyDescent="0.4">
      <c r="A83" s="76" t="s">
        <v>805</v>
      </c>
      <c r="B83" s="125" t="s">
        <v>629</v>
      </c>
      <c r="C83" s="214">
        <v>18538997.200645499</v>
      </c>
      <c r="D83" s="214">
        <v>9013075.6231225692</v>
      </c>
      <c r="E83" s="214">
        <v>5405176.20969583</v>
      </c>
      <c r="F83" s="363">
        <v>3607899.4396032202</v>
      </c>
      <c r="G83" s="214">
        <v>51675.443221664398</v>
      </c>
      <c r="H83" s="214">
        <v>4414.7390907287599</v>
      </c>
      <c r="I83" s="214">
        <v>45306.302143585199</v>
      </c>
      <c r="J83" s="214">
        <v>212237.95034088101</v>
      </c>
      <c r="K83" s="214">
        <v>258752.42023876999</v>
      </c>
      <c r="L83" s="214">
        <v>154489.040064545</v>
      </c>
      <c r="M83" s="214">
        <v>875534.74905373796</v>
      </c>
      <c r="N83" s="214">
        <v>392209.296653267</v>
      </c>
      <c r="O83" s="214">
        <v>1353577.4972014001</v>
      </c>
      <c r="P83" s="214">
        <v>589326.05751787603</v>
      </c>
      <c r="Q83" s="214">
        <v>107409.317393761</v>
      </c>
      <c r="R83" s="214">
        <v>10748.017667522399</v>
      </c>
      <c r="S83" s="214">
        <v>4100.8373780412703</v>
      </c>
      <c r="T83" s="214">
        <v>14556.6385060458</v>
      </c>
      <c r="U83" s="214">
        <v>1504.8323329277</v>
      </c>
      <c r="V83" s="214">
        <v>29088.227756932301</v>
      </c>
      <c r="W83" s="214">
        <v>14877.1139927278</v>
      </c>
      <c r="X83" s="214">
        <v>31397.0373331146</v>
      </c>
      <c r="Y83" s="214">
        <v>160833.08084265899</v>
      </c>
      <c r="Z83" s="214">
        <v>22885.761126846301</v>
      </c>
      <c r="AA83" s="214">
        <v>88041.035423236099</v>
      </c>
      <c r="AB83" s="214">
        <v>2021.0918242185101</v>
      </c>
      <c r="AC83" s="214">
        <v>20973.3458371735</v>
      </c>
      <c r="AD83" s="214">
        <v>448.311659682249</v>
      </c>
      <c r="AE83" s="214">
        <v>787.52711737093296</v>
      </c>
      <c r="AF83" s="363">
        <v>957980.53797711199</v>
      </c>
    </row>
    <row r="84" spans="1:32" x14ac:dyDescent="0.35">
      <c r="A84" s="76" t="s">
        <v>805</v>
      </c>
      <c r="B84" s="124" t="s">
        <v>326</v>
      </c>
      <c r="C84" s="25">
        <v>17763.886409070001</v>
      </c>
      <c r="D84" s="25">
        <v>7144.9946233825704</v>
      </c>
      <c r="E84" s="25">
        <v>2293.8721833152799</v>
      </c>
      <c r="F84" s="362">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2">
        <v>141.73192382812499</v>
      </c>
    </row>
    <row r="85" spans="1:32" x14ac:dyDescent="0.35">
      <c r="A85" s="76" t="s">
        <v>805</v>
      </c>
      <c r="B85" s="124" t="s">
        <v>327</v>
      </c>
      <c r="C85" s="25">
        <v>19793.7210691</v>
      </c>
      <c r="D85" s="25">
        <v>7340.8598468627897</v>
      </c>
      <c r="E85" s="25">
        <v>1879.80723515511</v>
      </c>
      <c r="F85" s="362">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2">
        <v>28.438693359375002</v>
      </c>
    </row>
    <row r="86" spans="1:32" x14ac:dyDescent="0.35">
      <c r="A86" s="76" t="s">
        <v>805</v>
      </c>
      <c r="B86" s="124" t="s">
        <v>328</v>
      </c>
      <c r="C86" s="25">
        <v>219037.181443184</v>
      </c>
      <c r="D86" s="25">
        <v>91533.000622888794</v>
      </c>
      <c r="E86" s="25">
        <v>24109.220137136199</v>
      </c>
      <c r="F86" s="362">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2">
        <v>189.86854003906299</v>
      </c>
    </row>
    <row r="87" spans="1:32" x14ac:dyDescent="0.35">
      <c r="A87" s="76" t="s">
        <v>805</v>
      </c>
      <c r="B87" s="124" t="s">
        <v>329</v>
      </c>
      <c r="C87" s="25">
        <v>982665.56332838302</v>
      </c>
      <c r="D87" s="25">
        <v>383749.74167109601</v>
      </c>
      <c r="E87" s="25">
        <v>167303.22679310199</v>
      </c>
      <c r="F87" s="362">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2">
        <v>185.34963989257801</v>
      </c>
    </row>
    <row r="88" spans="1:32" x14ac:dyDescent="0.35">
      <c r="A88" s="76" t="s">
        <v>805</v>
      </c>
      <c r="B88" s="124" t="s">
        <v>330</v>
      </c>
      <c r="C88" s="25">
        <v>141625.53772225301</v>
      </c>
      <c r="D88" s="25">
        <v>60416.075241222803</v>
      </c>
      <c r="E88" s="25">
        <v>23477.335159408802</v>
      </c>
      <c r="F88" s="362">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2">
        <v>31.269126708984398</v>
      </c>
    </row>
    <row r="89" spans="1:32" x14ac:dyDescent="0.35">
      <c r="A89" s="76" t="s">
        <v>805</v>
      </c>
      <c r="B89" s="124" t="s">
        <v>331</v>
      </c>
      <c r="C89" s="25">
        <v>4065377.4235912301</v>
      </c>
      <c r="D89" s="25">
        <v>1589331.4107578199</v>
      </c>
      <c r="E89" s="25">
        <v>754820.49678613804</v>
      </c>
      <c r="F89" s="362">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2">
        <v>14244.181716674801</v>
      </c>
    </row>
    <row r="90" spans="1:32" ht="15" thickBot="1" x14ac:dyDescent="0.4">
      <c r="A90" s="76" t="s">
        <v>805</v>
      </c>
      <c r="B90" s="125" t="s">
        <v>830</v>
      </c>
      <c r="C90" s="214">
        <v>14431943.7273791</v>
      </c>
      <c r="D90" s="214">
        <v>7413564.1072331304</v>
      </c>
      <c r="E90" s="214">
        <v>4578289.8879656699</v>
      </c>
      <c r="F90" s="363">
        <v>2835274.2440004102</v>
      </c>
      <c r="G90" s="214">
        <v>41563.094168701202</v>
      </c>
      <c r="H90" s="214">
        <v>3604.44468743897</v>
      </c>
      <c r="I90" s="214">
        <v>38842.344210670497</v>
      </c>
      <c r="J90" s="214">
        <v>184341.34663415499</v>
      </c>
      <c r="K90" s="214">
        <v>163807.22889794901</v>
      </c>
      <c r="L90" s="214">
        <v>132997.46732135001</v>
      </c>
      <c r="M90" s="214">
        <v>785913.25323254406</v>
      </c>
      <c r="N90" s="214">
        <v>333024.86314373801</v>
      </c>
      <c r="O90" s="214">
        <v>1021500.9403608399</v>
      </c>
      <c r="P90" s="214">
        <v>526644.282397034</v>
      </c>
      <c r="Q90" s="214">
        <v>70422.466717285104</v>
      </c>
      <c r="R90" s="214">
        <v>6263.3363226318397</v>
      </c>
      <c r="S90" s="214">
        <v>3682.6479312896699</v>
      </c>
      <c r="T90" s="214">
        <v>11548.6335808563</v>
      </c>
      <c r="U90" s="214">
        <v>1189.16670618439</v>
      </c>
      <c r="V90" s="214">
        <v>25687.633530700699</v>
      </c>
      <c r="W90" s="214">
        <v>8808.9180839843793</v>
      </c>
      <c r="X90" s="214">
        <v>27467.482433181802</v>
      </c>
      <c r="Y90" s="214">
        <v>138369.62111518899</v>
      </c>
      <c r="Z90" s="214">
        <v>20178.181976089501</v>
      </c>
      <c r="AA90" s="214">
        <v>70545.658941932707</v>
      </c>
      <c r="AB90" s="214">
        <v>1766.21886857605</v>
      </c>
      <c r="AC90" s="214">
        <v>15557.117575370799</v>
      </c>
      <c r="AD90" s="214">
        <v>123.8725651152</v>
      </c>
      <c r="AE90" s="214">
        <v>747.39293437865399</v>
      </c>
      <c r="AF90" s="363">
        <v>943692.27362847899</v>
      </c>
    </row>
    <row r="91" spans="1:32" x14ac:dyDescent="0.35">
      <c r="A91" s="76" t="s">
        <v>805</v>
      </c>
      <c r="B91" s="124" t="s">
        <v>332</v>
      </c>
      <c r="C91" s="25">
        <v>55400.156526669998</v>
      </c>
      <c r="D91" s="25">
        <v>19373.809817474401</v>
      </c>
      <c r="E91" s="25">
        <v>5511.6367199516299</v>
      </c>
      <c r="F91" s="362">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2">
        <v>211.94369042968799</v>
      </c>
    </row>
    <row r="92" spans="1:32" x14ac:dyDescent="0.35">
      <c r="A92" s="76" t="s">
        <v>805</v>
      </c>
      <c r="B92" s="124" t="s">
        <v>333</v>
      </c>
      <c r="C92" s="25">
        <v>33613.4213428</v>
      </c>
      <c r="D92" s="25">
        <v>10286.7164287415</v>
      </c>
      <c r="E92" s="25">
        <v>3199.0943876981401</v>
      </c>
      <c r="F92" s="362">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2">
        <v>70.788527587890599</v>
      </c>
    </row>
    <row r="93" spans="1:32" x14ac:dyDescent="0.35">
      <c r="A93" s="76" t="s">
        <v>805</v>
      </c>
      <c r="B93" s="124" t="s">
        <v>334</v>
      </c>
      <c r="C93" s="25">
        <v>4689.3219170000002</v>
      </c>
      <c r="D93" s="25">
        <v>2153.1156325073198</v>
      </c>
      <c r="E93" s="25">
        <v>1472.8534783482601</v>
      </c>
      <c r="F93" s="362">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2">
        <v>18.568741455078101</v>
      </c>
    </row>
    <row r="94" spans="1:32" x14ac:dyDescent="0.35">
      <c r="A94" s="76" t="s">
        <v>805</v>
      </c>
      <c r="B94" s="124" t="s">
        <v>335</v>
      </c>
      <c r="C94" s="25">
        <v>437958.37947290001</v>
      </c>
      <c r="D94" s="25">
        <v>277500.03927243099</v>
      </c>
      <c r="E94" s="25">
        <v>229876.44250407399</v>
      </c>
      <c r="F94" s="362">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2">
        <v>115.953941894531</v>
      </c>
    </row>
    <row r="95" spans="1:32" x14ac:dyDescent="0.35">
      <c r="A95" s="76" t="s">
        <v>805</v>
      </c>
      <c r="B95" s="124" t="s">
        <v>336</v>
      </c>
      <c r="C95" s="25">
        <v>14483.8346633</v>
      </c>
      <c r="D95" s="25">
        <v>6281.9452491149896</v>
      </c>
      <c r="E95" s="25">
        <v>3683.17620051003</v>
      </c>
      <c r="F95" s="362">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2">
        <v>135.04475244140599</v>
      </c>
    </row>
    <row r="96" spans="1:32" ht="15" thickBot="1" x14ac:dyDescent="0.4">
      <c r="A96" s="76" t="s">
        <v>805</v>
      </c>
      <c r="B96" s="125" t="s">
        <v>337</v>
      </c>
      <c r="C96" s="214">
        <v>106074.389970394</v>
      </c>
      <c r="D96" s="214">
        <v>38291.346519004102</v>
      </c>
      <c r="E96" s="214">
        <v>15136.1301356106</v>
      </c>
      <c r="F96" s="363">
        <v>23155.2165544905</v>
      </c>
      <c r="G96" s="214">
        <v>606.25812731933604</v>
      </c>
      <c r="H96" s="214">
        <v>30.527103805542001</v>
      </c>
      <c r="I96" s="214">
        <v>2279.2213733520498</v>
      </c>
      <c r="J96" s="214">
        <v>638.876595428467</v>
      </c>
      <c r="K96" s="214">
        <v>1259.6445922851599</v>
      </c>
      <c r="L96" s="214">
        <v>199.328429748535</v>
      </c>
      <c r="M96" s="214">
        <v>1988.0154558715799</v>
      </c>
      <c r="N96" s="214">
        <v>3638.8990527954102</v>
      </c>
      <c r="O96" s="214">
        <v>688.89659393310603</v>
      </c>
      <c r="P96" s="214">
        <v>138.84414781189</v>
      </c>
      <c r="Q96" s="214">
        <v>165.38034753418</v>
      </c>
      <c r="R96" s="214">
        <v>97.8144807128906</v>
      </c>
      <c r="S96" s="214">
        <v>140.010581718445</v>
      </c>
      <c r="T96" s="214">
        <v>286.03217565917998</v>
      </c>
      <c r="U96" s="214">
        <v>42.597718109130902</v>
      </c>
      <c r="V96" s="214">
        <v>208.199186859131</v>
      </c>
      <c r="W96" s="214">
        <v>322.86045159912101</v>
      </c>
      <c r="X96" s="214">
        <v>172.28022253418001</v>
      </c>
      <c r="Y96" s="214">
        <v>866.04745361328105</v>
      </c>
      <c r="Z96" s="214">
        <v>96.0166900939942</v>
      </c>
      <c r="AA96" s="214">
        <v>748.46290902328496</v>
      </c>
      <c r="AB96" s="214">
        <v>47.4092573242187</v>
      </c>
      <c r="AC96" s="214">
        <v>256.65225500488299</v>
      </c>
      <c r="AD96" s="214">
        <v>37.238184854477701</v>
      </c>
      <c r="AE96" s="214">
        <v>19.547225914001501</v>
      </c>
      <c r="AF96" s="363">
        <v>161.06952270507799</v>
      </c>
    </row>
    <row r="97" spans="1:32" x14ac:dyDescent="0.35">
      <c r="A97" s="76" t="s">
        <v>805</v>
      </c>
      <c r="B97" s="124" t="s">
        <v>338</v>
      </c>
      <c r="C97" s="25">
        <v>118646.64793344399</v>
      </c>
      <c r="D97" s="25">
        <v>45007.037982385897</v>
      </c>
      <c r="E97" s="25">
        <v>11541.919050161099</v>
      </c>
      <c r="F97" s="362">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2">
        <v>237.55546191406299</v>
      </c>
    </row>
    <row r="98" spans="1:32" x14ac:dyDescent="0.35">
      <c r="A98" s="76" t="s">
        <v>805</v>
      </c>
      <c r="B98" s="124" t="s">
        <v>339</v>
      </c>
      <c r="C98" s="25">
        <v>305667.03397479001</v>
      </c>
      <c r="D98" s="25">
        <v>92784.764122116103</v>
      </c>
      <c r="E98" s="25">
        <v>20828.506552282099</v>
      </c>
      <c r="F98" s="362">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2">
        <v>204.172346923828</v>
      </c>
    </row>
    <row r="99" spans="1:32" ht="15" thickBot="1" x14ac:dyDescent="0.4">
      <c r="A99" s="76" t="s">
        <v>805</v>
      </c>
      <c r="B99" s="125" t="s">
        <v>623</v>
      </c>
      <c r="C99" s="214">
        <v>45305.889382369998</v>
      </c>
      <c r="D99" s="214">
        <v>18326.8441105042</v>
      </c>
      <c r="E99" s="214">
        <v>2960.5538837013301</v>
      </c>
      <c r="F99" s="363">
        <v>15366.290354164101</v>
      </c>
      <c r="G99" s="214">
        <v>146.512605583191</v>
      </c>
      <c r="H99" s="214">
        <v>17.120029228210502</v>
      </c>
      <c r="I99" s="214">
        <v>1042.62909052277</v>
      </c>
      <c r="J99" s="214">
        <v>79.671947570800796</v>
      </c>
      <c r="K99" s="214">
        <v>245.35634405517601</v>
      </c>
      <c r="L99" s="214">
        <v>46.946916389465301</v>
      </c>
      <c r="M99" s="214">
        <v>211.09765664672901</v>
      </c>
      <c r="N99" s="214">
        <v>89.1710448074341</v>
      </c>
      <c r="O99" s="214">
        <v>93.106360435485797</v>
      </c>
      <c r="P99" s="214">
        <v>25.017719406127899</v>
      </c>
      <c r="Q99" s="214">
        <v>36.057294998168999</v>
      </c>
      <c r="R99" s="214">
        <v>15.5928721008301</v>
      </c>
      <c r="S99" s="214">
        <v>1.8587934036254901</v>
      </c>
      <c r="T99" s="214">
        <v>40.232219306945801</v>
      </c>
      <c r="U99" s="214">
        <v>22.7074909667969</v>
      </c>
      <c r="V99" s="214">
        <v>53.851151153564501</v>
      </c>
      <c r="W99" s="214">
        <v>11.5968982963562</v>
      </c>
      <c r="X99" s="214">
        <v>99.659906501769996</v>
      </c>
      <c r="Y99" s="214">
        <v>437.218022705078</v>
      </c>
      <c r="Z99" s="214">
        <v>50.357241691589401</v>
      </c>
      <c r="AA99" s="214">
        <v>0.59437750625609997</v>
      </c>
      <c r="AB99" s="214">
        <v>24.228728050231901</v>
      </c>
      <c r="AC99" s="214">
        <v>61.5531423797607</v>
      </c>
      <c r="AD99" s="214">
        <v>26.923991699218799</v>
      </c>
      <c r="AE99" s="214">
        <v>2.6490243797302302</v>
      </c>
      <c r="AF99" s="363">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1308</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2" t="s">
        <v>835</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1133</v>
      </c>
      <c r="H2" s="171" t="s">
        <v>1134</v>
      </c>
      <c r="I2" s="171" t="s">
        <v>1135</v>
      </c>
      <c r="J2" s="171" t="s">
        <v>1136</v>
      </c>
      <c r="K2" s="171" t="s">
        <v>1137</v>
      </c>
      <c r="L2" s="171" t="s">
        <v>1138</v>
      </c>
      <c r="M2" s="171" t="s">
        <v>1139</v>
      </c>
      <c r="N2" s="171" t="s">
        <v>1140</v>
      </c>
      <c r="O2" s="171" t="s">
        <v>1141</v>
      </c>
      <c r="P2" s="171" t="s">
        <v>1035</v>
      </c>
      <c r="Q2" s="171" t="s">
        <v>1036</v>
      </c>
      <c r="R2" s="171" t="s">
        <v>1037</v>
      </c>
      <c r="S2" s="171" t="s">
        <v>1038</v>
      </c>
      <c r="T2" s="171" t="s">
        <v>1039</v>
      </c>
      <c r="U2" s="171" t="s">
        <v>1040</v>
      </c>
      <c r="V2" s="171" t="s">
        <v>1041</v>
      </c>
      <c r="W2" s="171" t="s">
        <v>1042</v>
      </c>
      <c r="X2" s="171" t="s">
        <v>1043</v>
      </c>
      <c r="Y2" s="171" t="s">
        <v>1044</v>
      </c>
      <c r="Z2" s="171" t="s">
        <v>1045</v>
      </c>
      <c r="AA2" s="171" t="s">
        <v>1046</v>
      </c>
      <c r="AB2" s="171" t="s">
        <v>1047</v>
      </c>
      <c r="AC2" s="171" t="s">
        <v>1048</v>
      </c>
      <c r="AD2" s="171" t="s">
        <v>1049</v>
      </c>
      <c r="AE2" s="171" t="s">
        <v>1050</v>
      </c>
      <c r="AF2" s="172" t="s">
        <v>1051</v>
      </c>
    </row>
    <row r="3" spans="1:32" x14ac:dyDescent="0.35">
      <c r="A3" s="27" t="s">
        <v>44</v>
      </c>
      <c r="B3" s="147" t="s">
        <v>351</v>
      </c>
      <c r="C3" s="353">
        <v>26108.093631700001</v>
      </c>
      <c r="D3" s="353">
        <v>8029.4322469482504</v>
      </c>
      <c r="E3" s="353">
        <v>1353.18839814377</v>
      </c>
      <c r="F3" s="354">
        <v>6676.2439165954602</v>
      </c>
      <c r="G3" s="353">
        <v>4.3068090820312497</v>
      </c>
      <c r="H3" s="353">
        <v>0.46956939697265998</v>
      </c>
      <c r="I3" s="353">
        <v>5690.9875000000002</v>
      </c>
      <c r="J3" s="353">
        <v>4.8497221679687499</v>
      </c>
      <c r="K3" s="353">
        <v>0.67516229248046999</v>
      </c>
      <c r="L3" s="353">
        <v>1.6222094726562499</v>
      </c>
      <c r="M3" s="353">
        <v>13.489855468749999</v>
      </c>
      <c r="N3" s="353">
        <v>3.54415747070313</v>
      </c>
      <c r="O3" s="353">
        <v>11.504214843750001</v>
      </c>
      <c r="P3" s="353">
        <v>3.6206513671875</v>
      </c>
      <c r="Q3" s="353">
        <v>1.5491923828125</v>
      </c>
      <c r="R3" s="353">
        <v>3.3096767578124999</v>
      </c>
      <c r="S3" s="353">
        <v>0.48909802246093997</v>
      </c>
      <c r="T3" s="353">
        <v>16.943291015625</v>
      </c>
      <c r="U3" s="353">
        <v>5.6491015625000003</v>
      </c>
      <c r="V3" s="353">
        <v>81.594664062500001</v>
      </c>
      <c r="W3" s="353">
        <v>21.373542968750002</v>
      </c>
      <c r="X3" s="353">
        <v>108.41803125</v>
      </c>
      <c r="Y3" s="353">
        <v>526.37537499999996</v>
      </c>
      <c r="Z3" s="353">
        <v>73.685046874999998</v>
      </c>
      <c r="AA3" s="353">
        <v>0.48821282958984002</v>
      </c>
      <c r="AB3" s="353">
        <v>4.5823022460937501</v>
      </c>
      <c r="AC3" s="353">
        <v>86.468320312499998</v>
      </c>
      <c r="AD3" s="353">
        <v>6.1992866210937496</v>
      </c>
      <c r="AE3" s="353">
        <v>0.47791653442382998</v>
      </c>
      <c r="AF3" s="354">
        <v>3.5710065917968801</v>
      </c>
    </row>
    <row r="4" spans="1:32" x14ac:dyDescent="0.35">
      <c r="A4" s="27" t="s">
        <v>45</v>
      </c>
      <c r="B4" s="156" t="s">
        <v>0</v>
      </c>
      <c r="C4" s="37">
        <v>1058.6365261999999</v>
      </c>
      <c r="D4" s="37">
        <v>446.18868640136702</v>
      </c>
      <c r="E4" s="37">
        <v>291.21730784606899</v>
      </c>
      <c r="F4" s="355">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5">
        <v>1.24480590820313</v>
      </c>
    </row>
    <row r="5" spans="1:32" x14ac:dyDescent="0.35">
      <c r="A5" s="77" t="s">
        <v>46</v>
      </c>
      <c r="B5" s="122" t="s">
        <v>1</v>
      </c>
      <c r="C5" s="24">
        <v>1128.9598234</v>
      </c>
      <c r="D5" s="24">
        <v>560.75431457519505</v>
      </c>
      <c r="E5" s="24">
        <v>421.50597232055702</v>
      </c>
      <c r="F5" s="356">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6">
        <v>1.1542263183593799</v>
      </c>
    </row>
    <row r="6" spans="1:32" x14ac:dyDescent="0.35">
      <c r="A6" s="77" t="s">
        <v>47</v>
      </c>
      <c r="B6" s="122" t="s">
        <v>2</v>
      </c>
      <c r="C6" s="24">
        <v>303.80308239999999</v>
      </c>
      <c r="D6" s="24">
        <v>167.689253662109</v>
      </c>
      <c r="E6" s="24">
        <v>135.23217025756799</v>
      </c>
      <c r="F6" s="356">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6">
        <v>0.40838980102539002</v>
      </c>
    </row>
    <row r="7" spans="1:32" x14ac:dyDescent="0.35">
      <c r="A7" s="77" t="s">
        <v>48</v>
      </c>
      <c r="B7" s="122" t="s">
        <v>3</v>
      </c>
      <c r="C7" s="24">
        <v>1102.2942598</v>
      </c>
      <c r="D7" s="24">
        <v>367.77894451904302</v>
      </c>
      <c r="E7" s="24">
        <v>140.19333283233601</v>
      </c>
      <c r="F7" s="356">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6">
        <v>1.7146746826171899</v>
      </c>
    </row>
    <row r="8" spans="1:32" x14ac:dyDescent="0.35">
      <c r="A8" s="77" t="s">
        <v>49</v>
      </c>
      <c r="B8" s="122" t="s">
        <v>4</v>
      </c>
      <c r="C8" s="24">
        <v>900.70667270000001</v>
      </c>
      <c r="D8" s="24">
        <v>284.95958969116202</v>
      </c>
      <c r="E8" s="24">
        <v>77.592885631561302</v>
      </c>
      <c r="F8" s="356">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6">
        <v>0.74944665527344001</v>
      </c>
    </row>
    <row r="9" spans="1:32" x14ac:dyDescent="0.35">
      <c r="A9" s="77" t="s">
        <v>50</v>
      </c>
      <c r="B9" s="122" t="s">
        <v>5</v>
      </c>
      <c r="C9" s="24">
        <v>2148.2552420000002</v>
      </c>
      <c r="D9" s="24">
        <v>899.17416058349602</v>
      </c>
      <c r="E9" s="24">
        <v>600.17681542968705</v>
      </c>
      <c r="F9" s="356">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6">
        <v>0.89053302001953005</v>
      </c>
    </row>
    <row r="10" spans="1:32" x14ac:dyDescent="0.35">
      <c r="A10" s="77" t="s">
        <v>51</v>
      </c>
      <c r="B10" s="122" t="s">
        <v>6</v>
      </c>
      <c r="C10" s="24">
        <v>118444.514552963</v>
      </c>
      <c r="D10" s="24">
        <v>49365.616857616798</v>
      </c>
      <c r="E10" s="24">
        <v>20184.5523058049</v>
      </c>
      <c r="F10" s="356">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6">
        <v>0.58743896484375002</v>
      </c>
    </row>
    <row r="11" spans="1:32" x14ac:dyDescent="0.35">
      <c r="A11" s="27" t="s">
        <v>52</v>
      </c>
      <c r="B11" s="122" t="s">
        <v>552</v>
      </c>
      <c r="C11" s="37">
        <v>4273.1226045000003</v>
      </c>
      <c r="D11" s="37">
        <v>1459.0585160522501</v>
      </c>
      <c r="E11" s="37">
        <v>544.65681934356701</v>
      </c>
      <c r="F11" s="355">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5">
        <v>1.9067186279296899</v>
      </c>
    </row>
    <row r="12" spans="1:32" ht="15" thickBot="1" x14ac:dyDescent="0.4">
      <c r="A12" s="77" t="s">
        <v>53</v>
      </c>
      <c r="B12" s="123" t="s">
        <v>7</v>
      </c>
      <c r="C12" s="357">
        <v>109.2994162</v>
      </c>
      <c r="D12" s="357">
        <v>844.00852539062498</v>
      </c>
      <c r="E12" s="357">
        <v>1105.75377490234</v>
      </c>
      <c r="F12" s="358">
        <v>-261.74525183104998</v>
      </c>
      <c r="G12" s="357">
        <v>-2.4764638671874999</v>
      </c>
      <c r="H12" s="357">
        <v>-2.8309777832031</v>
      </c>
      <c r="I12" s="357">
        <v>-4.0892375488281001</v>
      </c>
      <c r="J12" s="357">
        <v>-12.607534179688001</v>
      </c>
      <c r="K12" s="357">
        <v>-5.6582304687500002</v>
      </c>
      <c r="L12" s="357">
        <v>-11.152081054688001</v>
      </c>
      <c r="M12" s="357">
        <v>-39.579847656250003</v>
      </c>
      <c r="N12" s="357">
        <v>-21.479759765625001</v>
      </c>
      <c r="O12" s="357">
        <v>-31.95001953125</v>
      </c>
      <c r="P12" s="357">
        <v>-18.776177734375</v>
      </c>
      <c r="Q12" s="357">
        <v>-6.578181640625</v>
      </c>
      <c r="R12" s="357">
        <v>-1.2463850097656</v>
      </c>
      <c r="S12" s="357">
        <v>-6.9567851562499996</v>
      </c>
      <c r="T12" s="357">
        <v>-17.085445312499999</v>
      </c>
      <c r="U12" s="357">
        <v>-1.3471667480469001</v>
      </c>
      <c r="V12" s="357">
        <v>-7.0692983398438001</v>
      </c>
      <c r="W12" s="357">
        <v>-2.7088142089843998</v>
      </c>
      <c r="X12" s="357">
        <v>-5.1457802734375004</v>
      </c>
      <c r="Y12" s="357">
        <v>-11.194451171875</v>
      </c>
      <c r="Z12" s="357">
        <v>-4.5781127929687999</v>
      </c>
      <c r="AA12" s="357">
        <v>-16.938498046875001</v>
      </c>
      <c r="AB12" s="357">
        <v>-13.13742578125</v>
      </c>
      <c r="AC12" s="357">
        <v>-10.371334960938</v>
      </c>
      <c r="AD12" s="357">
        <v>-1.6754866943358999</v>
      </c>
      <c r="AE12" s="357">
        <v>-1.3141765136718999</v>
      </c>
      <c r="AF12" s="358">
        <v>-3.7975795898437998</v>
      </c>
    </row>
    <row r="13" spans="1:32" ht="15" thickBot="1" x14ac:dyDescent="0.4">
      <c r="A13" s="74" t="s">
        <v>805</v>
      </c>
      <c r="B13" s="126" t="s">
        <v>8</v>
      </c>
      <c r="C13" s="210">
        <v>155577.68581186299</v>
      </c>
      <c r="D13" s="210">
        <v>62424.6610954403</v>
      </c>
      <c r="E13" s="210">
        <v>24854.069782512401</v>
      </c>
      <c r="F13" s="359">
        <v>37570.591181214098</v>
      </c>
      <c r="G13" s="210">
        <v>1504.2320488891601</v>
      </c>
      <c r="H13" s="210">
        <v>178.65018019103999</v>
      </c>
      <c r="I13" s="210">
        <v>12686.901064514201</v>
      </c>
      <c r="J13" s="210">
        <v>704.03718060302697</v>
      </c>
      <c r="K13" s="210">
        <v>468.363802917481</v>
      </c>
      <c r="L13" s="210">
        <v>810.19414941406296</v>
      </c>
      <c r="M13" s="210">
        <v>4006.9081082763701</v>
      </c>
      <c r="N13" s="210">
        <v>8273.7161954345702</v>
      </c>
      <c r="O13" s="210">
        <v>1177.6857255248999</v>
      </c>
      <c r="P13" s="210">
        <v>500.10808378601098</v>
      </c>
      <c r="Q13" s="210">
        <v>166.199683685303</v>
      </c>
      <c r="R13" s="210">
        <v>609.97236324310302</v>
      </c>
      <c r="S13" s="210">
        <v>27.64772265625</v>
      </c>
      <c r="T13" s="210">
        <v>70.379202270507804</v>
      </c>
      <c r="U13" s="210">
        <v>33.299744140625002</v>
      </c>
      <c r="V13" s="210">
        <v>294.54469921875</v>
      </c>
      <c r="W13" s="210">
        <v>392.45274853515599</v>
      </c>
      <c r="X13" s="210">
        <v>348.61105175781302</v>
      </c>
      <c r="Y13" s="210">
        <v>2066.2883745117201</v>
      </c>
      <c r="Z13" s="210">
        <v>358.35248608398399</v>
      </c>
      <c r="AA13" s="210">
        <v>2712.7013400573701</v>
      </c>
      <c r="AB13" s="210">
        <v>17.3479031982422</v>
      </c>
      <c r="AC13" s="210">
        <v>131.29568725585901</v>
      </c>
      <c r="AD13" s="210">
        <v>20.4594114921093</v>
      </c>
      <c r="AE13" s="210">
        <v>1.8125625762939499</v>
      </c>
      <c r="AF13" s="359">
        <v>8.4296609802246092</v>
      </c>
    </row>
    <row r="14" spans="1:32" x14ac:dyDescent="0.35">
      <c r="A14" s="77" t="s">
        <v>54</v>
      </c>
      <c r="B14" s="122" t="s">
        <v>9</v>
      </c>
      <c r="C14" s="24">
        <v>244.26192699999999</v>
      </c>
      <c r="D14" s="24">
        <v>101.324998535156</v>
      </c>
      <c r="E14" s="24">
        <v>40.358070426940898</v>
      </c>
      <c r="F14" s="356">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6">
        <v>1.9023308105468799</v>
      </c>
    </row>
    <row r="15" spans="1:32" x14ac:dyDescent="0.35">
      <c r="A15" s="77" t="s">
        <v>55</v>
      </c>
      <c r="B15" s="122" t="s">
        <v>10</v>
      </c>
      <c r="C15" s="24">
        <v>4084.9473966999999</v>
      </c>
      <c r="D15" s="24">
        <v>1650.4815355529799</v>
      </c>
      <c r="E15" s="24">
        <v>285.32687910461402</v>
      </c>
      <c r="F15" s="356">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6">
        <v>0.57471240234374998</v>
      </c>
    </row>
    <row r="16" spans="1:32" x14ac:dyDescent="0.35">
      <c r="A16" s="77" t="s">
        <v>56</v>
      </c>
      <c r="B16" s="122" t="s">
        <v>11</v>
      </c>
      <c r="C16" s="24">
        <v>250.33504830000001</v>
      </c>
      <c r="D16" s="24">
        <v>120.022463073731</v>
      </c>
      <c r="E16" s="24">
        <v>30.059344264984102</v>
      </c>
      <c r="F16" s="356">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6">
        <v>0.85726391601563001</v>
      </c>
    </row>
    <row r="17" spans="1:32" x14ac:dyDescent="0.35">
      <c r="A17" s="27" t="s">
        <v>57</v>
      </c>
      <c r="B17" s="154" t="s">
        <v>352</v>
      </c>
      <c r="C17" s="353">
        <v>869.05239759999995</v>
      </c>
      <c r="D17" s="353">
        <v>249.507957519531</v>
      </c>
      <c r="E17" s="353">
        <v>44.161251764297504</v>
      </c>
      <c r="F17" s="354">
        <v>205.346697387695</v>
      </c>
      <c r="G17" s="353">
        <v>76.248687500000003</v>
      </c>
      <c r="H17" s="353">
        <v>0.41642330932617</v>
      </c>
      <c r="I17" s="353">
        <v>3.2620671386718798</v>
      </c>
      <c r="J17" s="353">
        <v>0.51219122314453003</v>
      </c>
      <c r="K17" s="353">
        <v>0.77228540039062998</v>
      </c>
      <c r="L17" s="353">
        <v>0.50077563476563003</v>
      </c>
      <c r="M17" s="353">
        <v>3.0451640625</v>
      </c>
      <c r="N17" s="353">
        <v>0.74820623779297002</v>
      </c>
      <c r="O17" s="353">
        <v>4.3037231445312498</v>
      </c>
      <c r="P17" s="353">
        <v>3.0133068847656301</v>
      </c>
      <c r="Q17" s="353">
        <v>0.51114901733397999</v>
      </c>
      <c r="R17" s="353">
        <v>0.38574487304687999</v>
      </c>
      <c r="S17" s="353">
        <v>0.52885595703124999</v>
      </c>
      <c r="T17" s="353">
        <v>8.9122148437500002</v>
      </c>
      <c r="U17" s="353">
        <v>7.7520336914062504</v>
      </c>
      <c r="V17" s="353">
        <v>11.0990576171875</v>
      </c>
      <c r="W17" s="353">
        <v>9.4726572265625002</v>
      </c>
      <c r="X17" s="353">
        <v>12.244329101562499</v>
      </c>
      <c r="Y17" s="353">
        <v>20.872017578125</v>
      </c>
      <c r="Z17" s="353">
        <v>10.660150390625001</v>
      </c>
      <c r="AA17" s="353">
        <v>0.49617535400391</v>
      </c>
      <c r="AB17" s="353">
        <v>7.7714404296874999</v>
      </c>
      <c r="AC17" s="353">
        <v>9.8424746093749995</v>
      </c>
      <c r="AD17" s="353">
        <v>7.1365073242187496</v>
      </c>
      <c r="AE17" s="353">
        <v>0.42373999023438003</v>
      </c>
      <c r="AF17" s="354">
        <v>4.4153188476562502</v>
      </c>
    </row>
    <row r="18" spans="1:32" x14ac:dyDescent="0.35">
      <c r="A18" s="27" t="s">
        <v>58</v>
      </c>
      <c r="B18" s="154" t="s">
        <v>921</v>
      </c>
      <c r="C18" s="353">
        <v>4473.6396352000002</v>
      </c>
      <c r="D18" s="353">
        <v>1570.7497963256801</v>
      </c>
      <c r="E18" s="353">
        <v>354.16825514221199</v>
      </c>
      <c r="F18" s="354">
        <v>1216.5814887085</v>
      </c>
      <c r="G18" s="353">
        <v>46.018828124999999</v>
      </c>
      <c r="H18" s="353">
        <v>0.37908358764647998</v>
      </c>
      <c r="I18" s="353">
        <v>857.52324999999996</v>
      </c>
      <c r="J18" s="353">
        <v>2.0976823730468799</v>
      </c>
      <c r="K18" s="353">
        <v>0.62276806640625004</v>
      </c>
      <c r="L18" s="353">
        <v>19.804003906249999</v>
      </c>
      <c r="M18" s="353">
        <v>13.176142578125001</v>
      </c>
      <c r="N18" s="353">
        <v>62.944226562499999</v>
      </c>
      <c r="O18" s="353">
        <v>3.6878359375</v>
      </c>
      <c r="P18" s="353">
        <v>0.88384954833983997</v>
      </c>
      <c r="Q18" s="353">
        <v>1.5727014160156301</v>
      </c>
      <c r="R18" s="353">
        <v>1.90931555175781</v>
      </c>
      <c r="S18" s="353">
        <v>0.47190557861327997</v>
      </c>
      <c r="T18" s="353">
        <v>3.9121091308593798</v>
      </c>
      <c r="U18" s="353">
        <v>3.214974609375</v>
      </c>
      <c r="V18" s="353">
        <v>16.214408203125</v>
      </c>
      <c r="W18" s="353">
        <v>13.5038642578125</v>
      </c>
      <c r="X18" s="353">
        <v>28.502111328125</v>
      </c>
      <c r="Y18" s="353">
        <v>99.556937500000004</v>
      </c>
      <c r="Z18" s="353">
        <v>15.968548828125</v>
      </c>
      <c r="AA18" s="353">
        <v>0.45720504760741998</v>
      </c>
      <c r="AB18" s="353">
        <v>2.89076220703125</v>
      </c>
      <c r="AC18" s="353">
        <v>16.784863281250001</v>
      </c>
      <c r="AD18" s="353">
        <v>2.7270002441406298</v>
      </c>
      <c r="AE18" s="353">
        <v>0.41257910156249999</v>
      </c>
      <c r="AF18" s="354">
        <v>1.3445317382812501</v>
      </c>
    </row>
    <row r="19" spans="1:32" x14ac:dyDescent="0.35">
      <c r="A19" s="27" t="s">
        <v>59</v>
      </c>
      <c r="B19" s="122" t="s">
        <v>577</v>
      </c>
      <c r="C19" s="37">
        <v>2669.6462972999998</v>
      </c>
      <c r="D19" s="37">
        <v>1547.20587701416</v>
      </c>
      <c r="E19" s="37">
        <v>304.06394414520298</v>
      </c>
      <c r="F19" s="355">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5">
        <v>3.4100517578125</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167.01971875000001</v>
      </c>
      <c r="H21" s="353">
        <v>0.27581991577148002</v>
      </c>
      <c r="I21" s="353">
        <v>838.68650000000002</v>
      </c>
      <c r="J21" s="353">
        <v>1.88730688476563</v>
      </c>
      <c r="K21" s="353">
        <v>0.60345642089843998</v>
      </c>
      <c r="L21" s="353">
        <v>71.626960937500002</v>
      </c>
      <c r="M21" s="353">
        <v>4.33209228515625</v>
      </c>
      <c r="N21" s="353">
        <v>1.46125817871094</v>
      </c>
      <c r="O21" s="353">
        <v>5.5653037109375001</v>
      </c>
      <c r="P21" s="353">
        <v>1.2003740234375</v>
      </c>
      <c r="Q21" s="353">
        <v>1.25712866210938</v>
      </c>
      <c r="R21" s="353">
        <v>1.4208405761718801</v>
      </c>
      <c r="S21" s="353">
        <v>0.29992932128906002</v>
      </c>
      <c r="T21" s="353">
        <v>2.2712482910156302</v>
      </c>
      <c r="U21" s="353">
        <v>2.0315698242187499</v>
      </c>
      <c r="V21" s="353">
        <v>12.750546875</v>
      </c>
      <c r="W21" s="353">
        <v>3.4379108886718801</v>
      </c>
      <c r="X21" s="353">
        <v>8.6268281249999994</v>
      </c>
      <c r="Y21" s="353">
        <v>52.806582031250002</v>
      </c>
      <c r="Z21" s="353">
        <v>9.9957958984374997</v>
      </c>
      <c r="AA21" s="353">
        <v>0.29360864257813002</v>
      </c>
      <c r="AB21" s="353">
        <v>1.8287996826171899</v>
      </c>
      <c r="AC21" s="353">
        <v>9.4143681640625001</v>
      </c>
      <c r="AD21" s="353">
        <v>1.91275646972656</v>
      </c>
      <c r="AE21" s="353">
        <v>0.28006817626953001</v>
      </c>
      <c r="AF21" s="354">
        <v>7.4209686279299997E-2</v>
      </c>
    </row>
    <row r="22" spans="1:32" ht="15" thickBot="1" x14ac:dyDescent="0.4">
      <c r="A22" s="77" t="s">
        <v>62</v>
      </c>
      <c r="B22" s="122" t="s">
        <v>555</v>
      </c>
      <c r="C22" s="24">
        <v>152.05517660000001</v>
      </c>
      <c r="D22" s="24">
        <v>73.183212036132801</v>
      </c>
      <c r="E22" s="24">
        <v>43.676126617431699</v>
      </c>
      <c r="F22" s="356">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6">
        <v>1.30300341796875</v>
      </c>
    </row>
    <row r="23" spans="1:32" ht="15" thickBot="1" x14ac:dyDescent="0.4">
      <c r="A23" s="74" t="s">
        <v>805</v>
      </c>
      <c r="B23" s="126" t="s">
        <v>12</v>
      </c>
      <c r="C23" s="210">
        <v>17159.017738999999</v>
      </c>
      <c r="D23" s="210">
        <v>6745.6288266601596</v>
      </c>
      <c r="E23" s="210">
        <v>1333.60587400246</v>
      </c>
      <c r="F23" s="359">
        <v>5412.0229005241399</v>
      </c>
      <c r="G23" s="210">
        <v>597.40784912109405</v>
      </c>
      <c r="H23" s="210">
        <v>2.5531330261230498</v>
      </c>
      <c r="I23" s="210">
        <v>2808.51802702332</v>
      </c>
      <c r="J23" s="210">
        <v>42.5530249023438</v>
      </c>
      <c r="K23" s="210">
        <v>7.2543790283203098</v>
      </c>
      <c r="L23" s="210">
        <v>408.22353344726599</v>
      </c>
      <c r="M23" s="210">
        <v>39.3942118530274</v>
      </c>
      <c r="N23" s="210">
        <v>149.91300878906301</v>
      </c>
      <c r="O23" s="210">
        <v>27.738334472656302</v>
      </c>
      <c r="P23" s="210">
        <v>9.9508766784668001</v>
      </c>
      <c r="Q23" s="210">
        <v>9.9569357299804704</v>
      </c>
      <c r="R23" s="210">
        <v>8.9927562141418491</v>
      </c>
      <c r="S23" s="210">
        <v>4.0787097778320298</v>
      </c>
      <c r="T23" s="210">
        <v>40.7985026855469</v>
      </c>
      <c r="U23" s="210">
        <v>24.680546386718799</v>
      </c>
      <c r="V23" s="210">
        <v>178.62370629882801</v>
      </c>
      <c r="W23" s="210">
        <v>44.218366943359399</v>
      </c>
      <c r="X23" s="210">
        <v>169.512986083984</v>
      </c>
      <c r="Y23" s="210">
        <v>590.37116186523394</v>
      </c>
      <c r="Z23" s="210">
        <v>100.92191503906299</v>
      </c>
      <c r="AA23" s="210">
        <v>3.3401076049804699</v>
      </c>
      <c r="AB23" s="210">
        <v>24.5780656738281</v>
      </c>
      <c r="AC23" s="210">
        <v>79.359693481445305</v>
      </c>
      <c r="AD23" s="210">
        <v>22.596130981445299</v>
      </c>
      <c r="AE23" s="210">
        <v>2.6055148391723599</v>
      </c>
      <c r="AF23" s="359">
        <v>13.881422576904299</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6">
        <v>1.9227142333984399</v>
      </c>
    </row>
    <row r="26" spans="1:32" x14ac:dyDescent="0.35">
      <c r="A26" s="77" t="s">
        <v>65</v>
      </c>
      <c r="B26" s="122" t="s">
        <v>15</v>
      </c>
      <c r="C26" s="24">
        <v>290.82733990000003</v>
      </c>
      <c r="D26" s="24">
        <v>93.291850524902401</v>
      </c>
      <c r="E26" s="24">
        <v>27.1971644592285</v>
      </c>
      <c r="F26" s="356">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6">
        <v>2.2372333984375001</v>
      </c>
    </row>
    <row r="27" spans="1:32" x14ac:dyDescent="0.35">
      <c r="A27" s="77" t="s">
        <v>66</v>
      </c>
      <c r="B27" s="122" t="s">
        <v>16</v>
      </c>
      <c r="C27" s="24">
        <v>2293.8280332999998</v>
      </c>
      <c r="D27" s="24">
        <v>1033.57111743164</v>
      </c>
      <c r="E27" s="24">
        <v>532.22759570312496</v>
      </c>
      <c r="F27" s="356">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6">
        <v>0.26919583129883001</v>
      </c>
    </row>
    <row r="28" spans="1:32" x14ac:dyDescent="0.35">
      <c r="A28" s="77" t="s">
        <v>67</v>
      </c>
      <c r="B28" s="122" t="s">
        <v>17</v>
      </c>
      <c r="C28" s="24">
        <v>6178.7980625839</v>
      </c>
      <c r="D28" s="24">
        <v>2226.7671400702002</v>
      </c>
      <c r="E28" s="24">
        <v>1025.5725089299401</v>
      </c>
      <c r="F28" s="356">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6">
        <v>0.48998471069336003</v>
      </c>
    </row>
    <row r="29" spans="1:32" x14ac:dyDescent="0.35">
      <c r="A29" s="77" t="s">
        <v>68</v>
      </c>
      <c r="B29" s="122" t="s">
        <v>18</v>
      </c>
      <c r="C29" s="24">
        <v>2348.7049747999999</v>
      </c>
      <c r="D29" s="24">
        <v>770.43304769897497</v>
      </c>
      <c r="E29" s="24">
        <v>271.98256652831998</v>
      </c>
      <c r="F29" s="356">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6">
        <v>0.69845074462890999</v>
      </c>
    </row>
    <row r="30" spans="1:32" x14ac:dyDescent="0.35">
      <c r="A30" s="77" t="s">
        <v>69</v>
      </c>
      <c r="B30" s="122" t="s">
        <v>19</v>
      </c>
      <c r="C30" s="24">
        <v>3506.5522507999999</v>
      </c>
      <c r="D30" s="24">
        <v>1698.4488093872101</v>
      </c>
      <c r="E30" s="24">
        <v>1260.1742684483499</v>
      </c>
      <c r="F30" s="356">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6">
        <v>0.73479266357422002</v>
      </c>
    </row>
    <row r="31" spans="1:32" x14ac:dyDescent="0.35">
      <c r="A31" s="77" t="s">
        <v>70</v>
      </c>
      <c r="B31" s="122" t="s">
        <v>20</v>
      </c>
      <c r="C31" s="24">
        <v>226.83276319999999</v>
      </c>
      <c r="D31" s="24">
        <v>108.173451904297</v>
      </c>
      <c r="E31" s="24">
        <v>56.063981246948202</v>
      </c>
      <c r="F31" s="356">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6">
        <v>-1.5213115234375001</v>
      </c>
    </row>
    <row r="32" spans="1:32" x14ac:dyDescent="0.35">
      <c r="A32" s="77" t="s">
        <v>71</v>
      </c>
      <c r="B32" s="122" t="s">
        <v>21</v>
      </c>
      <c r="C32" s="24">
        <v>770.41990820000001</v>
      </c>
      <c r="D32" s="24">
        <v>275.849958801269</v>
      </c>
      <c r="E32" s="24">
        <v>105.693436500549</v>
      </c>
      <c r="F32" s="356">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6">
        <v>3.14033056640625</v>
      </c>
    </row>
    <row r="33" spans="1:32" x14ac:dyDescent="0.35">
      <c r="A33" s="77" t="s">
        <v>72</v>
      </c>
      <c r="B33" s="122" t="s">
        <v>22</v>
      </c>
      <c r="C33" s="24">
        <v>56.376086270000002</v>
      </c>
      <c r="D33" s="24">
        <v>18.194904602050801</v>
      </c>
      <c r="E33" s="24">
        <v>6.6006043033599902</v>
      </c>
      <c r="F33" s="356">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6">
        <v>-0.11723219299319999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6">
        <v>0.27252947998047</v>
      </c>
    </row>
    <row r="37" spans="1:32" ht="15" thickBot="1" x14ac:dyDescent="0.4">
      <c r="A37" s="77" t="s">
        <v>76</v>
      </c>
      <c r="B37" s="122" t="s">
        <v>23</v>
      </c>
      <c r="C37" s="24">
        <v>1028.1531256000001</v>
      </c>
      <c r="D37" s="24">
        <v>290.99581121826202</v>
      </c>
      <c r="E37" s="24">
        <v>115.868058006287</v>
      </c>
      <c r="F37" s="356">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6">
        <v>0.70242614746094001</v>
      </c>
    </row>
    <row r="38" spans="1:32" ht="15" thickBot="1" x14ac:dyDescent="0.4">
      <c r="A38" s="74" t="s">
        <v>805</v>
      </c>
      <c r="B38" s="126" t="s">
        <v>24</v>
      </c>
      <c r="C38" s="210">
        <v>18489.976066453899</v>
      </c>
      <c r="D38" s="210">
        <v>7322.3776290228398</v>
      </c>
      <c r="E38" s="210">
        <v>3941.4951099912801</v>
      </c>
      <c r="F38" s="359">
        <v>3380.8825042004601</v>
      </c>
      <c r="G38" s="210">
        <v>1170.82224133301</v>
      </c>
      <c r="H38" s="210">
        <v>15.312452362060601</v>
      </c>
      <c r="I38" s="210">
        <v>142.02279183959999</v>
      </c>
      <c r="J38" s="210">
        <v>418.18358538818399</v>
      </c>
      <c r="K38" s="210">
        <v>244.38536962890601</v>
      </c>
      <c r="L38" s="210">
        <v>49.014342483520501</v>
      </c>
      <c r="M38" s="210">
        <v>119.685502441406</v>
      </c>
      <c r="N38" s="210">
        <v>28.483853912353499</v>
      </c>
      <c r="O38" s="210">
        <v>71.029704589843803</v>
      </c>
      <c r="P38" s="210">
        <v>9.9204899444580104</v>
      </c>
      <c r="Q38" s="210">
        <v>25.631988723754901</v>
      </c>
      <c r="R38" s="210">
        <v>-1.3043559513092</v>
      </c>
      <c r="S38" s="210">
        <v>9.0335885925293002</v>
      </c>
      <c r="T38" s="210">
        <v>49.157765869140597</v>
      </c>
      <c r="U38" s="210">
        <v>26.559523010253901</v>
      </c>
      <c r="V38" s="210">
        <v>104.30889346313501</v>
      </c>
      <c r="W38" s="210">
        <v>56.174963806152398</v>
      </c>
      <c r="X38" s="210">
        <v>120.999570465088</v>
      </c>
      <c r="Y38" s="210">
        <v>298.14244445800801</v>
      </c>
      <c r="Z38" s="210">
        <v>96.7421202392579</v>
      </c>
      <c r="AA38" s="210">
        <v>186.42526593017601</v>
      </c>
      <c r="AB38" s="210">
        <v>29.334820587158202</v>
      </c>
      <c r="AC38" s="210">
        <v>76.874692077636695</v>
      </c>
      <c r="AD38" s="210">
        <v>24.633595289707198</v>
      </c>
      <c r="AE38" s="210">
        <v>0.47817965698241999</v>
      </c>
      <c r="AF38" s="359">
        <v>8.8291140594482407</v>
      </c>
    </row>
    <row r="39" spans="1:32" x14ac:dyDescent="0.35">
      <c r="A39" s="27" t="s">
        <v>77</v>
      </c>
      <c r="B39" s="155" t="s">
        <v>355</v>
      </c>
      <c r="C39" s="353">
        <v>62122.572423600002</v>
      </c>
      <c r="D39" s="353">
        <v>32589.648506164602</v>
      </c>
      <c r="E39" s="353">
        <v>5271.3134105033896</v>
      </c>
      <c r="F39" s="354">
        <v>27318.334653228801</v>
      </c>
      <c r="G39" s="353">
        <v>27.976621093750001</v>
      </c>
      <c r="H39" s="353">
        <v>2.2805161132812501</v>
      </c>
      <c r="I39" s="353">
        <v>23241.824000000001</v>
      </c>
      <c r="J39" s="353">
        <v>4.2146484375000002</v>
      </c>
      <c r="K39" s="353">
        <v>12.060942382812501</v>
      </c>
      <c r="L39" s="353">
        <v>16.175998046875002</v>
      </c>
      <c r="M39" s="353">
        <v>2109.0050000000001</v>
      </c>
      <c r="N39" s="353">
        <v>69.278515624999997</v>
      </c>
      <c r="O39" s="353">
        <v>15.679</v>
      </c>
      <c r="P39" s="353">
        <v>2.4566337890624999</v>
      </c>
      <c r="Q39" s="353">
        <v>0.77631835937500004</v>
      </c>
      <c r="R39" s="353">
        <v>1.6566259765625</v>
      </c>
      <c r="S39" s="353">
        <v>0.4252380065918</v>
      </c>
      <c r="T39" s="353">
        <v>31.34544140625</v>
      </c>
      <c r="U39" s="353">
        <v>7.4268095703124999</v>
      </c>
      <c r="V39" s="353">
        <v>333.81175000000002</v>
      </c>
      <c r="W39" s="353">
        <v>30.787287109375001</v>
      </c>
      <c r="X39" s="353">
        <v>282.37365625000001</v>
      </c>
      <c r="Y39" s="353">
        <v>778.77425000000005</v>
      </c>
      <c r="Z39" s="353">
        <v>213.24532812499999</v>
      </c>
      <c r="AA39" s="353">
        <v>0.46292541503905998</v>
      </c>
      <c r="AB39" s="353">
        <v>6.2979106445312496</v>
      </c>
      <c r="AC39" s="353">
        <v>128.79176562500001</v>
      </c>
      <c r="AD39" s="353">
        <v>2.2468994140624998</v>
      </c>
      <c r="AE39" s="353">
        <v>0.43031707763672</v>
      </c>
      <c r="AF39" s="354">
        <v>-1.4697452392578001</v>
      </c>
    </row>
    <row r="40" spans="1:32" x14ac:dyDescent="0.35">
      <c r="A40" s="77" t="s">
        <v>78</v>
      </c>
      <c r="B40" s="122" t="s">
        <v>438</v>
      </c>
      <c r="C40" s="24">
        <v>22119.9892745</v>
      </c>
      <c r="D40" s="24">
        <v>8144.6009414672899</v>
      </c>
      <c r="E40" s="24">
        <v>2477.2231575508099</v>
      </c>
      <c r="F40" s="356">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6">
        <v>-2.1566608886719001</v>
      </c>
    </row>
    <row r="41" spans="1:32" x14ac:dyDescent="0.35">
      <c r="A41" s="27" t="s">
        <v>79</v>
      </c>
      <c r="B41" s="155" t="s">
        <v>356</v>
      </c>
      <c r="C41" s="353">
        <v>12052.499289990001</v>
      </c>
      <c r="D41" s="353">
        <v>6573.4937406311101</v>
      </c>
      <c r="E41" s="353">
        <v>909.42245934295704</v>
      </c>
      <c r="F41" s="354">
        <v>5664.0712935485799</v>
      </c>
      <c r="G41" s="353">
        <v>2.5406252441406298</v>
      </c>
      <c r="H41" s="353">
        <v>0.96882073974608995</v>
      </c>
      <c r="I41" s="353">
        <v>4332.9014999999999</v>
      </c>
      <c r="J41" s="353">
        <v>0.88885943603516004</v>
      </c>
      <c r="K41" s="353">
        <v>0.99118060302734001</v>
      </c>
      <c r="L41" s="353">
        <v>0.28815029907227002</v>
      </c>
      <c r="M41" s="353">
        <v>513.91671874999997</v>
      </c>
      <c r="N41" s="353">
        <v>50.612890624999999</v>
      </c>
      <c r="O41" s="353">
        <v>4.74714013671875</v>
      </c>
      <c r="P41" s="353">
        <v>0.66845861816406005</v>
      </c>
      <c r="Q41" s="353">
        <v>0.30837161254883</v>
      </c>
      <c r="R41" s="353">
        <v>0.69956585693358997</v>
      </c>
      <c r="S41" s="353">
        <v>0.33039727783202999</v>
      </c>
      <c r="T41" s="353">
        <v>17.971363281249999</v>
      </c>
      <c r="U41" s="353">
        <v>4.4873730468749997</v>
      </c>
      <c r="V41" s="353">
        <v>179.93114062500001</v>
      </c>
      <c r="W41" s="353">
        <v>13.5300732421875</v>
      </c>
      <c r="X41" s="353">
        <v>103.44652343750001</v>
      </c>
      <c r="Y41" s="353">
        <v>301.92068749999999</v>
      </c>
      <c r="Z41" s="353">
        <v>72.231523437500002</v>
      </c>
      <c r="AA41" s="353">
        <v>0.27293609619141002</v>
      </c>
      <c r="AB41" s="353">
        <v>4.3229340820312503</v>
      </c>
      <c r="AC41" s="353">
        <v>54.24940625</v>
      </c>
      <c r="AD41" s="353">
        <v>1.36036706542969</v>
      </c>
      <c r="AE41" s="353">
        <v>0.26103472900391</v>
      </c>
      <c r="AF41" s="354">
        <v>0.22325155639648001</v>
      </c>
    </row>
    <row r="42" spans="1:32" x14ac:dyDescent="0.35">
      <c r="A42" s="27" t="s">
        <v>80</v>
      </c>
      <c r="B42" s="155" t="s">
        <v>357</v>
      </c>
      <c r="C42" s="353">
        <v>1795.0821174</v>
      </c>
      <c r="D42" s="353">
        <v>684.80049975585905</v>
      </c>
      <c r="E42" s="353">
        <v>270.88518406677298</v>
      </c>
      <c r="F42" s="354">
        <v>413.91529962158199</v>
      </c>
      <c r="G42" s="353">
        <v>3.2981120605468801</v>
      </c>
      <c r="H42" s="353">
        <v>5.6270283203125002</v>
      </c>
      <c r="I42" s="353">
        <v>231.53296875000001</v>
      </c>
      <c r="J42" s="353">
        <v>47.522785156250002</v>
      </c>
      <c r="K42" s="353">
        <v>1.8903452148437501</v>
      </c>
      <c r="L42" s="353">
        <v>0.51141812133789</v>
      </c>
      <c r="M42" s="353">
        <v>1.5718868408203099</v>
      </c>
      <c r="N42" s="353">
        <v>1.0152720947265601</v>
      </c>
      <c r="O42" s="353">
        <v>2.9288701171875</v>
      </c>
      <c r="P42" s="353">
        <v>1.03659008789063</v>
      </c>
      <c r="Q42" s="353">
        <v>0.40604196166992002</v>
      </c>
      <c r="R42" s="353">
        <v>1.74995654296875</v>
      </c>
      <c r="S42" s="353">
        <v>0.56199798583983995</v>
      </c>
      <c r="T42" s="353">
        <v>4.9513037109375002</v>
      </c>
      <c r="U42" s="353">
        <v>2.2220639648437501</v>
      </c>
      <c r="V42" s="353">
        <v>18.378882812499999</v>
      </c>
      <c r="W42" s="353">
        <v>5.6243081054687503</v>
      </c>
      <c r="X42" s="353">
        <v>10.1461953125</v>
      </c>
      <c r="Y42" s="353">
        <v>45.639410156250001</v>
      </c>
      <c r="Z42" s="353">
        <v>9.6947441406249997</v>
      </c>
      <c r="AA42" s="353">
        <v>0.54225372314453002</v>
      </c>
      <c r="AB42" s="353">
        <v>3.51696142578125</v>
      </c>
      <c r="AC42" s="353">
        <v>7.8615986328125</v>
      </c>
      <c r="AD42" s="353">
        <v>3.0499873046874999</v>
      </c>
      <c r="AE42" s="353">
        <v>0.40031561279297001</v>
      </c>
      <c r="AF42" s="354">
        <v>2.2340014648437498</v>
      </c>
    </row>
    <row r="43" spans="1:32" x14ac:dyDescent="0.35">
      <c r="A43" s="77" t="s">
        <v>81</v>
      </c>
      <c r="B43" s="122" t="s">
        <v>25</v>
      </c>
      <c r="C43" s="24">
        <v>22716.570733</v>
      </c>
      <c r="D43" s="24">
        <v>9503.9505268859903</v>
      </c>
      <c r="E43" s="24">
        <v>3669.2363837470998</v>
      </c>
      <c r="F43" s="356">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6">
        <v>-1.8045430908203</v>
      </c>
    </row>
    <row r="44" spans="1:32" ht="15" thickBot="1" x14ac:dyDescent="0.4">
      <c r="A44" s="77" t="s">
        <v>82</v>
      </c>
      <c r="B44" s="122" t="s">
        <v>26</v>
      </c>
      <c r="C44" s="24">
        <v>12947.2277502</v>
      </c>
      <c r="D44" s="24">
        <v>6301.5034053955096</v>
      </c>
      <c r="E44" s="24">
        <v>3304.3041396179201</v>
      </c>
      <c r="F44" s="356">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6">
        <v>-0.10103445434570001</v>
      </c>
    </row>
    <row r="45" spans="1:32" ht="15" thickBot="1" x14ac:dyDescent="0.4">
      <c r="A45" s="74" t="s">
        <v>805</v>
      </c>
      <c r="B45" s="126" t="s">
        <v>27</v>
      </c>
      <c r="C45" s="210">
        <v>133753.94158869001</v>
      </c>
      <c r="D45" s="210">
        <v>63797.997620300303</v>
      </c>
      <c r="E45" s="210">
        <v>15902.384734829</v>
      </c>
      <c r="F45" s="359">
        <v>47895.612344482397</v>
      </c>
      <c r="G45" s="210">
        <v>1392.66215527344</v>
      </c>
      <c r="H45" s="210">
        <v>40.2844926147461</v>
      </c>
      <c r="I45" s="210">
        <v>29908.34053125</v>
      </c>
      <c r="J45" s="210">
        <v>1003.83771099854</v>
      </c>
      <c r="K45" s="210">
        <v>2105.7430932006801</v>
      </c>
      <c r="L45" s="210">
        <v>211.827750061035</v>
      </c>
      <c r="M45" s="210">
        <v>4937.0241680908202</v>
      </c>
      <c r="N45" s="210">
        <v>755.59111584472703</v>
      </c>
      <c r="O45" s="210">
        <v>2740.0614946289102</v>
      </c>
      <c r="P45" s="210">
        <v>165.24977380371101</v>
      </c>
      <c r="Q45" s="210">
        <v>72.553901855468794</v>
      </c>
      <c r="R45" s="210">
        <v>18.343964050293</v>
      </c>
      <c r="S45" s="210">
        <v>3.7567335815429699</v>
      </c>
      <c r="T45" s="210">
        <v>85.810811523437494</v>
      </c>
      <c r="U45" s="210">
        <v>25.013489990234401</v>
      </c>
      <c r="V45" s="210">
        <v>908.05334374999995</v>
      </c>
      <c r="W45" s="210">
        <v>70.336390136718805</v>
      </c>
      <c r="X45" s="210">
        <v>619.34958593750002</v>
      </c>
      <c r="Y45" s="210">
        <v>1992.11009765625</v>
      </c>
      <c r="Z45" s="210">
        <v>486.39607226562498</v>
      </c>
      <c r="AA45" s="210">
        <v>2.5224896850585901</v>
      </c>
      <c r="AB45" s="210">
        <v>23.857513183593799</v>
      </c>
      <c r="AC45" s="210">
        <v>315.48152441406302</v>
      </c>
      <c r="AD45" s="210">
        <v>12.2573177490234</v>
      </c>
      <c r="AE45" s="210">
        <v>2.2215535888671898</v>
      </c>
      <c r="AF45" s="359">
        <v>-3.0747306518555</v>
      </c>
    </row>
    <row r="46" spans="1:32" x14ac:dyDescent="0.35">
      <c r="A46" s="77" t="s">
        <v>83</v>
      </c>
      <c r="B46" s="122" t="s">
        <v>28</v>
      </c>
      <c r="C46" s="24">
        <v>590.67681319999997</v>
      </c>
      <c r="D46" s="24">
        <v>146.86115368652301</v>
      </c>
      <c r="E46" s="24">
        <v>67.378320117950494</v>
      </c>
      <c r="F46" s="356">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6">
        <v>0.80185687255858995</v>
      </c>
    </row>
    <row r="47" spans="1:32" x14ac:dyDescent="0.35">
      <c r="A47" s="77" t="s">
        <v>84</v>
      </c>
      <c r="B47" s="122" t="s">
        <v>29</v>
      </c>
      <c r="C47" s="24">
        <v>297.16603400000002</v>
      </c>
      <c r="D47" s="24">
        <v>111.75719662475601</v>
      </c>
      <c r="E47" s="24">
        <v>60.348821826934802</v>
      </c>
      <c r="F47" s="356">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6">
        <v>-1.4190251464843999</v>
      </c>
    </row>
    <row r="48" spans="1:32" x14ac:dyDescent="0.35">
      <c r="A48" s="77" t="s">
        <v>85</v>
      </c>
      <c r="B48" s="122" t="s">
        <v>30</v>
      </c>
      <c r="C48" s="24">
        <v>260.29458140000003</v>
      </c>
      <c r="D48" s="24">
        <v>105.633652282715</v>
      </c>
      <c r="E48" s="24">
        <v>63.309646781921401</v>
      </c>
      <c r="F48" s="356">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6">
        <v>1.81022375488281</v>
      </c>
    </row>
    <row r="49" spans="1:32" x14ac:dyDescent="0.35">
      <c r="A49" s="77" t="s">
        <v>86</v>
      </c>
      <c r="B49" s="122" t="s">
        <v>31</v>
      </c>
      <c r="C49" s="24">
        <v>7150.7592789999999</v>
      </c>
      <c r="D49" s="24">
        <v>2249.9794673461902</v>
      </c>
      <c r="E49" s="24">
        <v>509.68528008842497</v>
      </c>
      <c r="F49" s="356">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6">
        <v>0.85763415527344</v>
      </c>
    </row>
    <row r="50" spans="1:32" x14ac:dyDescent="0.35">
      <c r="A50" s="77" t="s">
        <v>87</v>
      </c>
      <c r="B50" s="122" t="s">
        <v>32</v>
      </c>
      <c r="C50" s="24">
        <v>117.3885006</v>
      </c>
      <c r="D50" s="24">
        <v>45.298399444580099</v>
      </c>
      <c r="E50" s="24">
        <v>20.164849777221701</v>
      </c>
      <c r="F50" s="356">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6">
        <v>0.87026037597656003</v>
      </c>
    </row>
    <row r="51" spans="1:32" x14ac:dyDescent="0.35">
      <c r="A51" s="27" t="s">
        <v>88</v>
      </c>
      <c r="B51" s="156" t="s">
        <v>33</v>
      </c>
      <c r="C51" s="37">
        <v>5344.4522632999997</v>
      </c>
      <c r="D51" s="37">
        <v>2041.9784356079099</v>
      </c>
      <c r="E51" s="37">
        <v>415.26463839340198</v>
      </c>
      <c r="F51" s="355">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5">
        <v>-0.1819077606201</v>
      </c>
    </row>
    <row r="52" spans="1:32" x14ac:dyDescent="0.35">
      <c r="A52" s="77" t="s">
        <v>89</v>
      </c>
      <c r="B52" s="122" t="s">
        <v>448</v>
      </c>
      <c r="C52" s="24">
        <v>1485.7244538</v>
      </c>
      <c r="D52" s="24">
        <v>795.14093347168</v>
      </c>
      <c r="E52" s="24">
        <v>127.213399032593</v>
      </c>
      <c r="F52" s="356">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6">
        <v>0.90754321289063</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6">
        <v>1.8155307617187499</v>
      </c>
    </row>
    <row r="55" spans="1:32" x14ac:dyDescent="0.35">
      <c r="A55" s="77" t="s">
        <v>92</v>
      </c>
      <c r="B55" s="122" t="s">
        <v>35</v>
      </c>
      <c r="C55" s="24">
        <v>731.47424120000005</v>
      </c>
      <c r="D55" s="24">
        <v>201.454059326172</v>
      </c>
      <c r="E55" s="24">
        <v>70.024684356689505</v>
      </c>
      <c r="F55" s="356">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6">
        <v>1.1859185791015601</v>
      </c>
    </row>
    <row r="56" spans="1:32" x14ac:dyDescent="0.35">
      <c r="A56" s="77" t="s">
        <v>93</v>
      </c>
      <c r="B56" s="122" t="s">
        <v>36</v>
      </c>
      <c r="C56" s="24">
        <v>566.61538059999998</v>
      </c>
      <c r="D56" s="24">
        <v>219.65995288085901</v>
      </c>
      <c r="E56" s="24">
        <v>95.505015411377002</v>
      </c>
      <c r="F56" s="356">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6">
        <v>0.50396545410156002</v>
      </c>
    </row>
    <row r="57" spans="1:32" x14ac:dyDescent="0.35">
      <c r="A57" s="27" t="s">
        <v>94</v>
      </c>
      <c r="B57" s="155" t="s">
        <v>358</v>
      </c>
      <c r="C57" s="353">
        <v>32763.400686500001</v>
      </c>
      <c r="D57" s="353">
        <v>11514.1291817322</v>
      </c>
      <c r="E57" s="353">
        <v>1988.79155341721</v>
      </c>
      <c r="F57" s="354">
        <v>9525.3374460754494</v>
      </c>
      <c r="G57" s="353">
        <v>370.71871874999999</v>
      </c>
      <c r="H57" s="353">
        <v>2.4058293457031299</v>
      </c>
      <c r="I57" s="353">
        <v>7853.0394999999999</v>
      </c>
      <c r="J57" s="353">
        <v>88.792874999999995</v>
      </c>
      <c r="K57" s="353">
        <v>59.0454453125</v>
      </c>
      <c r="L57" s="353">
        <v>22.051593749999999</v>
      </c>
      <c r="M57" s="353">
        <v>264.76359374999998</v>
      </c>
      <c r="N57" s="353">
        <v>19.504166015625</v>
      </c>
      <c r="O57" s="353">
        <v>27.239439453125001</v>
      </c>
      <c r="P57" s="353">
        <v>6.3017714843750001</v>
      </c>
      <c r="Q57" s="353">
        <v>1.6279211425781299</v>
      </c>
      <c r="R57" s="353">
        <v>7.8702734374999999</v>
      </c>
      <c r="S57" s="353">
        <v>1.7516533203125</v>
      </c>
      <c r="T57" s="353">
        <v>12.241215820312499</v>
      </c>
      <c r="U57" s="353">
        <v>8.7215000000000007</v>
      </c>
      <c r="V57" s="353">
        <v>112.3070390625</v>
      </c>
      <c r="W57" s="353">
        <v>47.346652343750002</v>
      </c>
      <c r="X57" s="353">
        <v>61.313890624999999</v>
      </c>
      <c r="Y57" s="353">
        <v>401.27934375000001</v>
      </c>
      <c r="Z57" s="353">
        <v>96.304101562499994</v>
      </c>
      <c r="AA57" s="353">
        <v>0.56790722656250003</v>
      </c>
      <c r="AB57" s="353">
        <v>3.0984865722656298</v>
      </c>
      <c r="AC57" s="353">
        <v>56.982765624999999</v>
      </c>
      <c r="AD57" s="353">
        <v>1.5406297607421899</v>
      </c>
      <c r="AE57" s="353">
        <v>0.43962905883789</v>
      </c>
      <c r="AF57" s="354">
        <v>-1.91849609375</v>
      </c>
    </row>
    <row r="58" spans="1:32" x14ac:dyDescent="0.35">
      <c r="A58" s="77" t="s">
        <v>95</v>
      </c>
      <c r="B58" s="122" t="s">
        <v>37</v>
      </c>
      <c r="C58" s="24">
        <v>2623.9531699999998</v>
      </c>
      <c r="D58" s="24">
        <v>861.13877456665</v>
      </c>
      <c r="E58" s="24">
        <v>262.63259222412103</v>
      </c>
      <c r="F58" s="356">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6">
        <v>1.03526110839844</v>
      </c>
    </row>
    <row r="59" spans="1:32" x14ac:dyDescent="0.35">
      <c r="A59" s="77" t="s">
        <v>96</v>
      </c>
      <c r="B59" s="122" t="s">
        <v>38</v>
      </c>
      <c r="C59" s="24">
        <v>362.89767399999999</v>
      </c>
      <c r="D59" s="24">
        <v>146.04706491088899</v>
      </c>
      <c r="E59" s="24">
        <v>72.538613693237295</v>
      </c>
      <c r="F59" s="356">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6">
        <v>0.48340740966797002</v>
      </c>
    </row>
    <row r="60" spans="1:32" ht="15" thickBot="1" x14ac:dyDescent="0.4">
      <c r="A60" s="27" t="s">
        <v>97</v>
      </c>
      <c r="B60" s="156" t="s">
        <v>533</v>
      </c>
      <c r="C60" s="37">
        <v>973.26968529999999</v>
      </c>
      <c r="D60" s="37">
        <v>282.01542584228503</v>
      </c>
      <c r="E60" s="37">
        <v>127.200509941101</v>
      </c>
      <c r="F60" s="355">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5">
        <v>1.7216040039062499</v>
      </c>
    </row>
    <row r="61" spans="1:32" ht="15" thickBot="1" x14ac:dyDescent="0.4">
      <c r="A61" s="74" t="s">
        <v>805</v>
      </c>
      <c r="B61" s="126" t="s">
        <v>39</v>
      </c>
      <c r="C61" s="210">
        <v>54216.404276699999</v>
      </c>
      <c r="D61" s="210">
        <v>19079.255274871801</v>
      </c>
      <c r="E61" s="210">
        <v>3954.5654150257101</v>
      </c>
      <c r="F61" s="359">
        <v>15124.689645782501</v>
      </c>
      <c r="G61" s="210">
        <v>1982.75158398438</v>
      </c>
      <c r="H61" s="210">
        <v>27.031326416015599</v>
      </c>
      <c r="I61" s="210">
        <v>8507.8688564758304</v>
      </c>
      <c r="J61" s="210">
        <v>800.35683087158202</v>
      </c>
      <c r="K61" s="210">
        <v>106.26263922119099</v>
      </c>
      <c r="L61" s="210">
        <v>709.57692990112298</v>
      </c>
      <c r="M61" s="210">
        <v>410.72372506713901</v>
      </c>
      <c r="N61" s="210">
        <v>78.255483581543004</v>
      </c>
      <c r="O61" s="210">
        <v>89.653159301757796</v>
      </c>
      <c r="P61" s="210">
        <v>85.186424468994204</v>
      </c>
      <c r="Q61" s="210">
        <v>22.8246107025147</v>
      </c>
      <c r="R61" s="210">
        <v>28.717472488403299</v>
      </c>
      <c r="S61" s="210">
        <v>6.8430429077148398</v>
      </c>
      <c r="T61" s="210">
        <v>61.758833251953099</v>
      </c>
      <c r="U61" s="210">
        <v>39.2532163085938</v>
      </c>
      <c r="V61" s="210">
        <v>373.80618127441397</v>
      </c>
      <c r="W61" s="210">
        <v>105.07474951171901</v>
      </c>
      <c r="X61" s="210">
        <v>251.09920507812501</v>
      </c>
      <c r="Y61" s="210">
        <v>979.88742163085999</v>
      </c>
      <c r="Z61" s="210">
        <v>231.72184497070299</v>
      </c>
      <c r="AA61" s="210">
        <v>5.7220272521972699</v>
      </c>
      <c r="AB61" s="210">
        <v>33.143308044433603</v>
      </c>
      <c r="AC61" s="210">
        <v>146.37522583007799</v>
      </c>
      <c r="AD61" s="210">
        <v>27.610758239746101</v>
      </c>
      <c r="AE61" s="210">
        <v>4.7110123138427697</v>
      </c>
      <c r="AF61" s="359">
        <v>8.4737766876220704</v>
      </c>
    </row>
    <row r="62" spans="1:32" ht="15" thickBot="1" x14ac:dyDescent="0.4">
      <c r="A62" s="75" t="s">
        <v>805</v>
      </c>
      <c r="B62" s="133" t="s">
        <v>40</v>
      </c>
      <c r="C62" s="229">
        <v>379197.02548270702</v>
      </c>
      <c r="D62" s="229">
        <v>159369.920446295</v>
      </c>
      <c r="E62" s="229">
        <v>49986.1209163608</v>
      </c>
      <c r="F62" s="360">
        <v>109383.798576204</v>
      </c>
      <c r="G62" s="229">
        <v>6647.8758786010803</v>
      </c>
      <c r="H62" s="229">
        <v>263.83158460998499</v>
      </c>
      <c r="I62" s="229">
        <v>54053.651271102899</v>
      </c>
      <c r="J62" s="229">
        <v>2968.9683327636699</v>
      </c>
      <c r="K62" s="229">
        <v>2932.0092839965801</v>
      </c>
      <c r="L62" s="229">
        <v>2188.8367053070101</v>
      </c>
      <c r="M62" s="229">
        <v>9513.7357157287606</v>
      </c>
      <c r="N62" s="229">
        <v>9285.95965756226</v>
      </c>
      <c r="O62" s="229">
        <v>4106.1684185180702</v>
      </c>
      <c r="P62" s="229">
        <v>770.41564868164096</v>
      </c>
      <c r="Q62" s="229">
        <v>297.16712069702203</v>
      </c>
      <c r="R62" s="229">
        <v>664.72220004463202</v>
      </c>
      <c r="S62" s="229">
        <v>51.359797515869097</v>
      </c>
      <c r="T62" s="229">
        <v>307.90511560058599</v>
      </c>
      <c r="U62" s="229">
        <v>148.80651983642599</v>
      </c>
      <c r="V62" s="229">
        <v>1859.33682400513</v>
      </c>
      <c r="W62" s="229">
        <v>668.25721893310504</v>
      </c>
      <c r="X62" s="229">
        <v>1509.5723993225099</v>
      </c>
      <c r="Y62" s="229">
        <v>5926.7995001220697</v>
      </c>
      <c r="Z62" s="229">
        <v>1274.1344385986299</v>
      </c>
      <c r="AA62" s="229">
        <v>2910.7112305297901</v>
      </c>
      <c r="AB62" s="229">
        <v>128.261610687256</v>
      </c>
      <c r="AC62" s="229">
        <v>749.38682305908196</v>
      </c>
      <c r="AD62" s="229">
        <v>107.557213752031</v>
      </c>
      <c r="AE62" s="229">
        <v>11.828822975158699</v>
      </c>
      <c r="AF62" s="360">
        <v>36.5392436523437</v>
      </c>
    </row>
    <row r="63" spans="1:32" ht="15" thickBot="1" x14ac:dyDescent="0.4">
      <c r="A63" s="75" t="s">
        <v>805</v>
      </c>
      <c r="B63" s="133" t="s">
        <v>922</v>
      </c>
      <c r="C63" s="229">
        <v>19616244.773226101</v>
      </c>
      <c r="D63" s="229">
        <v>9421704.5661783796</v>
      </c>
      <c r="E63" s="229">
        <v>5508656.6559793698</v>
      </c>
      <c r="F63" s="360">
        <v>3913047.9395266999</v>
      </c>
      <c r="G63" s="229">
        <v>92205.696659271198</v>
      </c>
      <c r="H63" s="229">
        <v>4655.0314904899597</v>
      </c>
      <c r="I63" s="229">
        <v>363566.01343304501</v>
      </c>
      <c r="J63" s="229">
        <v>108060.71693411301</v>
      </c>
      <c r="K63" s="229">
        <v>153078.641148239</v>
      </c>
      <c r="L63" s="229">
        <v>160311.753189087</v>
      </c>
      <c r="M63" s="229">
        <v>697898.05302233901</v>
      </c>
      <c r="N63" s="229">
        <v>470497.24258871499</v>
      </c>
      <c r="O63" s="229">
        <v>807378.47807940701</v>
      </c>
      <c r="P63" s="229">
        <v>218811.68870550499</v>
      </c>
      <c r="Q63" s="229">
        <v>34688.013546173097</v>
      </c>
      <c r="R63" s="229">
        <v>12653.6666549606</v>
      </c>
      <c r="S63" s="229">
        <v>8114.5583983611996</v>
      </c>
      <c r="T63" s="229">
        <v>7649.5673247070299</v>
      </c>
      <c r="U63" s="229">
        <v>3657.18462559509</v>
      </c>
      <c r="V63" s="229">
        <v>101492.224953857</v>
      </c>
      <c r="W63" s="229">
        <v>42300.165539901798</v>
      </c>
      <c r="X63" s="229">
        <v>37420.969265258798</v>
      </c>
      <c r="Y63" s="229">
        <v>186250.10480725099</v>
      </c>
      <c r="Z63" s="229">
        <v>40852.849553588901</v>
      </c>
      <c r="AA63" s="229">
        <v>323233.02832061797</v>
      </c>
      <c r="AB63" s="229">
        <v>1217.1391037139899</v>
      </c>
      <c r="AC63" s="229">
        <v>30500.839893493601</v>
      </c>
      <c r="AD63" s="229">
        <v>353.72659907156202</v>
      </c>
      <c r="AE63" s="229">
        <v>608.68489370346094</v>
      </c>
      <c r="AF63" s="360">
        <v>5591.9007962284104</v>
      </c>
    </row>
    <row r="64" spans="1:32" x14ac:dyDescent="0.35">
      <c r="A64" s="76" t="s">
        <v>805</v>
      </c>
      <c r="B64" s="140" t="s">
        <v>42</v>
      </c>
      <c r="C64" s="232">
        <v>1056648.3145131699</v>
      </c>
      <c r="D64" s="232">
        <v>354749.48355557502</v>
      </c>
      <c r="E64" s="232">
        <v>198427.96423730801</v>
      </c>
      <c r="F64" s="361">
        <v>156321.513439509</v>
      </c>
      <c r="G64" s="232">
        <v>8595.6874790039092</v>
      </c>
      <c r="H64" s="232">
        <v>145.42741630554201</v>
      </c>
      <c r="I64" s="232">
        <v>42692.419885162402</v>
      </c>
      <c r="J64" s="232">
        <v>7982.2246971435598</v>
      </c>
      <c r="K64" s="232">
        <v>3051.7681989135699</v>
      </c>
      <c r="L64" s="232">
        <v>5907.5803019103996</v>
      </c>
      <c r="M64" s="232">
        <v>19806.471596313499</v>
      </c>
      <c r="N64" s="232">
        <v>14381.1671915894</v>
      </c>
      <c r="O64" s="232">
        <v>15060.592715332001</v>
      </c>
      <c r="P64" s="232">
        <v>8618.7977888183595</v>
      </c>
      <c r="Q64" s="232">
        <v>896.67613525390595</v>
      </c>
      <c r="R64" s="232">
        <v>152.90872259521501</v>
      </c>
      <c r="S64" s="232">
        <v>250.73390658569301</v>
      </c>
      <c r="T64" s="232">
        <v>264.33057092285202</v>
      </c>
      <c r="U64" s="232">
        <v>101.394211853027</v>
      </c>
      <c r="V64" s="232">
        <v>1282.3362731933601</v>
      </c>
      <c r="W64" s="232">
        <v>1860.59607116699</v>
      </c>
      <c r="X64" s="232">
        <v>1456.6847727050799</v>
      </c>
      <c r="Y64" s="232">
        <v>6836.0870668945299</v>
      </c>
      <c r="Z64" s="232">
        <v>1529.06356176758</v>
      </c>
      <c r="AA64" s="232">
        <v>13956.4814136353</v>
      </c>
      <c r="AB64" s="232">
        <v>78.009581298828095</v>
      </c>
      <c r="AC64" s="232">
        <v>1461.2727961425801</v>
      </c>
      <c r="AD64" s="232">
        <v>40.2175209756494</v>
      </c>
      <c r="AE64" s="232">
        <v>-106.76956565857</v>
      </c>
      <c r="AF64" s="361">
        <v>19.353129684448199</v>
      </c>
    </row>
    <row r="65" spans="1:32" x14ac:dyDescent="0.35">
      <c r="A65" s="76" t="s">
        <v>805</v>
      </c>
      <c r="B65" s="124" t="s">
        <v>43</v>
      </c>
      <c r="C65" s="25">
        <v>3477523.6882446399</v>
      </c>
      <c r="D65" s="25">
        <v>1346459.6832427899</v>
      </c>
      <c r="E65" s="25">
        <v>618943.65586562897</v>
      </c>
      <c r="F65" s="362">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2">
        <v>13.328483949661299</v>
      </c>
    </row>
    <row r="66" spans="1:32" ht="15" thickBot="1" x14ac:dyDescent="0.4">
      <c r="A66" s="76" t="s">
        <v>805</v>
      </c>
      <c r="B66" s="125" t="s">
        <v>315</v>
      </c>
      <c r="C66" s="214">
        <v>19995441.7987088</v>
      </c>
      <c r="D66" s="214">
        <v>9581074.4866246693</v>
      </c>
      <c r="E66" s="214">
        <v>5558642.7768957298</v>
      </c>
      <c r="F66" s="363">
        <v>4022431.7381028999</v>
      </c>
      <c r="G66" s="214">
        <v>98853.5725378723</v>
      </c>
      <c r="H66" s="214">
        <v>4918.86307509994</v>
      </c>
      <c r="I66" s="214">
        <v>417619.66470414802</v>
      </c>
      <c r="J66" s="214">
        <v>111029.685266876</v>
      </c>
      <c r="K66" s="214">
        <v>156010.650432236</v>
      </c>
      <c r="L66" s="214">
        <v>162500.58989439401</v>
      </c>
      <c r="M66" s="214">
        <v>707411.78873806796</v>
      </c>
      <c r="N66" s="214">
        <v>479783.20224627701</v>
      </c>
      <c r="O66" s="214">
        <v>811484.64649792504</v>
      </c>
      <c r="P66" s="214">
        <v>219582.104354187</v>
      </c>
      <c r="Q66" s="214">
        <v>34985.180666870103</v>
      </c>
      <c r="R66" s="214">
        <v>13318.3888550053</v>
      </c>
      <c r="S66" s="214">
        <v>8165.9181958770696</v>
      </c>
      <c r="T66" s="214">
        <v>7957.4724403076198</v>
      </c>
      <c r="U66" s="214">
        <v>3805.9911454315202</v>
      </c>
      <c r="V66" s="214">
        <v>103351.561777863</v>
      </c>
      <c r="W66" s="214">
        <v>42968.422758834902</v>
      </c>
      <c r="X66" s="214">
        <v>38930.541664581302</v>
      </c>
      <c r="Y66" s="214">
        <v>192176.90430737301</v>
      </c>
      <c r="Z66" s="214">
        <v>42126.983992187503</v>
      </c>
      <c r="AA66" s="214">
        <v>326143.73955114698</v>
      </c>
      <c r="AB66" s="214">
        <v>1345.4007144012501</v>
      </c>
      <c r="AC66" s="214">
        <v>31250.226716552701</v>
      </c>
      <c r="AD66" s="214">
        <v>461.28381282359402</v>
      </c>
      <c r="AE66" s="214">
        <v>620.51371667861895</v>
      </c>
      <c r="AF66" s="363">
        <v>5628.4400398807502</v>
      </c>
    </row>
    <row r="67" spans="1:32" x14ac:dyDescent="0.35">
      <c r="A67" s="76" t="s">
        <v>805</v>
      </c>
      <c r="B67" s="124" t="s">
        <v>341</v>
      </c>
      <c r="C67" s="25">
        <v>73606.557730943896</v>
      </c>
      <c r="D67" s="25">
        <v>32508.567305200799</v>
      </c>
      <c r="E67" s="25">
        <v>12691.6620111868</v>
      </c>
      <c r="F67" s="362">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2">
        <v>12.8125634002686</v>
      </c>
    </row>
    <row r="68" spans="1:32" x14ac:dyDescent="0.35">
      <c r="A68" s="76" t="s">
        <v>805</v>
      </c>
      <c r="B68" s="124" t="s">
        <v>349</v>
      </c>
      <c r="C68" s="25">
        <v>126364.50276206</v>
      </c>
      <c r="D68" s="25">
        <v>50397.938285278302</v>
      </c>
      <c r="E68" s="25">
        <v>14598.638123975799</v>
      </c>
      <c r="F68" s="362">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2">
        <v>12.558334960937501</v>
      </c>
    </row>
    <row r="69" spans="1:32" x14ac:dyDescent="0.35">
      <c r="A69" s="76" t="s">
        <v>805</v>
      </c>
      <c r="B69" s="124" t="s">
        <v>342</v>
      </c>
      <c r="C69" s="25">
        <v>9208.7648567839005</v>
      </c>
      <c r="D69" s="25">
        <v>3440.8009891302599</v>
      </c>
      <c r="E69" s="25">
        <v>1735.1773878972199</v>
      </c>
      <c r="F69" s="362">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2">
        <v>1.8459596252441399</v>
      </c>
    </row>
    <row r="70" spans="1:32" x14ac:dyDescent="0.35">
      <c r="A70" s="76" t="s">
        <v>805</v>
      </c>
      <c r="B70" s="124" t="s">
        <v>343</v>
      </c>
      <c r="C70" s="25">
        <v>43493.944133899997</v>
      </c>
      <c r="D70" s="25">
        <v>14883.2345255127</v>
      </c>
      <c r="E70" s="25">
        <v>2742.8582533931699</v>
      </c>
      <c r="F70" s="362">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2">
        <v>15.931117645263701</v>
      </c>
    </row>
    <row r="71" spans="1:32" x14ac:dyDescent="0.35">
      <c r="A71" s="76" t="s">
        <v>805</v>
      </c>
      <c r="B71" s="124" t="s">
        <v>344</v>
      </c>
      <c r="C71" s="25">
        <v>54216.404276699999</v>
      </c>
      <c r="D71" s="25">
        <v>19079.255274871801</v>
      </c>
      <c r="E71" s="25">
        <v>3954.5654150257101</v>
      </c>
      <c r="F71" s="362">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2">
        <v>8.4737766876220704</v>
      </c>
    </row>
    <row r="72" spans="1:32" x14ac:dyDescent="0.35">
      <c r="A72" s="76" t="s">
        <v>805</v>
      </c>
      <c r="B72" s="124" t="s">
        <v>345</v>
      </c>
      <c r="C72" s="25">
        <v>10106.747191053901</v>
      </c>
      <c r="D72" s="25">
        <v>3755.9327738287502</v>
      </c>
      <c r="E72" s="25">
        <v>1750.2660879800001</v>
      </c>
      <c r="F72" s="362">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2">
        <v>5.5043221282959003</v>
      </c>
    </row>
    <row r="73" spans="1:32" x14ac:dyDescent="0.35">
      <c r="A73" s="76" t="s">
        <v>805</v>
      </c>
      <c r="B73" s="124" t="s">
        <v>346</v>
      </c>
      <c r="C73" s="25">
        <v>166403.72822136301</v>
      </c>
      <c r="D73" s="25">
        <v>67430.138375744194</v>
      </c>
      <c r="E73" s="25">
        <v>27293.2987674219</v>
      </c>
      <c r="F73" s="362">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2">
        <v>16.685816192627001</v>
      </c>
    </row>
    <row r="74" spans="1:32" x14ac:dyDescent="0.35">
      <c r="A74" s="76" t="s">
        <v>805</v>
      </c>
      <c r="B74" s="124" t="s">
        <v>350</v>
      </c>
      <c r="C74" s="25">
        <v>111633.95231419</v>
      </c>
      <c r="D74" s="25">
        <v>55653.396678833</v>
      </c>
      <c r="E74" s="25">
        <v>13425.161577278101</v>
      </c>
      <c r="F74" s="362">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2">
        <v>-0.91806976318360001</v>
      </c>
    </row>
    <row r="75" spans="1:32" ht="15" thickBot="1" x14ac:dyDescent="0.4">
      <c r="A75" s="76" t="s">
        <v>805</v>
      </c>
      <c r="B75" s="125" t="s">
        <v>1228</v>
      </c>
      <c r="C75" s="214">
        <v>27421.1500624</v>
      </c>
      <c r="D75" s="214">
        <v>8493.2087009582592</v>
      </c>
      <c r="E75" s="214">
        <v>1537.7670571746801</v>
      </c>
      <c r="F75" s="363">
        <v>6955.4417076377904</v>
      </c>
      <c r="G75" s="214">
        <v>66.036489257812505</v>
      </c>
      <c r="H75" s="214">
        <v>2.8708819885253898</v>
      </c>
      <c r="I75" s="214">
        <v>5703.6814569244398</v>
      </c>
      <c r="J75" s="214">
        <v>15.9301627807617</v>
      </c>
      <c r="K75" s="214">
        <v>12.1995644836426</v>
      </c>
      <c r="L75" s="214">
        <v>9.0051839294433602</v>
      </c>
      <c r="M75" s="214">
        <v>21.268872650146498</v>
      </c>
      <c r="N75" s="214">
        <v>21.812967712402301</v>
      </c>
      <c r="O75" s="214">
        <v>23.543362426757799</v>
      </c>
      <c r="P75" s="214">
        <v>6.0736857604980496</v>
      </c>
      <c r="Q75" s="214">
        <v>2.8901834716796899</v>
      </c>
      <c r="R75" s="214">
        <v>12.3945594520569</v>
      </c>
      <c r="S75" s="214">
        <v>2.9958760070800801</v>
      </c>
      <c r="T75" s="214">
        <v>24.476397460937498</v>
      </c>
      <c r="U75" s="214">
        <v>11.7616600341797</v>
      </c>
      <c r="V75" s="214">
        <v>94.031517089843803</v>
      </c>
      <c r="W75" s="214">
        <v>30.403502929687502</v>
      </c>
      <c r="X75" s="214">
        <v>119.507436279297</v>
      </c>
      <c r="Y75" s="214">
        <v>561.35308959960901</v>
      </c>
      <c r="Z75" s="214">
        <v>85.030193847656307</v>
      </c>
      <c r="AA75" s="214">
        <v>1.63280236816406</v>
      </c>
      <c r="AB75" s="214">
        <v>10.5903605957031</v>
      </c>
      <c r="AC75" s="214">
        <v>94.777733276367201</v>
      </c>
      <c r="AD75" s="214">
        <v>12.6171546630859</v>
      </c>
      <c r="AE75" s="214">
        <v>1.12293222808838</v>
      </c>
      <c r="AF75" s="363">
        <v>7.4336804199218802</v>
      </c>
    </row>
    <row r="76" spans="1:32" x14ac:dyDescent="0.35">
      <c r="A76" s="76" t="s">
        <v>805</v>
      </c>
      <c r="B76" s="124" t="s">
        <v>347</v>
      </c>
      <c r="C76" s="25">
        <v>1361013.1623527801</v>
      </c>
      <c r="D76" s="25">
        <v>727565.31305723602</v>
      </c>
      <c r="E76" s="25">
        <v>485767.109790719</v>
      </c>
      <c r="F76" s="362">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2">
        <v>8.0900311565399203</v>
      </c>
    </row>
    <row r="77" spans="1:32" x14ac:dyDescent="0.35">
      <c r="A77" s="76" t="s">
        <v>805</v>
      </c>
      <c r="B77" s="124" t="s">
        <v>348</v>
      </c>
      <c r="C77" s="25">
        <v>625026.01503157895</v>
      </c>
      <c r="D77" s="25">
        <v>196973.60655821301</v>
      </c>
      <c r="E77" s="25">
        <v>82210.864961948799</v>
      </c>
      <c r="F77" s="362">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2">
        <v>12.1244284667969</v>
      </c>
    </row>
    <row r="78" spans="1:32" x14ac:dyDescent="0.35">
      <c r="A78" s="76" t="s">
        <v>805</v>
      </c>
      <c r="B78" s="124" t="s">
        <v>617</v>
      </c>
      <c r="C78" s="25">
        <v>7906861.1142241601</v>
      </c>
      <c r="D78" s="25">
        <v>4581837.3263795804</v>
      </c>
      <c r="E78" s="25">
        <v>3088232.3078189902</v>
      </c>
      <c r="F78" s="362">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2">
        <v>4679.2963081207299</v>
      </c>
    </row>
    <row r="79" spans="1:32" ht="15" thickBot="1" x14ac:dyDescent="0.4">
      <c r="A79" s="76" t="s">
        <v>805</v>
      </c>
      <c r="B79" s="125" t="s">
        <v>1227</v>
      </c>
      <c r="C79" s="214">
        <v>14168058.892946901</v>
      </c>
      <c r="D79" s="214">
        <v>7208456.9721481996</v>
      </c>
      <c r="E79" s="214">
        <v>4449356.5327010797</v>
      </c>
      <c r="F79" s="363">
        <v>2759100.4601536901</v>
      </c>
      <c r="G79" s="214">
        <v>64018.162619140603</v>
      </c>
      <c r="H79" s="214">
        <v>3467.0129825210602</v>
      </c>
      <c r="I79" s="214">
        <v>145412.13542553701</v>
      </c>
      <c r="J79" s="214">
        <v>83283.859484375003</v>
      </c>
      <c r="K79" s="214">
        <v>83311.798735351593</v>
      </c>
      <c r="L79" s="214">
        <v>132262.34897070299</v>
      </c>
      <c r="M79" s="214">
        <v>509821.71339843801</v>
      </c>
      <c r="N79" s="214">
        <v>336272.33759374998</v>
      </c>
      <c r="O79" s="214">
        <v>579658.255476563</v>
      </c>
      <c r="P79" s="214">
        <v>201333.97997827199</v>
      </c>
      <c r="Q79" s="214">
        <v>20444.4985036621</v>
      </c>
      <c r="R79" s="214">
        <v>8714.5172921447793</v>
      </c>
      <c r="S79" s="214">
        <v>7042.7045960388195</v>
      </c>
      <c r="T79" s="214">
        <v>5147.4689467773396</v>
      </c>
      <c r="U79" s="214">
        <v>2507.8573854675301</v>
      </c>
      <c r="V79" s="214">
        <v>83948.998123535202</v>
      </c>
      <c r="W79" s="214">
        <v>15319.9296317139</v>
      </c>
      <c r="X79" s="214">
        <v>27880.4975390625</v>
      </c>
      <c r="Y79" s="214">
        <v>135438.237390625</v>
      </c>
      <c r="Z79" s="214">
        <v>31348.3989902344</v>
      </c>
      <c r="AA79" s="214">
        <v>254920.41976171901</v>
      </c>
      <c r="AB79" s="214">
        <v>884.60274829101604</v>
      </c>
      <c r="AC79" s="214">
        <v>20407.2789233398</v>
      </c>
      <c r="AD79" s="214">
        <v>153.18300238609299</v>
      </c>
      <c r="AE79" s="214">
        <v>527.11256597900399</v>
      </c>
      <c r="AF79" s="363">
        <v>5573.1500880660997</v>
      </c>
    </row>
    <row r="80" spans="1:32" x14ac:dyDescent="0.35">
      <c r="A80" s="76" t="s">
        <v>805</v>
      </c>
      <c r="B80" s="124" t="s">
        <v>626</v>
      </c>
      <c r="C80" s="25">
        <v>144599.42004229</v>
      </c>
      <c r="D80" s="25">
        <v>62644.914915679998</v>
      </c>
      <c r="E80" s="25">
        <v>10423.722514917399</v>
      </c>
      <c r="F80" s="362">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2">
        <v>8.4740785522461</v>
      </c>
    </row>
    <row r="81" spans="1:32" x14ac:dyDescent="0.35">
      <c r="A81" s="76" t="s">
        <v>805</v>
      </c>
      <c r="B81" s="124" t="s">
        <v>627</v>
      </c>
      <c r="C81" s="25">
        <v>1077247.5725805601</v>
      </c>
      <c r="D81" s="25">
        <v>408628.94305581099</v>
      </c>
      <c r="E81" s="25">
        <v>103480.446283542</v>
      </c>
      <c r="F81" s="362">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2">
        <v>12.8468347854614</v>
      </c>
    </row>
    <row r="82" spans="1:32" x14ac:dyDescent="0.35">
      <c r="A82" s="76" t="s">
        <v>805</v>
      </c>
      <c r="B82" s="124" t="s">
        <v>628</v>
      </c>
      <c r="C82" s="25">
        <v>234597.60544041701</v>
      </c>
      <c r="D82" s="25">
        <v>96725.005530615395</v>
      </c>
      <c r="E82" s="25">
        <v>39562.398401443403</v>
      </c>
      <c r="F82" s="362">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2">
        <v>28.065165100097701</v>
      </c>
    </row>
    <row r="83" spans="1:32" ht="15" thickBot="1" x14ac:dyDescent="0.4">
      <c r="A83" s="76" t="s">
        <v>805</v>
      </c>
      <c r="B83" s="125" t="s">
        <v>629</v>
      </c>
      <c r="C83" s="214">
        <v>18538997.200645499</v>
      </c>
      <c r="D83" s="214">
        <v>9013075.6231225692</v>
      </c>
      <c r="E83" s="214">
        <v>5405176.20969583</v>
      </c>
      <c r="F83" s="363">
        <v>3607899.4396032202</v>
      </c>
      <c r="G83" s="214">
        <v>88673.762583221396</v>
      </c>
      <c r="H83" s="214">
        <v>4267.7684216117896</v>
      </c>
      <c r="I83" s="214">
        <v>209732.308008789</v>
      </c>
      <c r="J83" s="214">
        <v>105399.25978774999</v>
      </c>
      <c r="K83" s="214">
        <v>151472.67565446501</v>
      </c>
      <c r="L83" s="214">
        <v>157924.70845919801</v>
      </c>
      <c r="M83" s="214">
        <v>646257.33039477502</v>
      </c>
      <c r="N83" s="214">
        <v>426756.67681723001</v>
      </c>
      <c r="O83" s="214">
        <v>802264.34143097</v>
      </c>
      <c r="P83" s="214">
        <v>218106.72553222699</v>
      </c>
      <c r="Q83" s="214">
        <v>33842.195753997803</v>
      </c>
      <c r="R83" s="214">
        <v>12123.1021707077</v>
      </c>
      <c r="S83" s="214">
        <v>7767.84732316589</v>
      </c>
      <c r="T83" s="214">
        <v>7022.0020117187496</v>
      </c>
      <c r="U83" s="214">
        <v>3482.3364145355199</v>
      </c>
      <c r="V83" s="214">
        <v>98394.868935302802</v>
      </c>
      <c r="W83" s="214">
        <v>38717.185276474003</v>
      </c>
      <c r="X83" s="214">
        <v>35533.684270141603</v>
      </c>
      <c r="Y83" s="214">
        <v>171323.40250842299</v>
      </c>
      <c r="Z83" s="214">
        <v>38516.397721069399</v>
      </c>
      <c r="AA83" s="214">
        <v>313459.22282788099</v>
      </c>
      <c r="AB83" s="214">
        <v>1125.4782218780499</v>
      </c>
      <c r="AC83" s="214">
        <v>29243.2454838257</v>
      </c>
      <c r="AD83" s="214">
        <v>316.32048779499502</v>
      </c>
      <c r="AE83" s="214">
        <v>597.53914461898796</v>
      </c>
      <c r="AF83" s="363">
        <v>5579.0539614429499</v>
      </c>
    </row>
    <row r="84" spans="1:32" x14ac:dyDescent="0.35">
      <c r="A84" s="76" t="s">
        <v>805</v>
      </c>
      <c r="B84" s="124" t="s">
        <v>326</v>
      </c>
      <c r="C84" s="25">
        <v>17763.886409070001</v>
      </c>
      <c r="D84" s="25">
        <v>7144.9946233825704</v>
      </c>
      <c r="E84" s="25">
        <v>2293.8721833152799</v>
      </c>
      <c r="F84" s="362">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2">
        <v>21.387053726196299</v>
      </c>
    </row>
    <row r="85" spans="1:32" x14ac:dyDescent="0.35">
      <c r="A85" s="76" t="s">
        <v>805</v>
      </c>
      <c r="B85" s="124" t="s">
        <v>327</v>
      </c>
      <c r="C85" s="25">
        <v>19793.7210691</v>
      </c>
      <c r="D85" s="25">
        <v>7340.8598468627897</v>
      </c>
      <c r="E85" s="25">
        <v>1879.80723515511</v>
      </c>
      <c r="F85" s="362">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2">
        <v>1.3934354858398399</v>
      </c>
    </row>
    <row r="86" spans="1:32" x14ac:dyDescent="0.35">
      <c r="A86" s="76" t="s">
        <v>805</v>
      </c>
      <c r="B86" s="124" t="s">
        <v>328</v>
      </c>
      <c r="C86" s="25">
        <v>219037.181443184</v>
      </c>
      <c r="D86" s="25">
        <v>91533.000622888794</v>
      </c>
      <c r="E86" s="25">
        <v>24109.220137136199</v>
      </c>
      <c r="F86" s="362">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2">
        <v>8.25682756042481</v>
      </c>
    </row>
    <row r="87" spans="1:32" x14ac:dyDescent="0.35">
      <c r="A87" s="76" t="s">
        <v>805</v>
      </c>
      <c r="B87" s="124" t="s">
        <v>329</v>
      </c>
      <c r="C87" s="25">
        <v>982665.56332838302</v>
      </c>
      <c r="D87" s="25">
        <v>383749.74167109601</v>
      </c>
      <c r="E87" s="25">
        <v>167303.22679310199</v>
      </c>
      <c r="F87" s="362">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2">
        <v>17.840968648910501</v>
      </c>
    </row>
    <row r="88" spans="1:32" x14ac:dyDescent="0.35">
      <c r="A88" s="76" t="s">
        <v>805</v>
      </c>
      <c r="B88" s="124" t="s">
        <v>330</v>
      </c>
      <c r="C88" s="25">
        <v>141625.53772225301</v>
      </c>
      <c r="D88" s="25">
        <v>60416.075241222803</v>
      </c>
      <c r="E88" s="25">
        <v>23477.335159408802</v>
      </c>
      <c r="F88" s="362">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2">
        <v>3.7550317993164102</v>
      </c>
    </row>
    <row r="89" spans="1:32" x14ac:dyDescent="0.35">
      <c r="A89" s="76" t="s">
        <v>805</v>
      </c>
      <c r="B89" s="124" t="s">
        <v>331</v>
      </c>
      <c r="C89" s="25">
        <v>4065377.4235912301</v>
      </c>
      <c r="D89" s="25">
        <v>1589331.4107578199</v>
      </c>
      <c r="E89" s="25">
        <v>754820.49678613804</v>
      </c>
      <c r="F89" s="362">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2">
        <v>-125.11309522629</v>
      </c>
    </row>
    <row r="90" spans="1:32" ht="15" thickBot="1" x14ac:dyDescent="0.4">
      <c r="A90" s="76" t="s">
        <v>805</v>
      </c>
      <c r="B90" s="125" t="s">
        <v>830</v>
      </c>
      <c r="C90" s="214">
        <v>14431943.7273791</v>
      </c>
      <c r="D90" s="214">
        <v>7413564.1072331304</v>
      </c>
      <c r="E90" s="214">
        <v>4578289.8879656699</v>
      </c>
      <c r="F90" s="363">
        <v>2835274.2440004102</v>
      </c>
      <c r="G90" s="214">
        <v>60727.916180267297</v>
      </c>
      <c r="H90" s="214">
        <v>3521.7628597641001</v>
      </c>
      <c r="I90" s="214">
        <v>195002.00266204801</v>
      </c>
      <c r="J90" s="214">
        <v>82541.2806180115</v>
      </c>
      <c r="K90" s="214">
        <v>80014.354838012703</v>
      </c>
      <c r="L90" s="214">
        <v>133125.839877502</v>
      </c>
      <c r="M90" s="214">
        <v>524304.07553649903</v>
      </c>
      <c r="N90" s="214">
        <v>336634.73178653</v>
      </c>
      <c r="O90" s="214">
        <v>582023.48325732397</v>
      </c>
      <c r="P90" s="214">
        <v>197031.28876702901</v>
      </c>
      <c r="Q90" s="214">
        <v>20224.575906341601</v>
      </c>
      <c r="R90" s="214">
        <v>9040.9414547195502</v>
      </c>
      <c r="S90" s="214">
        <v>7073.3094723358099</v>
      </c>
      <c r="T90" s="214">
        <v>5356.6110574951199</v>
      </c>
      <c r="U90" s="214">
        <v>2623.88341960144</v>
      </c>
      <c r="V90" s="214">
        <v>85733.953218505907</v>
      </c>
      <c r="W90" s="214">
        <v>17437.198480956999</v>
      </c>
      <c r="X90" s="214">
        <v>28960.7291682129</v>
      </c>
      <c r="Y90" s="214">
        <v>142867.83257666</v>
      </c>
      <c r="Z90" s="214">
        <v>32598.4669511719</v>
      </c>
      <c r="AA90" s="214">
        <v>259592.51732601901</v>
      </c>
      <c r="AB90" s="214">
        <v>934.26691979980501</v>
      </c>
      <c r="AC90" s="214">
        <v>21438.395499877901</v>
      </c>
      <c r="AD90" s="214">
        <v>193.31939928764101</v>
      </c>
      <c r="AE90" s="214">
        <v>577.446421203613</v>
      </c>
      <c r="AF90" s="363">
        <v>5694.0603452301002</v>
      </c>
    </row>
    <row r="91" spans="1:32" x14ac:dyDescent="0.35">
      <c r="A91" s="76" t="s">
        <v>805</v>
      </c>
      <c r="B91" s="124" t="s">
        <v>332</v>
      </c>
      <c r="C91" s="25">
        <v>55400.156526669998</v>
      </c>
      <c r="D91" s="25">
        <v>19373.809817474401</v>
      </c>
      <c r="E91" s="25">
        <v>5511.6367199516299</v>
      </c>
      <c r="F91" s="362">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2">
        <v>34.842535324096701</v>
      </c>
    </row>
    <row r="92" spans="1:32" x14ac:dyDescent="0.35">
      <c r="A92" s="76" t="s">
        <v>805</v>
      </c>
      <c r="B92" s="124" t="s">
        <v>333</v>
      </c>
      <c r="C92" s="25">
        <v>33613.4213428</v>
      </c>
      <c r="D92" s="25">
        <v>10286.7164287415</v>
      </c>
      <c r="E92" s="25">
        <v>3199.0943876981401</v>
      </c>
      <c r="F92" s="362">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2">
        <v>6.5803991374969497</v>
      </c>
    </row>
    <row r="93" spans="1:32" x14ac:dyDescent="0.35">
      <c r="A93" s="76" t="s">
        <v>805</v>
      </c>
      <c r="B93" s="124" t="s">
        <v>334</v>
      </c>
      <c r="C93" s="25">
        <v>4689.3219170000002</v>
      </c>
      <c r="D93" s="25">
        <v>2153.1156325073198</v>
      </c>
      <c r="E93" s="25">
        <v>1472.8534783482601</v>
      </c>
      <c r="F93" s="362">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2">
        <v>6.9883504028320296</v>
      </c>
    </row>
    <row r="94" spans="1:32" x14ac:dyDescent="0.35">
      <c r="A94" s="76" t="s">
        <v>805</v>
      </c>
      <c r="B94" s="124" t="s">
        <v>335</v>
      </c>
      <c r="C94" s="25">
        <v>437958.37947290001</v>
      </c>
      <c r="D94" s="25">
        <v>277500.03927243099</v>
      </c>
      <c r="E94" s="25">
        <v>229876.44250407399</v>
      </c>
      <c r="F94" s="362">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2">
        <v>11.6949544830322</v>
      </c>
    </row>
    <row r="95" spans="1:32" x14ac:dyDescent="0.35">
      <c r="A95" s="76" t="s">
        <v>805</v>
      </c>
      <c r="B95" s="124" t="s">
        <v>336</v>
      </c>
      <c r="C95" s="25">
        <v>14483.8346633</v>
      </c>
      <c r="D95" s="25">
        <v>6281.9452491149896</v>
      </c>
      <c r="E95" s="25">
        <v>3683.17620051003</v>
      </c>
      <c r="F95" s="362">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2">
        <v>9.5273186645507799</v>
      </c>
    </row>
    <row r="96" spans="1:32" ht="15" thickBot="1" x14ac:dyDescent="0.4">
      <c r="A96" s="76" t="s">
        <v>805</v>
      </c>
      <c r="B96" s="125" t="s">
        <v>337</v>
      </c>
      <c r="C96" s="214">
        <v>106074.389970394</v>
      </c>
      <c r="D96" s="214">
        <v>38291.346519004102</v>
      </c>
      <c r="E96" s="214">
        <v>15136.1301356106</v>
      </c>
      <c r="F96" s="363">
        <v>23155.2165544905</v>
      </c>
      <c r="G96" s="214">
        <v>1374.3865454101599</v>
      </c>
      <c r="H96" s="214">
        <v>44.227177215576198</v>
      </c>
      <c r="I96" s="214">
        <v>7407.7507677002004</v>
      </c>
      <c r="J96" s="214">
        <v>312.30642620849602</v>
      </c>
      <c r="K96" s="214">
        <v>701.97854077148395</v>
      </c>
      <c r="L96" s="214">
        <v>361.58090585327199</v>
      </c>
      <c r="M96" s="214">
        <v>1617.3953726196301</v>
      </c>
      <c r="N96" s="214">
        <v>5697.9580883178696</v>
      </c>
      <c r="O96" s="214">
        <v>253.23685534667999</v>
      </c>
      <c r="P96" s="214">
        <v>43.783708740234403</v>
      </c>
      <c r="Q96" s="214">
        <v>80.297061950683599</v>
      </c>
      <c r="R96" s="214">
        <v>60.397027847289998</v>
      </c>
      <c r="S96" s="214">
        <v>234.14345462036101</v>
      </c>
      <c r="T96" s="214">
        <v>174.57397814941399</v>
      </c>
      <c r="U96" s="214">
        <v>46.864231475830103</v>
      </c>
      <c r="V96" s="214">
        <v>436.521569213867</v>
      </c>
      <c r="W96" s="214">
        <v>639.36699754333495</v>
      </c>
      <c r="X96" s="214">
        <v>181.66222204589801</v>
      </c>
      <c r="Y96" s="214">
        <v>1399.58119445801</v>
      </c>
      <c r="Z96" s="214">
        <v>277.98580297851601</v>
      </c>
      <c r="AA96" s="214">
        <v>1485.7270701904299</v>
      </c>
      <c r="AB96" s="214">
        <v>44.500853210449201</v>
      </c>
      <c r="AC96" s="214">
        <v>231.41837200927699</v>
      </c>
      <c r="AD96" s="214">
        <v>25.0238384221792</v>
      </c>
      <c r="AE96" s="214">
        <v>11.673492099762001</v>
      </c>
      <c r="AF96" s="363">
        <v>10.8750000915527</v>
      </c>
    </row>
    <row r="97" spans="1:32" x14ac:dyDescent="0.35">
      <c r="A97" s="76" t="s">
        <v>805</v>
      </c>
      <c r="B97" s="124" t="s">
        <v>338</v>
      </c>
      <c r="C97" s="25">
        <v>118646.64793344399</v>
      </c>
      <c r="D97" s="25">
        <v>45007.037982385897</v>
      </c>
      <c r="E97" s="25">
        <v>11541.919050161099</v>
      </c>
      <c r="F97" s="362">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2">
        <v>30.4373159637451</v>
      </c>
    </row>
    <row r="98" spans="1:32" x14ac:dyDescent="0.35">
      <c r="A98" s="76" t="s">
        <v>805</v>
      </c>
      <c r="B98" s="124" t="s">
        <v>339</v>
      </c>
      <c r="C98" s="25">
        <v>305667.03397479001</v>
      </c>
      <c r="D98" s="25">
        <v>92784.764122116103</v>
      </c>
      <c r="E98" s="25">
        <v>20828.506552282099</v>
      </c>
      <c r="F98" s="362">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2">
        <v>12.9916713924408</v>
      </c>
    </row>
    <row r="99" spans="1:32" ht="15" thickBot="1" x14ac:dyDescent="0.4">
      <c r="A99" s="76" t="s">
        <v>805</v>
      </c>
      <c r="B99" s="125" t="s">
        <v>623</v>
      </c>
      <c r="C99" s="214">
        <v>45305.889382369998</v>
      </c>
      <c r="D99" s="214">
        <v>18326.8441105042</v>
      </c>
      <c r="E99" s="214">
        <v>2960.5538837013301</v>
      </c>
      <c r="F99" s="363">
        <v>15366.290354164101</v>
      </c>
      <c r="G99" s="214">
        <v>479.38506127929702</v>
      </c>
      <c r="H99" s="214">
        <v>16.7626805419922</v>
      </c>
      <c r="I99" s="214">
        <v>11426.033211456301</v>
      </c>
      <c r="J99" s="214">
        <v>77.160662048339901</v>
      </c>
      <c r="K99" s="214">
        <v>261.90427914428699</v>
      </c>
      <c r="L99" s="214">
        <v>63.391153747558597</v>
      </c>
      <c r="M99" s="214">
        <v>192.22897680664099</v>
      </c>
      <c r="N99" s="214">
        <v>132.72607901001001</v>
      </c>
      <c r="O99" s="214">
        <v>51.734997253418001</v>
      </c>
      <c r="P99" s="214">
        <v>12.578783203125001</v>
      </c>
      <c r="Q99" s="214">
        <v>14.2397627105713</v>
      </c>
      <c r="R99" s="214">
        <v>16.673324783325199</v>
      </c>
      <c r="S99" s="214">
        <v>5.67584909057617</v>
      </c>
      <c r="T99" s="214">
        <v>67.181646728515702</v>
      </c>
      <c r="U99" s="214">
        <v>30.514858581542999</v>
      </c>
      <c r="V99" s="214">
        <v>401.80633804321297</v>
      </c>
      <c r="W99" s="214">
        <v>59.587559753417999</v>
      </c>
      <c r="X99" s="214">
        <v>340.97844668579103</v>
      </c>
      <c r="Y99" s="214">
        <v>1189.69172814941</v>
      </c>
      <c r="Z99" s="214">
        <v>268.28610314941398</v>
      </c>
      <c r="AA99" s="214">
        <v>4.5316760864257803</v>
      </c>
      <c r="AB99" s="214">
        <v>33.286767669677701</v>
      </c>
      <c r="AC99" s="214">
        <v>176.87224822998101</v>
      </c>
      <c r="AD99" s="214">
        <v>26.285642578125</v>
      </c>
      <c r="AE99" s="214">
        <v>3.8958688201904299</v>
      </c>
      <c r="AF99" s="363">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1308</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1334</v>
      </c>
    </row>
    <row r="114" spans="2:2" x14ac:dyDescent="0.35">
      <c r="B114" s="70" t="s">
        <v>1335</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X114"/>
  <sheetViews>
    <sheetView zoomScaleNormal="100" workbookViewId="0"/>
  </sheetViews>
  <sheetFormatPr defaultRowHeight="14.5" x14ac:dyDescent="0.35"/>
  <cols>
    <col min="1" max="1" width="5.453125" style="30" bestFit="1" customWidth="1"/>
    <col min="2" max="2" width="33.26953125" style="21" bestFit="1" customWidth="1"/>
    <col min="3" max="24" width="13.26953125" style="63" customWidth="1"/>
  </cols>
  <sheetData>
    <row r="1" spans="1:24" s="7" customFormat="1" ht="15" thickBot="1" x14ac:dyDescent="0.4">
      <c r="A1" s="73"/>
      <c r="B1" s="70" t="s">
        <v>1275</v>
      </c>
      <c r="C1" s="173" t="s">
        <v>1298</v>
      </c>
      <c r="D1" s="92"/>
      <c r="E1" s="92"/>
      <c r="F1" s="92"/>
      <c r="G1" s="92"/>
      <c r="H1" s="173"/>
      <c r="I1" s="92"/>
      <c r="J1" s="92"/>
      <c r="K1" s="92"/>
      <c r="L1" s="92"/>
      <c r="M1" s="173"/>
      <c r="N1" s="173"/>
      <c r="O1" s="92"/>
      <c r="P1" s="92"/>
      <c r="Q1" s="92"/>
      <c r="R1" s="92"/>
      <c r="S1" s="173"/>
      <c r="T1" s="92"/>
      <c r="U1" s="92"/>
      <c r="V1" s="92"/>
      <c r="W1" s="92"/>
      <c r="X1" s="173"/>
    </row>
    <row r="2" spans="1:24" ht="74" thickBot="1" x14ac:dyDescent="0.4">
      <c r="A2" s="8" t="s">
        <v>1013</v>
      </c>
      <c r="B2" s="121" t="s">
        <v>625</v>
      </c>
      <c r="C2" s="391" t="s">
        <v>1282</v>
      </c>
      <c r="D2" s="171" t="s">
        <v>1283</v>
      </c>
      <c r="E2" s="171" t="s">
        <v>1284</v>
      </c>
      <c r="F2" s="171" t="s">
        <v>1299</v>
      </c>
      <c r="G2" s="171" t="s">
        <v>1300</v>
      </c>
      <c r="H2" s="172" t="s">
        <v>1285</v>
      </c>
      <c r="I2" s="171" t="s">
        <v>1286</v>
      </c>
      <c r="J2" s="171" t="s">
        <v>1287</v>
      </c>
      <c r="K2" s="171" t="s">
        <v>1301</v>
      </c>
      <c r="L2" s="171" t="s">
        <v>1302</v>
      </c>
      <c r="M2" s="172" t="s">
        <v>1288</v>
      </c>
      <c r="N2" s="172" t="s">
        <v>1289</v>
      </c>
      <c r="O2" s="171" t="s">
        <v>1290</v>
      </c>
      <c r="P2" s="171" t="s">
        <v>1291</v>
      </c>
      <c r="Q2" s="171" t="s">
        <v>1303</v>
      </c>
      <c r="R2" s="171" t="s">
        <v>1304</v>
      </c>
      <c r="S2" s="172" t="s">
        <v>1292</v>
      </c>
      <c r="T2" s="171" t="s">
        <v>1293</v>
      </c>
      <c r="U2" s="171" t="s">
        <v>1294</v>
      </c>
      <c r="V2" s="171" t="s">
        <v>1305</v>
      </c>
      <c r="W2" s="171" t="s">
        <v>1306</v>
      </c>
      <c r="X2" s="172" t="s">
        <v>1295</v>
      </c>
    </row>
    <row r="3" spans="1:24" x14ac:dyDescent="0.35">
      <c r="A3" s="27" t="s">
        <v>44</v>
      </c>
      <c r="B3" s="147" t="s">
        <v>351</v>
      </c>
      <c r="C3" s="197">
        <v>20120.22</v>
      </c>
      <c r="D3" s="148">
        <v>1899.4312477526701</v>
      </c>
      <c r="E3" s="148">
        <v>41.781951800000002</v>
      </c>
      <c r="F3" s="148">
        <v>72.091483259998299</v>
      </c>
      <c r="G3" s="148">
        <v>110.457093529999</v>
      </c>
      <c r="H3" s="197">
        <v>1788.97415422268</v>
      </c>
      <c r="I3" s="148">
        <v>8168.7879382020201</v>
      </c>
      <c r="J3" s="148">
        <v>3.4719867</v>
      </c>
      <c r="K3" s="148">
        <v>35.471340272996599</v>
      </c>
      <c r="L3" s="148">
        <v>55.023744960002603</v>
      </c>
      <c r="M3" s="197">
        <v>8113.7641932420001</v>
      </c>
      <c r="N3" s="188">
        <v>23.806533800005798</v>
      </c>
      <c r="O3" s="150">
        <v>2.2474343819506499</v>
      </c>
      <c r="P3" s="150">
        <v>4.9437006541520001E-2</v>
      </c>
      <c r="Q3" s="150">
        <v>8.5299680267989994E-2</v>
      </c>
      <c r="R3" s="150">
        <v>0.13069442235584</v>
      </c>
      <c r="S3" s="188">
        <v>2.11673995959482</v>
      </c>
      <c r="T3" s="150">
        <v>9.6654274235513196</v>
      </c>
      <c r="U3" s="150">
        <v>4.10810461947E-3</v>
      </c>
      <c r="V3" s="150">
        <v>4.1970200183730003E-2</v>
      </c>
      <c r="W3" s="150">
        <v>6.5104886735490003E-2</v>
      </c>
      <c r="X3" s="188">
        <v>9.6003225368158098</v>
      </c>
    </row>
    <row r="4" spans="1:24" x14ac:dyDescent="0.35">
      <c r="A4" s="27" t="s">
        <v>45</v>
      </c>
      <c r="B4" s="156" t="s">
        <v>0</v>
      </c>
      <c r="C4" s="198">
        <v>1396.76</v>
      </c>
      <c r="D4" s="157">
        <v>132.940993287488</v>
      </c>
      <c r="E4" s="157">
        <v>52.3146038</v>
      </c>
      <c r="F4" s="157">
        <v>52.778942270000002</v>
      </c>
      <c r="G4" s="157">
        <v>57.157536937999602</v>
      </c>
      <c r="H4" s="198">
        <v>75.783456349489001</v>
      </c>
      <c r="I4" s="157">
        <v>379.00423871359999</v>
      </c>
      <c r="J4" s="157">
        <v>11.76021184</v>
      </c>
      <c r="K4" s="157">
        <v>13.801067160000301</v>
      </c>
      <c r="L4" s="157">
        <v>18.307923311000199</v>
      </c>
      <c r="M4" s="198">
        <v>360.69631540260002</v>
      </c>
      <c r="N4" s="189">
        <v>8.4182870438440691</v>
      </c>
      <c r="O4" s="56">
        <v>0.80123674889589003</v>
      </c>
      <c r="P4" s="56">
        <v>0.31530066108234001</v>
      </c>
      <c r="Q4" s="56">
        <v>0.31809923386934003</v>
      </c>
      <c r="R4" s="56">
        <v>0.34448906946303998</v>
      </c>
      <c r="S4" s="189">
        <v>0.45674767943285</v>
      </c>
      <c r="T4" s="56">
        <v>2.2842624877034599</v>
      </c>
      <c r="U4" s="56">
        <v>7.0878919045170005E-2</v>
      </c>
      <c r="V4" s="56">
        <v>8.3179175280109999E-2</v>
      </c>
      <c r="W4" s="56">
        <v>0.11034204416556</v>
      </c>
      <c r="X4" s="189">
        <v>2.1739204435379</v>
      </c>
    </row>
    <row r="5" spans="1:24" x14ac:dyDescent="0.35">
      <c r="A5" s="77" t="s">
        <v>46</v>
      </c>
      <c r="B5" s="122" t="s">
        <v>1</v>
      </c>
      <c r="C5" s="199">
        <v>442.7097</v>
      </c>
      <c r="D5" s="52">
        <v>182.64768805711699</v>
      </c>
      <c r="E5" s="52">
        <v>90.228511999999995</v>
      </c>
      <c r="F5" s="52">
        <v>91.329527460000094</v>
      </c>
      <c r="G5" s="52">
        <v>95.0810305440002</v>
      </c>
      <c r="H5" s="199">
        <v>87.566657513116994</v>
      </c>
      <c r="I5" s="52">
        <v>107.47313887190001</v>
      </c>
      <c r="J5" s="52">
        <v>1.0176654999999999</v>
      </c>
      <c r="K5" s="52">
        <v>1.84506290999998</v>
      </c>
      <c r="L5" s="52">
        <v>5.7870680469999796</v>
      </c>
      <c r="M5" s="199">
        <v>101.6860708249</v>
      </c>
      <c r="N5" s="190">
        <v>9.9015639875373793</v>
      </c>
      <c r="O5" s="49">
        <v>4.0850647059987901</v>
      </c>
      <c r="P5" s="49">
        <v>2.0180343576575899</v>
      </c>
      <c r="Q5" s="49">
        <v>2.04265946758506</v>
      </c>
      <c r="R5" s="49">
        <v>2.1265648977928699</v>
      </c>
      <c r="S5" s="190">
        <v>1.95849980820592</v>
      </c>
      <c r="T5" s="49">
        <v>2.4037245207900599</v>
      </c>
      <c r="U5" s="49">
        <v>2.2760920002790001E-2</v>
      </c>
      <c r="V5" s="49">
        <v>4.1266338786790001E-2</v>
      </c>
      <c r="W5" s="49">
        <v>0.12943250298695</v>
      </c>
      <c r="X5" s="190">
        <v>2.2742920178030999</v>
      </c>
    </row>
    <row r="6" spans="1:24" x14ac:dyDescent="0.35">
      <c r="A6" s="77" t="s">
        <v>47</v>
      </c>
      <c r="B6" s="122" t="s">
        <v>2</v>
      </c>
      <c r="C6" s="199">
        <v>152.7747</v>
      </c>
      <c r="D6" s="52">
        <v>143.18800095073101</v>
      </c>
      <c r="E6" s="52">
        <v>0.3449296</v>
      </c>
      <c r="F6" s="52">
        <v>3.3013381099999801</v>
      </c>
      <c r="G6" s="52">
        <v>19.231150169999999</v>
      </c>
      <c r="H6" s="199">
        <v>123.956850780731</v>
      </c>
      <c r="I6" s="52">
        <v>42.218104931230101</v>
      </c>
      <c r="J6" s="52">
        <v>0.25567830000000002</v>
      </c>
      <c r="K6" s="52">
        <v>0.54568568118001004</v>
      </c>
      <c r="L6" s="52">
        <v>2.2547181921800701</v>
      </c>
      <c r="M6" s="199">
        <v>39.963386739050001</v>
      </c>
      <c r="N6" s="190">
        <v>6.8585396933799396</v>
      </c>
      <c r="O6" s="49">
        <v>6.42816243878279</v>
      </c>
      <c r="P6" s="49">
        <v>1.548498117176E-2</v>
      </c>
      <c r="Q6" s="49">
        <v>0.14820751386652001</v>
      </c>
      <c r="R6" s="49">
        <v>0.86334718242153996</v>
      </c>
      <c r="S6" s="190">
        <v>5.5648152563612596</v>
      </c>
      <c r="T6" s="49">
        <v>1.89530431707685</v>
      </c>
      <c r="U6" s="49">
        <v>1.1478207905409999E-2</v>
      </c>
      <c r="V6" s="49">
        <v>2.4497556889210001E-2</v>
      </c>
      <c r="W6" s="49">
        <v>0.10122143403622</v>
      </c>
      <c r="X6" s="190">
        <v>1.7940828830406299</v>
      </c>
    </row>
    <row r="7" spans="1:24" x14ac:dyDescent="0.35">
      <c r="A7" s="77" t="s">
        <v>48</v>
      </c>
      <c r="B7" s="122" t="s">
        <v>3</v>
      </c>
      <c r="C7" s="199">
        <v>836.29110000000003</v>
      </c>
      <c r="D7" s="52">
        <v>127.008473023474</v>
      </c>
      <c r="E7" s="52">
        <v>26.032505</v>
      </c>
      <c r="F7" s="52">
        <v>21.3361687599999</v>
      </c>
      <c r="G7" s="52">
        <v>48.501401612000002</v>
      </c>
      <c r="H7" s="199">
        <v>78.5070714114743</v>
      </c>
      <c r="I7" s="52">
        <v>305.79829642416001</v>
      </c>
      <c r="J7" s="52">
        <v>1.9716194</v>
      </c>
      <c r="K7" s="52">
        <v>22.953563469999899</v>
      </c>
      <c r="L7" s="52">
        <v>27.485445655999801</v>
      </c>
      <c r="M7" s="199">
        <v>278.31285076815999</v>
      </c>
      <c r="N7" s="190">
        <v>7.5814990912712403</v>
      </c>
      <c r="O7" s="49">
        <v>1.1514108219150201</v>
      </c>
      <c r="P7" s="49">
        <v>0.23600085305346</v>
      </c>
      <c r="Q7" s="49">
        <v>0.19342564337363999</v>
      </c>
      <c r="R7" s="49">
        <v>0.43969537909319001</v>
      </c>
      <c r="S7" s="190">
        <v>0.71171544282182997</v>
      </c>
      <c r="T7" s="49">
        <v>2.7722517989873001</v>
      </c>
      <c r="U7" s="49">
        <v>1.787395643626E-2</v>
      </c>
      <c r="V7" s="49">
        <v>0.20808833262633</v>
      </c>
      <c r="W7" s="49">
        <v>0.24917266399720001</v>
      </c>
      <c r="X7" s="190">
        <v>2.5230791349900898</v>
      </c>
    </row>
    <row r="8" spans="1:24" x14ac:dyDescent="0.35">
      <c r="A8" s="77" t="s">
        <v>49</v>
      </c>
      <c r="B8" s="122" t="s">
        <v>4</v>
      </c>
      <c r="C8" s="199">
        <v>844.02610000000004</v>
      </c>
      <c r="D8" s="52">
        <v>94.625250117272302</v>
      </c>
      <c r="E8" s="52">
        <v>25.91777862</v>
      </c>
      <c r="F8" s="52">
        <v>25.494185640000001</v>
      </c>
      <c r="G8" s="52">
        <v>28.854530512000299</v>
      </c>
      <c r="H8" s="199">
        <v>65.770719605272504</v>
      </c>
      <c r="I8" s="52">
        <v>323.29559429994998</v>
      </c>
      <c r="J8" s="52">
        <v>60.399579850000002</v>
      </c>
      <c r="K8" s="52">
        <v>61.279965600000097</v>
      </c>
      <c r="L8" s="52">
        <v>65.600076354000294</v>
      </c>
      <c r="M8" s="199">
        <v>257.69551794594997</v>
      </c>
      <c r="N8" s="190">
        <v>5.4842379134501904</v>
      </c>
      <c r="O8" s="49">
        <v>0.61484755538111002</v>
      </c>
      <c r="P8" s="49">
        <v>0.16840624257972001</v>
      </c>
      <c r="Q8" s="49">
        <v>0.16565385769400001</v>
      </c>
      <c r="R8" s="49">
        <v>0.1874884084849</v>
      </c>
      <c r="S8" s="190">
        <v>0.42735914689621002</v>
      </c>
      <c r="T8" s="49">
        <v>2.1006814309547899</v>
      </c>
      <c r="U8" s="49">
        <v>0.39245903150368</v>
      </c>
      <c r="V8" s="49">
        <v>0.39817952392520001</v>
      </c>
      <c r="W8" s="49">
        <v>0.42625035631698999</v>
      </c>
      <c r="X8" s="190">
        <v>1.6744310746378099</v>
      </c>
    </row>
    <row r="9" spans="1:24" x14ac:dyDescent="0.35">
      <c r="A9" s="77" t="s">
        <v>50</v>
      </c>
      <c r="B9" s="122" t="s">
        <v>5</v>
      </c>
      <c r="C9" s="199">
        <v>1276.78</v>
      </c>
      <c r="D9" s="52">
        <v>415.80332118353499</v>
      </c>
      <c r="E9" s="52">
        <v>245.20117010000001</v>
      </c>
      <c r="F9" s="52">
        <v>245.93849614999999</v>
      </c>
      <c r="G9" s="52">
        <v>254.25245087499999</v>
      </c>
      <c r="H9" s="199">
        <v>161.550870308535</v>
      </c>
      <c r="I9" s="52">
        <v>337.67045903891</v>
      </c>
      <c r="J9" s="52">
        <v>38.514522499999998</v>
      </c>
      <c r="K9" s="52">
        <v>38.773054049999899</v>
      </c>
      <c r="L9" s="52">
        <v>43.039498638999902</v>
      </c>
      <c r="M9" s="199">
        <v>294.63096039991001</v>
      </c>
      <c r="N9" s="190">
        <v>10.1630150302123</v>
      </c>
      <c r="O9" s="49">
        <v>3.3097443590911899</v>
      </c>
      <c r="P9" s="49">
        <v>1.9517717830416601</v>
      </c>
      <c r="Q9" s="49">
        <v>1.9576408095993501</v>
      </c>
      <c r="R9" s="49">
        <v>2.0238188879140702</v>
      </c>
      <c r="S9" s="190">
        <v>1.28592547117711</v>
      </c>
      <c r="T9" s="49">
        <v>2.6878161863994698</v>
      </c>
      <c r="U9" s="49">
        <v>0.30657096057970001</v>
      </c>
      <c r="V9" s="49">
        <v>0.30862884058128998</v>
      </c>
      <c r="W9" s="49">
        <v>0.34258922567784</v>
      </c>
      <c r="X9" s="190">
        <v>2.3452269607216301</v>
      </c>
    </row>
    <row r="10" spans="1:24" x14ac:dyDescent="0.35">
      <c r="A10" s="77" t="s">
        <v>51</v>
      </c>
      <c r="B10" s="122" t="s">
        <v>6</v>
      </c>
      <c r="C10" s="199">
        <v>83489.73</v>
      </c>
      <c r="D10" s="52">
        <v>22386.904228541</v>
      </c>
      <c r="E10" s="52">
        <v>66.903603099999998</v>
      </c>
      <c r="F10" s="52">
        <v>308.253823100001</v>
      </c>
      <c r="G10" s="52">
        <v>767.63844821999999</v>
      </c>
      <c r="H10" s="199">
        <v>21619.265780320999</v>
      </c>
      <c r="I10" s="52">
        <v>34255.045409635997</v>
      </c>
      <c r="J10" s="52">
        <v>412.74455660000001</v>
      </c>
      <c r="K10" s="52">
        <v>508.73639659999299</v>
      </c>
      <c r="L10" s="52">
        <v>693.02553761599995</v>
      </c>
      <c r="M10" s="199">
        <v>33562.019872019999</v>
      </c>
      <c r="N10" s="190">
        <v>21.526342427366998</v>
      </c>
      <c r="O10" s="49">
        <v>5.7720652146347202</v>
      </c>
      <c r="P10" s="49">
        <v>1.7249904508680001E-2</v>
      </c>
      <c r="Q10" s="49">
        <v>7.9477767512190003E-2</v>
      </c>
      <c r="R10" s="49">
        <v>0.19792192520919999</v>
      </c>
      <c r="S10" s="190">
        <v>5.5741432894255301</v>
      </c>
      <c r="T10" s="49">
        <v>8.8320544018148208</v>
      </c>
      <c r="U10" s="49">
        <v>0.10641884529275</v>
      </c>
      <c r="V10" s="49">
        <v>0.13116863449523999</v>
      </c>
      <c r="W10" s="49">
        <v>0.17868431283263</v>
      </c>
      <c r="X10" s="190">
        <v>8.6533700889821894</v>
      </c>
    </row>
    <row r="11" spans="1:24" x14ac:dyDescent="0.35">
      <c r="A11" s="27" t="s">
        <v>52</v>
      </c>
      <c r="B11" s="122" t="s">
        <v>552</v>
      </c>
      <c r="C11" s="198">
        <v>3724.77</v>
      </c>
      <c r="D11" s="157">
        <v>368.82461090203998</v>
      </c>
      <c r="E11" s="157">
        <v>40.689388200000003</v>
      </c>
      <c r="F11" s="157">
        <v>65.354887639999902</v>
      </c>
      <c r="G11" s="157">
        <v>103.11731039999999</v>
      </c>
      <c r="H11" s="198">
        <v>265.70730050204099</v>
      </c>
      <c r="I11" s="157">
        <v>1444.9928935097</v>
      </c>
      <c r="J11" s="157">
        <v>22.029036300000001</v>
      </c>
      <c r="K11" s="157">
        <v>197.98203150000001</v>
      </c>
      <c r="L11" s="157">
        <v>221.206222298</v>
      </c>
      <c r="M11" s="198">
        <v>1223.7866712117</v>
      </c>
      <c r="N11" s="189">
        <v>15.980192582497001</v>
      </c>
      <c r="O11" s="56">
        <v>1.5823495977950599</v>
      </c>
      <c r="P11" s="56">
        <v>0.17456762686017999</v>
      </c>
      <c r="Q11" s="56">
        <v>0.28038877318456001</v>
      </c>
      <c r="R11" s="56">
        <v>0.44239898806667999</v>
      </c>
      <c r="S11" s="189">
        <v>1.13995060972839</v>
      </c>
      <c r="T11" s="56">
        <v>6.1993800204105396</v>
      </c>
      <c r="U11" s="56">
        <v>9.4510061689929994E-2</v>
      </c>
      <c r="V11" s="56">
        <v>0.84939230912082997</v>
      </c>
      <c r="W11" s="56">
        <v>0.94902988178295</v>
      </c>
      <c r="X11" s="189">
        <v>5.2503501386275904</v>
      </c>
    </row>
    <row r="12" spans="1:24" ht="15" thickBot="1" x14ac:dyDescent="0.4">
      <c r="A12" s="77" t="s">
        <v>53</v>
      </c>
      <c r="B12" s="123" t="s">
        <v>7</v>
      </c>
      <c r="C12" s="200">
        <v>130.5376</v>
      </c>
      <c r="D12" s="107">
        <v>15.3002177831821</v>
      </c>
      <c r="E12" s="107">
        <v>7.0965968400000001</v>
      </c>
      <c r="F12" s="107">
        <v>7.1596624741799904</v>
      </c>
      <c r="G12" s="107">
        <v>7.7856236457800003</v>
      </c>
      <c r="H12" s="200">
        <v>7.5145941374020699</v>
      </c>
      <c r="I12" s="107">
        <v>1081.2711458399999</v>
      </c>
      <c r="J12" s="107">
        <v>6.7992257199999999</v>
      </c>
      <c r="K12" s="107">
        <v>11.65034762</v>
      </c>
      <c r="L12" s="107">
        <v>26.200328572</v>
      </c>
      <c r="M12" s="200">
        <v>1055.0708172679999</v>
      </c>
      <c r="N12" s="191">
        <v>0.66644690089169001</v>
      </c>
      <c r="O12" s="108">
        <v>7.8113759748679998E-2</v>
      </c>
      <c r="P12" s="108">
        <v>3.6230978437600002E-2</v>
      </c>
      <c r="Q12" s="108">
        <v>3.6552953841249999E-2</v>
      </c>
      <c r="R12" s="108">
        <v>3.9748737147299998E-2</v>
      </c>
      <c r="S12" s="191">
        <v>3.836502260138E-2</v>
      </c>
      <c r="T12" s="108">
        <v>5.5203236781484701</v>
      </c>
      <c r="U12" s="108">
        <v>3.4712779379709999E-2</v>
      </c>
      <c r="V12" s="108">
        <v>5.9479705967169998E-2</v>
      </c>
      <c r="W12" s="108">
        <v>0.13376320523092999</v>
      </c>
      <c r="X12" s="191">
        <v>5.38656047291754</v>
      </c>
    </row>
    <row r="13" spans="1:24" ht="15" thickBot="1" x14ac:dyDescent="0.4">
      <c r="A13" s="74" t="s">
        <v>805</v>
      </c>
      <c r="B13" s="126" t="s">
        <v>8</v>
      </c>
      <c r="C13" s="130">
        <v>112414.5992</v>
      </c>
      <c r="D13" s="127">
        <v>25766.674031598501</v>
      </c>
      <c r="E13" s="127">
        <v>596.51103906000003</v>
      </c>
      <c r="F13" s="127">
        <v>893.03851486417898</v>
      </c>
      <c r="G13" s="127">
        <v>1492.0765764467801</v>
      </c>
      <c r="H13" s="130">
        <v>24274.597455151801</v>
      </c>
      <c r="I13" s="127">
        <v>46445.557219467497</v>
      </c>
      <c r="J13" s="127">
        <v>558.96408270999996</v>
      </c>
      <c r="K13" s="127">
        <v>893.03851486417</v>
      </c>
      <c r="L13" s="127">
        <v>1157.93056364518</v>
      </c>
      <c r="M13" s="130">
        <v>45287.6266558223</v>
      </c>
      <c r="N13" s="192">
        <v>19.490532443255599</v>
      </c>
      <c r="O13" s="129">
        <v>4.3435053287620597</v>
      </c>
      <c r="P13" s="129">
        <v>0.10316197057414001</v>
      </c>
      <c r="Q13" s="129">
        <v>0.15413920569223</v>
      </c>
      <c r="R13" s="129">
        <v>0.25772697852972998</v>
      </c>
      <c r="S13" s="192">
        <v>4.0857783502323297</v>
      </c>
      <c r="T13" s="129">
        <v>8.0098381525514597</v>
      </c>
      <c r="U13" s="129">
        <v>9.5237135632829997E-2</v>
      </c>
      <c r="V13" s="129">
        <v>0.16050294056732001</v>
      </c>
      <c r="W13" s="129">
        <v>0.20601475858366999</v>
      </c>
      <c r="X13" s="192">
        <v>7.8038233939677903</v>
      </c>
    </row>
    <row r="14" spans="1:24" x14ac:dyDescent="0.35">
      <c r="A14" s="77" t="s">
        <v>54</v>
      </c>
      <c r="B14" s="122" t="s">
        <v>9</v>
      </c>
      <c r="C14" s="199">
        <v>150.26679999999999</v>
      </c>
      <c r="D14" s="52">
        <v>27.754398532442</v>
      </c>
      <c r="E14" s="52">
        <v>0.45558921000000002</v>
      </c>
      <c r="F14" s="52">
        <v>0.48751612999999999</v>
      </c>
      <c r="G14" s="52">
        <v>3.9195462189999501</v>
      </c>
      <c r="H14" s="199">
        <v>23.834852313442099</v>
      </c>
      <c r="I14" s="52">
        <v>70.7988042339</v>
      </c>
      <c r="J14" s="52">
        <v>9.2278719999999995E-2</v>
      </c>
      <c r="K14" s="52">
        <v>0.33499724999996</v>
      </c>
      <c r="L14" s="52">
        <v>2.7022896349999899</v>
      </c>
      <c r="M14" s="199">
        <v>68.0965145989001</v>
      </c>
      <c r="N14" s="190">
        <v>4.9881399317075203</v>
      </c>
      <c r="O14" s="49">
        <v>0.92131344781547997</v>
      </c>
      <c r="P14" s="49">
        <v>1.512338541086E-2</v>
      </c>
      <c r="Q14" s="49">
        <v>1.6183206639149999E-2</v>
      </c>
      <c r="R14" s="49">
        <v>0.13011021069968001</v>
      </c>
      <c r="S14" s="190">
        <v>0.79120323711579998</v>
      </c>
      <c r="T14" s="49">
        <v>2.3501820928925099</v>
      </c>
      <c r="U14" s="49">
        <v>3.06321268623E-3</v>
      </c>
      <c r="V14" s="49">
        <v>1.112030840969E-2</v>
      </c>
      <c r="W14" s="49">
        <v>8.9703106976280006E-2</v>
      </c>
      <c r="X14" s="190">
        <v>2.26047898591623</v>
      </c>
    </row>
    <row r="15" spans="1:24" x14ac:dyDescent="0.35">
      <c r="A15" s="77" t="s">
        <v>55</v>
      </c>
      <c r="B15" s="122" t="s">
        <v>10</v>
      </c>
      <c r="C15" s="199">
        <v>2480.0619999999999</v>
      </c>
      <c r="D15" s="52">
        <v>175.83320929969699</v>
      </c>
      <c r="E15" s="52">
        <v>17.1807473</v>
      </c>
      <c r="F15" s="52">
        <v>1.67418402000004</v>
      </c>
      <c r="G15" s="52">
        <v>27.2181829519998</v>
      </c>
      <c r="H15" s="199">
        <v>148.61502634769701</v>
      </c>
      <c r="I15" s="52">
        <v>1356.2823249400001</v>
      </c>
      <c r="J15" s="52">
        <v>19.505081270000002</v>
      </c>
      <c r="K15" s="52">
        <v>20.640551519999701</v>
      </c>
      <c r="L15" s="52">
        <v>36.695174320999499</v>
      </c>
      <c r="M15" s="199">
        <v>1319.5871506190001</v>
      </c>
      <c r="N15" s="190">
        <v>6.3576647733965599</v>
      </c>
      <c r="O15" s="49">
        <v>0.45075026380708999</v>
      </c>
      <c r="P15" s="49">
        <v>4.4043024686409998E-2</v>
      </c>
      <c r="Q15" s="49">
        <v>4.2917881763199998E-3</v>
      </c>
      <c r="R15" s="49">
        <v>6.9774095546719997E-2</v>
      </c>
      <c r="S15" s="190">
        <v>0.38097616826037001</v>
      </c>
      <c r="T15" s="49">
        <v>3.4768438692465802</v>
      </c>
      <c r="U15" s="49">
        <v>5.0001479032590002E-2</v>
      </c>
      <c r="V15" s="49">
        <v>5.2912268847379998E-2</v>
      </c>
      <c r="W15" s="49">
        <v>9.406846164905E-2</v>
      </c>
      <c r="X15" s="190">
        <v>3.38277540759753</v>
      </c>
    </row>
    <row r="16" spans="1:24" x14ac:dyDescent="0.35">
      <c r="A16" s="77" t="s">
        <v>56</v>
      </c>
      <c r="B16" s="122" t="s">
        <v>11</v>
      </c>
      <c r="C16" s="199">
        <v>155.14160000000001</v>
      </c>
      <c r="D16" s="52">
        <v>36.613603988635397</v>
      </c>
      <c r="E16" s="52">
        <v>1.7957185099999999</v>
      </c>
      <c r="F16" s="52">
        <v>1.7027252100000301</v>
      </c>
      <c r="G16" s="52">
        <v>4.5450285910000403</v>
      </c>
      <c r="H16" s="199">
        <v>32.068575397635399</v>
      </c>
      <c r="I16" s="52">
        <v>101.28581138656</v>
      </c>
      <c r="J16" s="52">
        <v>0.500650971</v>
      </c>
      <c r="K16" s="52">
        <v>0.58040740000000002</v>
      </c>
      <c r="L16" s="52">
        <v>2.2842601030000398</v>
      </c>
      <c r="M16" s="199">
        <v>99.001551283560104</v>
      </c>
      <c r="N16" s="190">
        <v>6.8138176201132401</v>
      </c>
      <c r="O16" s="49">
        <v>1.60806914453385</v>
      </c>
      <c r="P16" s="49">
        <v>7.886794015404E-2</v>
      </c>
      <c r="Q16" s="49">
        <v>7.4783675288309995E-2</v>
      </c>
      <c r="R16" s="49">
        <v>0.19961761318224</v>
      </c>
      <c r="S16" s="190">
        <v>1.4084515313516</v>
      </c>
      <c r="T16" s="49">
        <v>4.4484718882183003</v>
      </c>
      <c r="U16" s="49">
        <v>2.1988585961E-2</v>
      </c>
      <c r="V16" s="49">
        <v>2.549148757628E-2</v>
      </c>
      <c r="W16" s="49">
        <v>0.1003246823466</v>
      </c>
      <c r="X16" s="190">
        <v>4.3481472058717001</v>
      </c>
    </row>
    <row r="17" spans="1:24" x14ac:dyDescent="0.35">
      <c r="A17" s="27" t="s">
        <v>57</v>
      </c>
      <c r="B17" s="154" t="s">
        <v>352</v>
      </c>
      <c r="C17" s="197">
        <v>851.64859999999999</v>
      </c>
      <c r="D17" s="148">
        <v>11.423511707164099</v>
      </c>
      <c r="E17" s="148">
        <v>0.27254875000000001</v>
      </c>
      <c r="F17" s="148">
        <v>0.17390425999997999</v>
      </c>
      <c r="G17" s="148">
        <v>1.2288030210000001</v>
      </c>
      <c r="H17" s="197">
        <v>10.1947086861641</v>
      </c>
      <c r="I17" s="148">
        <v>443.07988813420002</v>
      </c>
      <c r="J17" s="148">
        <v>3.009719633</v>
      </c>
      <c r="K17" s="148">
        <v>3.1757765999999799</v>
      </c>
      <c r="L17" s="148">
        <v>20.6471067529999</v>
      </c>
      <c r="M17" s="197">
        <v>422.43278138120002</v>
      </c>
      <c r="N17" s="188">
        <v>7.7886437775999697</v>
      </c>
      <c r="O17" s="150">
        <v>0.10447227104741</v>
      </c>
      <c r="P17" s="150">
        <v>2.4925598724400001E-3</v>
      </c>
      <c r="Q17" s="150">
        <v>1.5904192557199999E-3</v>
      </c>
      <c r="R17" s="150">
        <v>1.1237861488190001E-2</v>
      </c>
      <c r="S17" s="188">
        <v>9.3234409559219994E-2</v>
      </c>
      <c r="T17" s="150">
        <v>4.05213067184767</v>
      </c>
      <c r="U17" s="150">
        <v>2.7525007487699999E-2</v>
      </c>
      <c r="V17" s="150">
        <v>2.9043660324970001E-2</v>
      </c>
      <c r="W17" s="150">
        <v>0.18882548452166001</v>
      </c>
      <c r="X17" s="188">
        <v>3.8633051873260098</v>
      </c>
    </row>
    <row r="18" spans="1:24" x14ac:dyDescent="0.35">
      <c r="A18" s="27" t="s">
        <v>58</v>
      </c>
      <c r="B18" s="154" t="s">
        <v>921</v>
      </c>
      <c r="C18" s="197">
        <v>4685.6689999999999</v>
      </c>
      <c r="D18" s="148">
        <v>621.96949562556802</v>
      </c>
      <c r="E18" s="148">
        <v>13.8687831</v>
      </c>
      <c r="F18" s="148">
        <v>14.488237329999899</v>
      </c>
      <c r="G18" s="148">
        <v>42.584532670000598</v>
      </c>
      <c r="H18" s="197">
        <v>579.38496295556797</v>
      </c>
      <c r="I18" s="148">
        <v>1359.2070636507999</v>
      </c>
      <c r="J18" s="148">
        <v>1.00714759</v>
      </c>
      <c r="K18" s="148">
        <v>0.98847139999921996</v>
      </c>
      <c r="L18" s="148">
        <v>8.1669619300020901</v>
      </c>
      <c r="M18" s="197">
        <v>1351.0401017208001</v>
      </c>
      <c r="N18" s="188">
        <v>36.633820783319898</v>
      </c>
      <c r="O18" s="150">
        <v>4.8627248393855602</v>
      </c>
      <c r="P18" s="150">
        <v>0.10842987726366</v>
      </c>
      <c r="Q18" s="150">
        <v>0.11327293707973</v>
      </c>
      <c r="R18" s="150">
        <v>0.33293733252909002</v>
      </c>
      <c r="S18" s="188">
        <v>4.5297875068564801</v>
      </c>
      <c r="T18" s="150">
        <v>10.626646478273599</v>
      </c>
      <c r="U18" s="150">
        <v>7.8741508020299996E-3</v>
      </c>
      <c r="V18" s="150">
        <v>7.72813532433E-3</v>
      </c>
      <c r="W18" s="150">
        <v>6.3851505449470006E-2</v>
      </c>
      <c r="X18" s="188">
        <v>10.5627949728242</v>
      </c>
    </row>
    <row r="19" spans="1:24" x14ac:dyDescent="0.35">
      <c r="A19" s="27" t="s">
        <v>59</v>
      </c>
      <c r="B19" s="122" t="s">
        <v>577</v>
      </c>
      <c r="C19" s="198">
        <v>2102.402</v>
      </c>
      <c r="D19" s="157">
        <v>133.721821722231</v>
      </c>
      <c r="E19" s="157">
        <v>18.015320200000001</v>
      </c>
      <c r="F19" s="157">
        <v>1.97484807999991</v>
      </c>
      <c r="G19" s="157">
        <v>34.728335326001101</v>
      </c>
      <c r="H19" s="198">
        <v>98.993486396230495</v>
      </c>
      <c r="I19" s="157">
        <v>2024.7994830984001</v>
      </c>
      <c r="J19" s="157">
        <v>21.863447789999999</v>
      </c>
      <c r="K19" s="157">
        <v>1.2508175500002701</v>
      </c>
      <c r="L19" s="157">
        <v>49.670151097000598</v>
      </c>
      <c r="M19" s="198">
        <v>1975.1293320013999</v>
      </c>
      <c r="N19" s="189">
        <v>4.1715291661195302</v>
      </c>
      <c r="O19" s="56">
        <v>0.26532722070323</v>
      </c>
      <c r="P19" s="56">
        <v>3.5745510920980002E-2</v>
      </c>
      <c r="Q19" s="56">
        <v>3.9184401291400004E-3</v>
      </c>
      <c r="R19" s="56">
        <v>6.8907023349099997E-2</v>
      </c>
      <c r="S19" s="189">
        <v>0.19642019735414001</v>
      </c>
      <c r="T19" s="56">
        <v>4.0175523516857101</v>
      </c>
      <c r="U19" s="56">
        <v>4.3380861570680003E-2</v>
      </c>
      <c r="V19" s="56">
        <v>2.48183834077E-3</v>
      </c>
      <c r="W19" s="56">
        <v>9.855416993834E-2</v>
      </c>
      <c r="X19" s="189">
        <v>3.91899818174736</v>
      </c>
    </row>
    <row r="20" spans="1:24" x14ac:dyDescent="0.35">
      <c r="A20" s="27" t="s">
        <v>60</v>
      </c>
      <c r="B20" s="154" t="s">
        <v>353</v>
      </c>
      <c r="C20" s="197" t="s">
        <v>316</v>
      </c>
      <c r="D20" s="148" t="s">
        <v>316</v>
      </c>
      <c r="E20" s="148" t="s">
        <v>316</v>
      </c>
      <c r="F20" s="148" t="s">
        <v>316</v>
      </c>
      <c r="G20" s="148" t="s">
        <v>316</v>
      </c>
      <c r="H20" s="197" t="s">
        <v>316</v>
      </c>
      <c r="I20" s="148" t="s">
        <v>316</v>
      </c>
      <c r="J20" s="148" t="s">
        <v>316</v>
      </c>
      <c r="K20" s="148" t="s">
        <v>316</v>
      </c>
      <c r="L20" s="148" t="s">
        <v>316</v>
      </c>
      <c r="M20" s="197" t="s">
        <v>316</v>
      </c>
      <c r="N20" s="188" t="s">
        <v>316</v>
      </c>
      <c r="O20" s="150" t="s">
        <v>316</v>
      </c>
      <c r="P20" s="150" t="s">
        <v>316</v>
      </c>
      <c r="Q20" s="150" t="s">
        <v>316</v>
      </c>
      <c r="R20" s="150" t="s">
        <v>316</v>
      </c>
      <c r="S20" s="188" t="s">
        <v>316</v>
      </c>
      <c r="T20" s="150" t="s">
        <v>316</v>
      </c>
      <c r="U20" s="150" t="s">
        <v>316</v>
      </c>
      <c r="V20" s="150" t="s">
        <v>316</v>
      </c>
      <c r="W20" s="150" t="s">
        <v>316</v>
      </c>
      <c r="X20" s="188" t="s">
        <v>316</v>
      </c>
    </row>
    <row r="21" spans="1:24" x14ac:dyDescent="0.35">
      <c r="A21" s="27" t="s">
        <v>61</v>
      </c>
      <c r="B21" s="154" t="s">
        <v>354</v>
      </c>
      <c r="C21" s="197">
        <v>2665.6219999999998</v>
      </c>
      <c r="D21" s="148">
        <v>399.56411427845802</v>
      </c>
      <c r="E21" s="148">
        <v>7.1686085999999998</v>
      </c>
      <c r="F21" s="148">
        <v>7.7286846399996501</v>
      </c>
      <c r="G21" s="148">
        <v>29.592577446999499</v>
      </c>
      <c r="H21" s="197">
        <v>369.97153683145802</v>
      </c>
      <c r="I21" s="148">
        <v>1087.2263400195</v>
      </c>
      <c r="J21" s="148">
        <v>1.3195063</v>
      </c>
      <c r="K21" s="148">
        <v>1.74896412999975</v>
      </c>
      <c r="L21" s="148">
        <v>12.3077100240001</v>
      </c>
      <c r="M21" s="197">
        <v>1074.9186299954999</v>
      </c>
      <c r="N21" s="188">
        <v>15.7961226203502</v>
      </c>
      <c r="O21" s="150">
        <v>2.36776397547519</v>
      </c>
      <c r="P21" s="150">
        <v>4.248022430146E-2</v>
      </c>
      <c r="Q21" s="150">
        <v>4.5799160671490001E-2</v>
      </c>
      <c r="R21" s="150">
        <v>0.17536169119441</v>
      </c>
      <c r="S21" s="188">
        <v>2.1924022842807802</v>
      </c>
      <c r="T21" s="150">
        <v>6.4427591695381201</v>
      </c>
      <c r="U21" s="150">
        <v>7.8192194216300005E-3</v>
      </c>
      <c r="V21" s="150">
        <v>1.036412959379E-2</v>
      </c>
      <c r="W21" s="150">
        <v>7.2933858106970006E-2</v>
      </c>
      <c r="X21" s="188">
        <v>6.3698253114311596</v>
      </c>
    </row>
    <row r="22" spans="1:24" ht="15" thickBot="1" x14ac:dyDescent="0.4">
      <c r="A22" s="77" t="s">
        <v>62</v>
      </c>
      <c r="B22" s="122" t="s">
        <v>555</v>
      </c>
      <c r="C22" s="199">
        <v>117.5177</v>
      </c>
      <c r="D22" s="52">
        <v>35.015615649420099</v>
      </c>
      <c r="E22" s="52">
        <v>0</v>
      </c>
      <c r="F22" s="52">
        <v>0.67465659</v>
      </c>
      <c r="G22" s="52">
        <v>4.3427059300000099</v>
      </c>
      <c r="H22" s="199">
        <v>30.672909719420002</v>
      </c>
      <c r="I22" s="52">
        <v>37.42286771965</v>
      </c>
      <c r="J22" s="52">
        <v>0</v>
      </c>
      <c r="K22" s="52">
        <v>0.18477041</v>
      </c>
      <c r="L22" s="52">
        <v>1.7052545344000101</v>
      </c>
      <c r="M22" s="199">
        <v>35.717613185250002</v>
      </c>
      <c r="N22" s="190">
        <v>27.287162063321801</v>
      </c>
      <c r="O22" s="49">
        <v>8.1304925043011504</v>
      </c>
      <c r="P22" s="49">
        <v>0</v>
      </c>
      <c r="Q22" s="49">
        <v>0.15665268898573001</v>
      </c>
      <c r="R22" s="49">
        <v>1.00835976627571</v>
      </c>
      <c r="S22" s="190">
        <v>7.1221327380254396</v>
      </c>
      <c r="T22" s="49">
        <v>8.6894472606283504</v>
      </c>
      <c r="U22" s="49">
        <v>0</v>
      </c>
      <c r="V22" s="49">
        <v>4.2902985015669998E-2</v>
      </c>
      <c r="W22" s="49">
        <v>0.39595360391998002</v>
      </c>
      <c r="X22" s="190">
        <v>8.2934936567083604</v>
      </c>
    </row>
    <row r="23" spans="1:24" ht="15" thickBot="1" x14ac:dyDescent="0.4">
      <c r="A23" s="74" t="s">
        <v>805</v>
      </c>
      <c r="B23" s="126" t="s">
        <v>12</v>
      </c>
      <c r="C23" s="130">
        <v>13208.3297</v>
      </c>
      <c r="D23" s="127">
        <v>1441.89577080361</v>
      </c>
      <c r="E23" s="127">
        <v>58.757315669999997</v>
      </c>
      <c r="F23" s="127">
        <v>28.904756259999498</v>
      </c>
      <c r="G23" s="127">
        <v>148.15971215600101</v>
      </c>
      <c r="H23" s="130">
        <v>1293.73605864761</v>
      </c>
      <c r="I23" s="127">
        <v>6480.1025831830102</v>
      </c>
      <c r="J23" s="127">
        <v>47.297832274000001</v>
      </c>
      <c r="K23" s="127">
        <v>28.904756259998901</v>
      </c>
      <c r="L23" s="127">
        <v>134.17890839740201</v>
      </c>
      <c r="M23" s="130">
        <v>6345.9236747856103</v>
      </c>
      <c r="N23" s="192">
        <v>9.0691609021363409</v>
      </c>
      <c r="O23" s="129">
        <v>0.95546199429060996</v>
      </c>
      <c r="P23" s="129">
        <v>4.1550208565600003E-2</v>
      </c>
      <c r="Q23" s="129">
        <v>1.8594969497659999E-2</v>
      </c>
      <c r="R23" s="129">
        <v>0.10233009178282</v>
      </c>
      <c r="S23" s="192">
        <v>0.85313190250779003</v>
      </c>
      <c r="T23" s="129">
        <v>4.5705864640977598</v>
      </c>
      <c r="U23" s="129">
        <v>3.5775259470939999E-2</v>
      </c>
      <c r="V23" s="129">
        <v>2.3774039445499998E-2</v>
      </c>
      <c r="W23" s="129">
        <v>0.10033653547283</v>
      </c>
      <c r="X23" s="192">
        <v>4.4702499286249298</v>
      </c>
    </row>
    <row r="24" spans="1:24" x14ac:dyDescent="0.35">
      <c r="A24" s="77" t="s">
        <v>63</v>
      </c>
      <c r="B24" s="122" t="s">
        <v>13</v>
      </c>
      <c r="C24" s="199" t="s">
        <v>316</v>
      </c>
      <c r="D24" s="52" t="s">
        <v>316</v>
      </c>
      <c r="E24" s="52" t="s">
        <v>316</v>
      </c>
      <c r="F24" s="52" t="s">
        <v>316</v>
      </c>
      <c r="G24" s="52" t="s">
        <v>316</v>
      </c>
      <c r="H24" s="199" t="s">
        <v>316</v>
      </c>
      <c r="I24" s="52" t="s">
        <v>316</v>
      </c>
      <c r="J24" s="52" t="s">
        <v>316</v>
      </c>
      <c r="K24" s="52" t="s">
        <v>316</v>
      </c>
      <c r="L24" s="52" t="s">
        <v>316</v>
      </c>
      <c r="M24" s="199" t="s">
        <v>316</v>
      </c>
      <c r="N24" s="190" t="s">
        <v>316</v>
      </c>
      <c r="O24" s="49" t="s">
        <v>316</v>
      </c>
      <c r="P24" s="49" t="s">
        <v>316</v>
      </c>
      <c r="Q24" s="49" t="s">
        <v>316</v>
      </c>
      <c r="R24" s="49" t="s">
        <v>316</v>
      </c>
      <c r="S24" s="190" t="s">
        <v>316</v>
      </c>
      <c r="T24" s="49" t="s">
        <v>316</v>
      </c>
      <c r="U24" s="49" t="s">
        <v>316</v>
      </c>
      <c r="V24" s="49" t="s">
        <v>316</v>
      </c>
      <c r="W24" s="49" t="s">
        <v>316</v>
      </c>
      <c r="X24" s="190" t="s">
        <v>316</v>
      </c>
    </row>
    <row r="25" spans="1:24" x14ac:dyDescent="0.35">
      <c r="A25" s="77" t="s">
        <v>64</v>
      </c>
      <c r="B25" s="122" t="s">
        <v>14</v>
      </c>
      <c r="C25" s="199">
        <v>136.4667</v>
      </c>
      <c r="D25" s="52">
        <v>30.6378675094229</v>
      </c>
      <c r="E25" s="52">
        <v>0.21100170900000001</v>
      </c>
      <c r="F25" s="52">
        <v>0.95185302899999003</v>
      </c>
      <c r="G25" s="52">
        <v>3.0927048889998998</v>
      </c>
      <c r="H25" s="199">
        <v>27.545162620423199</v>
      </c>
      <c r="I25" s="52">
        <v>43.684715993249</v>
      </c>
      <c r="J25" s="52">
        <v>0.14438426400000001</v>
      </c>
      <c r="K25" s="52">
        <v>0.55359769999997999</v>
      </c>
      <c r="L25" s="52">
        <v>2.92054980200002</v>
      </c>
      <c r="M25" s="199">
        <v>40.764166191248997</v>
      </c>
      <c r="N25" s="190">
        <v>4.0781778713755097</v>
      </c>
      <c r="O25" s="49">
        <v>0.91558360613294998</v>
      </c>
      <c r="P25" s="49">
        <v>6.30558590826E-3</v>
      </c>
      <c r="Q25" s="49">
        <v>2.844522480334E-2</v>
      </c>
      <c r="R25" s="49">
        <v>9.2422551736170006E-2</v>
      </c>
      <c r="S25" s="190">
        <v>0.82316105439678</v>
      </c>
      <c r="T25" s="49">
        <v>1.3054762962758799</v>
      </c>
      <c r="U25" s="49">
        <v>4.3147867605800002E-3</v>
      </c>
      <c r="V25" s="49">
        <v>1.654374209814E-2</v>
      </c>
      <c r="W25" s="49">
        <v>8.7277860274830005E-2</v>
      </c>
      <c r="X25" s="190">
        <v>1.21819843600106</v>
      </c>
    </row>
    <row r="26" spans="1:24" x14ac:dyDescent="0.35">
      <c r="A26" s="77" t="s">
        <v>65</v>
      </c>
      <c r="B26" s="122" t="s">
        <v>15</v>
      </c>
      <c r="C26" s="199">
        <v>238.09520000000001</v>
      </c>
      <c r="D26" s="52">
        <v>11.1768939606518</v>
      </c>
      <c r="E26" s="52">
        <v>0.15146800999999999</v>
      </c>
      <c r="F26" s="52">
        <v>0.60678045599997998</v>
      </c>
      <c r="G26" s="52">
        <v>1.6311098689999199</v>
      </c>
      <c r="H26" s="199">
        <v>9.5457840916518393</v>
      </c>
      <c r="I26" s="52">
        <v>115.89590324267</v>
      </c>
      <c r="J26" s="52">
        <v>0.19983509999999999</v>
      </c>
      <c r="K26" s="52">
        <v>0.84673498000001002</v>
      </c>
      <c r="L26" s="52">
        <v>6.2073607599999496</v>
      </c>
      <c r="M26" s="199">
        <v>109.68854248267</v>
      </c>
      <c r="N26" s="190">
        <v>12.0137423750678</v>
      </c>
      <c r="O26" s="49">
        <v>0.56396065353993996</v>
      </c>
      <c r="P26" s="49">
        <v>7.6427313536899999E-3</v>
      </c>
      <c r="Q26" s="49">
        <v>3.0616762020439999E-2</v>
      </c>
      <c r="R26" s="49">
        <v>8.2302094925039995E-2</v>
      </c>
      <c r="S26" s="190">
        <v>0.48165855861489998</v>
      </c>
      <c r="T26" s="49">
        <v>5.8478437359645499</v>
      </c>
      <c r="U26" s="49">
        <v>1.0083224730679999E-2</v>
      </c>
      <c r="V26" s="49">
        <v>4.2724321656539999E-2</v>
      </c>
      <c r="W26" s="49">
        <v>0.31320930871241998</v>
      </c>
      <c r="X26" s="190">
        <v>5.5346344272521204</v>
      </c>
    </row>
    <row r="27" spans="1:24" x14ac:dyDescent="0.35">
      <c r="A27" s="77" t="s">
        <v>66</v>
      </c>
      <c r="B27" s="122" t="s">
        <v>16</v>
      </c>
      <c r="C27" s="199">
        <v>3702.6390000000001</v>
      </c>
      <c r="D27" s="52">
        <v>158.533471538984</v>
      </c>
      <c r="E27" s="52">
        <v>1.04441066</v>
      </c>
      <c r="F27" s="52">
        <v>1.8684828699999501</v>
      </c>
      <c r="G27" s="52">
        <v>10.3435975000006</v>
      </c>
      <c r="H27" s="199">
        <v>148.18987403898399</v>
      </c>
      <c r="I27" s="52">
        <v>921.76490529850298</v>
      </c>
      <c r="J27" s="52">
        <v>1.598843214</v>
      </c>
      <c r="K27" s="52">
        <v>3.00083731399942</v>
      </c>
      <c r="L27" s="52">
        <v>16.997965593998799</v>
      </c>
      <c r="M27" s="199">
        <v>904.76693970450003</v>
      </c>
      <c r="N27" s="190">
        <v>3.9981902627121499</v>
      </c>
      <c r="O27" s="49">
        <v>0.17118789658433001</v>
      </c>
      <c r="P27" s="49">
        <v>1.1277773855600001E-3</v>
      </c>
      <c r="Q27" s="49">
        <v>2.0176285122300002E-3</v>
      </c>
      <c r="R27" s="49">
        <v>1.116924193958E-2</v>
      </c>
      <c r="S27" s="190">
        <v>0.16001865464476001</v>
      </c>
      <c r="T27" s="49">
        <v>0.99534182751121003</v>
      </c>
      <c r="U27" s="49">
        <v>1.7264657369599999E-3</v>
      </c>
      <c r="V27" s="49">
        <v>3.2403695117999998E-3</v>
      </c>
      <c r="W27" s="49">
        <v>1.83547735882E-2</v>
      </c>
      <c r="X27" s="190">
        <v>0.976987053923</v>
      </c>
    </row>
    <row r="28" spans="1:24" x14ac:dyDescent="0.35">
      <c r="A28" s="77" t="s">
        <v>67</v>
      </c>
      <c r="B28" s="122" t="s">
        <v>17</v>
      </c>
      <c r="C28" s="199">
        <v>6016.9769999999999</v>
      </c>
      <c r="D28" s="52">
        <v>676.18067031298494</v>
      </c>
      <c r="E28" s="52">
        <v>6.7833886540000004</v>
      </c>
      <c r="F28" s="52">
        <v>8.1948830340001706</v>
      </c>
      <c r="G28" s="52">
        <v>48.303655653999201</v>
      </c>
      <c r="H28" s="199">
        <v>627.87701465898601</v>
      </c>
      <c r="I28" s="52">
        <v>1972.1942874191</v>
      </c>
      <c r="J28" s="52">
        <v>41.783579619999998</v>
      </c>
      <c r="K28" s="52">
        <v>47.522530328000002</v>
      </c>
      <c r="L28" s="52">
        <v>89.508910796999004</v>
      </c>
      <c r="M28" s="199">
        <v>1882.6853766221</v>
      </c>
      <c r="N28" s="190">
        <v>5.9895509207791999</v>
      </c>
      <c r="O28" s="49">
        <v>0.67309856037114002</v>
      </c>
      <c r="P28" s="49">
        <v>6.7524691815500004E-3</v>
      </c>
      <c r="Q28" s="49">
        <v>8.1575298064099997E-3</v>
      </c>
      <c r="R28" s="49">
        <v>4.8083481987619997E-2</v>
      </c>
      <c r="S28" s="190">
        <v>0.62501507838352</v>
      </c>
      <c r="T28" s="49">
        <v>1.9632047970544999</v>
      </c>
      <c r="U28" s="49">
        <v>4.1593125216600003E-2</v>
      </c>
      <c r="V28" s="49">
        <v>4.7305917121480003E-2</v>
      </c>
      <c r="W28" s="49">
        <v>8.9100918797279993E-2</v>
      </c>
      <c r="X28" s="190">
        <v>1.8741038782572099</v>
      </c>
    </row>
    <row r="29" spans="1:24" x14ac:dyDescent="0.35">
      <c r="A29" s="77" t="s">
        <v>68</v>
      </c>
      <c r="B29" s="122" t="s">
        <v>18</v>
      </c>
      <c r="C29" s="199">
        <v>1548.7919999999999</v>
      </c>
      <c r="D29" s="52">
        <v>175.490216410496</v>
      </c>
      <c r="E29" s="52">
        <v>0</v>
      </c>
      <c r="F29" s="52">
        <v>6.45142668999988</v>
      </c>
      <c r="G29" s="52">
        <v>15.519963359999201</v>
      </c>
      <c r="H29" s="199">
        <v>159.97025305049701</v>
      </c>
      <c r="I29" s="52">
        <v>553.88260352086797</v>
      </c>
      <c r="J29" s="52">
        <v>0</v>
      </c>
      <c r="K29" s="52">
        <v>6.2122646899998699</v>
      </c>
      <c r="L29" s="52">
        <v>13.4061675949995</v>
      </c>
      <c r="M29" s="199">
        <v>540.47643592586996</v>
      </c>
      <c r="N29" s="190">
        <v>10.980707697501201</v>
      </c>
      <c r="O29" s="49">
        <v>1.24419984747783</v>
      </c>
      <c r="P29" s="49">
        <v>0</v>
      </c>
      <c r="Q29" s="49">
        <v>4.5739667246959999E-2</v>
      </c>
      <c r="R29" s="49">
        <v>0.11003425968889</v>
      </c>
      <c r="S29" s="190">
        <v>1.1341655877889401</v>
      </c>
      <c r="T29" s="49">
        <v>3.92694627037949</v>
      </c>
      <c r="U29" s="49">
        <v>0</v>
      </c>
      <c r="V29" s="49">
        <v>4.4044043809880001E-2</v>
      </c>
      <c r="W29" s="49">
        <v>9.5047758320289999E-2</v>
      </c>
      <c r="X29" s="190">
        <v>3.8318985120592099</v>
      </c>
    </row>
    <row r="30" spans="1:24" x14ac:dyDescent="0.35">
      <c r="A30" s="77" t="s">
        <v>69</v>
      </c>
      <c r="B30" s="122" t="s">
        <v>19</v>
      </c>
      <c r="C30" s="199">
        <v>2001.1120000000001</v>
      </c>
      <c r="D30" s="52">
        <v>923.692515132116</v>
      </c>
      <c r="E30" s="52">
        <v>0</v>
      </c>
      <c r="F30" s="52">
        <v>12.42277923</v>
      </c>
      <c r="G30" s="52">
        <v>54.996437409999601</v>
      </c>
      <c r="H30" s="199">
        <v>868.696077722116</v>
      </c>
      <c r="I30" s="52">
        <v>658.09673708929904</v>
      </c>
      <c r="J30" s="52">
        <v>0</v>
      </c>
      <c r="K30" s="52">
        <v>10.795353876999799</v>
      </c>
      <c r="L30" s="52">
        <v>21.512589369999901</v>
      </c>
      <c r="M30" s="199">
        <v>636.58414771929995</v>
      </c>
      <c r="N30" s="190">
        <v>14.246503399515399</v>
      </c>
      <c r="O30" s="49">
        <v>6.5760380013395503</v>
      </c>
      <c r="P30" s="49">
        <v>0</v>
      </c>
      <c r="Q30" s="49">
        <v>8.8441409841940002E-2</v>
      </c>
      <c r="R30" s="49">
        <v>0.39153577237196002</v>
      </c>
      <c r="S30" s="190">
        <v>6.1845022289675899</v>
      </c>
      <c r="T30" s="49">
        <v>4.6851837389175</v>
      </c>
      <c r="U30" s="49">
        <v>0</v>
      </c>
      <c r="V30" s="49">
        <v>7.6855291311860002E-2</v>
      </c>
      <c r="W30" s="49">
        <v>0.15315443493021999</v>
      </c>
      <c r="X30" s="190">
        <v>4.5320293039872803</v>
      </c>
    </row>
    <row r="31" spans="1:24" x14ac:dyDescent="0.35">
      <c r="A31" s="77" t="s">
        <v>70</v>
      </c>
      <c r="B31" s="122" t="s">
        <v>20</v>
      </c>
      <c r="C31" s="199">
        <v>153.9478</v>
      </c>
      <c r="D31" s="52">
        <v>26.907860923605099</v>
      </c>
      <c r="E31" s="52">
        <v>1.0958115100000001</v>
      </c>
      <c r="F31" s="52">
        <v>3.3665762450000001</v>
      </c>
      <c r="G31" s="52">
        <v>5.5454064349999497</v>
      </c>
      <c r="H31" s="199">
        <v>21.362454488605099</v>
      </c>
      <c r="I31" s="52">
        <v>90.268410876610005</v>
      </c>
      <c r="J31" s="52">
        <v>0.18224603</v>
      </c>
      <c r="K31" s="52">
        <v>0.58436539300001</v>
      </c>
      <c r="L31" s="52">
        <v>4.0969672329999796</v>
      </c>
      <c r="M31" s="199">
        <v>86.171443643610004</v>
      </c>
      <c r="N31" s="190">
        <v>1.4865114961422099</v>
      </c>
      <c r="O31" s="49">
        <v>0.25982082627705</v>
      </c>
      <c r="P31" s="49">
        <v>1.0581095716990001E-2</v>
      </c>
      <c r="Q31" s="49">
        <v>3.2507475201540001E-2</v>
      </c>
      <c r="R31" s="49">
        <v>5.354613977211E-2</v>
      </c>
      <c r="S31" s="190">
        <v>0.20627468650495001</v>
      </c>
      <c r="T31" s="49">
        <v>0.87162681445639001</v>
      </c>
      <c r="U31" s="49">
        <v>1.7597576498099999E-3</v>
      </c>
      <c r="V31" s="49">
        <v>5.6426001192800002E-3</v>
      </c>
      <c r="W31" s="49">
        <v>3.9560090440869999E-2</v>
      </c>
      <c r="X31" s="190">
        <v>0.83206672401551995</v>
      </c>
    </row>
    <row r="32" spans="1:24" x14ac:dyDescent="0.35">
      <c r="A32" s="77" t="s">
        <v>71</v>
      </c>
      <c r="B32" s="122" t="s">
        <v>21</v>
      </c>
      <c r="C32" s="199">
        <v>226.77180000000001</v>
      </c>
      <c r="D32" s="52">
        <v>165.04951613352401</v>
      </c>
      <c r="E32" s="52">
        <v>0</v>
      </c>
      <c r="F32" s="52">
        <v>9.0904941680000402</v>
      </c>
      <c r="G32" s="52">
        <v>20.389410678000001</v>
      </c>
      <c r="H32" s="199">
        <v>144.66010545552399</v>
      </c>
      <c r="I32" s="52">
        <v>89.572044539320004</v>
      </c>
      <c r="J32" s="52">
        <v>0</v>
      </c>
      <c r="K32" s="52">
        <v>0.29493588100001</v>
      </c>
      <c r="L32" s="52">
        <v>2.7218717875999898</v>
      </c>
      <c r="M32" s="199">
        <v>86.850172751719995</v>
      </c>
      <c r="N32" s="190">
        <v>14.3519499447531</v>
      </c>
      <c r="O32" s="49">
        <v>10.445665616068901</v>
      </c>
      <c r="P32" s="49">
        <v>0</v>
      </c>
      <c r="Q32" s="49">
        <v>0.57531984696601002</v>
      </c>
      <c r="R32" s="49">
        <v>1.2904064855227599</v>
      </c>
      <c r="S32" s="190">
        <v>9.1552591305461206</v>
      </c>
      <c r="T32" s="49">
        <v>5.6688419798119298</v>
      </c>
      <c r="U32" s="49">
        <v>0</v>
      </c>
      <c r="V32" s="49">
        <v>1.8665923192490001E-2</v>
      </c>
      <c r="W32" s="49">
        <v>0.17226201693363</v>
      </c>
      <c r="X32" s="190">
        <v>5.4965799628783003</v>
      </c>
    </row>
    <row r="33" spans="1:24" x14ac:dyDescent="0.35">
      <c r="A33" s="77" t="s">
        <v>72</v>
      </c>
      <c r="B33" s="122" t="s">
        <v>22</v>
      </c>
      <c r="C33" s="199">
        <v>26.36684</v>
      </c>
      <c r="D33" s="52">
        <v>4.9435055230123801</v>
      </c>
      <c r="E33" s="52">
        <v>6.8562304000000004E-2</v>
      </c>
      <c r="F33" s="52">
        <v>0.19238876799999999</v>
      </c>
      <c r="G33" s="52">
        <v>0.60137147400001001</v>
      </c>
      <c r="H33" s="199">
        <v>4.3421340490123699</v>
      </c>
      <c r="I33" s="52">
        <v>11.525930497039999</v>
      </c>
      <c r="J33" s="52">
        <v>2.6587473E-2</v>
      </c>
      <c r="K33" s="52">
        <v>7.8553208400000005E-2</v>
      </c>
      <c r="L33" s="52">
        <v>0.51449538880000001</v>
      </c>
      <c r="M33" s="199">
        <v>11.011435108240001</v>
      </c>
      <c r="N33" s="190">
        <v>0.52094550440278997</v>
      </c>
      <c r="O33" s="49">
        <v>9.767180967472E-2</v>
      </c>
      <c r="P33" s="49">
        <v>1.3546266462100001E-3</v>
      </c>
      <c r="Q33" s="49">
        <v>3.8011405154000002E-3</v>
      </c>
      <c r="R33" s="49">
        <v>1.188165763726E-2</v>
      </c>
      <c r="S33" s="190">
        <v>8.5790152037460002E-2</v>
      </c>
      <c r="T33" s="49">
        <v>0.22772473593695999</v>
      </c>
      <c r="U33" s="49">
        <v>5.2530468317999997E-4</v>
      </c>
      <c r="V33" s="49">
        <v>1.55202294899E-3</v>
      </c>
      <c r="W33" s="49">
        <v>1.0165194609260001E-2</v>
      </c>
      <c r="X33" s="190">
        <v>0.21755954132769001</v>
      </c>
    </row>
    <row r="34" spans="1:24" x14ac:dyDescent="0.35">
      <c r="A34" s="27" t="s">
        <v>73</v>
      </c>
      <c r="B34" s="156" t="s">
        <v>526</v>
      </c>
      <c r="C34" s="198">
        <v>577.26189999999997</v>
      </c>
      <c r="D34" s="157">
        <v>11.4951358606131</v>
      </c>
      <c r="E34" s="157">
        <v>0.21071183299999999</v>
      </c>
      <c r="F34" s="157">
        <v>0.30831107099994998</v>
      </c>
      <c r="G34" s="157">
        <v>1.23859176199976</v>
      </c>
      <c r="H34" s="198">
        <v>10.256544098613301</v>
      </c>
      <c r="I34" s="157">
        <v>243.834762262</v>
      </c>
      <c r="J34" s="157">
        <v>0.64458737499999996</v>
      </c>
      <c r="K34" s="157">
        <v>1.6674595849999501</v>
      </c>
      <c r="L34" s="157">
        <v>13.3445423549999</v>
      </c>
      <c r="M34" s="198">
        <v>230.49021990700001</v>
      </c>
      <c r="N34" s="189">
        <v>12.580144173377001</v>
      </c>
      <c r="O34" s="56">
        <v>0.25051101834204997</v>
      </c>
      <c r="P34" s="56">
        <v>4.5919975632800003E-3</v>
      </c>
      <c r="Q34" s="56">
        <v>6.71895672212E-3</v>
      </c>
      <c r="R34" s="56">
        <v>2.699236332402E-2</v>
      </c>
      <c r="S34" s="189">
        <v>0.22351865501803</v>
      </c>
      <c r="T34" s="56">
        <v>5.3138384219313002</v>
      </c>
      <c r="U34" s="56">
        <v>1.4047353739849999E-2</v>
      </c>
      <c r="V34" s="56">
        <v>3.6338587359699998E-2</v>
      </c>
      <c r="W34" s="56">
        <v>0.29081473548425002</v>
      </c>
      <c r="X34" s="189">
        <v>5.0230236864470497</v>
      </c>
    </row>
    <row r="35" spans="1:24" x14ac:dyDescent="0.35">
      <c r="A35" s="77" t="s">
        <v>74</v>
      </c>
      <c r="B35" s="122" t="s">
        <v>520</v>
      </c>
      <c r="C35" s="199">
        <v>145.05070000000001</v>
      </c>
      <c r="D35" s="52">
        <v>1.13486954841614</v>
      </c>
      <c r="E35" s="52">
        <v>2.0194997999999999E-2</v>
      </c>
      <c r="F35" s="52">
        <v>3.0937919399990001E-2</v>
      </c>
      <c r="G35" s="52">
        <v>0.11692745879999999</v>
      </c>
      <c r="H35" s="199">
        <v>1.01794208961614</v>
      </c>
      <c r="I35" s="52">
        <v>631.40963901299995</v>
      </c>
      <c r="J35" s="52">
        <v>1.4832745199999999</v>
      </c>
      <c r="K35" s="52">
        <v>0.79064003999997001</v>
      </c>
      <c r="L35" s="52">
        <v>13.180513550000001</v>
      </c>
      <c r="M35" s="199">
        <v>618.22912546299995</v>
      </c>
      <c r="N35" s="190">
        <v>0.43216440164928999</v>
      </c>
      <c r="O35" s="49">
        <v>3.3812330401799999E-3</v>
      </c>
      <c r="P35" s="49">
        <v>6.0169025219999997E-5</v>
      </c>
      <c r="Q35" s="49">
        <v>9.2176510869999996E-5</v>
      </c>
      <c r="R35" s="49">
        <v>3.4837394971999998E-4</v>
      </c>
      <c r="S35" s="190">
        <v>3.0328590904599999E-3</v>
      </c>
      <c r="T35" s="49">
        <v>1.88122338492437</v>
      </c>
      <c r="U35" s="49">
        <v>4.41927164376E-3</v>
      </c>
      <c r="V35" s="49">
        <v>2.3556348215200001E-3</v>
      </c>
      <c r="W35" s="49">
        <v>3.9270053517610003E-2</v>
      </c>
      <c r="X35" s="190">
        <v>1.84195333140676</v>
      </c>
    </row>
    <row r="36" spans="1:24" x14ac:dyDescent="0.35">
      <c r="A36" s="77" t="s">
        <v>75</v>
      </c>
      <c r="B36" s="122" t="s">
        <v>616</v>
      </c>
      <c r="C36" s="199">
        <v>1559.5350000000001</v>
      </c>
      <c r="D36" s="52">
        <v>163.785531911785</v>
      </c>
      <c r="E36" s="52">
        <v>20.093798289999999</v>
      </c>
      <c r="F36" s="52">
        <v>19.8855306160001</v>
      </c>
      <c r="G36" s="52">
        <v>24.465075063</v>
      </c>
      <c r="H36" s="199">
        <v>139.320456848785</v>
      </c>
      <c r="I36" s="52">
        <v>2540.5412021890002</v>
      </c>
      <c r="J36" s="52">
        <v>38.4434653</v>
      </c>
      <c r="K36" s="52">
        <v>10.029669194999901</v>
      </c>
      <c r="L36" s="52">
        <v>131.11027465500001</v>
      </c>
      <c r="M36" s="199">
        <v>2409.4309275340001</v>
      </c>
      <c r="N36" s="190">
        <v>2.5645832485476499</v>
      </c>
      <c r="O36" s="49">
        <v>0.26933773945146</v>
      </c>
      <c r="P36" s="49">
        <v>3.3043322845739999E-2</v>
      </c>
      <c r="Q36" s="49">
        <v>3.270083627894E-2</v>
      </c>
      <c r="R36" s="49">
        <v>4.0231685522309997E-2</v>
      </c>
      <c r="S36" s="190">
        <v>0.22910605392915001</v>
      </c>
      <c r="T36" s="49">
        <v>4.17780262025477</v>
      </c>
      <c r="U36" s="49">
        <v>6.3218502389820005E-2</v>
      </c>
      <c r="V36" s="49">
        <v>1.6493327566210001E-2</v>
      </c>
      <c r="W36" s="49">
        <v>0.21560478866630001</v>
      </c>
      <c r="X36" s="190">
        <v>3.9621978315884698</v>
      </c>
    </row>
    <row r="37" spans="1:24" ht="15" thickBot="1" x14ac:dyDescent="0.4">
      <c r="A37" s="77" t="s">
        <v>76</v>
      </c>
      <c r="B37" s="122" t="s">
        <v>23</v>
      </c>
      <c r="C37" s="199">
        <v>950.39499999999998</v>
      </c>
      <c r="D37" s="52">
        <v>90.498896248140696</v>
      </c>
      <c r="E37" s="52">
        <v>23.262010419999999</v>
      </c>
      <c r="F37" s="52">
        <v>23.559717055</v>
      </c>
      <c r="G37" s="52">
        <v>29.552013075999898</v>
      </c>
      <c r="H37" s="199">
        <v>60.9468831721409</v>
      </c>
      <c r="I37" s="52">
        <v>301.01372560045098</v>
      </c>
      <c r="J37" s="52">
        <v>4.9101580399999998</v>
      </c>
      <c r="K37" s="52">
        <v>4.5532189599999704</v>
      </c>
      <c r="L37" s="52">
        <v>17.202727339999999</v>
      </c>
      <c r="M37" s="199">
        <v>283.81099826044999</v>
      </c>
      <c r="N37" s="190">
        <v>2.5009538656246999</v>
      </c>
      <c r="O37" s="49">
        <v>0.23814683832149</v>
      </c>
      <c r="P37" s="49">
        <v>6.1213721539049998E-2</v>
      </c>
      <c r="Q37" s="49">
        <v>6.1997133235889998E-2</v>
      </c>
      <c r="R37" s="49">
        <v>7.7765793527340005E-2</v>
      </c>
      <c r="S37" s="190">
        <v>0.16038104479415999</v>
      </c>
      <c r="T37" s="49">
        <v>0.79211426895821002</v>
      </c>
      <c r="U37" s="49">
        <v>1.292102623748E-2</v>
      </c>
      <c r="V37" s="49">
        <v>1.1981745020800001E-2</v>
      </c>
      <c r="W37" s="49">
        <v>4.5268785547339999E-2</v>
      </c>
      <c r="X37" s="190">
        <v>0.74684548341087997</v>
      </c>
    </row>
    <row r="38" spans="1:24" ht="15" thickBot="1" x14ac:dyDescent="0.4">
      <c r="A38" s="74" t="s">
        <v>805</v>
      </c>
      <c r="B38" s="126" t="s">
        <v>24</v>
      </c>
      <c r="C38" s="130">
        <v>17283.410940000002</v>
      </c>
      <c r="D38" s="127">
        <v>2439.52695101375</v>
      </c>
      <c r="E38" s="127">
        <v>52.941358387999998</v>
      </c>
      <c r="F38" s="127">
        <v>86.9301611514</v>
      </c>
      <c r="G38" s="127">
        <v>215.79626462879801</v>
      </c>
      <c r="H38" s="130">
        <v>2223.7306863849599</v>
      </c>
      <c r="I38" s="127">
        <v>8173.6848675411202</v>
      </c>
      <c r="J38" s="127">
        <v>89.416960935999995</v>
      </c>
      <c r="K38" s="127">
        <v>86.930161151398806</v>
      </c>
      <c r="L38" s="127">
        <v>332.724936227397</v>
      </c>
      <c r="M38" s="130">
        <v>7840.9599313137096</v>
      </c>
      <c r="N38" s="192">
        <v>4.1047603329184801</v>
      </c>
      <c r="O38" s="129">
        <v>0.52788287542279999</v>
      </c>
      <c r="P38" s="129">
        <v>1.287023889719E-2</v>
      </c>
      <c r="Q38" s="129">
        <v>2.0068003787620001E-2</v>
      </c>
      <c r="R38" s="129">
        <v>4.7954282567070003E-2</v>
      </c>
      <c r="S38" s="192">
        <v>0.47992859285572997</v>
      </c>
      <c r="T38" s="129">
        <v>2.0945052639461501</v>
      </c>
      <c r="U38" s="129">
        <v>2.1013247765150001E-2</v>
      </c>
      <c r="V38" s="129">
        <v>1.9992355105100001E-2</v>
      </c>
      <c r="W38" s="129">
        <v>8.1234557730020002E-2</v>
      </c>
      <c r="X38" s="192">
        <v>2.0132707062161299</v>
      </c>
    </row>
    <row r="39" spans="1:24" x14ac:dyDescent="0.35">
      <c r="A39" s="27" t="s">
        <v>77</v>
      </c>
      <c r="B39" s="155" t="s">
        <v>355</v>
      </c>
      <c r="C39" s="197">
        <v>45638.94</v>
      </c>
      <c r="D39" s="148">
        <v>8053.6386944817104</v>
      </c>
      <c r="E39" s="148">
        <v>18.200835000000001</v>
      </c>
      <c r="F39" s="148">
        <v>146.32175279999501</v>
      </c>
      <c r="G39" s="148">
        <v>228.01003883999601</v>
      </c>
      <c r="H39" s="197">
        <v>7825.6286556417099</v>
      </c>
      <c r="I39" s="148">
        <v>32735.2626114101</v>
      </c>
      <c r="J39" s="148">
        <v>52.602914660000003</v>
      </c>
      <c r="K39" s="148">
        <v>56.156811999999</v>
      </c>
      <c r="L39" s="148">
        <v>114.717409984022</v>
      </c>
      <c r="M39" s="197">
        <v>32620.545201426001</v>
      </c>
      <c r="N39" s="188">
        <v>26.678451177759001</v>
      </c>
      <c r="O39" s="150">
        <v>4.7077913447166102</v>
      </c>
      <c r="P39" s="150">
        <v>1.0639381369109999E-2</v>
      </c>
      <c r="Q39" s="150">
        <v>8.553305002962E-2</v>
      </c>
      <c r="R39" s="150">
        <v>0.13328431136287999</v>
      </c>
      <c r="S39" s="188">
        <v>4.5745070333537301</v>
      </c>
      <c r="T39" s="150">
        <v>19.1355475251972</v>
      </c>
      <c r="U39" s="150">
        <v>3.0749274425839999E-2</v>
      </c>
      <c r="V39" s="150">
        <v>3.2826721375219997E-2</v>
      </c>
      <c r="W39" s="150">
        <v>6.7058586844869997E-2</v>
      </c>
      <c r="X39" s="188">
        <v>19.068488938352299</v>
      </c>
    </row>
    <row r="40" spans="1:24" x14ac:dyDescent="0.35">
      <c r="A40" s="77" t="s">
        <v>78</v>
      </c>
      <c r="B40" s="122" t="s">
        <v>438</v>
      </c>
      <c r="C40" s="199">
        <v>22311.279999999999</v>
      </c>
      <c r="D40" s="52">
        <v>3325.5836277164699</v>
      </c>
      <c r="E40" s="52">
        <v>15.843223</v>
      </c>
      <c r="F40" s="52">
        <v>8.2539202000014509</v>
      </c>
      <c r="G40" s="52">
        <v>47.893589356016399</v>
      </c>
      <c r="H40" s="199">
        <v>3277.6900383604502</v>
      </c>
      <c r="I40" s="52">
        <v>10340.947686082</v>
      </c>
      <c r="J40" s="52">
        <v>44.419540847999997</v>
      </c>
      <c r="K40" s="52">
        <v>172.44368299999499</v>
      </c>
      <c r="L40" s="52">
        <v>237.96031673399</v>
      </c>
      <c r="M40" s="199">
        <v>10102.987369348</v>
      </c>
      <c r="N40" s="190">
        <v>7.3796602644319496</v>
      </c>
      <c r="O40" s="49">
        <v>1.099967252148</v>
      </c>
      <c r="P40" s="49">
        <v>5.2402911546799999E-3</v>
      </c>
      <c r="Q40" s="49">
        <v>2.73005972431E-3</v>
      </c>
      <c r="R40" s="49">
        <v>1.5841243455850001E-2</v>
      </c>
      <c r="S40" s="190">
        <v>1.08412600869215</v>
      </c>
      <c r="T40" s="49">
        <v>3.4203631855970902</v>
      </c>
      <c r="U40" s="49">
        <v>1.469217008438E-2</v>
      </c>
      <c r="V40" s="49">
        <v>5.7037327992270001E-2</v>
      </c>
      <c r="W40" s="49">
        <v>7.8707554829370002E-2</v>
      </c>
      <c r="X40" s="190">
        <v>3.3416556307677201</v>
      </c>
    </row>
    <row r="41" spans="1:24" x14ac:dyDescent="0.35">
      <c r="A41" s="27" t="s">
        <v>79</v>
      </c>
      <c r="B41" s="155" t="s">
        <v>356</v>
      </c>
      <c r="C41" s="197">
        <v>10000.99</v>
      </c>
      <c r="D41" s="148">
        <v>1590.9993756649101</v>
      </c>
      <c r="E41" s="148">
        <v>71.571731</v>
      </c>
      <c r="F41" s="148">
        <v>69.861326899999796</v>
      </c>
      <c r="G41" s="148">
        <v>95.655070769999199</v>
      </c>
      <c r="H41" s="197">
        <v>1495.34430489492</v>
      </c>
      <c r="I41" s="148">
        <v>7054.3088387463004</v>
      </c>
      <c r="J41" s="148">
        <v>17.345297339999998</v>
      </c>
      <c r="K41" s="148">
        <v>20.469134300000999</v>
      </c>
      <c r="L41" s="148">
        <v>33.657830202000198</v>
      </c>
      <c r="M41" s="197">
        <v>7020.6510085442997</v>
      </c>
      <c r="N41" s="188">
        <v>25.3208936253235</v>
      </c>
      <c r="O41" s="150">
        <v>4.0281538076897796</v>
      </c>
      <c r="P41" s="150">
        <v>0.18120807912329001</v>
      </c>
      <c r="Q41" s="150">
        <v>0.17687761181232001</v>
      </c>
      <c r="R41" s="150">
        <v>0.24218321103109999</v>
      </c>
      <c r="S41" s="188">
        <v>3.7859705966586898</v>
      </c>
      <c r="T41" s="150">
        <v>17.860372193760298</v>
      </c>
      <c r="U41" s="150">
        <v>4.3915495250539997E-2</v>
      </c>
      <c r="V41" s="150">
        <v>5.1824546591170001E-2</v>
      </c>
      <c r="W41" s="150">
        <v>8.5216197416859998E-2</v>
      </c>
      <c r="X41" s="188">
        <v>17.7751559963434</v>
      </c>
    </row>
    <row r="42" spans="1:24" x14ac:dyDescent="0.35">
      <c r="A42" s="27" t="s">
        <v>80</v>
      </c>
      <c r="B42" s="155" t="s">
        <v>357</v>
      </c>
      <c r="C42" s="197">
        <v>1343.979</v>
      </c>
      <c r="D42" s="148">
        <v>274.75248784999502</v>
      </c>
      <c r="E42" s="148">
        <v>7.9827598000000002</v>
      </c>
      <c r="F42" s="148">
        <v>5.8057652000000202</v>
      </c>
      <c r="G42" s="148">
        <v>34.027693159999998</v>
      </c>
      <c r="H42" s="197">
        <v>240.724794689996</v>
      </c>
      <c r="I42" s="148">
        <v>621.16005138175899</v>
      </c>
      <c r="J42" s="148">
        <v>0.6821604</v>
      </c>
      <c r="K42" s="148">
        <v>2.13994270000001</v>
      </c>
      <c r="L42" s="148">
        <v>10.196843414999799</v>
      </c>
      <c r="M42" s="197">
        <v>610.96320796676002</v>
      </c>
      <c r="N42" s="188">
        <v>17.036467909075899</v>
      </c>
      <c r="O42" s="150">
        <v>3.4828013995718701</v>
      </c>
      <c r="P42" s="150">
        <v>0.1011905923817</v>
      </c>
      <c r="Q42" s="150">
        <v>7.3594700897430004E-2</v>
      </c>
      <c r="R42" s="150">
        <v>0.43133985169428002</v>
      </c>
      <c r="S42" s="188">
        <v>3.0514615478775999</v>
      </c>
      <c r="T42" s="150">
        <v>7.8739126740561298</v>
      </c>
      <c r="U42" s="150">
        <v>8.6471617216099996E-3</v>
      </c>
      <c r="V42" s="150">
        <v>2.7126216358900002E-2</v>
      </c>
      <c r="W42" s="150">
        <v>0.12925662946631999</v>
      </c>
      <c r="X42" s="188">
        <v>7.7446560445898198</v>
      </c>
    </row>
    <row r="43" spans="1:24" x14ac:dyDescent="0.35">
      <c r="A43" s="77" t="s">
        <v>81</v>
      </c>
      <c r="B43" s="122" t="s">
        <v>25</v>
      </c>
      <c r="C43" s="199">
        <v>17582.5</v>
      </c>
      <c r="D43" s="52">
        <v>4480.9061707930796</v>
      </c>
      <c r="E43" s="52">
        <v>584.43479000000002</v>
      </c>
      <c r="F43" s="52">
        <v>44.123017300002303</v>
      </c>
      <c r="G43" s="52">
        <v>109.895705839999</v>
      </c>
      <c r="H43" s="199">
        <v>4371.0104649531004</v>
      </c>
      <c r="I43" s="52">
        <v>7509.0908767310002</v>
      </c>
      <c r="J43" s="52">
        <v>491.550927</v>
      </c>
      <c r="K43" s="52">
        <v>22.6654310000017</v>
      </c>
      <c r="L43" s="52">
        <v>48.039025719001899</v>
      </c>
      <c r="M43" s="199">
        <v>7461.051851012</v>
      </c>
      <c r="N43" s="190">
        <v>14.6678834530346</v>
      </c>
      <c r="O43" s="49">
        <v>3.7381151415996898</v>
      </c>
      <c r="P43" s="49">
        <v>0.48755418089683999</v>
      </c>
      <c r="Q43" s="49">
        <v>3.6808831244289998E-2</v>
      </c>
      <c r="R43" s="49">
        <v>9.167851018058E-2</v>
      </c>
      <c r="S43" s="190">
        <v>3.6464366314191299</v>
      </c>
      <c r="T43" s="49">
        <v>6.2643236068895698</v>
      </c>
      <c r="U43" s="49">
        <v>0.41006749372769002</v>
      </c>
      <c r="V43" s="49">
        <v>1.8908226948430001E-2</v>
      </c>
      <c r="W43" s="49">
        <v>4.0075690626679997E-2</v>
      </c>
      <c r="X43" s="190">
        <v>6.2242479162629003</v>
      </c>
    </row>
    <row r="44" spans="1:24" ht="15" thickBot="1" x14ac:dyDescent="0.4">
      <c r="A44" s="77" t="s">
        <v>82</v>
      </c>
      <c r="B44" s="122" t="s">
        <v>26</v>
      </c>
      <c r="C44" s="199">
        <v>7694.8069999999998</v>
      </c>
      <c r="D44" s="52">
        <v>3951.5178300411199</v>
      </c>
      <c r="E44" s="52">
        <v>36.238669999999999</v>
      </c>
      <c r="F44" s="52">
        <v>86.182649500000295</v>
      </c>
      <c r="G44" s="52">
        <v>131.94470448000101</v>
      </c>
      <c r="H44" s="199">
        <v>3819.5731255611199</v>
      </c>
      <c r="I44" s="52">
        <v>2556.1224292457</v>
      </c>
      <c r="J44" s="52">
        <v>71.027888000000004</v>
      </c>
      <c r="K44" s="52">
        <v>86.673428899999706</v>
      </c>
      <c r="L44" s="52">
        <v>96.187505689999099</v>
      </c>
      <c r="M44" s="199">
        <v>2459.9349235557002</v>
      </c>
      <c r="N44" s="190">
        <v>19.645272161369899</v>
      </c>
      <c r="O44" s="49">
        <v>10.088445781897301</v>
      </c>
      <c r="P44" s="49">
        <v>9.2519349077380006E-2</v>
      </c>
      <c r="Q44" s="49">
        <v>0.22002911899096</v>
      </c>
      <c r="R44" s="49">
        <v>0.33686220197090999</v>
      </c>
      <c r="S44" s="190">
        <v>9.7515835799263701</v>
      </c>
      <c r="T44" s="49">
        <v>6.5259233662798497</v>
      </c>
      <c r="U44" s="49">
        <v>0.18133816622136001</v>
      </c>
      <c r="V44" s="49">
        <v>0.22128210621781999</v>
      </c>
      <c r="W44" s="49">
        <v>0.24557207579129001</v>
      </c>
      <c r="X44" s="190">
        <v>6.2803512904885599</v>
      </c>
    </row>
    <row r="45" spans="1:24" ht="15" thickBot="1" x14ac:dyDescent="0.4">
      <c r="A45" s="74" t="s">
        <v>805</v>
      </c>
      <c r="B45" s="126" t="s">
        <v>27</v>
      </c>
      <c r="C45" s="130">
        <v>104572.496</v>
      </c>
      <c r="D45" s="127">
        <v>21677.3981865473</v>
      </c>
      <c r="E45" s="127">
        <v>734.27200879999998</v>
      </c>
      <c r="F45" s="127">
        <v>360.548431899999</v>
      </c>
      <c r="G45" s="127">
        <v>647.42680244601104</v>
      </c>
      <c r="H45" s="130">
        <v>21029.9713841013</v>
      </c>
      <c r="I45" s="127">
        <v>60816.892493596803</v>
      </c>
      <c r="J45" s="127">
        <v>677.62872824800002</v>
      </c>
      <c r="K45" s="127">
        <v>360.54843189999599</v>
      </c>
      <c r="L45" s="127">
        <v>540.75893174401301</v>
      </c>
      <c r="M45" s="130">
        <v>60276.133561852803</v>
      </c>
      <c r="N45" s="192">
        <v>14.2162380673035</v>
      </c>
      <c r="O45" s="129">
        <v>2.9103144389300399</v>
      </c>
      <c r="P45" s="129">
        <v>8.1236609836510001E-2</v>
      </c>
      <c r="Q45" s="129">
        <v>4.6199877516879997E-2</v>
      </c>
      <c r="R45" s="129">
        <v>8.4327649636639995E-2</v>
      </c>
      <c r="S45" s="192">
        <v>2.8259867892933999</v>
      </c>
      <c r="T45" s="129">
        <v>8.1573837369009805</v>
      </c>
      <c r="U45" s="129">
        <v>7.9275715329409996E-2</v>
      </c>
      <c r="V45" s="129">
        <v>5.5535566528510001E-2</v>
      </c>
      <c r="W45" s="129">
        <v>8.1500947233950002E-2</v>
      </c>
      <c r="X45" s="192">
        <v>8.0758827896670198</v>
      </c>
    </row>
    <row r="46" spans="1:24" x14ac:dyDescent="0.35">
      <c r="A46" s="77" t="s">
        <v>83</v>
      </c>
      <c r="B46" s="122" t="s">
        <v>28</v>
      </c>
      <c r="C46" s="199">
        <v>773.04600000000005</v>
      </c>
      <c r="D46" s="52">
        <v>78.107511643247506</v>
      </c>
      <c r="E46" s="52">
        <v>3.0626440499999998</v>
      </c>
      <c r="F46" s="52">
        <v>9.6172231299997097</v>
      </c>
      <c r="G46" s="52">
        <v>13.8272370069998</v>
      </c>
      <c r="H46" s="199">
        <v>64.280274636247697</v>
      </c>
      <c r="I46" s="52">
        <v>105.45680357591</v>
      </c>
      <c r="J46" s="52">
        <v>3.7637410899999999</v>
      </c>
      <c r="K46" s="52">
        <v>4.9675605999998496</v>
      </c>
      <c r="L46" s="52">
        <v>9.6109120320001402</v>
      </c>
      <c r="M46" s="199">
        <v>95.84589154391</v>
      </c>
      <c r="N46" s="190">
        <v>5.3712482552245397</v>
      </c>
      <c r="O46" s="49">
        <v>0.54270358508255001</v>
      </c>
      <c r="P46" s="49">
        <v>2.1279744685230001E-2</v>
      </c>
      <c r="Q46" s="49">
        <v>6.6822017004309994E-2</v>
      </c>
      <c r="R46" s="49">
        <v>9.6073872251360007E-2</v>
      </c>
      <c r="S46" s="190">
        <v>0.44662971283119002</v>
      </c>
      <c r="T46" s="49">
        <v>0.73273087527606995</v>
      </c>
      <c r="U46" s="49">
        <v>2.61510799652E-2</v>
      </c>
      <c r="V46" s="49">
        <v>3.4515412026540002E-2</v>
      </c>
      <c r="W46" s="49">
        <v>6.6778166477799994E-2</v>
      </c>
      <c r="X46" s="190">
        <v>0.66595270879826995</v>
      </c>
    </row>
    <row r="47" spans="1:24" x14ac:dyDescent="0.35">
      <c r="A47" s="77" t="s">
        <v>84</v>
      </c>
      <c r="B47" s="122" t="s">
        <v>29</v>
      </c>
      <c r="C47" s="199">
        <v>285.23669999999998</v>
      </c>
      <c r="D47" s="52">
        <v>46.862582459592197</v>
      </c>
      <c r="E47" s="52">
        <v>1.1289859200000001</v>
      </c>
      <c r="F47" s="52">
        <v>1.7287860299999001</v>
      </c>
      <c r="G47" s="52">
        <v>5.2817775029996996</v>
      </c>
      <c r="H47" s="199">
        <v>41.580804956592502</v>
      </c>
      <c r="I47" s="52">
        <v>116.14085503526999</v>
      </c>
      <c r="J47" s="52">
        <v>2.7245298899999999</v>
      </c>
      <c r="K47" s="52">
        <v>3.1851435600001099</v>
      </c>
      <c r="L47" s="52">
        <v>5.8316403790003397</v>
      </c>
      <c r="M47" s="199">
        <v>110.30921465627</v>
      </c>
      <c r="N47" s="190">
        <v>1.7836789915979001</v>
      </c>
      <c r="O47" s="49">
        <v>0.29304715636241002</v>
      </c>
      <c r="P47" s="49">
        <v>7.05992064595E-3</v>
      </c>
      <c r="Q47" s="49">
        <v>1.081066820181E-2</v>
      </c>
      <c r="R47" s="49">
        <v>3.3028693609180003E-2</v>
      </c>
      <c r="S47" s="190">
        <v>0.26001846275322998</v>
      </c>
      <c r="T47" s="49">
        <v>0.72626700278269996</v>
      </c>
      <c r="U47" s="49">
        <v>1.703738238023E-2</v>
      </c>
      <c r="V47" s="49">
        <v>1.9917751303379999E-2</v>
      </c>
      <c r="W47" s="49">
        <v>3.6467167200350002E-2</v>
      </c>
      <c r="X47" s="190">
        <v>0.68979983558235003</v>
      </c>
    </row>
    <row r="48" spans="1:24" x14ac:dyDescent="0.35">
      <c r="A48" s="77" t="s">
        <v>85</v>
      </c>
      <c r="B48" s="122" t="s">
        <v>30</v>
      </c>
      <c r="C48" s="199">
        <v>154.7244</v>
      </c>
      <c r="D48" s="52">
        <v>66.627220476443995</v>
      </c>
      <c r="E48" s="52">
        <v>0</v>
      </c>
      <c r="F48" s="52">
        <v>1.20688550999996</v>
      </c>
      <c r="G48" s="52">
        <v>4.8861362369999997</v>
      </c>
      <c r="H48" s="199">
        <v>61.741084239444</v>
      </c>
      <c r="I48" s="52">
        <v>40.625624629549797</v>
      </c>
      <c r="J48" s="52">
        <v>0</v>
      </c>
      <c r="K48" s="52">
        <v>0.53197340000005</v>
      </c>
      <c r="L48" s="52">
        <v>3.84091909909999</v>
      </c>
      <c r="M48" s="199">
        <v>36.784705530449997</v>
      </c>
      <c r="N48" s="190">
        <v>7.8070842353315202</v>
      </c>
      <c r="O48" s="49">
        <v>3.3618764889416499</v>
      </c>
      <c r="P48" s="49">
        <v>0</v>
      </c>
      <c r="Q48" s="49">
        <v>6.0897032652710001E-2</v>
      </c>
      <c r="R48" s="49">
        <v>0.24654467677732</v>
      </c>
      <c r="S48" s="190">
        <v>3.1153318121643299</v>
      </c>
      <c r="T48" s="49">
        <v>2.0498878883734801</v>
      </c>
      <c r="U48" s="49">
        <v>0</v>
      </c>
      <c r="V48" s="49">
        <v>2.6842315399229998E-2</v>
      </c>
      <c r="W48" s="49">
        <v>0.19380510732480999</v>
      </c>
      <c r="X48" s="190">
        <v>1.85608278104868</v>
      </c>
    </row>
    <row r="49" spans="1:24" x14ac:dyDescent="0.35">
      <c r="A49" s="77" t="s">
        <v>86</v>
      </c>
      <c r="B49" s="122" t="s">
        <v>31</v>
      </c>
      <c r="C49" s="199">
        <v>6302.4369999999999</v>
      </c>
      <c r="D49" s="52">
        <v>242.32305301473201</v>
      </c>
      <c r="E49" s="52">
        <v>3.2381874499999999</v>
      </c>
      <c r="F49" s="52">
        <v>41.833320090000498</v>
      </c>
      <c r="G49" s="52">
        <v>48.796442700999798</v>
      </c>
      <c r="H49" s="199">
        <v>193.52661031373</v>
      </c>
      <c r="I49" s="52">
        <v>3000.0849610362998</v>
      </c>
      <c r="J49" s="52">
        <v>9.4130116600000004</v>
      </c>
      <c r="K49" s="52">
        <v>36.895151159999898</v>
      </c>
      <c r="L49" s="52">
        <v>92.012405342999898</v>
      </c>
      <c r="M49" s="199">
        <v>2908.0725556932998</v>
      </c>
      <c r="N49" s="190">
        <v>10.7661411934649</v>
      </c>
      <c r="O49" s="49">
        <v>0.41394847789641998</v>
      </c>
      <c r="P49" s="49">
        <v>5.5316353495599999E-3</v>
      </c>
      <c r="Q49" s="49">
        <v>7.1461790205970002E-2</v>
      </c>
      <c r="R49" s="49">
        <v>8.3356547928649993E-2</v>
      </c>
      <c r="S49" s="190">
        <v>0.33059192996776998</v>
      </c>
      <c r="T49" s="49">
        <v>5.12489665234376</v>
      </c>
      <c r="U49" s="49">
        <v>1.6079781929959999E-2</v>
      </c>
      <c r="V49" s="49">
        <v>6.3026160633229994E-2</v>
      </c>
      <c r="W49" s="49">
        <v>0.15718023797351</v>
      </c>
      <c r="X49" s="190">
        <v>4.9677164143702504</v>
      </c>
    </row>
    <row r="50" spans="1:24" x14ac:dyDescent="0.35">
      <c r="A50" s="77" t="s">
        <v>87</v>
      </c>
      <c r="B50" s="122" t="s">
        <v>32</v>
      </c>
      <c r="C50" s="199">
        <v>76.805120000000002</v>
      </c>
      <c r="D50" s="52">
        <v>19.920057220919901</v>
      </c>
      <c r="E50" s="52">
        <v>0.14692359999999999</v>
      </c>
      <c r="F50" s="52">
        <v>0.81487860799998002</v>
      </c>
      <c r="G50" s="52">
        <v>2.1536007359999898</v>
      </c>
      <c r="H50" s="199">
        <v>17.766456484919999</v>
      </c>
      <c r="I50" s="52">
        <v>32.300041532370003</v>
      </c>
      <c r="J50" s="52">
        <v>2.593266E-2</v>
      </c>
      <c r="K50" s="52">
        <v>0.44742465999998998</v>
      </c>
      <c r="L50" s="52">
        <v>2.01519197699997</v>
      </c>
      <c r="M50" s="199">
        <v>30.284849555369998</v>
      </c>
      <c r="N50" s="190">
        <v>4.2526988704141599</v>
      </c>
      <c r="O50" s="49">
        <v>1.1029734064863299</v>
      </c>
      <c r="P50" s="49">
        <v>8.13515853835E-3</v>
      </c>
      <c r="Q50" s="49">
        <v>4.5119821904659997E-2</v>
      </c>
      <c r="R50" s="49">
        <v>0.11924485525587999</v>
      </c>
      <c r="S50" s="190">
        <v>0.98372855123045999</v>
      </c>
      <c r="T50" s="49">
        <v>1.7884530372329399</v>
      </c>
      <c r="U50" s="49">
        <v>1.4358911735199999E-3</v>
      </c>
      <c r="V50" s="49">
        <v>2.4773899789199999E-2</v>
      </c>
      <c r="W50" s="49">
        <v>0.11158116339452</v>
      </c>
      <c r="X50" s="190">
        <v>1.6768718738384201</v>
      </c>
    </row>
    <row r="51" spans="1:24" x14ac:dyDescent="0.35">
      <c r="A51" s="27" t="s">
        <v>88</v>
      </c>
      <c r="B51" s="156" t="s">
        <v>33</v>
      </c>
      <c r="C51" s="198">
        <v>4361.2150000000001</v>
      </c>
      <c r="D51" s="157">
        <v>299.14077672154599</v>
      </c>
      <c r="E51" s="157">
        <v>2.6446230100000001</v>
      </c>
      <c r="F51" s="157">
        <v>26.094109179999698</v>
      </c>
      <c r="G51" s="157">
        <v>38.586702228998803</v>
      </c>
      <c r="H51" s="198">
        <v>260.55407449254199</v>
      </c>
      <c r="I51" s="157">
        <v>2907.7279188969001</v>
      </c>
      <c r="J51" s="157">
        <v>8.0961309299999993</v>
      </c>
      <c r="K51" s="157">
        <v>15.7401478800001</v>
      </c>
      <c r="L51" s="157">
        <v>32.992219547999099</v>
      </c>
      <c r="M51" s="198">
        <v>2874.7356993489002</v>
      </c>
      <c r="N51" s="189">
        <v>6.3804686298747404</v>
      </c>
      <c r="O51" s="56">
        <v>0.43764371666799001</v>
      </c>
      <c r="P51" s="56">
        <v>3.8690901854499999E-3</v>
      </c>
      <c r="Q51" s="56">
        <v>3.8175748053579997E-2</v>
      </c>
      <c r="R51" s="56">
        <v>5.6452443436620002E-2</v>
      </c>
      <c r="S51" s="189">
        <v>0.38119127323135998</v>
      </c>
      <c r="T51" s="56">
        <v>4.2540133359012602</v>
      </c>
      <c r="U51" s="56">
        <v>1.1844660128480001E-2</v>
      </c>
      <c r="V51" s="56">
        <v>2.3027876355079999E-2</v>
      </c>
      <c r="W51" s="56">
        <v>4.8267701054850003E-2</v>
      </c>
      <c r="X51" s="189">
        <v>4.2057456348464104</v>
      </c>
    </row>
    <row r="52" spans="1:24" x14ac:dyDescent="0.35">
      <c r="A52" s="77" t="s">
        <v>89</v>
      </c>
      <c r="B52" s="122" t="s">
        <v>448</v>
      </c>
      <c r="C52" s="199">
        <v>1056.7260000000001</v>
      </c>
      <c r="D52" s="52">
        <v>65.343077861378703</v>
      </c>
      <c r="E52" s="52">
        <v>6.6222863600000004</v>
      </c>
      <c r="F52" s="52">
        <v>7.1676761499999602</v>
      </c>
      <c r="G52" s="52">
        <v>11.876260216999601</v>
      </c>
      <c r="H52" s="199">
        <v>53.4668176443788</v>
      </c>
      <c r="I52" s="52">
        <v>985.68324861244002</v>
      </c>
      <c r="J52" s="52">
        <v>1.4012693899999999</v>
      </c>
      <c r="K52" s="52">
        <v>2.1492908000000801</v>
      </c>
      <c r="L52" s="52">
        <v>12.623543507900299</v>
      </c>
      <c r="M52" s="199">
        <v>973.05970510453994</v>
      </c>
      <c r="N52" s="190">
        <v>7.8194590766073597</v>
      </c>
      <c r="O52" s="49">
        <v>0.48351940169600999</v>
      </c>
      <c r="P52" s="49">
        <v>4.9002955530189997E-2</v>
      </c>
      <c r="Q52" s="49">
        <v>5.3038678265980001E-2</v>
      </c>
      <c r="R52" s="49">
        <v>8.7880804248190003E-2</v>
      </c>
      <c r="S52" s="190">
        <v>0.39563859744781998</v>
      </c>
      <c r="T52" s="49">
        <v>7.2937637807930997</v>
      </c>
      <c r="U52" s="49">
        <v>1.036897800414E-2</v>
      </c>
      <c r="V52" s="49">
        <v>1.5904114646869999E-2</v>
      </c>
      <c r="W52" s="49">
        <v>9.3410479028429999E-2</v>
      </c>
      <c r="X52" s="190">
        <v>7.2003533017646699</v>
      </c>
    </row>
    <row r="53" spans="1:24" x14ac:dyDescent="0.35">
      <c r="A53" s="77" t="s">
        <v>90</v>
      </c>
      <c r="B53" s="122" t="s">
        <v>34</v>
      </c>
      <c r="C53" s="199" t="s">
        <v>316</v>
      </c>
      <c r="D53" s="52" t="s">
        <v>316</v>
      </c>
      <c r="E53" s="52" t="s">
        <v>316</v>
      </c>
      <c r="F53" s="52" t="s">
        <v>316</v>
      </c>
      <c r="G53" s="52" t="s">
        <v>316</v>
      </c>
      <c r="H53" s="199" t="s">
        <v>316</v>
      </c>
      <c r="I53" s="52" t="s">
        <v>316</v>
      </c>
      <c r="J53" s="52" t="s">
        <v>316</v>
      </c>
      <c r="K53" s="52" t="s">
        <v>316</v>
      </c>
      <c r="L53" s="52" t="s">
        <v>316</v>
      </c>
      <c r="M53" s="199" t="s">
        <v>316</v>
      </c>
      <c r="N53" s="190" t="s">
        <v>316</v>
      </c>
      <c r="O53" s="49" t="s">
        <v>316</v>
      </c>
      <c r="P53" s="49" t="s">
        <v>316</v>
      </c>
      <c r="Q53" s="49" t="s">
        <v>316</v>
      </c>
      <c r="R53" s="49" t="s">
        <v>316</v>
      </c>
      <c r="S53" s="190" t="s">
        <v>316</v>
      </c>
      <c r="T53" s="49" t="s">
        <v>316</v>
      </c>
      <c r="U53" s="49" t="s">
        <v>316</v>
      </c>
      <c r="V53" s="49" t="s">
        <v>316</v>
      </c>
      <c r="W53" s="49" t="s">
        <v>316</v>
      </c>
      <c r="X53" s="190" t="s">
        <v>316</v>
      </c>
    </row>
    <row r="54" spans="1:24" x14ac:dyDescent="0.35">
      <c r="A54" s="77" t="s">
        <v>91</v>
      </c>
      <c r="B54" s="122" t="s">
        <v>478</v>
      </c>
      <c r="C54" s="199">
        <v>381.05099999999999</v>
      </c>
      <c r="D54" s="52">
        <v>87.861151717672797</v>
      </c>
      <c r="E54" s="52">
        <v>0.66204549999999995</v>
      </c>
      <c r="F54" s="52">
        <v>2.6809727299999802</v>
      </c>
      <c r="G54" s="52">
        <v>13.395880160000001</v>
      </c>
      <c r="H54" s="199">
        <v>74.465271557672494</v>
      </c>
      <c r="I54" s="52">
        <v>240.67357723262</v>
      </c>
      <c r="J54" s="52">
        <v>9.5119899999999993E-2</v>
      </c>
      <c r="K54" s="52">
        <v>0.41394826800003998</v>
      </c>
      <c r="L54" s="52">
        <v>2.5275441646999699</v>
      </c>
      <c r="M54" s="199">
        <v>238.14603306792</v>
      </c>
      <c r="N54" s="190">
        <v>12.370908749319099</v>
      </c>
      <c r="O54" s="49">
        <v>2.8524325891007098</v>
      </c>
      <c r="P54" s="49">
        <v>2.1493460110060002E-2</v>
      </c>
      <c r="Q54" s="49">
        <v>8.7038399065329994E-2</v>
      </c>
      <c r="R54" s="49">
        <v>0.43490034424834001</v>
      </c>
      <c r="S54" s="190">
        <v>2.4175322448523602</v>
      </c>
      <c r="T54" s="49">
        <v>7.8135232877408898</v>
      </c>
      <c r="U54" s="49">
        <v>3.0880895290799999E-3</v>
      </c>
      <c r="V54" s="49">
        <v>1.343892615521E-2</v>
      </c>
      <c r="W54" s="49">
        <v>8.205730524622E-2</v>
      </c>
      <c r="X54" s="190">
        <v>7.7314659824946803</v>
      </c>
    </row>
    <row r="55" spans="1:24" x14ac:dyDescent="0.35">
      <c r="A55" s="77" t="s">
        <v>92</v>
      </c>
      <c r="B55" s="122" t="s">
        <v>35</v>
      </c>
      <c r="C55" s="199">
        <v>550.95360000000005</v>
      </c>
      <c r="D55" s="52">
        <v>34.188978397958302</v>
      </c>
      <c r="E55" s="52">
        <v>4.19450112</v>
      </c>
      <c r="F55" s="52">
        <v>5.2191851399999596</v>
      </c>
      <c r="G55" s="52">
        <v>7.20062902</v>
      </c>
      <c r="H55" s="199">
        <v>26.988349377958301</v>
      </c>
      <c r="I55" s="52">
        <v>233.00260525028</v>
      </c>
      <c r="J55" s="52">
        <v>6.8455162999999999</v>
      </c>
      <c r="K55" s="52">
        <v>7.6507303599999297</v>
      </c>
      <c r="L55" s="52">
        <v>15.823386006000099</v>
      </c>
      <c r="M55" s="199">
        <v>217.17921924428001</v>
      </c>
      <c r="N55" s="190">
        <v>3.1881991491276298</v>
      </c>
      <c r="O55" s="49">
        <v>0.19784111010059</v>
      </c>
      <c r="P55" s="49">
        <v>2.427228881307E-2</v>
      </c>
      <c r="Q55" s="49">
        <v>3.0201820302989998E-2</v>
      </c>
      <c r="R55" s="49">
        <v>4.1667827045229998E-2</v>
      </c>
      <c r="S55" s="190">
        <v>0.15617328305535</v>
      </c>
      <c r="T55" s="49">
        <v>1.3483144638740301</v>
      </c>
      <c r="U55" s="49">
        <v>3.9612898877510003E-2</v>
      </c>
      <c r="V55" s="49">
        <v>4.42724251624E-2</v>
      </c>
      <c r="W55" s="49">
        <v>9.1565071542589999E-2</v>
      </c>
      <c r="X55" s="190">
        <v>1.2567493923314299</v>
      </c>
    </row>
    <row r="56" spans="1:24" x14ac:dyDescent="0.35">
      <c r="A56" s="77" t="s">
        <v>93</v>
      </c>
      <c r="B56" s="122" t="s">
        <v>36</v>
      </c>
      <c r="C56" s="199">
        <v>395.24790000000002</v>
      </c>
      <c r="D56" s="52">
        <v>88.230510821329702</v>
      </c>
      <c r="E56" s="52">
        <v>17.657346789999998</v>
      </c>
      <c r="F56" s="52">
        <v>25.278519589999998</v>
      </c>
      <c r="G56" s="52">
        <v>30.694351810999901</v>
      </c>
      <c r="H56" s="199">
        <v>57.536159010329698</v>
      </c>
      <c r="I56" s="52">
        <v>159.3565109022</v>
      </c>
      <c r="J56" s="52">
        <v>2.9271379899999999</v>
      </c>
      <c r="K56" s="52">
        <v>1.3380466100000199</v>
      </c>
      <c r="L56" s="52">
        <v>6.4459091014000602</v>
      </c>
      <c r="M56" s="199">
        <v>152.91060180080001</v>
      </c>
      <c r="N56" s="190">
        <v>3.0611074032169099</v>
      </c>
      <c r="O56" s="49">
        <v>0.68332575546836005</v>
      </c>
      <c r="P56" s="49">
        <v>0.13675223822831001</v>
      </c>
      <c r="Q56" s="49">
        <v>0.1957765328021</v>
      </c>
      <c r="R56" s="49">
        <v>0.23772095326907</v>
      </c>
      <c r="S56" s="190">
        <v>0.44560480219929</v>
      </c>
      <c r="T56" s="49">
        <v>1.23418086541014</v>
      </c>
      <c r="U56" s="49">
        <v>2.2670035113220001E-2</v>
      </c>
      <c r="V56" s="49">
        <v>1.036287449907E-2</v>
      </c>
      <c r="W56" s="49">
        <v>4.9922137652749998E-2</v>
      </c>
      <c r="X56" s="190">
        <v>1.1842587277573999</v>
      </c>
    </row>
    <row r="57" spans="1:24" x14ac:dyDescent="0.35">
      <c r="A57" s="27" t="s">
        <v>94</v>
      </c>
      <c r="B57" s="155" t="s">
        <v>358</v>
      </c>
      <c r="C57" s="197">
        <v>29255.82</v>
      </c>
      <c r="D57" s="148">
        <v>1280.09991960723</v>
      </c>
      <c r="E57" s="148">
        <v>2.7725506499999999</v>
      </c>
      <c r="F57" s="148">
        <v>3.8170846300013399</v>
      </c>
      <c r="G57" s="148">
        <v>23.421779880002099</v>
      </c>
      <c r="H57" s="197">
        <v>1256.67813972723</v>
      </c>
      <c r="I57" s="148">
        <v>18070.891410593002</v>
      </c>
      <c r="J57" s="148">
        <v>30.795493780000001</v>
      </c>
      <c r="K57" s="148">
        <v>83.200635329995293</v>
      </c>
      <c r="L57" s="148">
        <v>381.77714963299798</v>
      </c>
      <c r="M57" s="197">
        <v>17689.114260959999</v>
      </c>
      <c r="N57" s="188">
        <v>6.5285619514193298</v>
      </c>
      <c r="O57" s="150">
        <v>0.28565979791926999</v>
      </c>
      <c r="P57" s="150">
        <v>6.1870659178000001E-4</v>
      </c>
      <c r="Q57" s="150">
        <v>8.5179883799999998E-4</v>
      </c>
      <c r="R57" s="150">
        <v>5.2266708285399997E-3</v>
      </c>
      <c r="S57" s="188">
        <v>0.28043312709072998</v>
      </c>
      <c r="T57" s="150">
        <v>4.0325970726996498</v>
      </c>
      <c r="U57" s="150">
        <v>6.8721467717300002E-3</v>
      </c>
      <c r="V57" s="150">
        <v>1.8566579304540001E-2</v>
      </c>
      <c r="W57" s="150">
        <v>8.5195211517409997E-2</v>
      </c>
      <c r="X57" s="188">
        <v>3.9474018611822399</v>
      </c>
    </row>
    <row r="58" spans="1:24" x14ac:dyDescent="0.35">
      <c r="A58" s="77" t="s">
        <v>95</v>
      </c>
      <c r="B58" s="122" t="s">
        <v>37</v>
      </c>
      <c r="C58" s="199">
        <v>1706.5160000000001</v>
      </c>
      <c r="D58" s="52">
        <v>282.06082014478801</v>
      </c>
      <c r="E58" s="52">
        <v>2.40010426</v>
      </c>
      <c r="F58" s="52">
        <v>26.431672590000101</v>
      </c>
      <c r="G58" s="52">
        <v>41.702134771999901</v>
      </c>
      <c r="H58" s="199">
        <v>240.35868537278699</v>
      </c>
      <c r="I58" s="52">
        <v>650.12781744796098</v>
      </c>
      <c r="J58" s="52">
        <v>7.1706408000000001</v>
      </c>
      <c r="K58" s="52">
        <v>8.7271774000001603</v>
      </c>
      <c r="L58" s="52">
        <v>25.0503117455996</v>
      </c>
      <c r="M58" s="199">
        <v>625.07750570235999</v>
      </c>
      <c r="N58" s="190">
        <v>7.3218397893222802</v>
      </c>
      <c r="O58" s="49">
        <v>1.21018738526037</v>
      </c>
      <c r="P58" s="49">
        <v>1.0297693587050001E-2</v>
      </c>
      <c r="Q58" s="49">
        <v>0.11340560069041</v>
      </c>
      <c r="R58" s="49">
        <v>0.17892381300457</v>
      </c>
      <c r="S58" s="190">
        <v>1.0312635722557899</v>
      </c>
      <c r="T58" s="49">
        <v>2.7893859312984599</v>
      </c>
      <c r="U58" s="49">
        <v>3.0765772559050001E-2</v>
      </c>
      <c r="V58" s="49">
        <v>3.7444122841969997E-2</v>
      </c>
      <c r="W58" s="49">
        <v>0.10747884536322</v>
      </c>
      <c r="X58" s="190">
        <v>2.6819070859352401</v>
      </c>
    </row>
    <row r="59" spans="1:24" x14ac:dyDescent="0.35">
      <c r="A59" s="77" t="s">
        <v>96</v>
      </c>
      <c r="B59" s="122" t="s">
        <v>38</v>
      </c>
      <c r="C59" s="199">
        <v>303.4794</v>
      </c>
      <c r="D59" s="52">
        <v>111.30577904927</v>
      </c>
      <c r="E59" s="52">
        <v>0.57550935000000003</v>
      </c>
      <c r="F59" s="52">
        <v>2.5510856100000101</v>
      </c>
      <c r="G59" s="52">
        <v>12.369460850000101</v>
      </c>
      <c r="H59" s="199">
        <v>98.936318199269394</v>
      </c>
      <c r="I59" s="52">
        <v>99.490036852299994</v>
      </c>
      <c r="J59" s="52">
        <v>0.22598431999999999</v>
      </c>
      <c r="K59" s="52">
        <v>0.61958725000004</v>
      </c>
      <c r="L59" s="52">
        <v>3.4795069788999999</v>
      </c>
      <c r="M59" s="199">
        <v>96.010529873400003</v>
      </c>
      <c r="N59" s="190">
        <v>7.3679725633148596</v>
      </c>
      <c r="O59" s="49">
        <v>2.7023182666546899</v>
      </c>
      <c r="P59" s="49">
        <v>1.397240504868E-2</v>
      </c>
      <c r="Q59" s="49">
        <v>6.1936094447090001E-2</v>
      </c>
      <c r="R59" s="49">
        <v>0.30030983376728998</v>
      </c>
      <c r="S59" s="190">
        <v>2.4020084328873899</v>
      </c>
      <c r="T59" s="49">
        <v>2.4154517962370101</v>
      </c>
      <c r="U59" s="49">
        <v>5.4865215546700003E-3</v>
      </c>
      <c r="V59" s="49">
        <v>1.504254278406E-2</v>
      </c>
      <c r="W59" s="49">
        <v>8.4476613418889998E-2</v>
      </c>
      <c r="X59" s="190">
        <v>2.3309751828181202</v>
      </c>
    </row>
    <row r="60" spans="1:24" ht="15" thickBot="1" x14ac:dyDescent="0.4">
      <c r="A60" s="27" t="s">
        <v>97</v>
      </c>
      <c r="B60" s="156" t="s">
        <v>533</v>
      </c>
      <c r="C60" s="198">
        <v>584.34010000000001</v>
      </c>
      <c r="D60" s="157">
        <v>117.66201103463401</v>
      </c>
      <c r="E60" s="157">
        <v>10.985687</v>
      </c>
      <c r="F60" s="157">
        <v>18.136655180000002</v>
      </c>
      <c r="G60" s="157">
        <v>24.156132819000199</v>
      </c>
      <c r="H60" s="198">
        <v>93.5058782156337</v>
      </c>
      <c r="I60" s="157">
        <v>158.06003734606</v>
      </c>
      <c r="J60" s="157">
        <v>4.9720541000000003</v>
      </c>
      <c r="K60" s="157">
        <v>6.7112368899999399</v>
      </c>
      <c r="L60" s="157">
        <v>22.18390209</v>
      </c>
      <c r="M60" s="198">
        <v>135.87613525606</v>
      </c>
      <c r="N60" s="189">
        <v>8.0925669528336908</v>
      </c>
      <c r="O60" s="56">
        <v>1.6295094279903699</v>
      </c>
      <c r="P60" s="56">
        <v>0.15214154833867</v>
      </c>
      <c r="Q60" s="56">
        <v>0.25117580728177002</v>
      </c>
      <c r="R60" s="56">
        <v>0.33453997451022</v>
      </c>
      <c r="S60" s="189">
        <v>1.2949694534801399</v>
      </c>
      <c r="T60" s="56">
        <v>2.1889845225244402</v>
      </c>
      <c r="U60" s="56">
        <v>6.8858325309800003E-2</v>
      </c>
      <c r="V60" s="56">
        <v>9.2944389523589993E-2</v>
      </c>
      <c r="W60" s="56">
        <v>0.30722641307422</v>
      </c>
      <c r="X60" s="189">
        <v>1.88175810945022</v>
      </c>
    </row>
    <row r="61" spans="1:24" ht="15" thickBot="1" x14ac:dyDescent="0.4">
      <c r="A61" s="74" t="s">
        <v>805</v>
      </c>
      <c r="B61" s="126" t="s">
        <v>39</v>
      </c>
      <c r="C61" s="130">
        <v>46187.59822</v>
      </c>
      <c r="D61" s="127">
        <v>2819.7334501707401</v>
      </c>
      <c r="E61" s="127">
        <v>56.091395060000004</v>
      </c>
      <c r="F61" s="127">
        <v>172.57805416800099</v>
      </c>
      <c r="G61" s="127">
        <v>278.34852594199998</v>
      </c>
      <c r="H61" s="130">
        <v>2541.3849242287301</v>
      </c>
      <c r="I61" s="127">
        <v>26799.621448943199</v>
      </c>
      <c r="J61" s="127">
        <v>78.456562809999994</v>
      </c>
      <c r="K61" s="127">
        <v>172.57805416799599</v>
      </c>
      <c r="L61" s="127">
        <v>616.21454160559699</v>
      </c>
      <c r="M61" s="130">
        <v>26183.406907337601</v>
      </c>
      <c r="N61" s="192">
        <v>6.6486055642573403</v>
      </c>
      <c r="O61" s="129">
        <v>0.41329065067832998</v>
      </c>
      <c r="P61" s="129">
        <v>8.2046998595300003E-3</v>
      </c>
      <c r="Q61" s="129">
        <v>2.527915407405E-2</v>
      </c>
      <c r="R61" s="129">
        <v>4.1246032785430001E-2</v>
      </c>
      <c r="S61" s="192">
        <v>0.3720446178929</v>
      </c>
      <c r="T61" s="129">
        <v>3.8480587009215501</v>
      </c>
      <c r="U61" s="129">
        <v>1.154620286917E-2</v>
      </c>
      <c r="V61" s="129">
        <v>2.5043708711090001E-2</v>
      </c>
      <c r="W61" s="129">
        <v>8.8682587565559995E-2</v>
      </c>
      <c r="X61" s="192">
        <v>3.75937611335599</v>
      </c>
    </row>
    <row r="62" spans="1:24" ht="15" thickBot="1" x14ac:dyDescent="0.4">
      <c r="A62" s="75" t="s">
        <v>805</v>
      </c>
      <c r="B62" s="133" t="s">
        <v>40</v>
      </c>
      <c r="C62" s="137">
        <v>293666.43406</v>
      </c>
      <c r="D62" s="134">
        <v>54145.228390133903</v>
      </c>
      <c r="E62" s="134">
        <v>1498.5731169779999</v>
      </c>
      <c r="F62" s="134">
        <v>1541.99991834358</v>
      </c>
      <c r="G62" s="134">
        <v>2781.8078816195898</v>
      </c>
      <c r="H62" s="137">
        <v>51363.420508514399</v>
      </c>
      <c r="I62" s="134">
        <v>148715.858612732</v>
      </c>
      <c r="J62" s="134">
        <v>1451.764166978</v>
      </c>
      <c r="K62" s="134">
        <v>1541.99991834356</v>
      </c>
      <c r="L62" s="134">
        <v>2781.8078816195898</v>
      </c>
      <c r="M62" s="137">
        <v>145934.05073111199</v>
      </c>
      <c r="N62" s="193">
        <v>11.4358699684639</v>
      </c>
      <c r="O62" s="136">
        <v>2.0791049548537899</v>
      </c>
      <c r="P62" s="136">
        <v>5.4000475459979998E-2</v>
      </c>
      <c r="Q62" s="136">
        <v>5.6485197110010002E-2</v>
      </c>
      <c r="R62" s="136">
        <v>0.10211385822183</v>
      </c>
      <c r="S62" s="193">
        <v>1.9769910966319599</v>
      </c>
      <c r="T62" s="136">
        <v>5.8787555825557103</v>
      </c>
      <c r="U62" s="136">
        <v>5.3716922784579998E-2</v>
      </c>
      <c r="V62" s="136">
        <v>6.1079572900010003E-2</v>
      </c>
      <c r="W62" s="136">
        <v>0.10845311951736</v>
      </c>
      <c r="X62" s="193">
        <v>5.7703024630383499</v>
      </c>
    </row>
    <row r="63" spans="1:24" ht="15" thickBot="1" x14ac:dyDescent="0.4">
      <c r="A63" s="75" t="s">
        <v>805</v>
      </c>
      <c r="B63" s="133" t="s">
        <v>922</v>
      </c>
      <c r="C63" s="137">
        <v>14242793.2495548</v>
      </c>
      <c r="D63" s="134">
        <v>6284472.17496482</v>
      </c>
      <c r="E63" s="134">
        <v>1262555.6152222799</v>
      </c>
      <c r="F63" s="134">
        <v>0</v>
      </c>
      <c r="G63" s="134">
        <v>3487554.2150121899</v>
      </c>
      <c r="H63" s="137">
        <v>2796917.9599526301</v>
      </c>
      <c r="I63" s="134">
        <v>6279241.9598396402</v>
      </c>
      <c r="J63" s="134">
        <v>1325884.51167228</v>
      </c>
      <c r="K63" s="134">
        <v>0</v>
      </c>
      <c r="L63" s="134">
        <v>3577062.52331769</v>
      </c>
      <c r="M63" s="137">
        <v>2702179.4365219502</v>
      </c>
      <c r="N63" s="193">
        <v>17.047841128658899</v>
      </c>
      <c r="O63" s="136">
        <v>7.0762961565390103</v>
      </c>
      <c r="P63" s="136">
        <v>1.36598023062742</v>
      </c>
      <c r="Q63" s="136">
        <v>0</v>
      </c>
      <c r="R63" s="136">
        <v>3.9750710046206499</v>
      </c>
      <c r="S63" s="193">
        <v>3.1012251519183698</v>
      </c>
      <c r="T63" s="136">
        <v>7.6076682048926898</v>
      </c>
      <c r="U63" s="136">
        <v>1.42301676425664</v>
      </c>
      <c r="V63" s="136">
        <v>0</v>
      </c>
      <c r="W63" s="136">
        <v>4.2563105894420996</v>
      </c>
      <c r="X63" s="193">
        <v>3.3513576154505902</v>
      </c>
    </row>
    <row r="64" spans="1:24" x14ac:dyDescent="0.35">
      <c r="A64" s="76" t="s">
        <v>805</v>
      </c>
      <c r="B64" s="140" t="s">
        <v>42</v>
      </c>
      <c r="C64" s="144">
        <v>772705.03419999999</v>
      </c>
      <c r="D64" s="141">
        <v>227967.86363780301</v>
      </c>
      <c r="E64" s="141">
        <v>63676.698027190003</v>
      </c>
      <c r="F64" s="141">
        <v>0</v>
      </c>
      <c r="G64" s="141">
        <v>75368.580075990103</v>
      </c>
      <c r="H64" s="144">
        <v>152599.283561813</v>
      </c>
      <c r="I64" s="141">
        <v>215550.93174507501</v>
      </c>
      <c r="J64" s="141">
        <v>26130.938027190001</v>
      </c>
      <c r="K64" s="141">
        <v>0</v>
      </c>
      <c r="L64" s="141">
        <v>41766.729695540002</v>
      </c>
      <c r="M64" s="144">
        <v>173784.20204953599</v>
      </c>
      <c r="N64" s="194">
        <v>15.171155356074699</v>
      </c>
      <c r="O64" s="143">
        <v>4.5014347283067098</v>
      </c>
      <c r="P64" s="143">
        <v>1.2788297209480299</v>
      </c>
      <c r="Q64" s="143">
        <v>0</v>
      </c>
      <c r="R64" s="143">
        <v>1.4991035114908999</v>
      </c>
      <c r="S64" s="194">
        <v>3.0023312168158101</v>
      </c>
      <c r="T64" s="143">
        <v>4.2997485088902199</v>
      </c>
      <c r="U64" s="143">
        <v>0.53430601603899996</v>
      </c>
      <c r="V64" s="143">
        <v>0</v>
      </c>
      <c r="W64" s="143">
        <v>0.83222405590824999</v>
      </c>
      <c r="X64" s="194">
        <v>3.46752445298198</v>
      </c>
    </row>
    <row r="65" spans="1:24" x14ac:dyDescent="0.35">
      <c r="A65" s="76" t="s">
        <v>805</v>
      </c>
      <c r="B65" s="124" t="s">
        <v>43</v>
      </c>
      <c r="C65" s="201">
        <v>3303798.6708999998</v>
      </c>
      <c r="D65" s="54">
        <v>678380.54058606096</v>
      </c>
      <c r="E65" s="54">
        <v>73925.083838476698</v>
      </c>
      <c r="F65" s="54">
        <v>0</v>
      </c>
      <c r="G65" s="54">
        <v>381169.31519367098</v>
      </c>
      <c r="H65" s="201">
        <v>297211.22539239301</v>
      </c>
      <c r="I65" s="54">
        <v>1621413.03293613</v>
      </c>
      <c r="J65" s="54">
        <v>132738.51019005</v>
      </c>
      <c r="K65" s="54">
        <v>0</v>
      </c>
      <c r="L65" s="54">
        <v>606529.085569622</v>
      </c>
      <c r="M65" s="201">
        <v>1014883.9473665101</v>
      </c>
      <c r="N65" s="195">
        <v>15.1276857749257</v>
      </c>
      <c r="O65" s="51">
        <v>3.2921065714842301</v>
      </c>
      <c r="P65" s="51">
        <v>0.38488925805002999</v>
      </c>
      <c r="Q65" s="51">
        <v>0</v>
      </c>
      <c r="R65" s="51">
        <v>1.90687309215793</v>
      </c>
      <c r="S65" s="195">
        <v>1.3852334793263099</v>
      </c>
      <c r="T65" s="51">
        <v>7.3795115872630799</v>
      </c>
      <c r="U65" s="51">
        <v>0.57374578077513005</v>
      </c>
      <c r="V65" s="51">
        <v>0</v>
      </c>
      <c r="W65" s="51">
        <v>2.9068079062792598</v>
      </c>
      <c r="X65" s="195">
        <v>4.4727036809838197</v>
      </c>
    </row>
    <row r="66" spans="1:24" ht="15" thickBot="1" x14ac:dyDescent="0.4">
      <c r="A66" s="76" t="s">
        <v>805</v>
      </c>
      <c r="B66" s="125" t="s">
        <v>315</v>
      </c>
      <c r="C66" s="120">
        <v>14536459.6836148</v>
      </c>
      <c r="D66" s="99">
        <v>6338617.4033549596</v>
      </c>
      <c r="E66" s="99">
        <v>1264054.1883392599</v>
      </c>
      <c r="F66" s="99">
        <v>1541.99991834358</v>
      </c>
      <c r="G66" s="99">
        <v>3490336.0228938102</v>
      </c>
      <c r="H66" s="120">
        <v>2848281.3804611498</v>
      </c>
      <c r="I66" s="99">
        <v>6427957.8184523704</v>
      </c>
      <c r="J66" s="99">
        <v>1327336.2758392601</v>
      </c>
      <c r="K66" s="99">
        <v>1541.99991834356</v>
      </c>
      <c r="L66" s="99">
        <v>3579844.3311993098</v>
      </c>
      <c r="M66" s="120">
        <v>2848113.4872530699</v>
      </c>
      <c r="N66" s="196">
        <v>16.7651696090232</v>
      </c>
      <c r="O66" s="100">
        <v>6.8245907235336603</v>
      </c>
      <c r="P66" s="100">
        <v>1.2998966210474401</v>
      </c>
      <c r="Q66" s="100">
        <v>2.8451244755599999E-3</v>
      </c>
      <c r="R66" s="100">
        <v>3.7799925463025601</v>
      </c>
      <c r="S66" s="196">
        <v>3.0445981772311099</v>
      </c>
      <c r="T66" s="100">
        <v>7.52058394442113</v>
      </c>
      <c r="U66" s="100">
        <v>1.3540459773482501</v>
      </c>
      <c r="V66" s="100">
        <v>3.07654034518E-3</v>
      </c>
      <c r="W66" s="100">
        <v>4.0473855716921703</v>
      </c>
      <c r="X66" s="196">
        <v>3.4731983727289601</v>
      </c>
    </row>
    <row r="67" spans="1:24" x14ac:dyDescent="0.35">
      <c r="A67" s="76" t="s">
        <v>805</v>
      </c>
      <c r="B67" s="124" t="s">
        <v>341</v>
      </c>
      <c r="C67" s="201">
        <v>62540.668239999999</v>
      </c>
      <c r="D67" s="54">
        <v>11987.604326684301</v>
      </c>
      <c r="E67" s="54">
        <v>338.80838371499999</v>
      </c>
      <c r="F67" s="54">
        <v>418.676826608581</v>
      </c>
      <c r="G67" s="54">
        <v>758.71921015659495</v>
      </c>
      <c r="H67" s="201">
        <v>11228.885116527799</v>
      </c>
      <c r="I67" s="54">
        <v>30375.8216191422</v>
      </c>
      <c r="J67" s="54">
        <v>236.89490787899999</v>
      </c>
      <c r="K67" s="54">
        <v>590.83609887139505</v>
      </c>
      <c r="L67" s="54">
        <v>889.12727714838695</v>
      </c>
      <c r="M67" s="201">
        <v>29486.6943419938</v>
      </c>
      <c r="N67" s="195">
        <v>7.5406165900797699</v>
      </c>
      <c r="O67" s="51">
        <v>1.44376853245005</v>
      </c>
      <c r="P67" s="51">
        <v>3.3687456181379999E-2</v>
      </c>
      <c r="Q67" s="51">
        <v>4.2704240146149999E-2</v>
      </c>
      <c r="R67" s="51">
        <v>7.8058583020839997E-2</v>
      </c>
      <c r="S67" s="195">
        <v>1.36570994942921</v>
      </c>
      <c r="T67" s="51">
        <v>3.5934666813815399</v>
      </c>
      <c r="U67" s="51">
        <v>2.703113003115E-2</v>
      </c>
      <c r="V67" s="51">
        <v>7.0866215312689995E-2</v>
      </c>
      <c r="W67" s="51">
        <v>0.10397604861544001</v>
      </c>
      <c r="X67" s="195">
        <v>3.4894906327660999</v>
      </c>
    </row>
    <row r="68" spans="1:24" x14ac:dyDescent="0.35">
      <c r="A68" s="76" t="s">
        <v>805</v>
      </c>
      <c r="B68" s="124" t="s">
        <v>349</v>
      </c>
      <c r="C68" s="201">
        <v>106138.14846</v>
      </c>
      <c r="D68" s="54">
        <v>16384.934822279502</v>
      </c>
      <c r="E68" s="54">
        <v>774.02001764099998</v>
      </c>
      <c r="F68" s="54">
        <v>386.57546467040498</v>
      </c>
      <c r="G68" s="54">
        <v>690.69921845381498</v>
      </c>
      <c r="H68" s="201">
        <v>15694.2356038257</v>
      </c>
      <c r="I68" s="54">
        <v>55946.8340175345</v>
      </c>
      <c r="J68" s="54">
        <v>708.75170845900004</v>
      </c>
      <c r="K68" s="54">
        <v>482.049462328392</v>
      </c>
      <c r="L68" s="54">
        <v>1081.6418864585901</v>
      </c>
      <c r="M68" s="201">
        <v>54865.192131075899</v>
      </c>
      <c r="N68" s="195">
        <v>8.2019650387868897</v>
      </c>
      <c r="O68" s="51">
        <v>1.3297642133388199</v>
      </c>
      <c r="P68" s="51">
        <v>5.2658532778040001E-2</v>
      </c>
      <c r="Q68" s="51">
        <v>2.8214160168219999E-2</v>
      </c>
      <c r="R68" s="51">
        <v>5.2015258018789999E-2</v>
      </c>
      <c r="S68" s="195">
        <v>1.2777489553200301</v>
      </c>
      <c r="T68" s="51">
        <v>4.2648193240670196</v>
      </c>
      <c r="U68" s="51">
        <v>5.0529419991899999E-2</v>
      </c>
      <c r="V68" s="51">
        <v>4.1667676236610003E-2</v>
      </c>
      <c r="W68" s="51">
        <v>8.5485312840829997E-2</v>
      </c>
      <c r="X68" s="195">
        <v>4.1793340112261896</v>
      </c>
    </row>
    <row r="69" spans="1:24" x14ac:dyDescent="0.35">
      <c r="A69" s="76" t="s">
        <v>805</v>
      </c>
      <c r="B69" s="124" t="s">
        <v>342</v>
      </c>
      <c r="C69" s="201">
        <v>9408.3834999999999</v>
      </c>
      <c r="D69" s="54">
        <v>996.62249378957097</v>
      </c>
      <c r="E69" s="54">
        <v>51.901309916999999</v>
      </c>
      <c r="F69" s="54">
        <v>55.802534151000202</v>
      </c>
      <c r="G69" s="54">
        <v>113.024288208999</v>
      </c>
      <c r="H69" s="201">
        <v>883.59820558057197</v>
      </c>
      <c r="I69" s="54">
        <v>5218.6511925810601</v>
      </c>
      <c r="J69" s="54">
        <v>86.056315084999994</v>
      </c>
      <c r="K69" s="54">
        <v>64.692240710999698</v>
      </c>
      <c r="L69" s="54">
        <v>257.96571201499899</v>
      </c>
      <c r="M69" s="201">
        <v>4960.6854805660596</v>
      </c>
      <c r="N69" s="195">
        <v>4.2327234092964403</v>
      </c>
      <c r="O69" s="51">
        <v>0.44885742675002999</v>
      </c>
      <c r="P69" s="51">
        <v>2.4897138481480001E-2</v>
      </c>
      <c r="Q69" s="51">
        <v>2.6768097404089999E-2</v>
      </c>
      <c r="R69" s="51">
        <v>5.2654983258760002E-2</v>
      </c>
      <c r="S69" s="195">
        <v>0.39620244349126998</v>
      </c>
      <c r="T69" s="51">
        <v>2.3911377854440699</v>
      </c>
      <c r="U69" s="51">
        <v>3.9048244402869997E-2</v>
      </c>
      <c r="V69" s="51">
        <v>2.880780794473E-2</v>
      </c>
      <c r="W69" s="51">
        <v>0.11846351733064001</v>
      </c>
      <c r="X69" s="195">
        <v>2.2726742681134202</v>
      </c>
    </row>
    <row r="70" spans="1:24" x14ac:dyDescent="0.35">
      <c r="A70" s="76" t="s">
        <v>805</v>
      </c>
      <c r="B70" s="124" t="s">
        <v>343</v>
      </c>
      <c r="C70" s="201">
        <v>33482.497499999998</v>
      </c>
      <c r="D70" s="54">
        <v>3368.23487947989</v>
      </c>
      <c r="E70" s="54">
        <v>101.63507898</v>
      </c>
      <c r="F70" s="54">
        <v>104.362815764998</v>
      </c>
      <c r="G70" s="54">
        <v>264.16221212099998</v>
      </c>
      <c r="H70" s="201">
        <v>3104.0726673589002</v>
      </c>
      <c r="I70" s="54">
        <v>14739.1589322616</v>
      </c>
      <c r="J70" s="54">
        <v>50.952065003999998</v>
      </c>
      <c r="K70" s="54">
        <v>64.960461925995503</v>
      </c>
      <c r="L70" s="54">
        <v>193.299620590405</v>
      </c>
      <c r="M70" s="201">
        <v>14545.8593116712</v>
      </c>
      <c r="N70" s="195">
        <v>14.649573304892099</v>
      </c>
      <c r="O70" s="51">
        <v>1.4430123957502601</v>
      </c>
      <c r="P70" s="51">
        <v>4.3087073116929997E-2</v>
      </c>
      <c r="Q70" s="51">
        <v>4.6451196841329999E-2</v>
      </c>
      <c r="R70" s="51">
        <v>0.11122886240759999</v>
      </c>
      <c r="S70" s="195">
        <v>1.33178353334266</v>
      </c>
      <c r="T70" s="51">
        <v>6.4417431323749401</v>
      </c>
      <c r="U70" s="51">
        <v>2.1074460071509999E-2</v>
      </c>
      <c r="V70" s="51">
        <v>3.0191809246029998E-2</v>
      </c>
      <c r="W70" s="51">
        <v>8.2745795080140003E-2</v>
      </c>
      <c r="X70" s="195">
        <v>6.3589973372947899</v>
      </c>
    </row>
    <row r="71" spans="1:24" x14ac:dyDescent="0.35">
      <c r="A71" s="76" t="s">
        <v>805</v>
      </c>
      <c r="B71" s="124" t="s">
        <v>344</v>
      </c>
      <c r="C71" s="201">
        <v>46187.59822</v>
      </c>
      <c r="D71" s="54">
        <v>2819.7334501707401</v>
      </c>
      <c r="E71" s="54">
        <v>56.091395060000004</v>
      </c>
      <c r="F71" s="54">
        <v>172.57805416800099</v>
      </c>
      <c r="G71" s="54">
        <v>278.34852594199998</v>
      </c>
      <c r="H71" s="201">
        <v>2541.3849242287301</v>
      </c>
      <c r="I71" s="54">
        <v>26799.621448943199</v>
      </c>
      <c r="J71" s="54">
        <v>78.456562809999994</v>
      </c>
      <c r="K71" s="54">
        <v>172.57805416799499</v>
      </c>
      <c r="L71" s="54">
        <v>616.21454160559699</v>
      </c>
      <c r="M71" s="201">
        <v>26183.406907337601</v>
      </c>
      <c r="N71" s="195">
        <v>6.6486055642573403</v>
      </c>
      <c r="O71" s="51">
        <v>0.41329065067832998</v>
      </c>
      <c r="P71" s="51">
        <v>8.2046998595300003E-3</v>
      </c>
      <c r="Q71" s="51">
        <v>2.527915407405E-2</v>
      </c>
      <c r="R71" s="51">
        <v>4.1246032785430001E-2</v>
      </c>
      <c r="S71" s="195">
        <v>0.3720446178929</v>
      </c>
      <c r="T71" s="51">
        <v>3.8480587009215501</v>
      </c>
      <c r="U71" s="51">
        <v>1.154620286917E-2</v>
      </c>
      <c r="V71" s="51">
        <v>2.5043708711090001E-2</v>
      </c>
      <c r="W71" s="51">
        <v>8.8682587565559995E-2</v>
      </c>
      <c r="X71" s="195">
        <v>3.75937611335599</v>
      </c>
    </row>
    <row r="72" spans="1:24" x14ac:dyDescent="0.35">
      <c r="A72" s="76" t="s">
        <v>805</v>
      </c>
      <c r="B72" s="124" t="s">
        <v>345</v>
      </c>
      <c r="C72" s="201">
        <v>11793.252339999999</v>
      </c>
      <c r="D72" s="54">
        <v>984.60131050222606</v>
      </c>
      <c r="E72" s="54">
        <v>31.751748588000002</v>
      </c>
      <c r="F72" s="54">
        <v>35.713354202400097</v>
      </c>
      <c r="G72" s="54">
        <v>94.879971682799294</v>
      </c>
      <c r="H72" s="201">
        <v>889.72133881942705</v>
      </c>
      <c r="I72" s="54">
        <v>4241.32386932602</v>
      </c>
      <c r="J72" s="54">
        <v>50.791249606000001</v>
      </c>
      <c r="K72" s="54">
        <v>59.013572115399299</v>
      </c>
      <c r="L72" s="54">
        <v>159.87706558679801</v>
      </c>
      <c r="M72" s="201">
        <v>4081.4468037392098</v>
      </c>
      <c r="N72" s="195">
        <v>3.71726819307026</v>
      </c>
      <c r="O72" s="51">
        <v>0.29649743177666998</v>
      </c>
      <c r="P72" s="51">
        <v>1.0302807113339999E-2</v>
      </c>
      <c r="Q72" s="51">
        <v>1.149375024823E-2</v>
      </c>
      <c r="R72" s="51">
        <v>2.930442620738E-2</v>
      </c>
      <c r="S72" s="195">
        <v>0.26719300556928999</v>
      </c>
      <c r="T72" s="51">
        <v>1.5344359104087999</v>
      </c>
      <c r="U72" s="51">
        <v>1.5593930375870001E-2</v>
      </c>
      <c r="V72" s="51">
        <v>1.7812451640390001E-2</v>
      </c>
      <c r="W72" s="51">
        <v>5.3376939365219998E-2</v>
      </c>
      <c r="X72" s="195">
        <v>1.48105897104358</v>
      </c>
    </row>
    <row r="73" spans="1:24" x14ac:dyDescent="0.35">
      <c r="A73" s="76" t="s">
        <v>805</v>
      </c>
      <c r="B73" s="124" t="s">
        <v>346</v>
      </c>
      <c r="C73" s="201">
        <v>119853.212</v>
      </c>
      <c r="D73" s="54">
        <v>27328.413632908701</v>
      </c>
      <c r="E73" s="54">
        <v>634.62015755000004</v>
      </c>
      <c r="F73" s="54">
        <v>942.86359364817895</v>
      </c>
      <c r="G73" s="54">
        <v>1642.1757982837801</v>
      </c>
      <c r="H73" s="201">
        <v>25686.237834624899</v>
      </c>
      <c r="I73" s="54">
        <v>52312.449289904303</v>
      </c>
      <c r="J73" s="54">
        <v>619.27099580000004</v>
      </c>
      <c r="K73" s="54">
        <v>921.62155605716998</v>
      </c>
      <c r="L73" s="54">
        <v>1376.3516181497801</v>
      </c>
      <c r="M73" s="201">
        <v>50936.0976717546</v>
      </c>
      <c r="N73" s="195">
        <v>16.582360597011501</v>
      </c>
      <c r="O73" s="51">
        <v>3.6674688974120002</v>
      </c>
      <c r="P73" s="51">
        <v>8.7367697467120004E-2</v>
      </c>
      <c r="Q73" s="51">
        <v>0.12980409824243</v>
      </c>
      <c r="R73" s="51">
        <v>0.22534772252307</v>
      </c>
      <c r="S73" s="195">
        <v>3.4421211748889302</v>
      </c>
      <c r="T73" s="51">
        <v>7.2190778695049103</v>
      </c>
      <c r="U73" s="51">
        <v>8.4460331088320004E-2</v>
      </c>
      <c r="V73" s="51">
        <v>0.13198998563365999</v>
      </c>
      <c r="W73" s="51">
        <v>0.19637371431365999</v>
      </c>
      <c r="X73" s="195">
        <v>7.0227041551912404</v>
      </c>
    </row>
    <row r="74" spans="1:24" x14ac:dyDescent="0.35">
      <c r="A74" s="76" t="s">
        <v>805</v>
      </c>
      <c r="B74" s="124" t="s">
        <v>350</v>
      </c>
      <c r="C74" s="201">
        <v>82261.216</v>
      </c>
      <c r="D74" s="54">
        <v>18351.8145588308</v>
      </c>
      <c r="E74" s="54">
        <v>718.42878580000001</v>
      </c>
      <c r="F74" s="54">
        <v>352.294511699998</v>
      </c>
      <c r="G74" s="54">
        <v>599.533213089995</v>
      </c>
      <c r="H74" s="201">
        <v>17752.281345740899</v>
      </c>
      <c r="I74" s="54">
        <v>50475.944807514803</v>
      </c>
      <c r="J74" s="54">
        <v>633.20918740000002</v>
      </c>
      <c r="K74" s="54">
        <v>188.104748900001</v>
      </c>
      <c r="L74" s="54">
        <v>302.79861501002301</v>
      </c>
      <c r="M74" s="201">
        <v>50173.146192504799</v>
      </c>
      <c r="N74" s="195">
        <v>22.156578434788202</v>
      </c>
      <c r="O74" s="51">
        <v>5.0129414053531898</v>
      </c>
      <c r="P74" s="51">
        <v>0.16950250169195999</v>
      </c>
      <c r="Q74" s="51">
        <v>9.6687878814919997E-2</v>
      </c>
      <c r="R74" s="51">
        <v>0.16387115682716999</v>
      </c>
      <c r="S74" s="195">
        <v>4.8490702485260204</v>
      </c>
      <c r="T74" s="51">
        <v>13.659194231813199</v>
      </c>
      <c r="U74" s="51">
        <v>0.15428624635398999</v>
      </c>
      <c r="V74" s="51">
        <v>5.3791346318209997E-2</v>
      </c>
      <c r="W74" s="51">
        <v>8.4745331648460001E-2</v>
      </c>
      <c r="X74" s="195">
        <v>13.5744489001647</v>
      </c>
    </row>
    <row r="75" spans="1:24" ht="15" thickBot="1" x14ac:dyDescent="0.4">
      <c r="A75" s="76" t="s">
        <v>805</v>
      </c>
      <c r="B75" s="125" t="s">
        <v>1228</v>
      </c>
      <c r="C75" s="120">
        <v>21236.4882</v>
      </c>
      <c r="D75" s="99">
        <v>2095.6993339958099</v>
      </c>
      <c r="E75" s="99">
        <v>67.699730419999995</v>
      </c>
      <c r="F75" s="99">
        <v>99.467210999998301</v>
      </c>
      <c r="G75" s="99">
        <v>148.54046620899999</v>
      </c>
      <c r="H75" s="120">
        <v>1947.1588677868201</v>
      </c>
      <c r="I75" s="99">
        <v>8570.1320248511693</v>
      </c>
      <c r="J75" s="99">
        <v>63.871566549999997</v>
      </c>
      <c r="K75" s="99">
        <v>97.468049682996806</v>
      </c>
      <c r="L75" s="99">
        <v>126.169994947503</v>
      </c>
      <c r="M75" s="120">
        <v>8443.9620299036505</v>
      </c>
      <c r="N75" s="196">
        <v>20.785057680896401</v>
      </c>
      <c r="O75" s="100">
        <v>2.03594800810184</v>
      </c>
      <c r="P75" s="100">
        <v>6.6603496961970002E-2</v>
      </c>
      <c r="Q75" s="100">
        <v>9.7382268239309996E-2</v>
      </c>
      <c r="R75" s="100">
        <v>0.14404562483242001</v>
      </c>
      <c r="S75" s="196">
        <v>1.8919023832694299</v>
      </c>
      <c r="T75" s="100">
        <v>8.3943337885316396</v>
      </c>
      <c r="U75" s="100">
        <v>6.3093005470210003E-2</v>
      </c>
      <c r="V75" s="100">
        <v>9.5913877447330001E-2</v>
      </c>
      <c r="W75" s="100">
        <v>0.12311656770153</v>
      </c>
      <c r="X75" s="196">
        <v>8.2712172208300903</v>
      </c>
    </row>
    <row r="76" spans="1:24" x14ac:dyDescent="0.35">
      <c r="A76" s="76" t="s">
        <v>805</v>
      </c>
      <c r="B76" s="124" t="s">
        <v>347</v>
      </c>
      <c r="C76" s="201">
        <v>989383.77099999995</v>
      </c>
      <c r="D76" s="54">
        <v>599609.98839421</v>
      </c>
      <c r="E76" s="54">
        <v>25897.147440969999</v>
      </c>
      <c r="F76" s="54">
        <v>0</v>
      </c>
      <c r="G76" s="54">
        <v>402297.30850541499</v>
      </c>
      <c r="H76" s="201">
        <v>197312.67988879501</v>
      </c>
      <c r="I76" s="54">
        <v>419113.06140838598</v>
      </c>
      <c r="J76" s="54">
        <v>22528.250056569999</v>
      </c>
      <c r="K76" s="54">
        <v>0</v>
      </c>
      <c r="L76" s="54">
        <v>243886.02209169001</v>
      </c>
      <c r="M76" s="201">
        <v>175227.039316696</v>
      </c>
      <c r="N76" s="195">
        <v>29.568486410033302</v>
      </c>
      <c r="O76" s="51">
        <v>14.694011933287699</v>
      </c>
      <c r="P76" s="51">
        <v>0.80863781851570005</v>
      </c>
      <c r="Q76" s="51">
        <v>0</v>
      </c>
      <c r="R76" s="51">
        <v>9.7624195103635003</v>
      </c>
      <c r="S76" s="195">
        <v>4.9315924229241999</v>
      </c>
      <c r="T76" s="51">
        <v>12.6591061480691</v>
      </c>
      <c r="U76" s="51">
        <v>0.73171993417868997</v>
      </c>
      <c r="V76" s="51">
        <v>0</v>
      </c>
      <c r="W76" s="51">
        <v>7.4449630164951701</v>
      </c>
      <c r="X76" s="195">
        <v>5.2141431315739197</v>
      </c>
    </row>
    <row r="77" spans="1:24" x14ac:dyDescent="0.35">
      <c r="A77" s="76" t="s">
        <v>805</v>
      </c>
      <c r="B77" s="124" t="s">
        <v>348</v>
      </c>
      <c r="C77" s="201">
        <v>448368.68969999999</v>
      </c>
      <c r="D77" s="54">
        <v>79864.550758465994</v>
      </c>
      <c r="E77" s="54">
        <v>14783.036893300001</v>
      </c>
      <c r="F77" s="54">
        <v>0</v>
      </c>
      <c r="G77" s="54">
        <v>17966.785961649999</v>
      </c>
      <c r="H77" s="201">
        <v>61897.764796816104</v>
      </c>
      <c r="I77" s="54">
        <v>160942.26584855901</v>
      </c>
      <c r="J77" s="54">
        <v>14852.6634013</v>
      </c>
      <c r="K77" s="54">
        <v>0</v>
      </c>
      <c r="L77" s="54">
        <v>17966.785961649999</v>
      </c>
      <c r="M77" s="201">
        <v>142975.47988690899</v>
      </c>
      <c r="N77" s="195">
        <v>13.371860281879901</v>
      </c>
      <c r="O77" s="51">
        <v>2.3188980446354401</v>
      </c>
      <c r="P77" s="51">
        <v>0.43628818697108002</v>
      </c>
      <c r="Q77" s="51">
        <v>0</v>
      </c>
      <c r="R77" s="51">
        <v>0.52405425594377997</v>
      </c>
      <c r="S77" s="195">
        <v>1.7948437886916699</v>
      </c>
      <c r="T77" s="51">
        <v>4.9683961568941104</v>
      </c>
      <c r="U77" s="51">
        <v>0.46620301652050999</v>
      </c>
      <c r="V77" s="51">
        <v>0</v>
      </c>
      <c r="W77" s="51">
        <v>0.55919264503892996</v>
      </c>
      <c r="X77" s="195">
        <v>4.4092035118551802</v>
      </c>
    </row>
    <row r="78" spans="1:24" x14ac:dyDescent="0.35">
      <c r="A78" s="76" t="s">
        <v>805</v>
      </c>
      <c r="B78" s="124" t="s">
        <v>617</v>
      </c>
      <c r="C78" s="201">
        <v>4813890.0379999997</v>
      </c>
      <c r="D78" s="54">
        <v>3518885.2927571302</v>
      </c>
      <c r="E78" s="54">
        <v>883954.12620868499</v>
      </c>
      <c r="F78" s="54">
        <v>0</v>
      </c>
      <c r="G78" s="54">
        <v>2076052.51950325</v>
      </c>
      <c r="H78" s="201">
        <v>1442832.77325388</v>
      </c>
      <c r="I78" s="54">
        <v>2156072.8484188998</v>
      </c>
      <c r="J78" s="54">
        <v>824032.40824240004</v>
      </c>
      <c r="K78" s="54">
        <v>0</v>
      </c>
      <c r="L78" s="54">
        <v>1790247.13080699</v>
      </c>
      <c r="M78" s="201">
        <v>365825.71761190199</v>
      </c>
      <c r="N78" s="195">
        <v>29.871310331434099</v>
      </c>
      <c r="O78" s="51">
        <v>21.715076139469801</v>
      </c>
      <c r="P78" s="51">
        <v>5.3319065175257503</v>
      </c>
      <c r="Q78" s="51">
        <v>0</v>
      </c>
      <c r="R78" s="51">
        <v>12.8580511596354</v>
      </c>
      <c r="S78" s="195">
        <v>8.8570249798343905</v>
      </c>
      <c r="T78" s="51">
        <v>13.546402696290199</v>
      </c>
      <c r="U78" s="51">
        <v>5.07945275986852</v>
      </c>
      <c r="V78" s="51">
        <v>0</v>
      </c>
      <c r="W78" s="51">
        <v>11.3161844246009</v>
      </c>
      <c r="X78" s="195">
        <v>2.2302182716893699</v>
      </c>
    </row>
    <row r="79" spans="1:24" ht="15" thickBot="1" x14ac:dyDescent="0.4">
      <c r="A79" s="76" t="s">
        <v>805</v>
      </c>
      <c r="B79" s="125" t="s">
        <v>1227</v>
      </c>
      <c r="C79" s="120">
        <v>9610703.6919999998</v>
      </c>
      <c r="D79" s="99">
        <v>5065850.1039346</v>
      </c>
      <c r="E79" s="99">
        <v>1140275.9358367501</v>
      </c>
      <c r="F79" s="99">
        <v>0</v>
      </c>
      <c r="G79" s="99">
        <v>2779555.9366710801</v>
      </c>
      <c r="H79" s="120">
        <v>2286294.16726352</v>
      </c>
      <c r="I79" s="99">
        <v>4065706.5481400299</v>
      </c>
      <c r="J79" s="99">
        <v>1126998.2444632</v>
      </c>
      <c r="K79" s="99">
        <v>0</v>
      </c>
      <c r="L79" s="99">
        <v>2655414.22099768</v>
      </c>
      <c r="M79" s="120">
        <v>1410292.3271423499</v>
      </c>
      <c r="N79" s="196">
        <v>18.473703100383801</v>
      </c>
      <c r="O79" s="100">
        <v>10.069885711842501</v>
      </c>
      <c r="P79" s="100">
        <v>2.2412458323233801</v>
      </c>
      <c r="Q79" s="100">
        <v>0</v>
      </c>
      <c r="R79" s="100">
        <v>5.5584478767611003</v>
      </c>
      <c r="S79" s="196">
        <v>4.5114378350814199</v>
      </c>
      <c r="T79" s="100">
        <v>7.7469666571800699</v>
      </c>
      <c r="U79" s="100">
        <v>2.14765921402299</v>
      </c>
      <c r="V79" s="100">
        <v>0</v>
      </c>
      <c r="W79" s="100">
        <v>5.2092867562798197</v>
      </c>
      <c r="X79" s="196">
        <v>2.5376799009002502</v>
      </c>
    </row>
    <row r="80" spans="1:24" x14ac:dyDescent="0.35">
      <c r="A80" s="76" t="s">
        <v>805</v>
      </c>
      <c r="B80" s="124" t="s">
        <v>626</v>
      </c>
      <c r="C80" s="201">
        <v>114562.88860000001</v>
      </c>
      <c r="D80" s="54">
        <v>14131.8788469677</v>
      </c>
      <c r="E80" s="54">
        <v>163.61976870000001</v>
      </c>
      <c r="F80" s="54">
        <v>320.28823901999402</v>
      </c>
      <c r="G80" s="54">
        <v>564.97758931799694</v>
      </c>
      <c r="H80" s="201">
        <v>13566.901257649701</v>
      </c>
      <c r="I80" s="54">
        <v>69539.924142137694</v>
      </c>
      <c r="J80" s="54">
        <v>110.23422640299999</v>
      </c>
      <c r="K80" s="54">
        <v>203.351076732991</v>
      </c>
      <c r="L80" s="54">
        <v>636.49475690102497</v>
      </c>
      <c r="M80" s="201">
        <v>68903.429385236595</v>
      </c>
      <c r="N80" s="195">
        <v>15.104007817587201</v>
      </c>
      <c r="O80" s="51">
        <v>1.9331193067315</v>
      </c>
      <c r="P80" s="51">
        <v>2.0272075137970001E-2</v>
      </c>
      <c r="Q80" s="51">
        <v>4.3060359492540001E-2</v>
      </c>
      <c r="R80" s="51">
        <v>7.4824822967110002E-2</v>
      </c>
      <c r="S80" s="195">
        <v>1.8582944837644</v>
      </c>
      <c r="T80" s="51">
        <v>9.3368880384557205</v>
      </c>
      <c r="U80" s="51">
        <v>1.476896222167E-2</v>
      </c>
      <c r="V80" s="51">
        <v>2.636242430487E-2</v>
      </c>
      <c r="W80" s="51">
        <v>7.982063088086E-2</v>
      </c>
      <c r="X80" s="195">
        <v>9.2570674075748496</v>
      </c>
    </row>
    <row r="81" spans="1:24" x14ac:dyDescent="0.35">
      <c r="A81" s="76" t="s">
        <v>805</v>
      </c>
      <c r="B81" s="124" t="s">
        <v>627</v>
      </c>
      <c r="C81" s="201">
        <v>800539.19713475497</v>
      </c>
      <c r="D81" s="54">
        <v>131374.741520796</v>
      </c>
      <c r="E81" s="54">
        <v>26592.5671672551</v>
      </c>
      <c r="F81" s="54">
        <v>0</v>
      </c>
      <c r="G81" s="54">
        <v>70480.691109885403</v>
      </c>
      <c r="H81" s="201">
        <v>60894.0504109104</v>
      </c>
      <c r="I81" s="54">
        <v>404744.28884887497</v>
      </c>
      <c r="J81" s="54">
        <v>39858.331887343302</v>
      </c>
      <c r="K81" s="54">
        <v>0</v>
      </c>
      <c r="L81" s="54">
        <v>225932.94606187299</v>
      </c>
      <c r="M81" s="201">
        <v>178811.34278700201</v>
      </c>
      <c r="N81" s="195">
        <v>17.394783723424101</v>
      </c>
      <c r="O81" s="51">
        <v>2.8251669998333502</v>
      </c>
      <c r="P81" s="51">
        <v>0.62325766290762996</v>
      </c>
      <c r="Q81" s="51">
        <v>0</v>
      </c>
      <c r="R81" s="51">
        <v>1.4867234768087001</v>
      </c>
      <c r="S81" s="195">
        <v>1.3384435230246501</v>
      </c>
      <c r="T81" s="51">
        <v>8.8138680029740293</v>
      </c>
      <c r="U81" s="51">
        <v>0.94490537348949999</v>
      </c>
      <c r="V81" s="51">
        <v>0</v>
      </c>
      <c r="W81" s="51">
        <v>4.9736373153450204</v>
      </c>
      <c r="X81" s="195">
        <v>3.8402306876290102</v>
      </c>
    </row>
    <row r="82" spans="1:24" x14ac:dyDescent="0.35">
      <c r="A82" s="76" t="s">
        <v>805</v>
      </c>
      <c r="B82" s="124" t="s">
        <v>628</v>
      </c>
      <c r="C82" s="201">
        <v>179103.54545999999</v>
      </c>
      <c r="D82" s="54">
        <v>40013.349543166303</v>
      </c>
      <c r="E82" s="54">
        <v>1334.953348278</v>
      </c>
      <c r="F82" s="54">
        <v>1221.71167932358</v>
      </c>
      <c r="G82" s="54">
        <v>2216.8302923015899</v>
      </c>
      <c r="H82" s="201">
        <v>37796.519250864701</v>
      </c>
      <c r="I82" s="54">
        <v>79175.9344705939</v>
      </c>
      <c r="J82" s="54">
        <v>1341.529940575</v>
      </c>
      <c r="K82" s="54">
        <v>1338.6488416105699</v>
      </c>
      <c r="L82" s="54">
        <v>2145.3131247185702</v>
      </c>
      <c r="M82" s="201">
        <v>77030.621345875406</v>
      </c>
      <c r="N82" s="195">
        <v>9.8546667914125994</v>
      </c>
      <c r="O82" s="51">
        <v>2.1420341522038999</v>
      </c>
      <c r="P82" s="51">
        <v>6.8539583841300003E-2</v>
      </c>
      <c r="Q82" s="51">
        <v>6.2272164984509999E-2</v>
      </c>
      <c r="R82" s="51">
        <v>0.11387718637859</v>
      </c>
      <c r="S82" s="195">
        <v>2.02815696582531</v>
      </c>
      <c r="T82" s="51">
        <v>4.3880782277664903</v>
      </c>
      <c r="U82" s="51">
        <v>7.0505997109160001E-2</v>
      </c>
      <c r="V82" s="51">
        <v>7.6044895337360002E-2</v>
      </c>
      <c r="W82" s="51">
        <v>0.12079556243011</v>
      </c>
      <c r="X82" s="195">
        <v>4.2672826653363796</v>
      </c>
    </row>
    <row r="83" spans="1:24" ht="15" thickBot="1" x14ac:dyDescent="0.4">
      <c r="A83" s="76" t="s">
        <v>805</v>
      </c>
      <c r="B83" s="125" t="s">
        <v>629</v>
      </c>
      <c r="C83" s="120">
        <v>13442254.05242</v>
      </c>
      <c r="D83" s="99">
        <v>6153097.4334440297</v>
      </c>
      <c r="E83" s="99">
        <v>1235963.0480550299</v>
      </c>
      <c r="F83" s="99">
        <v>0</v>
      </c>
      <c r="G83" s="99">
        <v>3417073.5239023101</v>
      </c>
      <c r="H83" s="120">
        <v>2736023.9095417201</v>
      </c>
      <c r="I83" s="99">
        <v>5874497.6709907698</v>
      </c>
      <c r="J83" s="99">
        <v>1286026.1797849401</v>
      </c>
      <c r="K83" s="99">
        <v>0</v>
      </c>
      <c r="L83" s="99">
        <v>3351129.5772558199</v>
      </c>
      <c r="M83" s="120">
        <v>2523368.0937349498</v>
      </c>
      <c r="N83" s="196">
        <v>17.0169760088549</v>
      </c>
      <c r="O83" s="100">
        <v>7.4544901652984699</v>
      </c>
      <c r="P83" s="100">
        <v>1.4320551991658399</v>
      </c>
      <c r="Q83" s="100">
        <v>0</v>
      </c>
      <c r="R83" s="100">
        <v>4.1964423372806996</v>
      </c>
      <c r="S83" s="196">
        <v>3.2580478280177898</v>
      </c>
      <c r="T83" s="100">
        <v>7.5003608236804098</v>
      </c>
      <c r="U83" s="100">
        <v>1.4655510785158401</v>
      </c>
      <c r="V83" s="100">
        <v>0</v>
      </c>
      <c r="W83" s="100">
        <v>4.1924949159917704</v>
      </c>
      <c r="X83" s="196">
        <v>3.3078659076886399</v>
      </c>
    </row>
    <row r="84" spans="1:24" x14ac:dyDescent="0.35">
      <c r="A84" s="76" t="s">
        <v>805</v>
      </c>
      <c r="B84" s="124" t="s">
        <v>326</v>
      </c>
      <c r="C84" s="201">
        <v>15916.16446</v>
      </c>
      <c r="D84" s="54">
        <v>1482.7020576678899</v>
      </c>
      <c r="E84" s="54">
        <v>140.31591566500001</v>
      </c>
      <c r="F84" s="54">
        <v>151.13172819239901</v>
      </c>
      <c r="G84" s="54">
        <v>293.45471933179999</v>
      </c>
      <c r="H84" s="201">
        <v>1189.24733833609</v>
      </c>
      <c r="I84" s="54">
        <v>8163.3606706518603</v>
      </c>
      <c r="J84" s="54">
        <v>116.100372666</v>
      </c>
      <c r="K84" s="54">
        <v>129.8250104384</v>
      </c>
      <c r="L84" s="54">
        <v>324.27069361870002</v>
      </c>
      <c r="M84" s="201">
        <v>7839.0899770331498</v>
      </c>
      <c r="N84" s="195">
        <v>3.9744640092243402</v>
      </c>
      <c r="O84" s="51">
        <v>0.37316418183081002</v>
      </c>
      <c r="P84" s="51">
        <v>3.3116082637180001E-2</v>
      </c>
      <c r="Q84" s="51">
        <v>3.6977966856180003E-2</v>
      </c>
      <c r="R84" s="51">
        <v>7.1135681654179994E-2</v>
      </c>
      <c r="S84" s="195">
        <v>0.30202850017664001</v>
      </c>
      <c r="T84" s="51">
        <v>2.0867667028288999</v>
      </c>
      <c r="U84" s="51">
        <v>2.7536280136410001E-2</v>
      </c>
      <c r="V84" s="51">
        <v>3.2592317154759999E-2</v>
      </c>
      <c r="W84" s="51">
        <v>8.1254747775139996E-2</v>
      </c>
      <c r="X84" s="195">
        <v>2.0055119550537599</v>
      </c>
    </row>
    <row r="85" spans="1:24" x14ac:dyDescent="0.35">
      <c r="A85" s="76" t="s">
        <v>805</v>
      </c>
      <c r="B85" s="124" t="s">
        <v>327</v>
      </c>
      <c r="C85" s="201">
        <v>17639.2019</v>
      </c>
      <c r="D85" s="54">
        <v>2288.25567921733</v>
      </c>
      <c r="E85" s="54">
        <v>266.57258957481298</v>
      </c>
      <c r="F85" s="54">
        <v>0</v>
      </c>
      <c r="G85" s="54">
        <v>1063.5420093959999</v>
      </c>
      <c r="H85" s="201">
        <v>1224.7136698213301</v>
      </c>
      <c r="I85" s="54">
        <v>7596.5301990690195</v>
      </c>
      <c r="J85" s="54">
        <v>621.32946319999996</v>
      </c>
      <c r="K85" s="54">
        <v>0</v>
      </c>
      <c r="L85" s="54">
        <v>2251.628078745</v>
      </c>
      <c r="M85" s="201">
        <v>5344.90212032402</v>
      </c>
      <c r="N85" s="195">
        <v>11.7794220243401</v>
      </c>
      <c r="O85" s="51">
        <v>1.38454492387423</v>
      </c>
      <c r="P85" s="51">
        <v>8.0557847964490004E-2</v>
      </c>
      <c r="Q85" s="51">
        <v>0</v>
      </c>
      <c r="R85" s="51">
        <v>0.84953783217324996</v>
      </c>
      <c r="S85" s="195">
        <v>0.53500709170097005</v>
      </c>
      <c r="T85" s="51">
        <v>4.6646059505480801</v>
      </c>
      <c r="U85" s="51">
        <v>0.10502127955096</v>
      </c>
      <c r="V85" s="51">
        <v>0</v>
      </c>
      <c r="W85" s="51">
        <v>2.8808348854886301</v>
      </c>
      <c r="X85" s="195">
        <v>1.78377106505945</v>
      </c>
    </row>
    <row r="86" spans="1:24" x14ac:dyDescent="0.35">
      <c r="A86" s="76" t="s">
        <v>805</v>
      </c>
      <c r="B86" s="124" t="s">
        <v>328</v>
      </c>
      <c r="C86" s="201">
        <v>176692.50380000001</v>
      </c>
      <c r="D86" s="54">
        <v>26647.572268245</v>
      </c>
      <c r="E86" s="54">
        <v>915.09748471299997</v>
      </c>
      <c r="F86" s="54">
        <v>684.79364369317898</v>
      </c>
      <c r="G86" s="54">
        <v>1208.6712299497899</v>
      </c>
      <c r="H86" s="201">
        <v>25438.9010382952</v>
      </c>
      <c r="I86" s="54">
        <v>96691.573874296795</v>
      </c>
      <c r="J86" s="54">
        <v>853.97969973199997</v>
      </c>
      <c r="K86" s="54">
        <v>817.55600190716598</v>
      </c>
      <c r="L86" s="54">
        <v>1632.96422705129</v>
      </c>
      <c r="M86" s="201">
        <v>95058.609647245394</v>
      </c>
      <c r="N86" s="195">
        <v>11.0303336711551</v>
      </c>
      <c r="O86" s="51">
        <v>1.7290733898177999</v>
      </c>
      <c r="P86" s="51">
        <v>5.0557317494979999E-2</v>
      </c>
      <c r="Q86" s="51">
        <v>4.0932443612719999E-2</v>
      </c>
      <c r="R86" s="51">
        <v>7.2781719795820002E-2</v>
      </c>
      <c r="S86" s="195">
        <v>1.6562916700219901</v>
      </c>
      <c r="T86" s="51">
        <v>6.0311396245743802</v>
      </c>
      <c r="U86" s="51">
        <v>4.9580177472630001E-2</v>
      </c>
      <c r="V86" s="51">
        <v>5.3836815975110003E-2</v>
      </c>
      <c r="W86" s="51">
        <v>0.10105422712577999</v>
      </c>
      <c r="X86" s="195">
        <v>5.9300853974485896</v>
      </c>
    </row>
    <row r="87" spans="1:24" x14ac:dyDescent="0.35">
      <c r="A87" s="76" t="s">
        <v>805</v>
      </c>
      <c r="B87" s="124" t="s">
        <v>329</v>
      </c>
      <c r="C87" s="201">
        <v>880107.01260000002</v>
      </c>
      <c r="D87" s="54">
        <v>178577.12695275401</v>
      </c>
      <c r="E87" s="54">
        <v>32975.206538872597</v>
      </c>
      <c r="F87" s="54">
        <v>0</v>
      </c>
      <c r="G87" s="54">
        <v>115961.42931509799</v>
      </c>
      <c r="H87" s="201">
        <v>62615.6976376565</v>
      </c>
      <c r="I87" s="54">
        <v>443562.69320034498</v>
      </c>
      <c r="J87" s="54">
        <v>31653.943120219999</v>
      </c>
      <c r="K87" s="54">
        <v>0</v>
      </c>
      <c r="L87" s="54">
        <v>204294.271533041</v>
      </c>
      <c r="M87" s="201">
        <v>239268.42166730401</v>
      </c>
      <c r="N87" s="195">
        <v>13.4417537138181</v>
      </c>
      <c r="O87" s="51">
        <v>2.7220131118359299</v>
      </c>
      <c r="P87" s="51">
        <v>0.54787390015479998</v>
      </c>
      <c r="Q87" s="51">
        <v>0</v>
      </c>
      <c r="R87" s="51">
        <v>1.7686941148948301</v>
      </c>
      <c r="S87" s="195">
        <v>0.95331899694110001</v>
      </c>
      <c r="T87" s="51">
        <v>6.7446889542832897</v>
      </c>
      <c r="U87" s="51">
        <v>0.52223995841627002</v>
      </c>
      <c r="V87" s="51">
        <v>0</v>
      </c>
      <c r="W87" s="51">
        <v>3.1008170685671401</v>
      </c>
      <c r="X87" s="195">
        <v>3.6438718857161501</v>
      </c>
    </row>
    <row r="88" spans="1:24" x14ac:dyDescent="0.35">
      <c r="A88" s="76" t="s">
        <v>805</v>
      </c>
      <c r="B88" s="124" t="s">
        <v>330</v>
      </c>
      <c r="C88" s="201">
        <v>100830.99400000001</v>
      </c>
      <c r="D88" s="54">
        <v>25849.904548087601</v>
      </c>
      <c r="E88" s="54">
        <v>443.15971660000002</v>
      </c>
      <c r="F88" s="54">
        <v>696.98405229000002</v>
      </c>
      <c r="G88" s="54">
        <v>1259.2925216599999</v>
      </c>
      <c r="H88" s="201">
        <v>24590.6120264276</v>
      </c>
      <c r="I88" s="54">
        <v>43771.352023243599</v>
      </c>
      <c r="J88" s="54">
        <v>481.68409458000002</v>
      </c>
      <c r="K88" s="54">
        <v>594.32397011699402</v>
      </c>
      <c r="L88" s="54">
        <v>821.85108916199999</v>
      </c>
      <c r="M88" s="201">
        <v>42949.500934081603</v>
      </c>
      <c r="N88" s="195">
        <v>20.7214075237972</v>
      </c>
      <c r="O88" s="51">
        <v>5.2854917168970896</v>
      </c>
      <c r="P88" s="51">
        <v>9.0056708136819999E-2</v>
      </c>
      <c r="Q88" s="51">
        <v>0.14157500500485001</v>
      </c>
      <c r="R88" s="51">
        <v>0.25615078418656001</v>
      </c>
      <c r="S88" s="195">
        <v>5.0293409327105403</v>
      </c>
      <c r="T88" s="51">
        <v>9.0644590682500592</v>
      </c>
      <c r="U88" s="51">
        <v>9.8109452361289998E-2</v>
      </c>
      <c r="V88" s="51">
        <v>0.1211014150714</v>
      </c>
      <c r="W88" s="51">
        <v>0.16755806959316999</v>
      </c>
      <c r="X88" s="195">
        <v>8.8969009986568892</v>
      </c>
    </row>
    <row r="89" spans="1:24" x14ac:dyDescent="0.35">
      <c r="A89" s="76" t="s">
        <v>805</v>
      </c>
      <c r="B89" s="124" t="s">
        <v>331</v>
      </c>
      <c r="C89" s="201">
        <v>3640373.9008347499</v>
      </c>
      <c r="D89" s="54">
        <v>865632.82302525104</v>
      </c>
      <c r="E89" s="54">
        <v>133547.47896029599</v>
      </c>
      <c r="F89" s="54">
        <v>0</v>
      </c>
      <c r="G89" s="54">
        <v>427699.13156931999</v>
      </c>
      <c r="H89" s="201">
        <v>437933.69145593402</v>
      </c>
      <c r="I89" s="54">
        <v>1619919.2548342</v>
      </c>
      <c r="J89" s="54">
        <v>173787.284876563</v>
      </c>
      <c r="K89" s="54">
        <v>0</v>
      </c>
      <c r="L89" s="54">
        <v>663151.50000477198</v>
      </c>
      <c r="M89" s="201">
        <v>956767.75482942699</v>
      </c>
      <c r="N89" s="195">
        <v>16.005940257752901</v>
      </c>
      <c r="O89" s="51">
        <v>4.1513479731147997</v>
      </c>
      <c r="P89" s="51">
        <v>0.64070475386278003</v>
      </c>
      <c r="Q89" s="51">
        <v>0</v>
      </c>
      <c r="R89" s="51">
        <v>2.1020265597047101</v>
      </c>
      <c r="S89" s="195">
        <v>2.0493214134100901</v>
      </c>
      <c r="T89" s="51">
        <v>7.0167940260001398</v>
      </c>
      <c r="U89" s="51">
        <v>0.77344254360942</v>
      </c>
      <c r="V89" s="51">
        <v>0</v>
      </c>
      <c r="W89" s="51">
        <v>3.14824256378221</v>
      </c>
      <c r="X89" s="195">
        <v>3.86855146221794</v>
      </c>
    </row>
    <row r="90" spans="1:24" ht="15" thickBot="1" x14ac:dyDescent="0.4">
      <c r="A90" s="76" t="s">
        <v>805</v>
      </c>
      <c r="B90" s="125" t="s">
        <v>830</v>
      </c>
      <c r="C90" s="120">
        <v>9668364.81602001</v>
      </c>
      <c r="D90" s="99">
        <v>5234058.0141621698</v>
      </c>
      <c r="E90" s="99">
        <v>1095516.8845875401</v>
      </c>
      <c r="F90" s="99">
        <v>9.0904941680000402</v>
      </c>
      <c r="G90" s="99">
        <v>2942484.8710206598</v>
      </c>
      <c r="H90" s="120">
        <v>2291573.14314151</v>
      </c>
      <c r="I90" s="99">
        <v>4185271.6065802099</v>
      </c>
      <c r="J90" s="99">
        <v>1119261.8092523001</v>
      </c>
      <c r="K90" s="99">
        <v>0.29493588100001</v>
      </c>
      <c r="L90" s="99">
        <v>2706484.6086767199</v>
      </c>
      <c r="M90" s="120">
        <v>1478786.99790349</v>
      </c>
      <c r="N90" s="196">
        <v>18.845008358538799</v>
      </c>
      <c r="O90" s="100">
        <v>10.6026531194347</v>
      </c>
      <c r="P90" s="100">
        <v>2.1577256904295901</v>
      </c>
      <c r="Q90" s="100">
        <v>2.6292796690000001E-5</v>
      </c>
      <c r="R90" s="100">
        <v>6.0526621605383601</v>
      </c>
      <c r="S90" s="196">
        <v>4.5499909588963501</v>
      </c>
      <c r="T90" s="100">
        <v>8.2244605409648806</v>
      </c>
      <c r="U90" s="100">
        <v>2.18598429391204</v>
      </c>
      <c r="V90" s="100">
        <v>8.5305474171099996E-7</v>
      </c>
      <c r="W90" s="100">
        <v>5.4383831091343504</v>
      </c>
      <c r="X90" s="196">
        <v>2.7860774318305301</v>
      </c>
    </row>
    <row r="91" spans="1:24" x14ac:dyDescent="0.35">
      <c r="A91" s="76" t="s">
        <v>805</v>
      </c>
      <c r="B91" s="124" t="s">
        <v>332</v>
      </c>
      <c r="C91" s="201">
        <v>45550.989560000002</v>
      </c>
      <c r="D91" s="54">
        <v>4758.5057519819902</v>
      </c>
      <c r="E91" s="54">
        <v>256.88249337399998</v>
      </c>
      <c r="F91" s="54">
        <v>355.246138357397</v>
      </c>
      <c r="G91" s="54">
        <v>647.71782425279901</v>
      </c>
      <c r="H91" s="201">
        <v>4110.7879277292004</v>
      </c>
      <c r="I91" s="54">
        <v>21817.753065602301</v>
      </c>
      <c r="J91" s="54">
        <v>192.06146582</v>
      </c>
      <c r="K91" s="54">
        <v>390.426785897576</v>
      </c>
      <c r="L91" s="54">
        <v>783.34952525288202</v>
      </c>
      <c r="M91" s="201">
        <v>21034.403540349402</v>
      </c>
      <c r="N91" s="195">
        <v>7.3276246124952804</v>
      </c>
      <c r="O91" s="51">
        <v>0.76778741739782996</v>
      </c>
      <c r="P91" s="51">
        <v>4.0601365463430003E-2</v>
      </c>
      <c r="Q91" s="51">
        <v>5.685724099825E-2</v>
      </c>
      <c r="R91" s="51">
        <v>0.10368855812347</v>
      </c>
      <c r="S91" s="195">
        <v>0.66409885927435996</v>
      </c>
      <c r="T91" s="51">
        <v>3.5414278955534702</v>
      </c>
      <c r="U91" s="51">
        <v>3.010942136036E-2</v>
      </c>
      <c r="V91" s="51">
        <v>6.4219668797590002E-2</v>
      </c>
      <c r="W91" s="51">
        <v>0.12748616513026001</v>
      </c>
      <c r="X91" s="195">
        <v>3.4139417304232098</v>
      </c>
    </row>
    <row r="92" spans="1:24" x14ac:dyDescent="0.35">
      <c r="A92" s="76" t="s">
        <v>805</v>
      </c>
      <c r="B92" s="124" t="s">
        <v>333</v>
      </c>
      <c r="C92" s="201">
        <v>32669.987300000001</v>
      </c>
      <c r="D92" s="54">
        <v>3352.4368723576699</v>
      </c>
      <c r="E92" s="54">
        <v>859.10007727000004</v>
      </c>
      <c r="F92" s="54">
        <v>0</v>
      </c>
      <c r="G92" s="54">
        <v>2415.7736327409998</v>
      </c>
      <c r="H92" s="201">
        <v>936.66323961665296</v>
      </c>
      <c r="I92" s="54">
        <v>14879.832300554101</v>
      </c>
      <c r="J92" s="54">
        <v>2073.20599954</v>
      </c>
      <c r="K92" s="54">
        <v>0</v>
      </c>
      <c r="L92" s="54">
        <v>5823.4229982949901</v>
      </c>
      <c r="M92" s="201">
        <v>9056.4093022590805</v>
      </c>
      <c r="N92" s="195">
        <v>6.4747505780054802</v>
      </c>
      <c r="O92" s="51">
        <v>0.64266218920868001</v>
      </c>
      <c r="P92" s="51">
        <v>0.16837657149085999</v>
      </c>
      <c r="Q92" s="51">
        <v>0</v>
      </c>
      <c r="R92" s="51">
        <v>0.46349040479636</v>
      </c>
      <c r="S92" s="195">
        <v>0.17917178441230999</v>
      </c>
      <c r="T92" s="51">
        <v>2.9573708675804502</v>
      </c>
      <c r="U92" s="51">
        <v>0.47558336725028</v>
      </c>
      <c r="V92" s="51">
        <v>0</v>
      </c>
      <c r="W92" s="51">
        <v>1.2161786366016101</v>
      </c>
      <c r="X92" s="195">
        <v>1.7411922309788499</v>
      </c>
    </row>
    <row r="93" spans="1:24" x14ac:dyDescent="0.35">
      <c r="A93" s="76" t="s">
        <v>805</v>
      </c>
      <c r="B93" s="124" t="s">
        <v>334</v>
      </c>
      <c r="C93" s="201">
        <v>2500.1259</v>
      </c>
      <c r="D93" s="54">
        <v>1190.3848673914999</v>
      </c>
      <c r="E93" s="54">
        <v>0</v>
      </c>
      <c r="F93" s="54">
        <v>23.394815498</v>
      </c>
      <c r="G93" s="54">
        <v>84.614690254999601</v>
      </c>
      <c r="H93" s="201">
        <v>1105.7701771365</v>
      </c>
      <c r="I93" s="54">
        <v>825.71727397781899</v>
      </c>
      <c r="J93" s="54">
        <v>0</v>
      </c>
      <c r="K93" s="54">
        <v>11.8070335679999</v>
      </c>
      <c r="L93" s="54">
        <v>29.780634791099899</v>
      </c>
      <c r="M93" s="201">
        <v>795.93663918671996</v>
      </c>
      <c r="N93" s="195">
        <v>13.863039027941101</v>
      </c>
      <c r="O93" s="51">
        <v>6.55162374363747</v>
      </c>
      <c r="P93" s="51">
        <v>0</v>
      </c>
      <c r="Q93" s="51">
        <v>0.12316574889267</v>
      </c>
      <c r="R93" s="51">
        <v>0.45695771203426</v>
      </c>
      <c r="S93" s="195">
        <v>6.09466603160321</v>
      </c>
      <c r="T93" s="51">
        <v>4.5667809856470898</v>
      </c>
      <c r="U93" s="51">
        <v>0</v>
      </c>
      <c r="V93" s="51">
        <v>6.6332629466630003E-2</v>
      </c>
      <c r="W93" s="51">
        <v>0.16465868980680001</v>
      </c>
      <c r="X93" s="195">
        <v>4.4021222958403001</v>
      </c>
    </row>
    <row r="94" spans="1:24" x14ac:dyDescent="0.35">
      <c r="A94" s="76" t="s">
        <v>805</v>
      </c>
      <c r="B94" s="124" t="s">
        <v>335</v>
      </c>
      <c r="C94" s="201">
        <v>166988.8622</v>
      </c>
      <c r="D94" s="54">
        <v>299102.59851315402</v>
      </c>
      <c r="E94" s="54">
        <v>52.528777689999998</v>
      </c>
      <c r="F94" s="54">
        <v>0</v>
      </c>
      <c r="G94" s="54">
        <v>207679.16676954</v>
      </c>
      <c r="H94" s="201">
        <v>91423.431743614099</v>
      </c>
      <c r="I94" s="54">
        <v>64044.353602957497</v>
      </c>
      <c r="J94" s="54">
        <v>25.220968190000001</v>
      </c>
      <c r="K94" s="54">
        <v>0</v>
      </c>
      <c r="L94" s="54">
        <v>30015.201891739998</v>
      </c>
      <c r="M94" s="201">
        <v>34029.151711217499</v>
      </c>
      <c r="N94" s="195">
        <v>24.5565505116057</v>
      </c>
      <c r="O94" s="51">
        <v>43.4048085571225</v>
      </c>
      <c r="P94" s="51">
        <v>9.0898978315099993E-3</v>
      </c>
      <c r="Q94" s="51">
        <v>0</v>
      </c>
      <c r="R94" s="51">
        <v>30.107015555701299</v>
      </c>
      <c r="S94" s="195">
        <v>13.2977930014212</v>
      </c>
      <c r="T94" s="51">
        <v>9.3511313314968891</v>
      </c>
      <c r="U94" s="51">
        <v>4.1799682216600003E-3</v>
      </c>
      <c r="V94" s="51">
        <v>0</v>
      </c>
      <c r="W94" s="51">
        <v>4.4264765055791004</v>
      </c>
      <c r="X94" s="195">
        <v>4.9246548259178002</v>
      </c>
    </row>
    <row r="95" spans="1:24" x14ac:dyDescent="0.35">
      <c r="A95" s="76" t="s">
        <v>805</v>
      </c>
      <c r="B95" s="124" t="s">
        <v>336</v>
      </c>
      <c r="C95" s="201">
        <v>14456.582</v>
      </c>
      <c r="D95" s="54">
        <v>1502.4189344824999</v>
      </c>
      <c r="E95" s="54">
        <v>267.82417016300002</v>
      </c>
      <c r="F95" s="54">
        <v>304.95425031517999</v>
      </c>
      <c r="G95" s="54">
        <v>430.42379824777902</v>
      </c>
      <c r="H95" s="201">
        <v>1071.9951362347199</v>
      </c>
      <c r="I95" s="54">
        <v>6041.3040972705703</v>
      </c>
      <c r="J95" s="54">
        <v>67.269105222999997</v>
      </c>
      <c r="K95" s="54">
        <v>274.84874137318002</v>
      </c>
      <c r="L95" s="54">
        <v>406.61850057557899</v>
      </c>
      <c r="M95" s="201">
        <v>5634.6855966949797</v>
      </c>
      <c r="N95" s="195">
        <v>5.09632934279061</v>
      </c>
      <c r="O95" s="51">
        <v>0.51648824654087</v>
      </c>
      <c r="P95" s="51">
        <v>8.7186356736850004E-2</v>
      </c>
      <c r="Q95" s="51">
        <v>0.10016778472724</v>
      </c>
      <c r="R95" s="51">
        <v>0.14429551908440999</v>
      </c>
      <c r="S95" s="195">
        <v>0.37219272745644999</v>
      </c>
      <c r="T95" s="51">
        <v>2.0019793040510199</v>
      </c>
      <c r="U95" s="51">
        <v>2.2647196760300001E-2</v>
      </c>
      <c r="V95" s="51">
        <v>9.7548219647260001E-2</v>
      </c>
      <c r="W95" s="51">
        <v>0.14182566281708001</v>
      </c>
      <c r="X95" s="195">
        <v>1.8601536412339399</v>
      </c>
    </row>
    <row r="96" spans="1:24" ht="15" thickBot="1" x14ac:dyDescent="0.4">
      <c r="A96" s="76" t="s">
        <v>805</v>
      </c>
      <c r="B96" s="125" t="s">
        <v>337</v>
      </c>
      <c r="C96" s="120">
        <v>83724.513399999996</v>
      </c>
      <c r="D96" s="99">
        <v>13937.481699443</v>
      </c>
      <c r="E96" s="99">
        <v>4782.66513833507</v>
      </c>
      <c r="F96" s="99">
        <v>0</v>
      </c>
      <c r="G96" s="99">
        <v>8145.8773406878299</v>
      </c>
      <c r="H96" s="120">
        <v>5791.6043587551603</v>
      </c>
      <c r="I96" s="99">
        <v>33235.0106760782</v>
      </c>
      <c r="J96" s="99">
        <v>5921.1750217500003</v>
      </c>
      <c r="K96" s="99">
        <v>0</v>
      </c>
      <c r="L96" s="99">
        <v>20722.566374307</v>
      </c>
      <c r="M96" s="120">
        <v>12512.4443017711</v>
      </c>
      <c r="N96" s="196">
        <v>14.690692360819201</v>
      </c>
      <c r="O96" s="100">
        <v>2.3773254965961299</v>
      </c>
      <c r="P96" s="100">
        <v>0.80575298781787996</v>
      </c>
      <c r="Q96" s="100">
        <v>0</v>
      </c>
      <c r="R96" s="100">
        <v>1.38363895915113</v>
      </c>
      <c r="S96" s="196">
        <v>0.99368653744501001</v>
      </c>
      <c r="T96" s="100">
        <v>5.8085025124138303</v>
      </c>
      <c r="U96" s="100">
        <v>1.0021405953557501</v>
      </c>
      <c r="V96" s="100">
        <v>0</v>
      </c>
      <c r="W96" s="100">
        <v>3.5407695644483099</v>
      </c>
      <c r="X96" s="196">
        <v>2.2677329479655199</v>
      </c>
    </row>
    <row r="97" spans="1:24" x14ac:dyDescent="0.35">
      <c r="A97" s="76" t="s">
        <v>805</v>
      </c>
      <c r="B97" s="124" t="s">
        <v>338</v>
      </c>
      <c r="C97" s="201">
        <v>101278.87325999999</v>
      </c>
      <c r="D97" s="54">
        <v>8994.7590999628792</v>
      </c>
      <c r="E97" s="54">
        <v>437.031925548</v>
      </c>
      <c r="F97" s="54">
        <v>532.17806698057996</v>
      </c>
      <c r="G97" s="54">
        <v>922.64525731358003</v>
      </c>
      <c r="H97" s="201">
        <v>8072.1138426493198</v>
      </c>
      <c r="I97" s="54">
        <v>54630.392040655497</v>
      </c>
      <c r="J97" s="54">
        <v>306.63972097999999</v>
      </c>
      <c r="K97" s="54">
        <v>576.22123319257105</v>
      </c>
      <c r="L97" s="54">
        <v>1389.2064628968801</v>
      </c>
      <c r="M97" s="201">
        <v>53241.185577758602</v>
      </c>
      <c r="N97" s="195">
        <v>7.8158408984208503</v>
      </c>
      <c r="O97" s="51">
        <v>0.69604591149766004</v>
      </c>
      <c r="P97" s="51">
        <v>3.3445826457480003E-2</v>
      </c>
      <c r="Q97" s="51">
        <v>4.1376324879070003E-2</v>
      </c>
      <c r="R97" s="51">
        <v>7.1941155119679995E-2</v>
      </c>
      <c r="S97" s="195">
        <v>0.62410475637799001</v>
      </c>
      <c r="T97" s="51">
        <v>4.2237597680193204</v>
      </c>
      <c r="U97" s="51">
        <v>2.3920975742820001E-2</v>
      </c>
      <c r="V97" s="51">
        <v>4.646518089091E-2</v>
      </c>
      <c r="W97" s="51">
        <v>0.10981757674129</v>
      </c>
      <c r="X97" s="195">
        <v>4.1139421912780296</v>
      </c>
    </row>
    <row r="98" spans="1:24" x14ac:dyDescent="0.35">
      <c r="A98" s="76" t="s">
        <v>805</v>
      </c>
      <c r="B98" s="124" t="s">
        <v>339</v>
      </c>
      <c r="C98" s="201">
        <v>187787.40330000001</v>
      </c>
      <c r="D98" s="54">
        <v>16282.4376155175</v>
      </c>
      <c r="E98" s="54">
        <v>2099.0184083648101</v>
      </c>
      <c r="F98" s="54">
        <v>0</v>
      </c>
      <c r="G98" s="54">
        <v>7454.6090228010298</v>
      </c>
      <c r="H98" s="201">
        <v>8827.8285927164306</v>
      </c>
      <c r="I98" s="54">
        <v>100451.492061422</v>
      </c>
      <c r="J98" s="54">
        <v>6296.1703463699996</v>
      </c>
      <c r="K98" s="54">
        <v>0</v>
      </c>
      <c r="L98" s="54">
        <v>24490.397799701001</v>
      </c>
      <c r="M98" s="201">
        <v>75961.094261720806</v>
      </c>
      <c r="N98" s="195">
        <v>10.2520165570141</v>
      </c>
      <c r="O98" s="51">
        <v>0.85699778044802999</v>
      </c>
      <c r="P98" s="51">
        <v>0.12120311194378</v>
      </c>
      <c r="Q98" s="51">
        <v>0</v>
      </c>
      <c r="R98" s="51">
        <v>0.38020323504770998</v>
      </c>
      <c r="S98" s="195">
        <v>0.47679454540032001</v>
      </c>
      <c r="T98" s="51">
        <v>5.3767039562416397</v>
      </c>
      <c r="U98" s="51">
        <v>0.41012610938624</v>
      </c>
      <c r="V98" s="51">
        <v>0</v>
      </c>
      <c r="W98" s="51">
        <v>1.30848309490601</v>
      </c>
      <c r="X98" s="195">
        <v>4.0682208613356297</v>
      </c>
    </row>
    <row r="99" spans="1:24" ht="15" thickBot="1" x14ac:dyDescent="0.4">
      <c r="A99" s="76" t="s">
        <v>805</v>
      </c>
      <c r="B99" s="125" t="s">
        <v>623</v>
      </c>
      <c r="C99" s="120">
        <v>45645.026940000003</v>
      </c>
      <c r="D99" s="99">
        <v>3672.44319412803</v>
      </c>
      <c r="E99" s="99">
        <v>352.27050280499998</v>
      </c>
      <c r="F99" s="99">
        <v>19.358868768399802</v>
      </c>
      <c r="G99" s="99">
        <v>1551.5721687178</v>
      </c>
      <c r="H99" s="120">
        <v>2120.8710254102202</v>
      </c>
      <c r="I99" s="99">
        <v>23593.117076641702</v>
      </c>
      <c r="J99" s="99">
        <v>399.01787434200003</v>
      </c>
      <c r="K99" s="99">
        <v>8.8671230333993396</v>
      </c>
      <c r="L99" s="99">
        <v>3658.9753847468</v>
      </c>
      <c r="M99" s="120">
        <v>19934.1416918949</v>
      </c>
      <c r="N99" s="196">
        <v>7.7127299458746803</v>
      </c>
      <c r="O99" s="100">
        <v>0.48989978614128998</v>
      </c>
      <c r="P99" s="100">
        <v>4.2940753526970001E-2</v>
      </c>
      <c r="Q99" s="100">
        <v>3.4197720810100001E-3</v>
      </c>
      <c r="R99" s="100">
        <v>0.24468490719805999</v>
      </c>
      <c r="S99" s="196">
        <v>0.24521487894322999</v>
      </c>
      <c r="T99" s="100">
        <v>4.2030855152421696</v>
      </c>
      <c r="U99" s="100">
        <v>3.6000209941900001E-2</v>
      </c>
      <c r="V99" s="100">
        <v>2.2252597740399999E-3</v>
      </c>
      <c r="W99" s="100">
        <v>0.79199774812759005</v>
      </c>
      <c r="X99" s="196">
        <v>3.4110877671145801</v>
      </c>
    </row>
    <row r="100" spans="1:24"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row>
    <row r="101" spans="1:24" x14ac:dyDescent="0.35">
      <c r="A101" s="30" t="s">
        <v>630</v>
      </c>
    </row>
    <row r="102" spans="1:24" x14ac:dyDescent="0.35">
      <c r="A102" s="30" t="s">
        <v>583</v>
      </c>
    </row>
    <row r="103" spans="1:24" x14ac:dyDescent="0.35">
      <c r="A103" s="30" t="s">
        <v>1241</v>
      </c>
    </row>
    <row r="104" spans="1:24" x14ac:dyDescent="0.35">
      <c r="A104" s="30" t="s">
        <v>1308</v>
      </c>
    </row>
    <row r="105" spans="1:24" x14ac:dyDescent="0.35">
      <c r="A105" s="30" t="s">
        <v>1332</v>
      </c>
    </row>
    <row r="108" spans="1:24" ht="15.5" x14ac:dyDescent="0.35">
      <c r="B108" s="69" t="s">
        <v>1277</v>
      </c>
    </row>
    <row r="109" spans="1:24" ht="15.5" x14ac:dyDescent="0.35">
      <c r="B109" s="69"/>
    </row>
    <row r="110" spans="1:24" x14ac:dyDescent="0.35">
      <c r="B110" s="70" t="s">
        <v>759</v>
      </c>
    </row>
    <row r="111" spans="1:24" x14ac:dyDescent="0.35">
      <c r="B111" s="70" t="s">
        <v>796</v>
      </c>
    </row>
    <row r="112" spans="1:24"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1309</v>
      </c>
      <c r="D1" s="92"/>
      <c r="E1" s="92"/>
      <c r="F1" s="92"/>
      <c r="G1" s="92"/>
      <c r="H1" s="173"/>
      <c r="I1" s="92"/>
      <c r="J1" s="92"/>
      <c r="K1" s="92"/>
      <c r="L1" s="92"/>
      <c r="M1" s="92"/>
      <c r="N1" s="173"/>
    </row>
    <row r="2" spans="1:14" ht="74" thickBot="1" x14ac:dyDescent="0.4">
      <c r="A2" s="8" t="s">
        <v>1013</v>
      </c>
      <c r="B2" s="121" t="s">
        <v>625</v>
      </c>
      <c r="C2" s="161" t="s">
        <v>1248</v>
      </c>
      <c r="D2" s="171" t="s">
        <v>1249</v>
      </c>
      <c r="E2" s="171" t="s">
        <v>1250</v>
      </c>
      <c r="F2" s="171" t="s">
        <v>1251</v>
      </c>
      <c r="G2" s="171" t="s">
        <v>1252</v>
      </c>
      <c r="H2" s="172" t="s">
        <v>1253</v>
      </c>
      <c r="I2" s="171" t="s">
        <v>1254</v>
      </c>
      <c r="J2" s="171" t="s">
        <v>1255</v>
      </c>
      <c r="K2" s="171" t="s">
        <v>1256</v>
      </c>
      <c r="L2" s="171" t="s">
        <v>1257</v>
      </c>
      <c r="M2" s="171" t="s">
        <v>1258</v>
      </c>
      <c r="N2" s="172" t="s">
        <v>1259</v>
      </c>
    </row>
    <row r="3" spans="1:14" x14ac:dyDescent="0.35">
      <c r="A3" s="27" t="s">
        <v>44</v>
      </c>
      <c r="B3" s="147" t="s">
        <v>351</v>
      </c>
      <c r="C3" s="148">
        <v>51.830736575388698</v>
      </c>
      <c r="D3" s="148">
        <v>125.248779465392</v>
      </c>
      <c r="E3" s="148">
        <v>170.393280690078</v>
      </c>
      <c r="F3" s="148">
        <v>150.82351998057501</v>
      </c>
      <c r="G3" s="148" t="s">
        <v>316</v>
      </c>
      <c r="H3" s="197" t="s">
        <v>316</v>
      </c>
      <c r="I3" s="148">
        <v>336.16703528225702</v>
      </c>
      <c r="J3" s="148">
        <v>222.71792281527999</v>
      </c>
      <c r="K3" s="148">
        <v>265.59864529331003</v>
      </c>
      <c r="L3" s="148">
        <v>435.20329481116499</v>
      </c>
      <c r="M3" s="148" t="s">
        <v>316</v>
      </c>
      <c r="N3" s="197" t="s">
        <v>316</v>
      </c>
    </row>
    <row r="4" spans="1:14" x14ac:dyDescent="0.35">
      <c r="A4" s="27" t="s">
        <v>45</v>
      </c>
      <c r="B4" s="156" t="s">
        <v>0</v>
      </c>
      <c r="C4" s="157">
        <v>54.747430317276702</v>
      </c>
      <c r="D4" s="157">
        <v>56.326433510391702</v>
      </c>
      <c r="E4" s="157">
        <v>57.699210696880002</v>
      </c>
      <c r="F4" s="157">
        <v>137.98661881179601</v>
      </c>
      <c r="G4" s="157" t="s">
        <v>316</v>
      </c>
      <c r="H4" s="198" t="s">
        <v>316</v>
      </c>
      <c r="I4" s="157">
        <v>92.599466721636304</v>
      </c>
      <c r="J4" s="157">
        <v>95.477135157392297</v>
      </c>
      <c r="K4" s="157">
        <v>96.769339887286705</v>
      </c>
      <c r="L4" s="157">
        <v>316.84431440083</v>
      </c>
      <c r="M4" s="157" t="s">
        <v>316</v>
      </c>
      <c r="N4" s="198" t="s">
        <v>316</v>
      </c>
    </row>
    <row r="5" spans="1:14" x14ac:dyDescent="0.35">
      <c r="A5" s="77" t="s">
        <v>46</v>
      </c>
      <c r="B5" s="122" t="s">
        <v>1</v>
      </c>
      <c r="C5" s="52">
        <v>42.5639678734223</v>
      </c>
      <c r="D5" s="52">
        <v>49.489020247850704</v>
      </c>
      <c r="E5" s="52">
        <v>65.942357909135396</v>
      </c>
      <c r="F5" s="52">
        <v>120.527979169828</v>
      </c>
      <c r="G5" s="52" t="s">
        <v>316</v>
      </c>
      <c r="H5" s="199" t="s">
        <v>316</v>
      </c>
      <c r="I5" s="52">
        <v>69.398910169203702</v>
      </c>
      <c r="J5" s="52">
        <v>90.372542806631301</v>
      </c>
      <c r="K5" s="52">
        <v>105.879121373286</v>
      </c>
      <c r="L5" s="52">
        <v>147.98797658569899</v>
      </c>
      <c r="M5" s="52" t="s">
        <v>316</v>
      </c>
      <c r="N5" s="199" t="s">
        <v>316</v>
      </c>
    </row>
    <row r="6" spans="1:14" x14ac:dyDescent="0.35">
      <c r="A6" s="77" t="s">
        <v>47</v>
      </c>
      <c r="B6" s="122" t="s">
        <v>2</v>
      </c>
      <c r="C6" s="52">
        <v>42.337552905260203</v>
      </c>
      <c r="D6" s="52">
        <v>43.611244640099102</v>
      </c>
      <c r="E6" s="52">
        <v>43.743423954809401</v>
      </c>
      <c r="F6" s="52">
        <v>135.59360729931299</v>
      </c>
      <c r="G6" s="52" t="s">
        <v>316</v>
      </c>
      <c r="H6" s="199" t="s">
        <v>316</v>
      </c>
      <c r="I6" s="52">
        <v>82.384250522245907</v>
      </c>
      <c r="J6" s="52">
        <v>86.473075411959201</v>
      </c>
      <c r="K6" s="52">
        <v>86.473075411959201</v>
      </c>
      <c r="L6" s="52">
        <v>136.96499041920299</v>
      </c>
      <c r="M6" s="52" t="s">
        <v>316</v>
      </c>
      <c r="N6" s="199" t="s">
        <v>316</v>
      </c>
    </row>
    <row r="7" spans="1:14" x14ac:dyDescent="0.35">
      <c r="A7" s="77" t="s">
        <v>48</v>
      </c>
      <c r="B7" s="122" t="s">
        <v>3</v>
      </c>
      <c r="C7" s="52">
        <v>85.433550548052295</v>
      </c>
      <c r="D7" s="52">
        <v>108.428987505761</v>
      </c>
      <c r="E7" s="52">
        <v>147.145522630465</v>
      </c>
      <c r="F7" s="52">
        <v>258.50444440250601</v>
      </c>
      <c r="G7" s="52" t="s">
        <v>316</v>
      </c>
      <c r="H7" s="199" t="s">
        <v>316</v>
      </c>
      <c r="I7" s="52">
        <v>163.19157278368499</v>
      </c>
      <c r="J7" s="52">
        <v>117.65912154594599</v>
      </c>
      <c r="K7" s="52">
        <v>156.105302981384</v>
      </c>
      <c r="L7" s="52">
        <v>260.94883609623798</v>
      </c>
      <c r="M7" s="52" t="s">
        <v>316</v>
      </c>
      <c r="N7" s="199" t="s">
        <v>316</v>
      </c>
    </row>
    <row r="8" spans="1:14" x14ac:dyDescent="0.35">
      <c r="A8" s="77" t="s">
        <v>49</v>
      </c>
      <c r="B8" s="122" t="s">
        <v>4</v>
      </c>
      <c r="C8" s="52">
        <v>56.732278108810398</v>
      </c>
      <c r="D8" s="52">
        <v>57.394911520972599</v>
      </c>
      <c r="E8" s="52">
        <v>61.615341415018001</v>
      </c>
      <c r="F8" s="52">
        <v>116.962586152458</v>
      </c>
      <c r="G8" s="52" t="s">
        <v>316</v>
      </c>
      <c r="H8" s="199" t="s">
        <v>316</v>
      </c>
      <c r="I8" s="52">
        <v>102.69736558903401</v>
      </c>
      <c r="J8" s="52">
        <v>103.273729295829</v>
      </c>
      <c r="K8" s="52">
        <v>109.648406927214</v>
      </c>
      <c r="L8" s="52">
        <v>247.47333466248</v>
      </c>
      <c r="M8" s="52" t="s">
        <v>316</v>
      </c>
      <c r="N8" s="199" t="s">
        <v>316</v>
      </c>
    </row>
    <row r="9" spans="1:14" x14ac:dyDescent="0.35">
      <c r="A9" s="77" t="s">
        <v>50</v>
      </c>
      <c r="B9" s="122" t="s">
        <v>5</v>
      </c>
      <c r="C9" s="52">
        <v>48.564200419844603</v>
      </c>
      <c r="D9" s="52">
        <v>50.549345976975097</v>
      </c>
      <c r="E9" s="52">
        <v>62.947754793814198</v>
      </c>
      <c r="F9" s="52">
        <v>142.968060778611</v>
      </c>
      <c r="G9" s="52" t="s">
        <v>316</v>
      </c>
      <c r="H9" s="199" t="s">
        <v>316</v>
      </c>
      <c r="I9" s="52">
        <v>94.313186938407199</v>
      </c>
      <c r="J9" s="52">
        <v>97.786031471264295</v>
      </c>
      <c r="K9" s="52">
        <v>109.162382770706</v>
      </c>
      <c r="L9" s="52">
        <v>247.90317529858501</v>
      </c>
      <c r="M9" s="52" t="s">
        <v>316</v>
      </c>
      <c r="N9" s="199" t="s">
        <v>316</v>
      </c>
    </row>
    <row r="10" spans="1:14" x14ac:dyDescent="0.35">
      <c r="A10" s="77" t="s">
        <v>51</v>
      </c>
      <c r="B10" s="122" t="s">
        <v>6</v>
      </c>
      <c r="C10" s="52">
        <v>46.110370637694601</v>
      </c>
      <c r="D10" s="52">
        <v>50.981458861681197</v>
      </c>
      <c r="E10" s="52">
        <v>84.319290400843997</v>
      </c>
      <c r="F10" s="52">
        <v>100.179654201744</v>
      </c>
      <c r="G10" s="52" t="s">
        <v>316</v>
      </c>
      <c r="H10" s="199" t="s">
        <v>316</v>
      </c>
      <c r="I10" s="52">
        <v>69.126107342007003</v>
      </c>
      <c r="J10" s="52">
        <v>77.557389746713596</v>
      </c>
      <c r="K10" s="52">
        <v>123.664091088308</v>
      </c>
      <c r="L10" s="52">
        <v>154.31172113926101</v>
      </c>
      <c r="M10" s="52" t="s">
        <v>316</v>
      </c>
      <c r="N10" s="199" t="s">
        <v>316</v>
      </c>
    </row>
    <row r="11" spans="1:14" x14ac:dyDescent="0.35">
      <c r="A11" s="27" t="s">
        <v>52</v>
      </c>
      <c r="B11" s="122" t="s">
        <v>552</v>
      </c>
      <c r="C11" s="157" t="s">
        <v>316</v>
      </c>
      <c r="D11" s="157" t="s">
        <v>316</v>
      </c>
      <c r="E11" s="157" t="s">
        <v>316</v>
      </c>
      <c r="F11" s="157" t="s">
        <v>316</v>
      </c>
      <c r="G11" s="157" t="s">
        <v>316</v>
      </c>
      <c r="H11" s="198" t="s">
        <v>316</v>
      </c>
      <c r="I11" s="157">
        <v>213.48493359317499</v>
      </c>
      <c r="J11" s="157">
        <v>120.95349820932201</v>
      </c>
      <c r="K11" s="157">
        <v>178.284777256979</v>
      </c>
      <c r="L11" s="157">
        <v>304.70353134803503</v>
      </c>
      <c r="M11" s="157" t="s">
        <v>316</v>
      </c>
      <c r="N11" s="198" t="s">
        <v>316</v>
      </c>
    </row>
    <row r="12" spans="1:14" ht="15" thickBot="1" x14ac:dyDescent="0.4">
      <c r="A12" s="77" t="s">
        <v>53</v>
      </c>
      <c r="B12" s="123" t="s">
        <v>7</v>
      </c>
      <c r="C12" s="107">
        <v>56.051564078785397</v>
      </c>
      <c r="D12" s="107">
        <v>60.499964061717399</v>
      </c>
      <c r="E12" s="107">
        <v>76.365699182658602</v>
      </c>
      <c r="F12" s="107">
        <v>261.70940745154502</v>
      </c>
      <c r="G12" s="107" t="s">
        <v>316</v>
      </c>
      <c r="H12" s="200" t="s">
        <v>316</v>
      </c>
      <c r="I12" s="107">
        <v>77.602826597167095</v>
      </c>
      <c r="J12" s="107">
        <v>87.779398709271106</v>
      </c>
      <c r="K12" s="107">
        <v>95.536076940673595</v>
      </c>
      <c r="L12" s="107">
        <v>298.57828175188899</v>
      </c>
      <c r="M12" s="107" t="s">
        <v>316</v>
      </c>
      <c r="N12" s="200" t="s">
        <v>316</v>
      </c>
    </row>
    <row r="13" spans="1:14" ht="15" thickBot="1" x14ac:dyDescent="0.4">
      <c r="A13" s="74" t="s">
        <v>805</v>
      </c>
      <c r="B13" s="126" t="s">
        <v>8</v>
      </c>
      <c r="C13" s="127">
        <v>49.209015776875901</v>
      </c>
      <c r="D13" s="127">
        <v>55.034042005916397</v>
      </c>
      <c r="E13" s="127">
        <v>79.219855822822396</v>
      </c>
      <c r="F13" s="127">
        <v>119.251058541417</v>
      </c>
      <c r="G13" s="127">
        <v>55.034042005916397</v>
      </c>
      <c r="H13" s="130">
        <v>132.461346514946</v>
      </c>
      <c r="I13" s="127">
        <v>91.142044247987101</v>
      </c>
      <c r="J13" s="127">
        <v>92.345635567875902</v>
      </c>
      <c r="K13" s="127">
        <v>124.092637492989</v>
      </c>
      <c r="L13" s="127">
        <v>218.279598695554</v>
      </c>
      <c r="M13" s="127">
        <v>92.345635567875902</v>
      </c>
      <c r="N13" s="130">
        <v>248.42189826478099</v>
      </c>
    </row>
    <row r="14" spans="1:14" x14ac:dyDescent="0.35">
      <c r="A14" s="77" t="s">
        <v>54</v>
      </c>
      <c r="B14" s="122" t="s">
        <v>9</v>
      </c>
      <c r="C14" s="52">
        <v>153.07869097667</v>
      </c>
      <c r="D14" s="52">
        <v>165.71787375281801</v>
      </c>
      <c r="E14" s="52">
        <v>194.05486864357201</v>
      </c>
      <c r="F14" s="52">
        <v>267.13540922660502</v>
      </c>
      <c r="G14" s="52" t="s">
        <v>316</v>
      </c>
      <c r="H14" s="199" t="s">
        <v>316</v>
      </c>
      <c r="I14" s="52">
        <v>438.45391652189602</v>
      </c>
      <c r="J14" s="52">
        <v>576.25423347708602</v>
      </c>
      <c r="K14" s="52">
        <v>361.74560468021502</v>
      </c>
      <c r="L14" s="52">
        <v>349.33841848404398</v>
      </c>
      <c r="M14" s="52" t="s">
        <v>316</v>
      </c>
      <c r="N14" s="199" t="s">
        <v>316</v>
      </c>
    </row>
    <row r="15" spans="1:14" x14ac:dyDescent="0.35">
      <c r="A15" s="77" t="s">
        <v>55</v>
      </c>
      <c r="B15" s="122" t="s">
        <v>10</v>
      </c>
      <c r="C15" s="52">
        <v>172.64643243634299</v>
      </c>
      <c r="D15" s="52" t="s">
        <v>316</v>
      </c>
      <c r="E15" s="52">
        <v>189.843152174556</v>
      </c>
      <c r="F15" s="52">
        <v>179.722740866816</v>
      </c>
      <c r="G15" s="52" t="s">
        <v>316</v>
      </c>
      <c r="H15" s="199" t="s">
        <v>316</v>
      </c>
      <c r="I15" s="52">
        <v>304.97948749005798</v>
      </c>
      <c r="J15" s="52">
        <v>217.428444571342</v>
      </c>
      <c r="K15" s="52">
        <v>338.91044116118701</v>
      </c>
      <c r="L15" s="52">
        <v>241.83865383169601</v>
      </c>
      <c r="M15" s="52" t="s">
        <v>316</v>
      </c>
      <c r="N15" s="199" t="s">
        <v>316</v>
      </c>
    </row>
    <row r="16" spans="1:14" x14ac:dyDescent="0.35">
      <c r="A16" s="77" t="s">
        <v>56</v>
      </c>
      <c r="B16" s="122" t="s">
        <v>11</v>
      </c>
      <c r="C16" s="52">
        <v>201.7094463736</v>
      </c>
      <c r="D16" s="52">
        <v>201.7094463736</v>
      </c>
      <c r="E16" s="52">
        <v>245.42580194186601</v>
      </c>
      <c r="F16" s="52">
        <v>282.75507743921298</v>
      </c>
      <c r="G16" s="52" t="s">
        <v>316</v>
      </c>
      <c r="H16" s="199" t="s">
        <v>316</v>
      </c>
      <c r="I16" s="52" t="s">
        <v>316</v>
      </c>
      <c r="J16" s="52" t="s">
        <v>316</v>
      </c>
      <c r="K16" s="52" t="s">
        <v>316</v>
      </c>
      <c r="L16" s="52">
        <v>471.98672620986702</v>
      </c>
      <c r="M16" s="52" t="s">
        <v>316</v>
      </c>
      <c r="N16" s="199" t="s">
        <v>316</v>
      </c>
    </row>
    <row r="17" spans="1:14" x14ac:dyDescent="0.35">
      <c r="A17" s="27" t="s">
        <v>57</v>
      </c>
      <c r="B17" s="154" t="s">
        <v>352</v>
      </c>
      <c r="C17" s="148">
        <v>335.96149047020901</v>
      </c>
      <c r="D17" s="148">
        <v>311.55275784675899</v>
      </c>
      <c r="E17" s="148">
        <v>358.86972342395597</v>
      </c>
      <c r="F17" s="148">
        <v>269.46208584453001</v>
      </c>
      <c r="G17" s="148" t="s">
        <v>316</v>
      </c>
      <c r="H17" s="197" t="s">
        <v>316</v>
      </c>
      <c r="I17" s="148" t="s">
        <v>316</v>
      </c>
      <c r="J17" s="148">
        <v>344.70110428761001</v>
      </c>
      <c r="K17" s="148" t="s">
        <v>316</v>
      </c>
      <c r="L17" s="148">
        <v>429.58307489847698</v>
      </c>
      <c r="M17" s="148" t="s">
        <v>316</v>
      </c>
      <c r="N17" s="197" t="s">
        <v>316</v>
      </c>
    </row>
    <row r="18" spans="1:14" x14ac:dyDescent="0.35">
      <c r="A18" s="27" t="s">
        <v>58</v>
      </c>
      <c r="B18" s="154" t="s">
        <v>921</v>
      </c>
      <c r="C18" s="148" t="s">
        <v>316</v>
      </c>
      <c r="D18" s="148" t="s">
        <v>316</v>
      </c>
      <c r="E18" s="148">
        <v>147.26392140112199</v>
      </c>
      <c r="F18" s="148">
        <v>164.873914570332</v>
      </c>
      <c r="G18" s="148" t="s">
        <v>316</v>
      </c>
      <c r="H18" s="197" t="s">
        <v>316</v>
      </c>
      <c r="I18" s="148">
        <v>303.28486766779901</v>
      </c>
      <c r="J18" s="148">
        <v>227.87032257767001</v>
      </c>
      <c r="K18" s="148" t="s">
        <v>316</v>
      </c>
      <c r="L18" s="148">
        <v>271.03257314126802</v>
      </c>
      <c r="M18" s="148" t="s">
        <v>316</v>
      </c>
      <c r="N18" s="197" t="s">
        <v>316</v>
      </c>
    </row>
    <row r="19" spans="1:14" x14ac:dyDescent="0.35">
      <c r="A19" s="27" t="s">
        <v>59</v>
      </c>
      <c r="B19" s="122" t="s">
        <v>577</v>
      </c>
      <c r="C19" s="157" t="s">
        <v>316</v>
      </c>
      <c r="D19" s="157">
        <v>175.38677190354599</v>
      </c>
      <c r="E19" s="157">
        <v>137.556433692067</v>
      </c>
      <c r="F19" s="157">
        <v>141.955485050455</v>
      </c>
      <c r="G19" s="157" t="s">
        <v>316</v>
      </c>
      <c r="H19" s="198" t="s">
        <v>316</v>
      </c>
      <c r="I19" s="157">
        <v>275.84325969704997</v>
      </c>
      <c r="J19" s="157">
        <v>559.80083249533004</v>
      </c>
      <c r="K19" s="157">
        <v>311.91699893155698</v>
      </c>
      <c r="L19" s="157">
        <v>322.312985726536</v>
      </c>
      <c r="M19" s="157" t="s">
        <v>316</v>
      </c>
      <c r="N19" s="198" t="s">
        <v>316</v>
      </c>
    </row>
    <row r="20" spans="1:14" x14ac:dyDescent="0.35">
      <c r="A20" s="27" t="s">
        <v>60</v>
      </c>
      <c r="B20" s="154" t="s">
        <v>353</v>
      </c>
      <c r="C20" s="148" t="s">
        <v>316</v>
      </c>
      <c r="D20" s="148">
        <v>204.39715892874301</v>
      </c>
      <c r="E20" s="148">
        <v>186.93028631668</v>
      </c>
      <c r="F20" s="148">
        <v>246.24305724243499</v>
      </c>
      <c r="G20" s="148" t="s">
        <v>316</v>
      </c>
      <c r="H20" s="197" t="s">
        <v>316</v>
      </c>
      <c r="I20" s="148" t="s">
        <v>316</v>
      </c>
      <c r="J20" s="148" t="s">
        <v>316</v>
      </c>
      <c r="K20" s="148" t="s">
        <v>316</v>
      </c>
      <c r="L20" s="148">
        <v>267.95542038997002</v>
      </c>
      <c r="M20" s="148" t="s">
        <v>316</v>
      </c>
      <c r="N20" s="197" t="s">
        <v>316</v>
      </c>
    </row>
    <row r="21" spans="1:14" x14ac:dyDescent="0.35">
      <c r="A21" s="27" t="s">
        <v>61</v>
      </c>
      <c r="B21" s="154" t="s">
        <v>354</v>
      </c>
      <c r="C21" s="148" t="s">
        <v>316</v>
      </c>
      <c r="D21" s="148" t="s">
        <v>316</v>
      </c>
      <c r="E21" s="148" t="s">
        <v>316</v>
      </c>
      <c r="F21" s="148" t="s">
        <v>316</v>
      </c>
      <c r="G21" s="148" t="s">
        <v>316</v>
      </c>
      <c r="H21" s="197" t="s">
        <v>316</v>
      </c>
      <c r="I21" s="148" t="s">
        <v>316</v>
      </c>
      <c r="J21" s="148" t="s">
        <v>316</v>
      </c>
      <c r="K21" s="148" t="s">
        <v>316</v>
      </c>
      <c r="L21" s="148" t="s">
        <v>316</v>
      </c>
      <c r="M21" s="148" t="s">
        <v>316</v>
      </c>
      <c r="N21" s="197" t="s">
        <v>316</v>
      </c>
    </row>
    <row r="22" spans="1:14" ht="15" thickBot="1" x14ac:dyDescent="0.4">
      <c r="A22" s="77" t="s">
        <v>62</v>
      </c>
      <c r="B22" s="122" t="s">
        <v>555</v>
      </c>
      <c r="C22" s="52" t="s">
        <v>316</v>
      </c>
      <c r="D22" s="52" t="s">
        <v>316</v>
      </c>
      <c r="E22" s="52">
        <v>188.27587807278499</v>
      </c>
      <c r="F22" s="52">
        <v>238.08932020787</v>
      </c>
      <c r="G22" s="52" t="s">
        <v>316</v>
      </c>
      <c r="H22" s="199" t="s">
        <v>316</v>
      </c>
      <c r="I22" s="52" t="s">
        <v>316</v>
      </c>
      <c r="J22" s="52" t="s">
        <v>316</v>
      </c>
      <c r="K22" s="52">
        <v>510.44574566533498</v>
      </c>
      <c r="L22" s="52">
        <v>316.52153044878497</v>
      </c>
      <c r="M22" s="52" t="s">
        <v>316</v>
      </c>
      <c r="N22" s="199" t="s">
        <v>316</v>
      </c>
    </row>
    <row r="23" spans="1:14" ht="15" thickBot="1" x14ac:dyDescent="0.4">
      <c r="A23" s="74" t="s">
        <v>805</v>
      </c>
      <c r="B23" s="126" t="s">
        <v>12</v>
      </c>
      <c r="C23" s="127" t="s">
        <v>316</v>
      </c>
      <c r="D23" s="127" t="s">
        <v>316</v>
      </c>
      <c r="E23" s="127">
        <v>161.22542049028399</v>
      </c>
      <c r="F23" s="127">
        <v>178.332417917887</v>
      </c>
      <c r="G23" s="127" t="s">
        <v>316</v>
      </c>
      <c r="H23" s="130">
        <v>178.322910047676</v>
      </c>
      <c r="I23" s="127">
        <v>294.25814047431402</v>
      </c>
      <c r="J23" s="127">
        <v>273.03690447104202</v>
      </c>
      <c r="K23" s="127">
        <v>325.589844458458</v>
      </c>
      <c r="L23" s="127">
        <v>290.25691928875199</v>
      </c>
      <c r="M23" s="127">
        <v>273.03690447104202</v>
      </c>
      <c r="N23" s="130">
        <v>290.39996304091898</v>
      </c>
    </row>
    <row r="24" spans="1:14" x14ac:dyDescent="0.35">
      <c r="A24" s="77" t="s">
        <v>63</v>
      </c>
      <c r="B24" s="122" t="s">
        <v>13</v>
      </c>
      <c r="C24" s="52" t="s">
        <v>316</v>
      </c>
      <c r="D24" s="52" t="s">
        <v>316</v>
      </c>
      <c r="E24" s="52" t="s">
        <v>316</v>
      </c>
      <c r="F24" s="52" t="s">
        <v>316</v>
      </c>
      <c r="G24" s="52" t="s">
        <v>316</v>
      </c>
      <c r="H24" s="199" t="s">
        <v>316</v>
      </c>
      <c r="I24" s="52" t="s">
        <v>316</v>
      </c>
      <c r="J24" s="52">
        <v>477.30214250947898</v>
      </c>
      <c r="K24" s="52">
        <v>449.221629108983</v>
      </c>
      <c r="L24" s="52">
        <v>405.68390951019597</v>
      </c>
      <c r="M24" s="52" t="s">
        <v>316</v>
      </c>
      <c r="N24" s="199" t="s">
        <v>316</v>
      </c>
    </row>
    <row r="25" spans="1:14" x14ac:dyDescent="0.35">
      <c r="A25" s="77" t="s">
        <v>64</v>
      </c>
      <c r="B25" s="122" t="s">
        <v>14</v>
      </c>
      <c r="C25" s="52" t="s">
        <v>316</v>
      </c>
      <c r="D25" s="52" t="s">
        <v>316</v>
      </c>
      <c r="E25" s="52" t="s">
        <v>316</v>
      </c>
      <c r="F25" s="52" t="s">
        <v>316</v>
      </c>
      <c r="G25" s="52" t="s">
        <v>316</v>
      </c>
      <c r="H25" s="199" t="s">
        <v>316</v>
      </c>
      <c r="I25" s="52" t="s">
        <v>316</v>
      </c>
      <c r="J25" s="52" t="s">
        <v>316</v>
      </c>
      <c r="K25" s="52" t="s">
        <v>316</v>
      </c>
      <c r="L25" s="52" t="s">
        <v>316</v>
      </c>
      <c r="M25" s="52" t="s">
        <v>316</v>
      </c>
      <c r="N25" s="199" t="s">
        <v>316</v>
      </c>
    </row>
    <row r="26" spans="1:14" x14ac:dyDescent="0.35">
      <c r="A26" s="77" t="s">
        <v>65</v>
      </c>
      <c r="B26" s="122" t="s">
        <v>15</v>
      </c>
      <c r="C26" s="52" t="s">
        <v>316</v>
      </c>
      <c r="D26" s="52" t="s">
        <v>316</v>
      </c>
      <c r="E26" s="52" t="s">
        <v>316</v>
      </c>
      <c r="F26" s="52" t="s">
        <v>316</v>
      </c>
      <c r="G26" s="52" t="s">
        <v>316</v>
      </c>
      <c r="H26" s="199" t="s">
        <v>316</v>
      </c>
      <c r="I26" s="52" t="s">
        <v>316</v>
      </c>
      <c r="J26" s="52" t="s">
        <v>316</v>
      </c>
      <c r="K26" s="52" t="s">
        <v>316</v>
      </c>
      <c r="L26" s="52" t="s">
        <v>316</v>
      </c>
      <c r="M26" s="52" t="s">
        <v>316</v>
      </c>
      <c r="N26" s="199" t="s">
        <v>316</v>
      </c>
    </row>
    <row r="27" spans="1:14" x14ac:dyDescent="0.35">
      <c r="A27" s="77" t="s">
        <v>66</v>
      </c>
      <c r="B27" s="122" t="s">
        <v>16</v>
      </c>
      <c r="C27" s="52">
        <v>180.57375342713601</v>
      </c>
      <c r="D27" s="52">
        <v>206.365320247955</v>
      </c>
      <c r="E27" s="52">
        <v>251.192059308361</v>
      </c>
      <c r="F27" s="52">
        <v>227.192478895736</v>
      </c>
      <c r="G27" s="52" t="s">
        <v>316</v>
      </c>
      <c r="H27" s="199" t="s">
        <v>316</v>
      </c>
      <c r="I27" s="52">
        <v>262.69512530653901</v>
      </c>
      <c r="J27" s="52">
        <v>268.44348461624202</v>
      </c>
      <c r="K27" s="52">
        <v>326.24340784538401</v>
      </c>
      <c r="L27" s="52">
        <v>285.22270044549902</v>
      </c>
      <c r="M27" s="52" t="s">
        <v>316</v>
      </c>
      <c r="N27" s="199" t="s">
        <v>316</v>
      </c>
    </row>
    <row r="28" spans="1:14" x14ac:dyDescent="0.35">
      <c r="A28" s="77" t="s">
        <v>67</v>
      </c>
      <c r="B28" s="122" t="s">
        <v>17</v>
      </c>
      <c r="C28" s="52">
        <v>85.617584566154605</v>
      </c>
      <c r="D28" s="52">
        <v>100.835468058666</v>
      </c>
      <c r="E28" s="52">
        <v>129.21426850146199</v>
      </c>
      <c r="F28" s="52">
        <v>171.286819120968</v>
      </c>
      <c r="G28" s="52" t="s">
        <v>316</v>
      </c>
      <c r="H28" s="199" t="s">
        <v>316</v>
      </c>
      <c r="I28" s="52">
        <v>157.33893641499699</v>
      </c>
      <c r="J28" s="52">
        <v>191.30381967371801</v>
      </c>
      <c r="K28" s="52">
        <v>212.380586297848</v>
      </c>
      <c r="L28" s="52">
        <v>268.35568312802201</v>
      </c>
      <c r="M28" s="52" t="s">
        <v>316</v>
      </c>
      <c r="N28" s="199" t="s">
        <v>316</v>
      </c>
    </row>
    <row r="29" spans="1:14" x14ac:dyDescent="0.35">
      <c r="A29" s="77" t="s">
        <v>68</v>
      </c>
      <c r="B29" s="122" t="s">
        <v>18</v>
      </c>
      <c r="C29" s="52" t="s">
        <v>316</v>
      </c>
      <c r="D29" s="52">
        <v>99.894812947487495</v>
      </c>
      <c r="E29" s="52">
        <v>119.831930019947</v>
      </c>
      <c r="F29" s="52">
        <v>160.34008027817501</v>
      </c>
      <c r="G29" s="52" t="s">
        <v>316</v>
      </c>
      <c r="H29" s="199" t="s">
        <v>316</v>
      </c>
      <c r="I29" s="52" t="s">
        <v>316</v>
      </c>
      <c r="J29" s="52">
        <v>221.747091828219</v>
      </c>
      <c r="K29" s="52">
        <v>255.94602679651999</v>
      </c>
      <c r="L29" s="52">
        <v>279.13032555960302</v>
      </c>
      <c r="M29" s="52" t="s">
        <v>316</v>
      </c>
      <c r="N29" s="199" t="s">
        <v>316</v>
      </c>
    </row>
    <row r="30" spans="1:14" x14ac:dyDescent="0.35">
      <c r="A30" s="77" t="s">
        <v>69</v>
      </c>
      <c r="B30" s="122" t="s">
        <v>19</v>
      </c>
      <c r="C30" s="52" t="s">
        <v>316</v>
      </c>
      <c r="D30" s="52">
        <v>99.338832195610607</v>
      </c>
      <c r="E30" s="52">
        <v>132.45982669806901</v>
      </c>
      <c r="F30" s="52">
        <v>151.92597089736901</v>
      </c>
      <c r="G30" s="52" t="s">
        <v>316</v>
      </c>
      <c r="H30" s="199" t="s">
        <v>316</v>
      </c>
      <c r="I30" s="52" t="s">
        <v>316</v>
      </c>
      <c r="J30" s="52">
        <v>246.83562043177901</v>
      </c>
      <c r="K30" s="52">
        <v>214.70751083539099</v>
      </c>
      <c r="L30" s="52">
        <v>262.04243701134902</v>
      </c>
      <c r="M30" s="52" t="s">
        <v>316</v>
      </c>
      <c r="N30" s="199" t="s">
        <v>316</v>
      </c>
    </row>
    <row r="31" spans="1:14" x14ac:dyDescent="0.35">
      <c r="A31" s="77" t="s">
        <v>70</v>
      </c>
      <c r="B31" s="122" t="s">
        <v>20</v>
      </c>
      <c r="C31" s="52">
        <v>127.192892240592</v>
      </c>
      <c r="D31" s="52">
        <v>128.28849160141701</v>
      </c>
      <c r="E31" s="52">
        <v>172.958339851478</v>
      </c>
      <c r="F31" s="52">
        <v>250.51367948199899</v>
      </c>
      <c r="G31" s="52" t="s">
        <v>316</v>
      </c>
      <c r="H31" s="199" t="s">
        <v>316</v>
      </c>
      <c r="I31" s="52">
        <v>263.97888990091201</v>
      </c>
      <c r="J31" s="52">
        <v>269.08603718728398</v>
      </c>
      <c r="K31" s="52">
        <v>259.86010090072898</v>
      </c>
      <c r="L31" s="52">
        <v>374.69521703280998</v>
      </c>
      <c r="M31" s="52" t="s">
        <v>316</v>
      </c>
      <c r="N31" s="199" t="s">
        <v>316</v>
      </c>
    </row>
    <row r="32" spans="1:14" x14ac:dyDescent="0.35">
      <c r="A32" s="77" t="s">
        <v>71</v>
      </c>
      <c r="B32" s="122" t="s">
        <v>21</v>
      </c>
      <c r="C32" s="52" t="s">
        <v>316</v>
      </c>
      <c r="D32" s="52" t="s">
        <v>316</v>
      </c>
      <c r="E32" s="52" t="s">
        <v>316</v>
      </c>
      <c r="F32" s="52" t="s">
        <v>316</v>
      </c>
      <c r="G32" s="52" t="s">
        <v>316</v>
      </c>
      <c r="H32" s="199" t="s">
        <v>316</v>
      </c>
      <c r="I32" s="52" t="s">
        <v>316</v>
      </c>
      <c r="J32" s="52">
        <v>220.62724327086701</v>
      </c>
      <c r="K32" s="52">
        <v>237.50662303937099</v>
      </c>
      <c r="L32" s="52">
        <v>305.76134135139</v>
      </c>
      <c r="M32" s="52" t="s">
        <v>316</v>
      </c>
      <c r="N32" s="199" t="s">
        <v>316</v>
      </c>
    </row>
    <row r="33" spans="1:14" x14ac:dyDescent="0.35">
      <c r="A33" s="77" t="s">
        <v>72</v>
      </c>
      <c r="B33" s="122" t="s">
        <v>22</v>
      </c>
      <c r="C33" s="52" t="s">
        <v>316</v>
      </c>
      <c r="D33" s="52" t="s">
        <v>316</v>
      </c>
      <c r="E33" s="52" t="s">
        <v>316</v>
      </c>
      <c r="F33" s="52" t="s">
        <v>316</v>
      </c>
      <c r="G33" s="52" t="s">
        <v>316</v>
      </c>
      <c r="H33" s="199" t="s">
        <v>316</v>
      </c>
      <c r="I33" s="52" t="s">
        <v>316</v>
      </c>
      <c r="J33" s="52" t="s">
        <v>316</v>
      </c>
      <c r="K33" s="52" t="s">
        <v>316</v>
      </c>
      <c r="L33" s="52" t="s">
        <v>316</v>
      </c>
      <c r="M33" s="52" t="s">
        <v>316</v>
      </c>
      <c r="N33" s="199" t="s">
        <v>316</v>
      </c>
    </row>
    <row r="34" spans="1:14" x14ac:dyDescent="0.35">
      <c r="A34" s="27" t="s">
        <v>73</v>
      </c>
      <c r="B34" s="156" t="s">
        <v>526</v>
      </c>
      <c r="C34" s="157" t="s">
        <v>316</v>
      </c>
      <c r="D34" s="157" t="s">
        <v>316</v>
      </c>
      <c r="E34" s="157" t="s">
        <v>316</v>
      </c>
      <c r="F34" s="157" t="s">
        <v>316</v>
      </c>
      <c r="G34" s="157" t="s">
        <v>316</v>
      </c>
      <c r="H34" s="198" t="s">
        <v>316</v>
      </c>
      <c r="I34" s="157" t="s">
        <v>316</v>
      </c>
      <c r="J34" s="157" t="s">
        <v>316</v>
      </c>
      <c r="K34" s="157" t="s">
        <v>316</v>
      </c>
      <c r="L34" s="157" t="s">
        <v>316</v>
      </c>
      <c r="M34" s="157" t="s">
        <v>316</v>
      </c>
      <c r="N34" s="198" t="s">
        <v>316</v>
      </c>
    </row>
    <row r="35" spans="1:14" x14ac:dyDescent="0.35">
      <c r="A35" s="77" t="s">
        <v>74</v>
      </c>
      <c r="B35" s="122" t="s">
        <v>520</v>
      </c>
      <c r="C35" s="52">
        <v>112.068021144718</v>
      </c>
      <c r="D35" s="52">
        <v>207.66740667139899</v>
      </c>
      <c r="E35" s="52">
        <v>147.41033213374499</v>
      </c>
      <c r="F35" s="52">
        <v>166.21305583743899</v>
      </c>
      <c r="G35" s="52" t="s">
        <v>316</v>
      </c>
      <c r="H35" s="199" t="s">
        <v>316</v>
      </c>
      <c r="I35" s="52">
        <v>171.05206098191701</v>
      </c>
      <c r="J35" s="52">
        <v>163.91476574241901</v>
      </c>
      <c r="K35" s="52">
        <v>190.59827773844</v>
      </c>
      <c r="L35" s="52">
        <v>203.38272162259</v>
      </c>
      <c r="M35" s="52" t="s">
        <v>316</v>
      </c>
      <c r="N35" s="199" t="s">
        <v>316</v>
      </c>
    </row>
    <row r="36" spans="1:14" x14ac:dyDescent="0.35">
      <c r="A36" s="77" t="s">
        <v>75</v>
      </c>
      <c r="B36" s="122" t="s">
        <v>616</v>
      </c>
      <c r="C36" s="52">
        <v>94.546924897295497</v>
      </c>
      <c r="D36" s="52">
        <v>94.992706104279407</v>
      </c>
      <c r="E36" s="52">
        <v>107.763457186243</v>
      </c>
      <c r="F36" s="52">
        <v>156.96083446585399</v>
      </c>
      <c r="G36" s="52" t="s">
        <v>316</v>
      </c>
      <c r="H36" s="199" t="s">
        <v>316</v>
      </c>
      <c r="I36" s="52">
        <v>241.91970874732399</v>
      </c>
      <c r="J36" s="52">
        <v>241.82795389573701</v>
      </c>
      <c r="K36" s="52">
        <v>238.886983583545</v>
      </c>
      <c r="L36" s="52">
        <v>286.75889228294</v>
      </c>
      <c r="M36" s="52" t="s">
        <v>316</v>
      </c>
      <c r="N36" s="199" t="s">
        <v>316</v>
      </c>
    </row>
    <row r="37" spans="1:14" ht="15" thickBot="1" x14ac:dyDescent="0.4">
      <c r="A37" s="77" t="s">
        <v>76</v>
      </c>
      <c r="B37" s="122" t="s">
        <v>23</v>
      </c>
      <c r="C37" s="52">
        <v>81.132179059662604</v>
      </c>
      <c r="D37" s="52">
        <v>81.950761693774794</v>
      </c>
      <c r="E37" s="52">
        <v>110.622357793782</v>
      </c>
      <c r="F37" s="52">
        <v>171.468432678966</v>
      </c>
      <c r="G37" s="52" t="s">
        <v>316</v>
      </c>
      <c r="H37" s="199" t="s">
        <v>316</v>
      </c>
      <c r="I37" s="52">
        <v>131.46049688313499</v>
      </c>
      <c r="J37" s="52">
        <v>132.17514895983999</v>
      </c>
      <c r="K37" s="52">
        <v>157.93397948053499</v>
      </c>
      <c r="L37" s="52">
        <v>256.84967775838498</v>
      </c>
      <c r="M37" s="52" t="s">
        <v>316</v>
      </c>
      <c r="N37" s="199" t="s">
        <v>316</v>
      </c>
    </row>
    <row r="38" spans="1:14" ht="15" thickBot="1" x14ac:dyDescent="0.4">
      <c r="A38" s="74" t="s">
        <v>805</v>
      </c>
      <c r="B38" s="126" t="s">
        <v>24</v>
      </c>
      <c r="C38" s="127">
        <v>97.757932850682394</v>
      </c>
      <c r="D38" s="127">
        <v>103.347059930691</v>
      </c>
      <c r="E38" s="127">
        <v>136.09090371718401</v>
      </c>
      <c r="F38" s="127">
        <v>176.778029208818</v>
      </c>
      <c r="G38" s="127">
        <v>103.347059930691</v>
      </c>
      <c r="H38" s="130">
        <v>181.633973777059</v>
      </c>
      <c r="I38" s="127">
        <v>190.624540101842</v>
      </c>
      <c r="J38" s="127">
        <v>205.059654901008</v>
      </c>
      <c r="K38" s="127">
        <v>222.35423045604301</v>
      </c>
      <c r="L38" s="127">
        <v>270.23810806725203</v>
      </c>
      <c r="M38" s="127">
        <v>205.059654901008</v>
      </c>
      <c r="N38" s="130">
        <v>274.72039339753201</v>
      </c>
    </row>
    <row r="39" spans="1:14" x14ac:dyDescent="0.35">
      <c r="A39" s="27" t="s">
        <v>77</v>
      </c>
      <c r="B39" s="155" t="s">
        <v>355</v>
      </c>
      <c r="C39" s="148">
        <v>74.821543700897806</v>
      </c>
      <c r="D39" s="148">
        <v>79.397607291340293</v>
      </c>
      <c r="E39" s="148">
        <v>86.976175275698395</v>
      </c>
      <c r="F39" s="148">
        <v>105.884934972412</v>
      </c>
      <c r="G39" s="148" t="s">
        <v>316</v>
      </c>
      <c r="H39" s="197" t="s">
        <v>316</v>
      </c>
      <c r="I39" s="148">
        <v>225.440527026307</v>
      </c>
      <c r="J39" s="148">
        <v>270.139778072274</v>
      </c>
      <c r="K39" s="148">
        <v>271.40993312070401</v>
      </c>
      <c r="L39" s="148">
        <v>278.07977993963698</v>
      </c>
      <c r="M39" s="148" t="s">
        <v>316</v>
      </c>
      <c r="N39" s="197" t="s">
        <v>316</v>
      </c>
    </row>
    <row r="40" spans="1:14" x14ac:dyDescent="0.35">
      <c r="A40" s="77" t="s">
        <v>78</v>
      </c>
      <c r="B40" s="122" t="s">
        <v>438</v>
      </c>
      <c r="C40" s="52">
        <v>156.24437402953799</v>
      </c>
      <c r="D40" s="52">
        <v>105.967525182937</v>
      </c>
      <c r="E40" s="52">
        <v>159.48794359560699</v>
      </c>
      <c r="F40" s="52">
        <v>134.70727870746899</v>
      </c>
      <c r="G40" s="52" t="s">
        <v>316</v>
      </c>
      <c r="H40" s="199" t="s">
        <v>316</v>
      </c>
      <c r="I40" s="52" t="s">
        <v>316</v>
      </c>
      <c r="J40" s="52">
        <v>283.61760663096101</v>
      </c>
      <c r="K40" s="52">
        <v>274.77927804022698</v>
      </c>
      <c r="L40" s="52">
        <v>183.89146836886499</v>
      </c>
      <c r="M40" s="52" t="s">
        <v>316</v>
      </c>
      <c r="N40" s="199" t="s">
        <v>316</v>
      </c>
    </row>
    <row r="41" spans="1:14" x14ac:dyDescent="0.35">
      <c r="A41" s="27" t="s">
        <v>79</v>
      </c>
      <c r="B41" s="155" t="s">
        <v>356</v>
      </c>
      <c r="C41" s="148" t="s">
        <v>316</v>
      </c>
      <c r="D41" s="148" t="s">
        <v>316</v>
      </c>
      <c r="E41" s="148" t="s">
        <v>316</v>
      </c>
      <c r="F41" s="148" t="s">
        <v>316</v>
      </c>
      <c r="G41" s="148" t="s">
        <v>316</v>
      </c>
      <c r="H41" s="197" t="s">
        <v>316</v>
      </c>
      <c r="I41" s="148" t="s">
        <v>316</v>
      </c>
      <c r="J41" s="148" t="s">
        <v>316</v>
      </c>
      <c r="K41" s="148" t="s">
        <v>316</v>
      </c>
      <c r="L41" s="148" t="s">
        <v>316</v>
      </c>
      <c r="M41" s="148" t="s">
        <v>316</v>
      </c>
      <c r="N41" s="197" t="s">
        <v>316</v>
      </c>
    </row>
    <row r="42" spans="1:14" x14ac:dyDescent="0.35">
      <c r="A42" s="27" t="s">
        <v>80</v>
      </c>
      <c r="B42" s="155" t="s">
        <v>357</v>
      </c>
      <c r="C42" s="148">
        <v>148.54431790312799</v>
      </c>
      <c r="D42" s="148">
        <v>195.393205138784</v>
      </c>
      <c r="E42" s="148">
        <v>169.54573182708299</v>
      </c>
      <c r="F42" s="148">
        <v>152.72248479377399</v>
      </c>
      <c r="G42" s="148" t="s">
        <v>316</v>
      </c>
      <c r="H42" s="197" t="s">
        <v>316</v>
      </c>
      <c r="I42" s="148">
        <v>285.196453248578</v>
      </c>
      <c r="J42" s="148">
        <v>256.95902038870503</v>
      </c>
      <c r="K42" s="148">
        <v>253.06717487391401</v>
      </c>
      <c r="L42" s="148">
        <v>363.41437404085298</v>
      </c>
      <c r="M42" s="148" t="s">
        <v>316</v>
      </c>
      <c r="N42" s="197" t="s">
        <v>316</v>
      </c>
    </row>
    <row r="43" spans="1:14" x14ac:dyDescent="0.35">
      <c r="A43" s="77" t="s">
        <v>81</v>
      </c>
      <c r="B43" s="122" t="s">
        <v>25</v>
      </c>
      <c r="C43" s="52">
        <v>42.973523195156702</v>
      </c>
      <c r="D43" s="52">
        <v>115.822811149198</v>
      </c>
      <c r="E43" s="52">
        <v>156.52706899023599</v>
      </c>
      <c r="F43" s="52">
        <v>99.960303972723395</v>
      </c>
      <c r="G43" s="52" t="s">
        <v>316</v>
      </c>
      <c r="H43" s="199" t="s">
        <v>316</v>
      </c>
      <c r="I43" s="52">
        <v>84.377084218299899</v>
      </c>
      <c r="J43" s="52">
        <v>202.81211926564799</v>
      </c>
      <c r="K43" s="52">
        <v>254.27426398066501</v>
      </c>
      <c r="L43" s="52">
        <v>171.276172996638</v>
      </c>
      <c r="M43" s="52" t="s">
        <v>316</v>
      </c>
      <c r="N43" s="199" t="s">
        <v>316</v>
      </c>
    </row>
    <row r="44" spans="1:14" ht="15" thickBot="1" x14ac:dyDescent="0.4">
      <c r="A44" s="77" t="s">
        <v>82</v>
      </c>
      <c r="B44" s="122" t="s">
        <v>26</v>
      </c>
      <c r="C44" s="52">
        <v>68.338757905151596</v>
      </c>
      <c r="D44" s="52">
        <v>79.440980140508202</v>
      </c>
      <c r="E44" s="52">
        <v>96.6569435795695</v>
      </c>
      <c r="F44" s="52">
        <v>88.682378264687998</v>
      </c>
      <c r="G44" s="52" t="s">
        <v>316</v>
      </c>
      <c r="H44" s="199" t="s">
        <v>316</v>
      </c>
      <c r="I44" s="52">
        <v>220.024146331976</v>
      </c>
      <c r="J44" s="52">
        <v>216.214294808018</v>
      </c>
      <c r="K44" s="52">
        <v>235.49935838389999</v>
      </c>
      <c r="L44" s="52">
        <v>200.00901938220599</v>
      </c>
      <c r="M44" s="52" t="s">
        <v>316</v>
      </c>
      <c r="N44" s="199" t="s">
        <v>316</v>
      </c>
    </row>
    <row r="45" spans="1:14" ht="15" thickBot="1" x14ac:dyDescent="0.4">
      <c r="A45" s="74" t="s">
        <v>805</v>
      </c>
      <c r="B45" s="126" t="s">
        <v>27</v>
      </c>
      <c r="C45" s="127">
        <v>54.625819307430199</v>
      </c>
      <c r="D45" s="127">
        <v>95.059377315525794</v>
      </c>
      <c r="E45" s="127">
        <v>131.84251402935001</v>
      </c>
      <c r="F45" s="127">
        <v>114.164564740581</v>
      </c>
      <c r="G45" s="127">
        <v>95.059377315525794</v>
      </c>
      <c r="H45" s="130">
        <v>114.78872616891</v>
      </c>
      <c r="I45" s="127">
        <v>115.115364735127</v>
      </c>
      <c r="J45" s="127">
        <v>246.960040907977</v>
      </c>
      <c r="K45" s="127">
        <v>261.07621863994802</v>
      </c>
      <c r="L45" s="127">
        <v>206.41570988202201</v>
      </c>
      <c r="M45" s="127">
        <v>246.960040907977</v>
      </c>
      <c r="N45" s="130">
        <v>204.82238843891801</v>
      </c>
    </row>
    <row r="46" spans="1:14" x14ac:dyDescent="0.35">
      <c r="A46" s="77" t="s">
        <v>83</v>
      </c>
      <c r="B46" s="122" t="s">
        <v>28</v>
      </c>
      <c r="C46" s="52">
        <v>129.61582910499399</v>
      </c>
      <c r="D46" s="52">
        <v>133.12042559713299</v>
      </c>
      <c r="E46" s="52">
        <v>157.30884822137801</v>
      </c>
      <c r="F46" s="52">
        <v>197.49839730029001</v>
      </c>
      <c r="G46" s="52" t="s">
        <v>316</v>
      </c>
      <c r="H46" s="199" t="s">
        <v>316</v>
      </c>
      <c r="I46" s="52">
        <v>472.98706096349798</v>
      </c>
      <c r="J46" s="52">
        <v>472.95129133550802</v>
      </c>
      <c r="K46" s="52">
        <v>459.14392052917901</v>
      </c>
      <c r="L46" s="52">
        <v>348.25673668556499</v>
      </c>
      <c r="M46" s="52" t="s">
        <v>316</v>
      </c>
      <c r="N46" s="199" t="s">
        <v>316</v>
      </c>
    </row>
    <row r="47" spans="1:14" x14ac:dyDescent="0.35">
      <c r="A47" s="77" t="s">
        <v>84</v>
      </c>
      <c r="B47" s="122" t="s">
        <v>29</v>
      </c>
      <c r="C47" s="52">
        <v>71.078059085985601</v>
      </c>
      <c r="D47" s="52">
        <v>75.377729642407104</v>
      </c>
      <c r="E47" s="52">
        <v>93.256516264332305</v>
      </c>
      <c r="F47" s="52">
        <v>154.26357197626101</v>
      </c>
      <c r="G47" s="52" t="s">
        <v>316</v>
      </c>
      <c r="H47" s="199" t="s">
        <v>316</v>
      </c>
      <c r="I47" s="52">
        <v>187.11711172014199</v>
      </c>
      <c r="J47" s="52">
        <v>199.80314861691599</v>
      </c>
      <c r="K47" s="52">
        <v>212.24180572226101</v>
      </c>
      <c r="L47" s="52">
        <v>257.80049680044101</v>
      </c>
      <c r="M47" s="52" t="s">
        <v>316</v>
      </c>
      <c r="N47" s="199" t="s">
        <v>316</v>
      </c>
    </row>
    <row r="48" spans="1:14" x14ac:dyDescent="0.35">
      <c r="A48" s="77" t="s">
        <v>85</v>
      </c>
      <c r="B48" s="122" t="s">
        <v>30</v>
      </c>
      <c r="C48" s="52" t="s">
        <v>316</v>
      </c>
      <c r="D48" s="52" t="s">
        <v>316</v>
      </c>
      <c r="E48" s="52">
        <v>249.37258908533599</v>
      </c>
      <c r="F48" s="52">
        <v>144.27844757591899</v>
      </c>
      <c r="G48" s="52" t="s">
        <v>316</v>
      </c>
      <c r="H48" s="199" t="s">
        <v>316</v>
      </c>
      <c r="I48" s="52" t="s">
        <v>316</v>
      </c>
      <c r="J48" s="52" t="s">
        <v>316</v>
      </c>
      <c r="K48" s="52" t="s">
        <v>316</v>
      </c>
      <c r="L48" s="52">
        <v>200.84322021604001</v>
      </c>
      <c r="M48" s="52" t="s">
        <v>316</v>
      </c>
      <c r="N48" s="199" t="s">
        <v>316</v>
      </c>
    </row>
    <row r="49" spans="1:14" x14ac:dyDescent="0.35">
      <c r="A49" s="77" t="s">
        <v>86</v>
      </c>
      <c r="B49" s="122" t="s">
        <v>31</v>
      </c>
      <c r="C49" s="52">
        <v>78.544036115476302</v>
      </c>
      <c r="D49" s="52">
        <v>116.47171412491601</v>
      </c>
      <c r="E49" s="52">
        <v>123.586773085159</v>
      </c>
      <c r="F49" s="52">
        <v>168.312666771945</v>
      </c>
      <c r="G49" s="52" t="s">
        <v>316</v>
      </c>
      <c r="H49" s="199" t="s">
        <v>316</v>
      </c>
      <c r="I49" s="52">
        <v>180.918691124611</v>
      </c>
      <c r="J49" s="52">
        <v>318.14631866725898</v>
      </c>
      <c r="K49" s="52">
        <v>306.84805055171103</v>
      </c>
      <c r="L49" s="52">
        <v>247.579353106002</v>
      </c>
      <c r="M49" s="52" t="s">
        <v>316</v>
      </c>
      <c r="N49" s="199" t="s">
        <v>316</v>
      </c>
    </row>
    <row r="50" spans="1:14" x14ac:dyDescent="0.35">
      <c r="A50" s="77" t="s">
        <v>87</v>
      </c>
      <c r="B50" s="122" t="s">
        <v>32</v>
      </c>
      <c r="C50" s="52">
        <v>149.10171328795201</v>
      </c>
      <c r="D50" s="52">
        <v>221.07934353285799</v>
      </c>
      <c r="E50" s="52">
        <v>228.78404184640999</v>
      </c>
      <c r="F50" s="52">
        <v>238.17300559765999</v>
      </c>
      <c r="G50" s="52" t="s">
        <v>316</v>
      </c>
      <c r="H50" s="199" t="s">
        <v>316</v>
      </c>
      <c r="I50" s="52">
        <v>296.95085535952501</v>
      </c>
      <c r="J50" s="52" t="s">
        <v>316</v>
      </c>
      <c r="K50" s="52" t="s">
        <v>316</v>
      </c>
      <c r="L50" s="52">
        <v>412.98843884198101</v>
      </c>
      <c r="M50" s="52" t="s">
        <v>316</v>
      </c>
      <c r="N50" s="199" t="s">
        <v>316</v>
      </c>
    </row>
    <row r="51" spans="1:14" x14ac:dyDescent="0.35">
      <c r="A51" s="27" t="s">
        <v>88</v>
      </c>
      <c r="B51" s="156" t="s">
        <v>33</v>
      </c>
      <c r="C51" s="157">
        <v>85.701081038356307</v>
      </c>
      <c r="D51" s="157">
        <v>87.381398094404304</v>
      </c>
      <c r="E51" s="157">
        <v>91.894956852203293</v>
      </c>
      <c r="F51" s="157">
        <v>132.25617892885199</v>
      </c>
      <c r="G51" s="157" t="s">
        <v>316</v>
      </c>
      <c r="H51" s="198" t="s">
        <v>316</v>
      </c>
      <c r="I51" s="157">
        <v>235.125926427705</v>
      </c>
      <c r="J51" s="157">
        <v>309.938236129887</v>
      </c>
      <c r="K51" s="157">
        <v>287.388776111749</v>
      </c>
      <c r="L51" s="157">
        <v>265.92929265110303</v>
      </c>
      <c r="M51" s="157" t="s">
        <v>316</v>
      </c>
      <c r="N51" s="198" t="s">
        <v>316</v>
      </c>
    </row>
    <row r="52" spans="1:14" x14ac:dyDescent="0.35">
      <c r="A52" s="77" t="s">
        <v>89</v>
      </c>
      <c r="B52" s="122" t="s">
        <v>448</v>
      </c>
      <c r="C52" s="52">
        <v>122.27240306080699</v>
      </c>
      <c r="D52" s="52">
        <v>131.814018496133</v>
      </c>
      <c r="E52" s="52">
        <v>164.37485857722501</v>
      </c>
      <c r="F52" s="52">
        <v>147.75277411834901</v>
      </c>
      <c r="G52" s="52" t="s">
        <v>316</v>
      </c>
      <c r="H52" s="199" t="s">
        <v>316</v>
      </c>
      <c r="I52" s="52">
        <v>201.30472961063299</v>
      </c>
      <c r="J52" s="52">
        <v>202.161816995523</v>
      </c>
      <c r="K52" s="52">
        <v>224.42893987463299</v>
      </c>
      <c r="L52" s="52">
        <v>301.24312109361199</v>
      </c>
      <c r="M52" s="52" t="s">
        <v>316</v>
      </c>
      <c r="N52" s="199" t="s">
        <v>316</v>
      </c>
    </row>
    <row r="53" spans="1:14" x14ac:dyDescent="0.35">
      <c r="A53" s="77" t="s">
        <v>90</v>
      </c>
      <c r="B53" s="122" t="s">
        <v>34</v>
      </c>
      <c r="C53" s="52" t="s">
        <v>316</v>
      </c>
      <c r="D53" s="52" t="s">
        <v>316</v>
      </c>
      <c r="E53" s="52" t="s">
        <v>316</v>
      </c>
      <c r="F53" s="52" t="s">
        <v>316</v>
      </c>
      <c r="G53" s="52" t="s">
        <v>316</v>
      </c>
      <c r="H53" s="199" t="s">
        <v>316</v>
      </c>
      <c r="I53" s="52" t="s">
        <v>316</v>
      </c>
      <c r="J53" s="52" t="s">
        <v>316</v>
      </c>
      <c r="K53" s="52" t="s">
        <v>316</v>
      </c>
      <c r="L53" s="52" t="s">
        <v>316</v>
      </c>
      <c r="M53" s="52" t="s">
        <v>316</v>
      </c>
      <c r="N53" s="199" t="s">
        <v>316</v>
      </c>
    </row>
    <row r="54" spans="1:14" x14ac:dyDescent="0.35">
      <c r="A54" s="77" t="s">
        <v>91</v>
      </c>
      <c r="B54" s="122" t="s">
        <v>478</v>
      </c>
      <c r="C54" s="52" t="s">
        <v>316</v>
      </c>
      <c r="D54" s="52" t="s">
        <v>316</v>
      </c>
      <c r="E54" s="52" t="s">
        <v>316</v>
      </c>
      <c r="F54" s="52" t="s">
        <v>316</v>
      </c>
      <c r="G54" s="52" t="s">
        <v>316</v>
      </c>
      <c r="H54" s="199" t="s">
        <v>316</v>
      </c>
      <c r="I54" s="52">
        <v>216.100217405395</v>
      </c>
      <c r="J54" s="52">
        <v>323.34330449061099</v>
      </c>
      <c r="K54" s="52">
        <v>329.57904890884998</v>
      </c>
      <c r="L54" s="52">
        <v>331.10151288740099</v>
      </c>
      <c r="M54" s="52" t="s">
        <v>316</v>
      </c>
      <c r="N54" s="199" t="s">
        <v>316</v>
      </c>
    </row>
    <row r="55" spans="1:14" x14ac:dyDescent="0.35">
      <c r="A55" s="77" t="s">
        <v>92</v>
      </c>
      <c r="B55" s="122" t="s">
        <v>35</v>
      </c>
      <c r="C55" s="52">
        <v>78.028428020712795</v>
      </c>
      <c r="D55" s="52">
        <v>82.413931103477296</v>
      </c>
      <c r="E55" s="52">
        <v>86.795384711268596</v>
      </c>
      <c r="F55" s="52">
        <v>137.48123530552601</v>
      </c>
      <c r="G55" s="52" t="s">
        <v>316</v>
      </c>
      <c r="H55" s="199" t="s">
        <v>316</v>
      </c>
      <c r="I55" s="52">
        <v>141.08844050774101</v>
      </c>
      <c r="J55" s="52">
        <v>152.68080436316399</v>
      </c>
      <c r="K55" s="52">
        <v>175.62509277931301</v>
      </c>
      <c r="L55" s="52">
        <v>539.08201824297703</v>
      </c>
      <c r="M55" s="52" t="s">
        <v>316</v>
      </c>
      <c r="N55" s="199" t="s">
        <v>316</v>
      </c>
    </row>
    <row r="56" spans="1:14" x14ac:dyDescent="0.35">
      <c r="A56" s="77" t="s">
        <v>93</v>
      </c>
      <c r="B56" s="122" t="s">
        <v>36</v>
      </c>
      <c r="C56" s="52">
        <v>109.571402685137</v>
      </c>
      <c r="D56" s="52">
        <v>122.616335196641</v>
      </c>
      <c r="E56" s="52">
        <v>138.542121495468</v>
      </c>
      <c r="F56" s="52">
        <v>183.855754091248</v>
      </c>
      <c r="G56" s="52" t="s">
        <v>316</v>
      </c>
      <c r="H56" s="199" t="s">
        <v>316</v>
      </c>
      <c r="I56" s="52">
        <v>261.90279059484402</v>
      </c>
      <c r="J56" s="52">
        <v>312.06033439585298</v>
      </c>
      <c r="K56" s="52">
        <v>312.06033439585298</v>
      </c>
      <c r="L56" s="52">
        <v>404.50764493274698</v>
      </c>
      <c r="M56" s="52" t="s">
        <v>316</v>
      </c>
      <c r="N56" s="199" t="s">
        <v>316</v>
      </c>
    </row>
    <row r="57" spans="1:14" x14ac:dyDescent="0.35">
      <c r="A57" s="27" t="s">
        <v>94</v>
      </c>
      <c r="B57" s="155" t="s">
        <v>358</v>
      </c>
      <c r="C57" s="148">
        <v>163.823825488762</v>
      </c>
      <c r="D57" s="148">
        <v>116.493668265314</v>
      </c>
      <c r="E57" s="148">
        <v>159.81138188072501</v>
      </c>
      <c r="F57" s="148">
        <v>191.49005126265001</v>
      </c>
      <c r="G57" s="148" t="s">
        <v>316</v>
      </c>
      <c r="H57" s="197" t="s">
        <v>316</v>
      </c>
      <c r="I57" s="148">
        <v>372.61390319741201</v>
      </c>
      <c r="J57" s="148">
        <v>377.36474448448701</v>
      </c>
      <c r="K57" s="148">
        <v>316.75741337069098</v>
      </c>
      <c r="L57" s="148">
        <v>305.18383675515099</v>
      </c>
      <c r="M57" s="148" t="s">
        <v>316</v>
      </c>
      <c r="N57" s="197" t="s">
        <v>316</v>
      </c>
    </row>
    <row r="58" spans="1:14" x14ac:dyDescent="0.35">
      <c r="A58" s="77" t="s">
        <v>95</v>
      </c>
      <c r="B58" s="122" t="s">
        <v>37</v>
      </c>
      <c r="C58" s="52">
        <v>87.365051188778395</v>
      </c>
      <c r="D58" s="52">
        <v>112.665337578465</v>
      </c>
      <c r="E58" s="52">
        <v>130.98032134238099</v>
      </c>
      <c r="F58" s="52">
        <v>160.04741062789699</v>
      </c>
      <c r="G58" s="52" t="s">
        <v>316</v>
      </c>
      <c r="H58" s="199" t="s">
        <v>316</v>
      </c>
      <c r="I58" s="52">
        <v>171.04686422224199</v>
      </c>
      <c r="J58" s="52">
        <v>261.946988955287</v>
      </c>
      <c r="K58" s="52">
        <v>269.268473798375</v>
      </c>
      <c r="L58" s="52">
        <v>255.371119725055</v>
      </c>
      <c r="M58" s="52" t="s">
        <v>316</v>
      </c>
      <c r="N58" s="199" t="s">
        <v>316</v>
      </c>
    </row>
    <row r="59" spans="1:14" x14ac:dyDescent="0.35">
      <c r="A59" s="77" t="s">
        <v>96</v>
      </c>
      <c r="B59" s="122" t="s">
        <v>38</v>
      </c>
      <c r="C59" s="52" t="s">
        <v>316</v>
      </c>
      <c r="D59" s="52">
        <v>112.68029857245899</v>
      </c>
      <c r="E59" s="52">
        <v>137.91758352405799</v>
      </c>
      <c r="F59" s="52">
        <v>168.967571749276</v>
      </c>
      <c r="G59" s="52" t="s">
        <v>316</v>
      </c>
      <c r="H59" s="199" t="s">
        <v>316</v>
      </c>
      <c r="I59" s="52" t="s">
        <v>316</v>
      </c>
      <c r="J59" s="52" t="s">
        <v>316</v>
      </c>
      <c r="K59" s="52">
        <v>424.68089844682601</v>
      </c>
      <c r="L59" s="52">
        <v>471.17375509036202</v>
      </c>
      <c r="M59" s="52" t="s">
        <v>316</v>
      </c>
      <c r="N59" s="199" t="s">
        <v>316</v>
      </c>
    </row>
    <row r="60" spans="1:14" ht="15" thickBot="1" x14ac:dyDescent="0.4">
      <c r="A60" s="27" t="s">
        <v>97</v>
      </c>
      <c r="B60" s="156" t="s">
        <v>533</v>
      </c>
      <c r="C60" s="157">
        <v>69.779645134332299</v>
      </c>
      <c r="D60" s="157">
        <v>83.716221094757302</v>
      </c>
      <c r="E60" s="157">
        <v>105.347253796994</v>
      </c>
      <c r="F60" s="157">
        <v>171.099539363519</v>
      </c>
      <c r="G60" s="157" t="s">
        <v>316</v>
      </c>
      <c r="H60" s="198" t="s">
        <v>316</v>
      </c>
      <c r="I60" s="157">
        <v>392.61108257242</v>
      </c>
      <c r="J60" s="157">
        <v>437.03692104549702</v>
      </c>
      <c r="K60" s="157">
        <v>402.92124060923902</v>
      </c>
      <c r="L60" s="157">
        <v>388.084461747327</v>
      </c>
      <c r="M60" s="157" t="s">
        <v>316</v>
      </c>
      <c r="N60" s="198" t="s">
        <v>316</v>
      </c>
    </row>
    <row r="61" spans="1:14" ht="15" thickBot="1" x14ac:dyDescent="0.4">
      <c r="A61" s="74" t="s">
        <v>805</v>
      </c>
      <c r="B61" s="126" t="s">
        <v>39</v>
      </c>
      <c r="C61" s="127">
        <v>96.486796462000299</v>
      </c>
      <c r="D61" s="127">
        <v>104.736516744564</v>
      </c>
      <c r="E61" s="127">
        <v>128.47471969284899</v>
      </c>
      <c r="F61" s="127">
        <v>170.78830973773299</v>
      </c>
      <c r="G61" s="127">
        <v>104.736516744564</v>
      </c>
      <c r="H61" s="130">
        <v>179.636545202142</v>
      </c>
      <c r="I61" s="127">
        <v>246.56573184116601</v>
      </c>
      <c r="J61" s="127">
        <v>320.00540693777799</v>
      </c>
      <c r="K61" s="127">
        <v>300.22985673081598</v>
      </c>
      <c r="L61" s="127">
        <v>304.994962260813</v>
      </c>
      <c r="M61" s="127">
        <v>320.00540693777799</v>
      </c>
      <c r="N61" s="130">
        <v>303.04282500076698</v>
      </c>
    </row>
    <row r="62" spans="1:14" ht="15" thickBot="1" x14ac:dyDescent="0.4">
      <c r="A62" s="75" t="s">
        <v>805</v>
      </c>
      <c r="B62" s="133" t="s">
        <v>40</v>
      </c>
      <c r="C62" s="134">
        <v>61.376151921801302</v>
      </c>
      <c r="D62" s="134" t="s">
        <v>316</v>
      </c>
      <c r="E62" s="134">
        <v>107.91364571422901</v>
      </c>
      <c r="F62" s="134">
        <v>137.93476011422101</v>
      </c>
      <c r="G62" s="134">
        <v>107.91364571422901</v>
      </c>
      <c r="H62" s="137">
        <v>142.982724790596</v>
      </c>
      <c r="I62" s="134">
        <v>127.573790018037</v>
      </c>
      <c r="J62" s="134" t="s">
        <v>316</v>
      </c>
      <c r="K62" s="134">
        <v>200.420669632954</v>
      </c>
      <c r="L62" s="134">
        <v>242.590397979751</v>
      </c>
      <c r="M62" s="134">
        <v>200.420669632954</v>
      </c>
      <c r="N62" s="137">
        <v>250.247015004443</v>
      </c>
    </row>
    <row r="63" spans="1:14" ht="15" thickBot="1" x14ac:dyDescent="0.4">
      <c r="A63" s="75" t="s">
        <v>805</v>
      </c>
      <c r="B63" s="133" t="s">
        <v>922</v>
      </c>
      <c r="C63" s="134">
        <v>38.9650262922842</v>
      </c>
      <c r="D63" s="134" t="s">
        <v>316</v>
      </c>
      <c r="E63" s="134">
        <v>59.949215590552001</v>
      </c>
      <c r="F63" s="134">
        <v>78.283072789856902</v>
      </c>
      <c r="G63" s="134" t="s">
        <v>316</v>
      </c>
      <c r="H63" s="137" t="s">
        <v>316</v>
      </c>
      <c r="I63" s="134">
        <v>74.2376852172751</v>
      </c>
      <c r="J63" s="134" t="s">
        <v>316</v>
      </c>
      <c r="K63" s="134">
        <v>118.080121334434</v>
      </c>
      <c r="L63" s="134">
        <v>144.116735474465</v>
      </c>
      <c r="M63" s="134" t="s">
        <v>316</v>
      </c>
      <c r="N63" s="137" t="s">
        <v>316</v>
      </c>
    </row>
    <row r="64" spans="1:14" x14ac:dyDescent="0.35">
      <c r="A64" s="76" t="s">
        <v>805</v>
      </c>
      <c r="B64" s="140" t="s">
        <v>42</v>
      </c>
      <c r="C64" s="141">
        <v>40.174284413825298</v>
      </c>
      <c r="D64" s="141" t="s">
        <v>316</v>
      </c>
      <c r="E64" s="141">
        <v>49.567704807044002</v>
      </c>
      <c r="F64" s="141">
        <v>88.939995534283298</v>
      </c>
      <c r="G64" s="141">
        <v>99.766358907175899</v>
      </c>
      <c r="H64" s="144">
        <v>87.2010076428204</v>
      </c>
      <c r="I64" s="141">
        <v>59.328203962463697</v>
      </c>
      <c r="J64" s="141" t="s">
        <v>316</v>
      </c>
      <c r="K64" s="141">
        <v>72.378028145304299</v>
      </c>
      <c r="L64" s="141">
        <v>142.21039140435701</v>
      </c>
      <c r="M64" s="141">
        <v>172.132173295879</v>
      </c>
      <c r="N64" s="144">
        <v>137.12302365584</v>
      </c>
    </row>
    <row r="65" spans="1:14" x14ac:dyDescent="0.35">
      <c r="A65" s="76" t="s">
        <v>805</v>
      </c>
      <c r="B65" s="124" t="s">
        <v>43</v>
      </c>
      <c r="C65" s="54" t="s">
        <v>316</v>
      </c>
      <c r="D65" s="54" t="s">
        <v>316</v>
      </c>
      <c r="E65" s="54">
        <v>85.639945889666507</v>
      </c>
      <c r="F65" s="54">
        <v>92.505856694028495</v>
      </c>
      <c r="G65" s="54">
        <v>85.284404562097706</v>
      </c>
      <c r="H65" s="201">
        <v>94.627274661007505</v>
      </c>
      <c r="I65" s="54">
        <v>144.34310180365901</v>
      </c>
      <c r="J65" s="54" t="s">
        <v>316</v>
      </c>
      <c r="K65" s="54">
        <v>162.42465935190199</v>
      </c>
      <c r="L65" s="54">
        <v>171.921130507345</v>
      </c>
      <c r="M65" s="54">
        <v>151.36602549941199</v>
      </c>
      <c r="N65" s="201">
        <v>181.28385673070301</v>
      </c>
    </row>
    <row r="66" spans="1:14" ht="15" thickBot="1" x14ac:dyDescent="0.4">
      <c r="A66" s="76" t="s">
        <v>805</v>
      </c>
      <c r="B66" s="125" t="s">
        <v>315</v>
      </c>
      <c r="C66" s="99">
        <v>39.2664685164346</v>
      </c>
      <c r="D66" s="99" t="s">
        <v>316</v>
      </c>
      <c r="E66" s="99">
        <v>60.374337838404799</v>
      </c>
      <c r="F66" s="99">
        <v>80.264889394358605</v>
      </c>
      <c r="G66" s="99">
        <v>80.217230340500905</v>
      </c>
      <c r="H66" s="120" t="s">
        <v>316</v>
      </c>
      <c r="I66" s="99">
        <v>74.8974489974497</v>
      </c>
      <c r="J66" s="99" t="s">
        <v>316</v>
      </c>
      <c r="K66" s="99">
        <v>118.75975546127501</v>
      </c>
      <c r="L66" s="99">
        <v>147.14164758313399</v>
      </c>
      <c r="M66" s="99">
        <v>146.91048134510501</v>
      </c>
      <c r="N66" s="120" t="s">
        <v>316</v>
      </c>
    </row>
    <row r="67" spans="1:14" x14ac:dyDescent="0.35">
      <c r="A67" s="76" t="s">
        <v>805</v>
      </c>
      <c r="B67" s="124" t="s">
        <v>341</v>
      </c>
      <c r="C67" s="54">
        <v>78.924444276915906</v>
      </c>
      <c r="D67" s="54" t="s">
        <v>316</v>
      </c>
      <c r="E67" s="54">
        <v>123.262314331588</v>
      </c>
      <c r="F67" s="54">
        <v>147.750678072922</v>
      </c>
      <c r="G67" s="54">
        <v>152.63920080040299</v>
      </c>
      <c r="H67" s="201">
        <v>147.39387200099</v>
      </c>
      <c r="I67" s="54">
        <v>160.89027500242</v>
      </c>
      <c r="J67" s="54" t="s">
        <v>316</v>
      </c>
      <c r="K67" s="54">
        <v>206.30241226486601</v>
      </c>
      <c r="L67" s="54">
        <v>227.10960496364299</v>
      </c>
      <c r="M67" s="54">
        <v>239.807451414637</v>
      </c>
      <c r="N67" s="201">
        <v>226.32664034529901</v>
      </c>
    </row>
    <row r="68" spans="1:14" x14ac:dyDescent="0.35">
      <c r="A68" s="76" t="s">
        <v>805</v>
      </c>
      <c r="B68" s="124" t="s">
        <v>349</v>
      </c>
      <c r="C68" s="54">
        <v>68.4760821903688</v>
      </c>
      <c r="D68" s="54" t="s">
        <v>316</v>
      </c>
      <c r="E68" s="54">
        <v>132.94030169846701</v>
      </c>
      <c r="F68" s="54">
        <v>144.322550052645</v>
      </c>
      <c r="G68" s="54">
        <v>119.633566956145</v>
      </c>
      <c r="H68" s="201">
        <v>146.39162408605799</v>
      </c>
      <c r="I68" s="54">
        <v>152.41738841304999</v>
      </c>
      <c r="J68" s="54" t="s">
        <v>316</v>
      </c>
      <c r="K68" s="54">
        <v>287.73736537754201</v>
      </c>
      <c r="L68" s="54">
        <v>242.94530684502001</v>
      </c>
      <c r="M68" s="54">
        <v>299.10968975985099</v>
      </c>
      <c r="N68" s="201">
        <v>238.29396624901599</v>
      </c>
    </row>
    <row r="69" spans="1:14" x14ac:dyDescent="0.35">
      <c r="A69" s="76" t="s">
        <v>805</v>
      </c>
      <c r="B69" s="124" t="s">
        <v>342</v>
      </c>
      <c r="C69" s="54">
        <v>95.348334808057501</v>
      </c>
      <c r="D69" s="54" t="s">
        <v>316</v>
      </c>
      <c r="E69" s="54">
        <v>131.155830172127</v>
      </c>
      <c r="F69" s="54">
        <v>175.180339902925</v>
      </c>
      <c r="G69" s="54">
        <v>98.402065807712901</v>
      </c>
      <c r="H69" s="201">
        <v>183.06132402935199</v>
      </c>
      <c r="I69" s="54">
        <v>197.511974693063</v>
      </c>
      <c r="J69" s="54" t="s">
        <v>316</v>
      </c>
      <c r="K69" s="54">
        <v>220.555237196826</v>
      </c>
      <c r="L69" s="54">
        <v>280.75324808622997</v>
      </c>
      <c r="M69" s="54">
        <v>197.41542998957999</v>
      </c>
      <c r="N69" s="201">
        <v>289.46922015911201</v>
      </c>
    </row>
    <row r="70" spans="1:14" x14ac:dyDescent="0.35">
      <c r="A70" s="76" t="s">
        <v>805</v>
      </c>
      <c r="B70" s="124" t="s">
        <v>343</v>
      </c>
      <c r="C70" s="54">
        <v>133.422427024618</v>
      </c>
      <c r="D70" s="54" t="s">
        <v>316</v>
      </c>
      <c r="E70" s="54">
        <v>165.43784868361399</v>
      </c>
      <c r="F70" s="54">
        <v>168.80485999037299</v>
      </c>
      <c r="G70" s="54">
        <v>141.63010816852801</v>
      </c>
      <c r="H70" s="201">
        <v>169.26103945855201</v>
      </c>
      <c r="I70" s="54">
        <v>291.08639055172898</v>
      </c>
      <c r="J70" s="54" t="s">
        <v>316</v>
      </c>
      <c r="K70" s="54">
        <v>304.89828413757903</v>
      </c>
      <c r="L70" s="54">
        <v>360.953040369615</v>
      </c>
      <c r="M70" s="54">
        <v>281.96849347065802</v>
      </c>
      <c r="N70" s="201">
        <v>362.50167746179699</v>
      </c>
    </row>
    <row r="71" spans="1:14" x14ac:dyDescent="0.35">
      <c r="A71" s="76" t="s">
        <v>805</v>
      </c>
      <c r="B71" s="124" t="s">
        <v>344</v>
      </c>
      <c r="C71" s="54">
        <v>96.486796462000299</v>
      </c>
      <c r="D71" s="54" t="s">
        <v>316</v>
      </c>
      <c r="E71" s="54">
        <v>128.47471969284899</v>
      </c>
      <c r="F71" s="54">
        <v>170.78830973773299</v>
      </c>
      <c r="G71" s="54">
        <v>104.736516744564</v>
      </c>
      <c r="H71" s="201">
        <v>179.636545202142</v>
      </c>
      <c r="I71" s="54">
        <v>246.56573184116601</v>
      </c>
      <c r="J71" s="54" t="s">
        <v>316</v>
      </c>
      <c r="K71" s="54">
        <v>300.22985673081598</v>
      </c>
      <c r="L71" s="54">
        <v>304.994962260813</v>
      </c>
      <c r="M71" s="54">
        <v>320.00540693777799</v>
      </c>
      <c r="N71" s="201">
        <v>303.04282500076698</v>
      </c>
    </row>
    <row r="72" spans="1:14" x14ac:dyDescent="0.35">
      <c r="A72" s="76" t="s">
        <v>805</v>
      </c>
      <c r="B72" s="124" t="s">
        <v>345</v>
      </c>
      <c r="C72" s="54">
        <v>91.834205858882797</v>
      </c>
      <c r="D72" s="54" t="s">
        <v>316</v>
      </c>
      <c r="E72" s="54">
        <v>137.62789626531901</v>
      </c>
      <c r="F72" s="54">
        <v>182.461530855837</v>
      </c>
      <c r="G72" s="54">
        <v>95.454705156447403</v>
      </c>
      <c r="H72" s="201">
        <v>186.180782450674</v>
      </c>
      <c r="I72" s="54">
        <v>154.67090874409999</v>
      </c>
      <c r="J72" s="54" t="s">
        <v>316</v>
      </c>
      <c r="K72" s="54">
        <v>208.201401468104</v>
      </c>
      <c r="L72" s="54">
        <v>256.99604560558799</v>
      </c>
      <c r="M72" s="54">
        <v>142.28730640730299</v>
      </c>
      <c r="N72" s="201">
        <v>261.97468457149699</v>
      </c>
    </row>
    <row r="73" spans="1:14" x14ac:dyDescent="0.35">
      <c r="A73" s="76" t="s">
        <v>805</v>
      </c>
      <c r="B73" s="124" t="s">
        <v>346</v>
      </c>
      <c r="C73" s="54">
        <v>50.968354472305499</v>
      </c>
      <c r="D73" s="54" t="s">
        <v>316</v>
      </c>
      <c r="E73" s="54">
        <v>83.213970077518795</v>
      </c>
      <c r="F73" s="54">
        <v>123.485452644066</v>
      </c>
      <c r="G73" s="54">
        <v>62.676388966890499</v>
      </c>
      <c r="H73" s="201">
        <v>135.961941856511</v>
      </c>
      <c r="I73" s="54">
        <v>99.921012224068903</v>
      </c>
      <c r="J73" s="54" t="s">
        <v>316</v>
      </c>
      <c r="K73" s="54">
        <v>137.275260610728</v>
      </c>
      <c r="L73" s="54">
        <v>227.962822341107</v>
      </c>
      <c r="M73" s="54">
        <v>117.737533670752</v>
      </c>
      <c r="N73" s="201">
        <v>255.324380549746</v>
      </c>
    </row>
    <row r="74" spans="1:14" x14ac:dyDescent="0.35">
      <c r="A74" s="76" t="s">
        <v>805</v>
      </c>
      <c r="B74" s="124" t="s">
        <v>350</v>
      </c>
      <c r="C74" s="54">
        <v>49.562443578991903</v>
      </c>
      <c r="D74" s="54" t="s">
        <v>316</v>
      </c>
      <c r="E74" s="54">
        <v>119.163231056021</v>
      </c>
      <c r="F74" s="54">
        <v>102.209818194542</v>
      </c>
      <c r="G74" s="54">
        <v>86.259912527715898</v>
      </c>
      <c r="H74" s="201">
        <v>102.73923556851</v>
      </c>
      <c r="I74" s="54">
        <v>113.399323404374</v>
      </c>
      <c r="J74" s="54" t="s">
        <v>316</v>
      </c>
      <c r="K74" s="54">
        <v>254.447929809057</v>
      </c>
      <c r="L74" s="54">
        <v>220.12177040548701</v>
      </c>
      <c r="M74" s="54">
        <v>217.38884672294699</v>
      </c>
      <c r="N74" s="201">
        <v>220.214053835616</v>
      </c>
    </row>
    <row r="75" spans="1:14" ht="15" thickBot="1" x14ac:dyDescent="0.4">
      <c r="A75" s="76" t="s">
        <v>805</v>
      </c>
      <c r="B75" s="125" t="s">
        <v>1228</v>
      </c>
      <c r="C75" s="99">
        <v>56.5123012861239</v>
      </c>
      <c r="D75" s="99" t="s">
        <v>316</v>
      </c>
      <c r="E75" s="99">
        <v>94.039444998863303</v>
      </c>
      <c r="F75" s="99">
        <v>149.97178398465601</v>
      </c>
      <c r="G75" s="99">
        <v>149.24693950551301</v>
      </c>
      <c r="H75" s="120">
        <v>149.97240348942501</v>
      </c>
      <c r="I75" s="99">
        <v>113.125367206592</v>
      </c>
      <c r="J75" s="99" t="s">
        <v>316</v>
      </c>
      <c r="K75" s="99">
        <v>143.63858734496</v>
      </c>
      <c r="L75" s="99">
        <v>371.963322012064</v>
      </c>
      <c r="M75" s="99">
        <v>506.90081615932399</v>
      </c>
      <c r="N75" s="120">
        <v>371.84197026608302</v>
      </c>
    </row>
    <row r="76" spans="1:14" x14ac:dyDescent="0.35">
      <c r="A76" s="76" t="s">
        <v>805</v>
      </c>
      <c r="B76" s="124" t="s">
        <v>347</v>
      </c>
      <c r="C76" s="54">
        <v>60.781680603528798</v>
      </c>
      <c r="D76" s="54" t="s">
        <v>316</v>
      </c>
      <c r="E76" s="54">
        <v>88.717127882000895</v>
      </c>
      <c r="F76" s="54">
        <v>100.165543949305</v>
      </c>
      <c r="G76" s="54">
        <v>76.874177063400097</v>
      </c>
      <c r="H76" s="201">
        <v>108.12698012940101</v>
      </c>
      <c r="I76" s="54">
        <v>111.348485960904</v>
      </c>
      <c r="J76" s="54" t="s">
        <v>316</v>
      </c>
      <c r="K76" s="54">
        <v>153.33827618595299</v>
      </c>
      <c r="L76" s="54">
        <v>166.07196105969001</v>
      </c>
      <c r="M76" s="54">
        <v>136.720538025347</v>
      </c>
      <c r="N76" s="201">
        <v>175.258429371397</v>
      </c>
    </row>
    <row r="77" spans="1:14" x14ac:dyDescent="0.35">
      <c r="A77" s="76" t="s">
        <v>805</v>
      </c>
      <c r="B77" s="124" t="s">
        <v>348</v>
      </c>
      <c r="C77" s="54">
        <v>83.565200874825393</v>
      </c>
      <c r="D77" s="54" t="s">
        <v>316</v>
      </c>
      <c r="E77" s="54">
        <v>88.249485141377605</v>
      </c>
      <c r="F77" s="54">
        <v>113.610865287962</v>
      </c>
      <c r="G77" s="54">
        <v>88.249485141377605</v>
      </c>
      <c r="H77" s="201">
        <v>119.4370269236</v>
      </c>
      <c r="I77" s="54">
        <v>128.66479099577899</v>
      </c>
      <c r="J77" s="54" t="s">
        <v>316</v>
      </c>
      <c r="K77" s="54">
        <v>129.907840744418</v>
      </c>
      <c r="L77" s="54">
        <v>169.077590567366</v>
      </c>
      <c r="M77" s="54">
        <v>129.907840744418</v>
      </c>
      <c r="N77" s="201">
        <v>177.97930004083199</v>
      </c>
    </row>
    <row r="78" spans="1:14" x14ac:dyDescent="0.35">
      <c r="A78" s="76" t="s">
        <v>805</v>
      </c>
      <c r="B78" s="124" t="s">
        <v>617</v>
      </c>
      <c r="C78" s="54">
        <v>27.5780689638583</v>
      </c>
      <c r="D78" s="54" t="s">
        <v>316</v>
      </c>
      <c r="E78" s="54">
        <v>42.876386028675597</v>
      </c>
      <c r="F78" s="54">
        <v>59.717186438660598</v>
      </c>
      <c r="G78" s="54">
        <v>37.936211040879201</v>
      </c>
      <c r="H78" s="201">
        <v>85.539090372083393</v>
      </c>
      <c r="I78" s="54">
        <v>59.9111429313404</v>
      </c>
      <c r="J78" s="54" t="s">
        <v>316</v>
      </c>
      <c r="K78" s="54">
        <v>86.793767030860195</v>
      </c>
      <c r="L78" s="54">
        <v>116.328734752568</v>
      </c>
      <c r="M78" s="54">
        <v>77.504454244463503</v>
      </c>
      <c r="N78" s="201">
        <v>169.62464229691199</v>
      </c>
    </row>
    <row r="79" spans="1:14" ht="15" thickBot="1" x14ac:dyDescent="0.4">
      <c r="A79" s="76" t="s">
        <v>805</v>
      </c>
      <c r="B79" s="125" t="s">
        <v>1227</v>
      </c>
      <c r="C79" s="99">
        <v>29.814630050013601</v>
      </c>
      <c r="D79" s="99" t="s">
        <v>316</v>
      </c>
      <c r="E79" s="99">
        <v>46.178609478652199</v>
      </c>
      <c r="F79" s="99">
        <v>67.342648378757303</v>
      </c>
      <c r="G79" s="99">
        <v>54.925284870781503</v>
      </c>
      <c r="H79" s="120">
        <v>97.435192438565906</v>
      </c>
      <c r="I79" s="99">
        <v>54.524664673645702</v>
      </c>
      <c r="J79" s="99" t="s">
        <v>316</v>
      </c>
      <c r="K79" s="99">
        <v>92.067005935529295</v>
      </c>
      <c r="L79" s="99">
        <v>124.833725207106</v>
      </c>
      <c r="M79" s="99">
        <v>100.46715728145</v>
      </c>
      <c r="N79" s="120">
        <v>184.04792946036099</v>
      </c>
    </row>
    <row r="80" spans="1:14" x14ac:dyDescent="0.35">
      <c r="A80" s="76" t="s">
        <v>805</v>
      </c>
      <c r="B80" s="124" t="s">
        <v>626</v>
      </c>
      <c r="C80" s="54">
        <v>104.444509725359</v>
      </c>
      <c r="D80" s="54" t="s">
        <v>316</v>
      </c>
      <c r="E80" s="54">
        <v>148.765635589933</v>
      </c>
      <c r="F80" s="54">
        <v>159.011788610547</v>
      </c>
      <c r="G80" s="54" t="s">
        <v>316</v>
      </c>
      <c r="H80" s="201" t="s">
        <v>316</v>
      </c>
      <c r="I80" s="54">
        <v>285.420281833996</v>
      </c>
      <c r="J80" s="54" t="s">
        <v>316</v>
      </c>
      <c r="K80" s="54">
        <v>302.75376981635799</v>
      </c>
      <c r="L80" s="54">
        <v>320.32288037608203</v>
      </c>
      <c r="M80" s="54" t="s">
        <v>316</v>
      </c>
      <c r="N80" s="201" t="s">
        <v>316</v>
      </c>
    </row>
    <row r="81" spans="1:14" x14ac:dyDescent="0.35">
      <c r="A81" s="76" t="s">
        <v>805</v>
      </c>
      <c r="B81" s="124" t="s">
        <v>627</v>
      </c>
      <c r="C81" s="54">
        <v>72.060234591131405</v>
      </c>
      <c r="D81" s="54" t="s">
        <v>316</v>
      </c>
      <c r="E81" s="54">
        <v>99.553734726810802</v>
      </c>
      <c r="F81" s="54">
        <v>111.56923857715699</v>
      </c>
      <c r="G81" s="54" t="s">
        <v>316</v>
      </c>
      <c r="H81" s="201" t="s">
        <v>316</v>
      </c>
      <c r="I81" s="54">
        <v>128.312695833074</v>
      </c>
      <c r="J81" s="54" t="s">
        <v>316</v>
      </c>
      <c r="K81" s="54">
        <v>218.79414722921899</v>
      </c>
      <c r="L81" s="54">
        <v>221.64538581723801</v>
      </c>
      <c r="M81" s="54" t="s">
        <v>316</v>
      </c>
      <c r="N81" s="201" t="s">
        <v>316</v>
      </c>
    </row>
    <row r="82" spans="1:14" x14ac:dyDescent="0.35">
      <c r="A82" s="76" t="s">
        <v>805</v>
      </c>
      <c r="B82" s="124" t="s">
        <v>628</v>
      </c>
      <c r="C82" s="54">
        <v>58.899804001255298</v>
      </c>
      <c r="D82" s="54" t="s">
        <v>316</v>
      </c>
      <c r="E82" s="54">
        <v>100.31930891586499</v>
      </c>
      <c r="F82" s="54">
        <v>130.790570995992</v>
      </c>
      <c r="G82" s="54" t="s">
        <v>316</v>
      </c>
      <c r="H82" s="201" t="s">
        <v>316</v>
      </c>
      <c r="I82" s="54">
        <v>118.91890768047</v>
      </c>
      <c r="J82" s="54" t="s">
        <v>316</v>
      </c>
      <c r="K82" s="54">
        <v>185.143345704941</v>
      </c>
      <c r="L82" s="54">
        <v>218.21563311231</v>
      </c>
      <c r="M82" s="54" t="s">
        <v>316</v>
      </c>
      <c r="N82" s="201" t="s">
        <v>316</v>
      </c>
    </row>
    <row r="83" spans="1:14" ht="15" thickBot="1" x14ac:dyDescent="0.4">
      <c r="A83" s="76" t="s">
        <v>805</v>
      </c>
      <c r="B83" s="125" t="s">
        <v>629</v>
      </c>
      <c r="C83" s="99">
        <v>36.7491240950133</v>
      </c>
      <c r="D83" s="99" t="s">
        <v>316</v>
      </c>
      <c r="E83" s="99">
        <v>56.5975028076111</v>
      </c>
      <c r="F83" s="99">
        <v>75.764486488020694</v>
      </c>
      <c r="G83" s="99" t="s">
        <v>316</v>
      </c>
      <c r="H83" s="120" t="s">
        <v>316</v>
      </c>
      <c r="I83" s="99">
        <v>71.028466099808398</v>
      </c>
      <c r="J83" s="99" t="s">
        <v>316</v>
      </c>
      <c r="K83" s="99">
        <v>110.86094486157801</v>
      </c>
      <c r="L83" s="99">
        <v>138.958282277346</v>
      </c>
      <c r="M83" s="99" t="s">
        <v>316</v>
      </c>
      <c r="N83" s="120" t="s">
        <v>316</v>
      </c>
    </row>
    <row r="84" spans="1:14" x14ac:dyDescent="0.35">
      <c r="A84" s="76" t="s">
        <v>805</v>
      </c>
      <c r="B84" s="124" t="s">
        <v>326</v>
      </c>
      <c r="C84" s="54">
        <v>78.157315830829901</v>
      </c>
      <c r="D84" s="54" t="s">
        <v>316</v>
      </c>
      <c r="E84" s="54">
        <v>112.602806874392</v>
      </c>
      <c r="F84" s="54">
        <v>167.585822534947</v>
      </c>
      <c r="G84" s="54" t="s">
        <v>316</v>
      </c>
      <c r="H84" s="201" t="s">
        <v>316</v>
      </c>
      <c r="I84" s="54">
        <v>172.61079115522401</v>
      </c>
      <c r="J84" s="54" t="s">
        <v>316</v>
      </c>
      <c r="K84" s="54">
        <v>217.50764185544301</v>
      </c>
      <c r="L84" s="54">
        <v>314.27722546145202</v>
      </c>
      <c r="M84" s="54" t="s">
        <v>316</v>
      </c>
      <c r="N84" s="201" t="s">
        <v>316</v>
      </c>
    </row>
    <row r="85" spans="1:14" x14ac:dyDescent="0.35">
      <c r="A85" s="76" t="s">
        <v>805</v>
      </c>
      <c r="B85" s="124" t="s">
        <v>327</v>
      </c>
      <c r="C85" s="54" t="s">
        <v>316</v>
      </c>
      <c r="D85" s="54" t="s">
        <v>316</v>
      </c>
      <c r="E85" s="54" t="s">
        <v>316</v>
      </c>
      <c r="F85" s="54" t="s">
        <v>316</v>
      </c>
      <c r="G85" s="54" t="s">
        <v>316</v>
      </c>
      <c r="H85" s="201" t="s">
        <v>316</v>
      </c>
      <c r="I85" s="54" t="s">
        <v>316</v>
      </c>
      <c r="J85" s="54" t="s">
        <v>316</v>
      </c>
      <c r="K85" s="54" t="s">
        <v>316</v>
      </c>
      <c r="L85" s="54" t="s">
        <v>316</v>
      </c>
      <c r="M85" s="54" t="s">
        <v>316</v>
      </c>
      <c r="N85" s="201" t="s">
        <v>316</v>
      </c>
    </row>
    <row r="86" spans="1:14" x14ac:dyDescent="0.35">
      <c r="A86" s="76" t="s">
        <v>805</v>
      </c>
      <c r="B86" s="124" t="s">
        <v>328</v>
      </c>
      <c r="C86" s="54">
        <v>66.570216866287097</v>
      </c>
      <c r="D86" s="54" t="s">
        <v>316</v>
      </c>
      <c r="E86" s="54">
        <v>125.974585333677</v>
      </c>
      <c r="F86" s="54">
        <v>142.34617003089701</v>
      </c>
      <c r="G86" s="54" t="s">
        <v>316</v>
      </c>
      <c r="H86" s="201" t="s">
        <v>316</v>
      </c>
      <c r="I86" s="54">
        <v>150.23002460915399</v>
      </c>
      <c r="J86" s="54" t="s">
        <v>316</v>
      </c>
      <c r="K86" s="54">
        <v>252.52984718926999</v>
      </c>
      <c r="L86" s="54">
        <v>254.78986892664099</v>
      </c>
      <c r="M86" s="54" t="s">
        <v>316</v>
      </c>
      <c r="N86" s="201" t="s">
        <v>316</v>
      </c>
    </row>
    <row r="87" spans="1:14" x14ac:dyDescent="0.35">
      <c r="A87" s="76" t="s">
        <v>805</v>
      </c>
      <c r="B87" s="124" t="s">
        <v>329</v>
      </c>
      <c r="C87" s="54">
        <v>88.414333521384506</v>
      </c>
      <c r="D87" s="54" t="s">
        <v>316</v>
      </c>
      <c r="E87" s="54">
        <v>97.214781299744104</v>
      </c>
      <c r="F87" s="54">
        <v>109.21782251515999</v>
      </c>
      <c r="G87" s="54" t="s">
        <v>316</v>
      </c>
      <c r="H87" s="201" t="s">
        <v>316</v>
      </c>
      <c r="I87" s="54">
        <v>146.54691519571799</v>
      </c>
      <c r="J87" s="54" t="s">
        <v>316</v>
      </c>
      <c r="K87" s="54">
        <v>168.866050450046</v>
      </c>
      <c r="L87" s="54">
        <v>183.99437626906601</v>
      </c>
      <c r="M87" s="54" t="s">
        <v>316</v>
      </c>
      <c r="N87" s="201" t="s">
        <v>316</v>
      </c>
    </row>
    <row r="88" spans="1:14" x14ac:dyDescent="0.35">
      <c r="A88" s="76" t="s">
        <v>805</v>
      </c>
      <c r="B88" s="124" t="s">
        <v>330</v>
      </c>
      <c r="C88" s="54">
        <v>47.9746812291244</v>
      </c>
      <c r="D88" s="54" t="s">
        <v>316</v>
      </c>
      <c r="E88" s="54">
        <v>80.184416644585895</v>
      </c>
      <c r="F88" s="54">
        <v>109.836302954289</v>
      </c>
      <c r="G88" s="54" t="s">
        <v>316</v>
      </c>
      <c r="H88" s="201" t="s">
        <v>316</v>
      </c>
      <c r="I88" s="54">
        <v>78.244512637529397</v>
      </c>
      <c r="J88" s="54" t="s">
        <v>316</v>
      </c>
      <c r="K88" s="54">
        <v>121.231384668761</v>
      </c>
      <c r="L88" s="54">
        <v>172.24723958889001</v>
      </c>
      <c r="M88" s="54" t="s">
        <v>316</v>
      </c>
      <c r="N88" s="201" t="s">
        <v>316</v>
      </c>
    </row>
    <row r="89" spans="1:14" x14ac:dyDescent="0.35">
      <c r="A89" s="76" t="s">
        <v>805</v>
      </c>
      <c r="B89" s="124" t="s">
        <v>331</v>
      </c>
      <c r="C89" s="54">
        <v>57.958255895472902</v>
      </c>
      <c r="D89" s="54" t="s">
        <v>316</v>
      </c>
      <c r="E89" s="54">
        <v>70.231343556760805</v>
      </c>
      <c r="F89" s="54">
        <v>87.449892792359606</v>
      </c>
      <c r="G89" s="54" t="s">
        <v>316</v>
      </c>
      <c r="H89" s="201" t="s">
        <v>316</v>
      </c>
      <c r="I89" s="54">
        <v>106.33810593748299</v>
      </c>
      <c r="J89" s="54" t="s">
        <v>316</v>
      </c>
      <c r="K89" s="54">
        <v>135.92236299137801</v>
      </c>
      <c r="L89" s="54">
        <v>160.27531118502199</v>
      </c>
      <c r="M89" s="54" t="s">
        <v>316</v>
      </c>
      <c r="N89" s="201" t="s">
        <v>316</v>
      </c>
    </row>
    <row r="90" spans="1:14" ht="15" thickBot="1" x14ac:dyDescent="0.4">
      <c r="A90" s="76" t="s">
        <v>805</v>
      </c>
      <c r="B90" s="125" t="s">
        <v>830</v>
      </c>
      <c r="C90" s="99">
        <v>29.886308229824699</v>
      </c>
      <c r="D90" s="99" t="s">
        <v>316</v>
      </c>
      <c r="E90" s="99">
        <v>52.704492178351103</v>
      </c>
      <c r="F90" s="99">
        <v>71.683241665095395</v>
      </c>
      <c r="G90" s="99" t="s">
        <v>316</v>
      </c>
      <c r="H90" s="120" t="s">
        <v>316</v>
      </c>
      <c r="I90" s="99">
        <v>55.803219410349001</v>
      </c>
      <c r="J90" s="99" t="s">
        <v>316</v>
      </c>
      <c r="K90" s="99">
        <v>105.66207722802299</v>
      </c>
      <c r="L90" s="99">
        <v>133.04108664051299</v>
      </c>
      <c r="M90" s="99" t="s">
        <v>316</v>
      </c>
      <c r="N90" s="120" t="s">
        <v>316</v>
      </c>
    </row>
    <row r="91" spans="1:14" x14ac:dyDescent="0.35">
      <c r="A91" s="76" t="s">
        <v>805</v>
      </c>
      <c r="B91" s="124" t="s">
        <v>332</v>
      </c>
      <c r="C91" s="54">
        <v>79.367099268025896</v>
      </c>
      <c r="D91" s="54" t="s">
        <v>316</v>
      </c>
      <c r="E91" s="54">
        <v>118.014990105122</v>
      </c>
      <c r="F91" s="54">
        <v>162.899866805779</v>
      </c>
      <c r="G91" s="54" t="s">
        <v>316</v>
      </c>
      <c r="H91" s="201" t="s">
        <v>316</v>
      </c>
      <c r="I91" s="54">
        <v>190.21010826300301</v>
      </c>
      <c r="J91" s="54" t="s">
        <v>316</v>
      </c>
      <c r="K91" s="54">
        <v>221.14037135491199</v>
      </c>
      <c r="L91" s="54">
        <v>330.81030170548797</v>
      </c>
      <c r="M91" s="54" t="s">
        <v>316</v>
      </c>
      <c r="N91" s="201" t="s">
        <v>316</v>
      </c>
    </row>
    <row r="92" spans="1:14" x14ac:dyDescent="0.35">
      <c r="A92" s="76" t="s">
        <v>805</v>
      </c>
      <c r="B92" s="124" t="s">
        <v>333</v>
      </c>
      <c r="C92" s="54">
        <v>90.262074832149395</v>
      </c>
      <c r="D92" s="54" t="s">
        <v>316</v>
      </c>
      <c r="E92" s="54">
        <v>103.866762913125</v>
      </c>
      <c r="F92" s="54">
        <v>114.288802480687</v>
      </c>
      <c r="G92" s="54" t="s">
        <v>316</v>
      </c>
      <c r="H92" s="201" t="s">
        <v>316</v>
      </c>
      <c r="I92" s="54">
        <v>135.64759681270499</v>
      </c>
      <c r="J92" s="54" t="s">
        <v>316</v>
      </c>
      <c r="K92" s="54">
        <v>175.22858806241501</v>
      </c>
      <c r="L92" s="54">
        <v>213.58082746348899</v>
      </c>
      <c r="M92" s="54" t="s">
        <v>316</v>
      </c>
      <c r="N92" s="201" t="s">
        <v>316</v>
      </c>
    </row>
    <row r="93" spans="1:14" x14ac:dyDescent="0.35">
      <c r="A93" s="76" t="s">
        <v>805</v>
      </c>
      <c r="B93" s="124" t="s">
        <v>334</v>
      </c>
      <c r="C93" s="54" t="s">
        <v>316</v>
      </c>
      <c r="D93" s="54" t="s">
        <v>316</v>
      </c>
      <c r="E93" s="54">
        <v>136.82923030051501</v>
      </c>
      <c r="F93" s="54">
        <v>152.843301047533</v>
      </c>
      <c r="G93" s="54" t="s">
        <v>316</v>
      </c>
      <c r="H93" s="201" t="s">
        <v>316</v>
      </c>
      <c r="I93" s="54" t="s">
        <v>316</v>
      </c>
      <c r="J93" s="54" t="s">
        <v>316</v>
      </c>
      <c r="K93" s="54">
        <v>226.97595410941301</v>
      </c>
      <c r="L93" s="54">
        <v>270.96600473076001</v>
      </c>
      <c r="M93" s="54" t="s">
        <v>316</v>
      </c>
      <c r="N93" s="201" t="s">
        <v>316</v>
      </c>
    </row>
    <row r="94" spans="1:14" x14ac:dyDescent="0.35">
      <c r="A94" s="76" t="s">
        <v>805</v>
      </c>
      <c r="B94" s="124" t="s">
        <v>335</v>
      </c>
      <c r="C94" s="54">
        <v>153.74206582027401</v>
      </c>
      <c r="D94" s="54" t="s">
        <v>316</v>
      </c>
      <c r="E94" s="54">
        <v>112.64874664658601</v>
      </c>
      <c r="F94" s="54">
        <v>130.74092053856401</v>
      </c>
      <c r="G94" s="54" t="s">
        <v>316</v>
      </c>
      <c r="H94" s="201" t="s">
        <v>316</v>
      </c>
      <c r="I94" s="54">
        <v>303.30211057060899</v>
      </c>
      <c r="J94" s="54" t="s">
        <v>316</v>
      </c>
      <c r="K94" s="54">
        <v>165.53952338737</v>
      </c>
      <c r="L94" s="54">
        <v>182.60348539408301</v>
      </c>
      <c r="M94" s="54" t="s">
        <v>316</v>
      </c>
      <c r="N94" s="201" t="s">
        <v>316</v>
      </c>
    </row>
    <row r="95" spans="1:14" x14ac:dyDescent="0.35">
      <c r="A95" s="76" t="s">
        <v>805</v>
      </c>
      <c r="B95" s="124" t="s">
        <v>336</v>
      </c>
      <c r="C95" s="54">
        <v>61.843269059052403</v>
      </c>
      <c r="D95" s="54" t="s">
        <v>316</v>
      </c>
      <c r="E95" s="54">
        <v>88.985390136149704</v>
      </c>
      <c r="F95" s="54">
        <v>187.422313331335</v>
      </c>
      <c r="G95" s="54" t="s">
        <v>316</v>
      </c>
      <c r="H95" s="201" t="s">
        <v>316</v>
      </c>
      <c r="I95" s="54">
        <v>126.67844447645</v>
      </c>
      <c r="J95" s="54" t="s">
        <v>316</v>
      </c>
      <c r="K95" s="54">
        <v>149.431274150451</v>
      </c>
      <c r="L95" s="54">
        <v>316.29410111436999</v>
      </c>
      <c r="M95" s="54" t="s">
        <v>316</v>
      </c>
      <c r="N95" s="201" t="s">
        <v>316</v>
      </c>
    </row>
    <row r="96" spans="1:14" ht="15" thickBot="1" x14ac:dyDescent="0.4">
      <c r="A96" s="76" t="s">
        <v>805</v>
      </c>
      <c r="B96" s="125" t="s">
        <v>337</v>
      </c>
      <c r="C96" s="99">
        <v>90.506253006812699</v>
      </c>
      <c r="D96" s="99" t="s">
        <v>316</v>
      </c>
      <c r="E96" s="99">
        <v>114.42354258838699</v>
      </c>
      <c r="F96" s="99">
        <v>130.08843891683</v>
      </c>
      <c r="G96" s="99" t="s">
        <v>316</v>
      </c>
      <c r="H96" s="120" t="s">
        <v>316</v>
      </c>
      <c r="I96" s="99">
        <v>134.62907203407201</v>
      </c>
      <c r="J96" s="99" t="s">
        <v>316</v>
      </c>
      <c r="K96" s="99">
        <v>194.986132860537</v>
      </c>
      <c r="L96" s="99">
        <v>226.21234054348301</v>
      </c>
      <c r="M96" s="99" t="s">
        <v>316</v>
      </c>
      <c r="N96" s="120" t="s">
        <v>316</v>
      </c>
    </row>
    <row r="97" spans="1:14" x14ac:dyDescent="0.35">
      <c r="A97" s="76" t="s">
        <v>805</v>
      </c>
      <c r="B97" s="124" t="s">
        <v>338</v>
      </c>
      <c r="C97" s="54">
        <v>77.149423290903798</v>
      </c>
      <c r="D97" s="54" t="s">
        <v>316</v>
      </c>
      <c r="E97" s="54">
        <v>122.470849215846</v>
      </c>
      <c r="F97" s="54">
        <v>172.787205764768</v>
      </c>
      <c r="G97" s="54" t="s">
        <v>316</v>
      </c>
      <c r="H97" s="201" t="s">
        <v>316</v>
      </c>
      <c r="I97" s="54">
        <v>170.09028975107199</v>
      </c>
      <c r="J97" s="54" t="s">
        <v>316</v>
      </c>
      <c r="K97" s="54">
        <v>230.322745408304</v>
      </c>
      <c r="L97" s="54">
        <v>310.71248501990999</v>
      </c>
      <c r="M97" s="54" t="s">
        <v>316</v>
      </c>
      <c r="N97" s="201" t="s">
        <v>316</v>
      </c>
    </row>
    <row r="98" spans="1:14" x14ac:dyDescent="0.35">
      <c r="A98" s="76" t="s">
        <v>805</v>
      </c>
      <c r="B98" s="124" t="s">
        <v>339</v>
      </c>
      <c r="C98" s="54">
        <v>97.010427435274096</v>
      </c>
      <c r="D98" s="54" t="s">
        <v>316</v>
      </c>
      <c r="E98" s="54">
        <v>109.065150699225</v>
      </c>
      <c r="F98" s="54">
        <v>126.370559948601</v>
      </c>
      <c r="G98" s="54" t="s">
        <v>316</v>
      </c>
      <c r="H98" s="201" t="s">
        <v>316</v>
      </c>
      <c r="I98" s="54">
        <v>171.964186853141</v>
      </c>
      <c r="J98" s="54" t="s">
        <v>316</v>
      </c>
      <c r="K98" s="54">
        <v>194.29877487108101</v>
      </c>
      <c r="L98" s="54">
        <v>222.833473852655</v>
      </c>
      <c r="M98" s="54" t="s">
        <v>316</v>
      </c>
      <c r="N98" s="201" t="s">
        <v>316</v>
      </c>
    </row>
    <row r="99" spans="1:14" ht="15" thickBot="1" x14ac:dyDescent="0.4">
      <c r="A99" s="76" t="s">
        <v>805</v>
      </c>
      <c r="B99" s="125" t="s">
        <v>623</v>
      </c>
      <c r="C99" s="99" t="s">
        <v>316</v>
      </c>
      <c r="D99" s="99" t="s">
        <v>316</v>
      </c>
      <c r="E99" s="99" t="s">
        <v>316</v>
      </c>
      <c r="F99" s="99" t="s">
        <v>316</v>
      </c>
      <c r="G99" s="99" t="s">
        <v>316</v>
      </c>
      <c r="H99" s="120" t="s">
        <v>316</v>
      </c>
      <c r="I99" s="99">
        <v>259.76262535925503</v>
      </c>
      <c r="J99" s="99" t="s">
        <v>316</v>
      </c>
      <c r="K99" s="99" t="s">
        <v>316</v>
      </c>
      <c r="L99" s="99" t="s">
        <v>316</v>
      </c>
      <c r="M99" s="99" t="s">
        <v>316</v>
      </c>
      <c r="N99" s="120" t="s">
        <v>316</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1308</v>
      </c>
    </row>
    <row r="105" spans="1:14" x14ac:dyDescent="0.35">
      <c r="A105" s="30" t="s">
        <v>1276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E114"/>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1275</v>
      </c>
      <c r="C1" s="92" t="s">
        <v>1281</v>
      </c>
      <c r="D1" s="92"/>
      <c r="E1" s="173"/>
    </row>
    <row r="2" spans="1:5" ht="63.5" thickBot="1" x14ac:dyDescent="0.4">
      <c r="A2" s="8" t="s">
        <v>1013</v>
      </c>
      <c r="B2" s="121" t="s">
        <v>625</v>
      </c>
      <c r="C2" s="161" t="s">
        <v>1222</v>
      </c>
      <c r="D2" s="171" t="s">
        <v>1223</v>
      </c>
      <c r="E2" s="172" t="s">
        <v>1224</v>
      </c>
    </row>
    <row r="3" spans="1:5" x14ac:dyDescent="0.35">
      <c r="A3" s="27" t="s">
        <v>44</v>
      </c>
      <c r="B3" s="147" t="s">
        <v>351</v>
      </c>
      <c r="C3" s="148">
        <v>100</v>
      </c>
      <c r="D3" s="148">
        <v>16</v>
      </c>
      <c r="E3" s="197" t="s">
        <v>316</v>
      </c>
    </row>
    <row r="4" spans="1:5" x14ac:dyDescent="0.35">
      <c r="A4" s="27" t="s">
        <v>45</v>
      </c>
      <c r="B4" s="156" t="s">
        <v>0</v>
      </c>
      <c r="C4" s="157">
        <v>9</v>
      </c>
      <c r="D4" s="157">
        <v>9</v>
      </c>
      <c r="E4" s="198" t="s">
        <v>316</v>
      </c>
    </row>
    <row r="5" spans="1:5" x14ac:dyDescent="0.35">
      <c r="A5" s="77" t="s">
        <v>46</v>
      </c>
      <c r="B5" s="122" t="s">
        <v>1</v>
      </c>
      <c r="C5" s="52">
        <v>16</v>
      </c>
      <c r="D5" s="52">
        <v>23</v>
      </c>
      <c r="E5" s="199">
        <v>5</v>
      </c>
    </row>
    <row r="6" spans="1:5" x14ac:dyDescent="0.35">
      <c r="A6" s="77" t="s">
        <v>47</v>
      </c>
      <c r="B6" s="122" t="s">
        <v>2</v>
      </c>
      <c r="C6" s="52">
        <v>2</v>
      </c>
      <c r="D6" s="52">
        <v>1</v>
      </c>
      <c r="E6" s="199" t="s">
        <v>316</v>
      </c>
    </row>
    <row r="7" spans="1:5" x14ac:dyDescent="0.35">
      <c r="A7" s="77" t="s">
        <v>48</v>
      </c>
      <c r="B7" s="122" t="s">
        <v>3</v>
      </c>
      <c r="C7" s="52">
        <v>33</v>
      </c>
      <c r="D7" s="52">
        <v>4</v>
      </c>
      <c r="E7" s="199" t="s">
        <v>316</v>
      </c>
    </row>
    <row r="8" spans="1:5" x14ac:dyDescent="0.35">
      <c r="A8" s="77" t="s">
        <v>49</v>
      </c>
      <c r="B8" s="122" t="s">
        <v>4</v>
      </c>
      <c r="C8" s="52">
        <v>38</v>
      </c>
      <c r="D8" s="52">
        <v>10</v>
      </c>
      <c r="E8" s="199" t="s">
        <v>316</v>
      </c>
    </row>
    <row r="9" spans="1:5" x14ac:dyDescent="0.35">
      <c r="A9" s="77" t="s">
        <v>50</v>
      </c>
      <c r="B9" s="122" t="s">
        <v>5</v>
      </c>
      <c r="C9" s="52">
        <v>29</v>
      </c>
      <c r="D9" s="52">
        <v>14</v>
      </c>
      <c r="E9" s="199" t="s">
        <v>316</v>
      </c>
    </row>
    <row r="10" spans="1:5" x14ac:dyDescent="0.35">
      <c r="A10" s="77" t="s">
        <v>51</v>
      </c>
      <c r="B10" s="122" t="s">
        <v>6</v>
      </c>
      <c r="C10" s="52">
        <v>3399</v>
      </c>
      <c r="D10" s="52">
        <v>964</v>
      </c>
      <c r="E10" s="199">
        <v>13</v>
      </c>
    </row>
    <row r="11" spans="1:5" x14ac:dyDescent="0.35">
      <c r="A11" s="27" t="s">
        <v>52</v>
      </c>
      <c r="B11" s="122" t="s">
        <v>552</v>
      </c>
      <c r="C11" s="157">
        <v>24</v>
      </c>
      <c r="D11" s="157">
        <v>10</v>
      </c>
      <c r="E11" s="198" t="s">
        <v>316</v>
      </c>
    </row>
    <row r="12" spans="1:5" ht="15" thickBot="1" x14ac:dyDescent="0.4">
      <c r="A12" s="77" t="s">
        <v>53</v>
      </c>
      <c r="B12" s="123" t="s">
        <v>7</v>
      </c>
      <c r="C12" s="107">
        <v>6</v>
      </c>
      <c r="D12" s="107">
        <v>9</v>
      </c>
      <c r="E12" s="200" t="s">
        <v>316</v>
      </c>
    </row>
    <row r="13" spans="1:5" ht="15" thickBot="1" x14ac:dyDescent="0.4">
      <c r="A13" s="74" t="s">
        <v>805</v>
      </c>
      <c r="B13" s="126" t="s">
        <v>8</v>
      </c>
      <c r="C13" s="127">
        <v>3656</v>
      </c>
      <c r="D13" s="127">
        <v>1060</v>
      </c>
      <c r="E13" s="130">
        <v>18</v>
      </c>
    </row>
    <row r="14" spans="1:5" x14ac:dyDescent="0.35">
      <c r="A14" s="77" t="s">
        <v>54</v>
      </c>
      <c r="B14" s="122" t="s">
        <v>9</v>
      </c>
      <c r="C14" s="52">
        <v>7</v>
      </c>
      <c r="D14" s="52">
        <v>3</v>
      </c>
      <c r="E14" s="199" t="s">
        <v>316</v>
      </c>
    </row>
    <row r="15" spans="1:5" x14ac:dyDescent="0.35">
      <c r="A15" s="77" t="s">
        <v>55</v>
      </c>
      <c r="B15" s="122" t="s">
        <v>10</v>
      </c>
      <c r="C15" s="52">
        <v>70</v>
      </c>
      <c r="D15" s="52">
        <v>16</v>
      </c>
      <c r="E15" s="199" t="s">
        <v>316</v>
      </c>
    </row>
    <row r="16" spans="1:5" x14ac:dyDescent="0.35">
      <c r="A16" s="77" t="s">
        <v>56</v>
      </c>
      <c r="B16" s="122" t="s">
        <v>11</v>
      </c>
      <c r="C16" s="52">
        <v>1</v>
      </c>
      <c r="D16" s="52" t="s">
        <v>316</v>
      </c>
      <c r="E16" s="199" t="s">
        <v>316</v>
      </c>
    </row>
    <row r="17" spans="1:5" x14ac:dyDescent="0.35">
      <c r="A17" s="27" t="s">
        <v>57</v>
      </c>
      <c r="B17" s="154" t="s">
        <v>352</v>
      </c>
      <c r="C17" s="148">
        <v>6</v>
      </c>
      <c r="D17" s="148">
        <v>2</v>
      </c>
      <c r="E17" s="197" t="s">
        <v>316</v>
      </c>
    </row>
    <row r="18" spans="1:5" x14ac:dyDescent="0.35">
      <c r="A18" s="27" t="s">
        <v>58</v>
      </c>
      <c r="B18" s="154" t="s">
        <v>921</v>
      </c>
      <c r="C18" s="148">
        <v>14</v>
      </c>
      <c r="D18" s="148">
        <v>2</v>
      </c>
      <c r="E18" s="197" t="s">
        <v>316</v>
      </c>
    </row>
    <row r="19" spans="1:5" x14ac:dyDescent="0.35">
      <c r="A19" s="27" t="s">
        <v>59</v>
      </c>
      <c r="B19" s="122" t="s">
        <v>577</v>
      </c>
      <c r="C19" s="157">
        <v>26</v>
      </c>
      <c r="D19" s="157">
        <v>8</v>
      </c>
      <c r="E19" s="198" t="s">
        <v>316</v>
      </c>
    </row>
    <row r="20" spans="1:5" x14ac:dyDescent="0.35">
      <c r="A20" s="27" t="s">
        <v>60</v>
      </c>
      <c r="B20" s="154" t="s">
        <v>353</v>
      </c>
      <c r="C20" s="148">
        <v>6</v>
      </c>
      <c r="D20" s="148">
        <v>1</v>
      </c>
      <c r="E20" s="197" t="s">
        <v>316</v>
      </c>
    </row>
    <row r="21" spans="1:5" x14ac:dyDescent="0.35">
      <c r="A21" s="27" t="s">
        <v>61</v>
      </c>
      <c r="B21" s="154" t="s">
        <v>354</v>
      </c>
      <c r="C21" s="148">
        <v>28</v>
      </c>
      <c r="D21" s="148">
        <v>16</v>
      </c>
      <c r="E21" s="197">
        <v>1</v>
      </c>
    </row>
    <row r="22" spans="1:5" ht="15" thickBot="1" x14ac:dyDescent="0.4">
      <c r="A22" s="77" t="s">
        <v>62</v>
      </c>
      <c r="B22" s="122" t="s">
        <v>555</v>
      </c>
      <c r="C22" s="52" t="s">
        <v>316</v>
      </c>
      <c r="D22" s="52" t="s">
        <v>316</v>
      </c>
      <c r="E22" s="199" t="s">
        <v>316</v>
      </c>
    </row>
    <row r="23" spans="1:5" ht="15" thickBot="1" x14ac:dyDescent="0.4">
      <c r="A23" s="74" t="s">
        <v>805</v>
      </c>
      <c r="B23" s="126" t="s">
        <v>12</v>
      </c>
      <c r="C23" s="127">
        <v>158</v>
      </c>
      <c r="D23" s="127">
        <v>48</v>
      </c>
      <c r="E23" s="130">
        <v>1</v>
      </c>
    </row>
    <row r="24" spans="1:5" x14ac:dyDescent="0.35">
      <c r="A24" s="77" t="s">
        <v>63</v>
      </c>
      <c r="B24" s="122" t="s">
        <v>13</v>
      </c>
      <c r="C24" s="52">
        <v>4</v>
      </c>
      <c r="D24" s="52">
        <v>1</v>
      </c>
      <c r="E24" s="199" t="s">
        <v>316</v>
      </c>
    </row>
    <row r="25" spans="1:5" x14ac:dyDescent="0.35">
      <c r="A25" s="77" t="s">
        <v>64</v>
      </c>
      <c r="B25" s="122" t="s">
        <v>14</v>
      </c>
      <c r="C25" s="52">
        <v>4</v>
      </c>
      <c r="D25" s="52">
        <v>2</v>
      </c>
      <c r="E25" s="199" t="s">
        <v>316</v>
      </c>
    </row>
    <row r="26" spans="1:5" x14ac:dyDescent="0.35">
      <c r="A26" s="77" t="s">
        <v>65</v>
      </c>
      <c r="B26" s="122" t="s">
        <v>15</v>
      </c>
      <c r="C26" s="52">
        <v>1</v>
      </c>
      <c r="D26" s="52" t="s">
        <v>316</v>
      </c>
      <c r="E26" s="199" t="s">
        <v>316</v>
      </c>
    </row>
    <row r="27" spans="1:5" x14ac:dyDescent="0.35">
      <c r="A27" s="77" t="s">
        <v>66</v>
      </c>
      <c r="B27" s="122" t="s">
        <v>16</v>
      </c>
      <c r="C27" s="52">
        <v>43</v>
      </c>
      <c r="D27" s="52">
        <v>7</v>
      </c>
      <c r="E27" s="199" t="s">
        <v>316</v>
      </c>
    </row>
    <row r="28" spans="1:5" x14ac:dyDescent="0.35">
      <c r="A28" s="77" t="s">
        <v>67</v>
      </c>
      <c r="B28" s="122" t="s">
        <v>17</v>
      </c>
      <c r="C28" s="52">
        <v>456</v>
      </c>
      <c r="D28" s="52">
        <v>67</v>
      </c>
      <c r="E28" s="199">
        <v>1</v>
      </c>
    </row>
    <row r="29" spans="1:5" x14ac:dyDescent="0.35">
      <c r="A29" s="77" t="s">
        <v>68</v>
      </c>
      <c r="B29" s="122" t="s">
        <v>18</v>
      </c>
      <c r="C29" s="52">
        <v>71</v>
      </c>
      <c r="D29" s="52">
        <v>10</v>
      </c>
      <c r="E29" s="199" t="s">
        <v>316</v>
      </c>
    </row>
    <row r="30" spans="1:5" x14ac:dyDescent="0.35">
      <c r="A30" s="77" t="s">
        <v>69</v>
      </c>
      <c r="B30" s="122" t="s">
        <v>19</v>
      </c>
      <c r="C30" s="52">
        <v>178</v>
      </c>
      <c r="D30" s="52">
        <v>25</v>
      </c>
      <c r="E30" s="199">
        <v>4</v>
      </c>
    </row>
    <row r="31" spans="1:5" x14ac:dyDescent="0.35">
      <c r="A31" s="77" t="s">
        <v>70</v>
      </c>
      <c r="B31" s="122" t="s">
        <v>20</v>
      </c>
      <c r="C31" s="52">
        <v>11</v>
      </c>
      <c r="D31" s="52">
        <v>5</v>
      </c>
      <c r="E31" s="199" t="s">
        <v>316</v>
      </c>
    </row>
    <row r="32" spans="1:5" x14ac:dyDescent="0.35">
      <c r="A32" s="77" t="s">
        <v>71</v>
      </c>
      <c r="B32" s="122" t="s">
        <v>21</v>
      </c>
      <c r="C32" s="52">
        <v>6</v>
      </c>
      <c r="D32" s="52">
        <v>6</v>
      </c>
      <c r="E32" s="199" t="s">
        <v>316</v>
      </c>
    </row>
    <row r="33" spans="1:5" x14ac:dyDescent="0.35">
      <c r="A33" s="77" t="s">
        <v>72</v>
      </c>
      <c r="B33" s="122" t="s">
        <v>22</v>
      </c>
      <c r="C33" s="52">
        <v>5</v>
      </c>
      <c r="D33" s="52">
        <v>3</v>
      </c>
      <c r="E33" s="199" t="s">
        <v>316</v>
      </c>
    </row>
    <row r="34" spans="1:5" x14ac:dyDescent="0.35">
      <c r="A34" s="27" t="s">
        <v>73</v>
      </c>
      <c r="B34" s="156" t="s">
        <v>526</v>
      </c>
      <c r="C34" s="157" t="s">
        <v>316</v>
      </c>
      <c r="D34" s="157" t="s">
        <v>316</v>
      </c>
      <c r="E34" s="198" t="s">
        <v>316</v>
      </c>
    </row>
    <row r="35" spans="1:5" x14ac:dyDescent="0.35">
      <c r="A35" s="77" t="s">
        <v>74</v>
      </c>
      <c r="B35" s="122" t="s">
        <v>520</v>
      </c>
      <c r="C35" s="52">
        <v>69</v>
      </c>
      <c r="D35" s="52">
        <v>23</v>
      </c>
      <c r="E35" s="199" t="s">
        <v>316</v>
      </c>
    </row>
    <row r="36" spans="1:5" x14ac:dyDescent="0.35">
      <c r="A36" s="77" t="s">
        <v>75</v>
      </c>
      <c r="B36" s="122" t="s">
        <v>616</v>
      </c>
      <c r="C36" s="52">
        <v>86</v>
      </c>
      <c r="D36" s="52">
        <v>31</v>
      </c>
      <c r="E36" s="199" t="s">
        <v>316</v>
      </c>
    </row>
    <row r="37" spans="1:5" ht="15" thickBot="1" x14ac:dyDescent="0.4">
      <c r="A37" s="77" t="s">
        <v>76</v>
      </c>
      <c r="B37" s="122" t="s">
        <v>23</v>
      </c>
      <c r="C37" s="52">
        <v>125</v>
      </c>
      <c r="D37" s="52">
        <v>40</v>
      </c>
      <c r="E37" s="199" t="s">
        <v>316</v>
      </c>
    </row>
    <row r="38" spans="1:5" ht="15" thickBot="1" x14ac:dyDescent="0.4">
      <c r="A38" s="74" t="s">
        <v>805</v>
      </c>
      <c r="B38" s="126" t="s">
        <v>24</v>
      </c>
      <c r="C38" s="127">
        <v>1059</v>
      </c>
      <c r="D38" s="127">
        <v>220</v>
      </c>
      <c r="E38" s="130">
        <v>5</v>
      </c>
    </row>
    <row r="39" spans="1:5" x14ac:dyDescent="0.35">
      <c r="A39" s="27" t="s">
        <v>77</v>
      </c>
      <c r="B39" s="155" t="s">
        <v>355</v>
      </c>
      <c r="C39" s="148">
        <v>477</v>
      </c>
      <c r="D39" s="148">
        <v>186</v>
      </c>
      <c r="E39" s="197">
        <v>8</v>
      </c>
    </row>
    <row r="40" spans="1:5" x14ac:dyDescent="0.35">
      <c r="A40" s="77" t="s">
        <v>78</v>
      </c>
      <c r="B40" s="122" t="s">
        <v>438</v>
      </c>
      <c r="C40" s="52">
        <v>1839</v>
      </c>
      <c r="D40" s="52">
        <v>799</v>
      </c>
      <c r="E40" s="199">
        <v>35</v>
      </c>
    </row>
    <row r="41" spans="1:5" x14ac:dyDescent="0.35">
      <c r="A41" s="27" t="s">
        <v>79</v>
      </c>
      <c r="B41" s="155" t="s">
        <v>356</v>
      </c>
      <c r="C41" s="148">
        <v>47</v>
      </c>
      <c r="D41" s="148">
        <v>9</v>
      </c>
      <c r="E41" s="197" t="s">
        <v>316</v>
      </c>
    </row>
    <row r="42" spans="1:5" x14ac:dyDescent="0.35">
      <c r="A42" s="27" t="s">
        <v>80</v>
      </c>
      <c r="B42" s="155" t="s">
        <v>357</v>
      </c>
      <c r="C42" s="148">
        <v>4</v>
      </c>
      <c r="D42" s="148">
        <v>3</v>
      </c>
      <c r="E42" s="197" t="s">
        <v>316</v>
      </c>
    </row>
    <row r="43" spans="1:5" x14ac:dyDescent="0.35">
      <c r="A43" s="77" t="s">
        <v>81</v>
      </c>
      <c r="B43" s="122" t="s">
        <v>25</v>
      </c>
      <c r="C43" s="52">
        <v>1099</v>
      </c>
      <c r="D43" s="52">
        <v>196</v>
      </c>
      <c r="E43" s="199">
        <v>2</v>
      </c>
    </row>
    <row r="44" spans="1:5" ht="15" thickBot="1" x14ac:dyDescent="0.4">
      <c r="A44" s="77" t="s">
        <v>82</v>
      </c>
      <c r="B44" s="122" t="s">
        <v>26</v>
      </c>
      <c r="C44" s="52">
        <v>1077</v>
      </c>
      <c r="D44" s="52">
        <v>291</v>
      </c>
      <c r="E44" s="199">
        <v>11</v>
      </c>
    </row>
    <row r="45" spans="1:5" ht="15" thickBot="1" x14ac:dyDescent="0.4">
      <c r="A45" s="74" t="s">
        <v>805</v>
      </c>
      <c r="B45" s="126" t="s">
        <v>27</v>
      </c>
      <c r="C45" s="127">
        <v>4543</v>
      </c>
      <c r="D45" s="127">
        <v>1484</v>
      </c>
      <c r="E45" s="130">
        <v>56</v>
      </c>
    </row>
    <row r="46" spans="1:5" x14ac:dyDescent="0.35">
      <c r="A46" s="77" t="s">
        <v>83</v>
      </c>
      <c r="B46" s="122" t="s">
        <v>28</v>
      </c>
      <c r="C46" s="52">
        <v>40</v>
      </c>
      <c r="D46" s="52">
        <v>5</v>
      </c>
      <c r="E46" s="199" t="s">
        <v>316</v>
      </c>
    </row>
    <row r="47" spans="1:5" x14ac:dyDescent="0.35">
      <c r="A47" s="77" t="s">
        <v>84</v>
      </c>
      <c r="B47" s="122" t="s">
        <v>29</v>
      </c>
      <c r="C47" s="52">
        <v>29</v>
      </c>
      <c r="D47" s="52">
        <v>5</v>
      </c>
      <c r="E47" s="199" t="s">
        <v>316</v>
      </c>
    </row>
    <row r="48" spans="1:5" x14ac:dyDescent="0.35">
      <c r="A48" s="77" t="s">
        <v>85</v>
      </c>
      <c r="B48" s="122" t="s">
        <v>30</v>
      </c>
      <c r="C48" s="52">
        <v>32</v>
      </c>
      <c r="D48" s="52">
        <v>2</v>
      </c>
      <c r="E48" s="199" t="s">
        <v>316</v>
      </c>
    </row>
    <row r="49" spans="1:5" x14ac:dyDescent="0.35">
      <c r="A49" s="77" t="s">
        <v>86</v>
      </c>
      <c r="B49" s="122" t="s">
        <v>31</v>
      </c>
      <c r="C49" s="52">
        <v>227</v>
      </c>
      <c r="D49" s="52">
        <v>36</v>
      </c>
      <c r="E49" s="199" t="s">
        <v>316</v>
      </c>
    </row>
    <row r="50" spans="1:5" x14ac:dyDescent="0.35">
      <c r="A50" s="77" t="s">
        <v>87</v>
      </c>
      <c r="B50" s="122" t="s">
        <v>32</v>
      </c>
      <c r="C50" s="52">
        <v>1</v>
      </c>
      <c r="D50" s="52" t="s">
        <v>316</v>
      </c>
      <c r="E50" s="199" t="s">
        <v>316</v>
      </c>
    </row>
    <row r="51" spans="1:5" x14ac:dyDescent="0.35">
      <c r="A51" s="27" t="s">
        <v>88</v>
      </c>
      <c r="B51" s="156" t="s">
        <v>33</v>
      </c>
      <c r="C51" s="157">
        <v>110</v>
      </c>
      <c r="D51" s="157">
        <v>62</v>
      </c>
      <c r="E51" s="198" t="s">
        <v>316</v>
      </c>
    </row>
    <row r="52" spans="1:5" x14ac:dyDescent="0.35">
      <c r="A52" s="77" t="s">
        <v>89</v>
      </c>
      <c r="B52" s="122" t="s">
        <v>448</v>
      </c>
      <c r="C52" s="52">
        <v>10</v>
      </c>
      <c r="D52" s="52">
        <v>4</v>
      </c>
      <c r="E52" s="199" t="s">
        <v>316</v>
      </c>
    </row>
    <row r="53" spans="1:5" x14ac:dyDescent="0.35">
      <c r="A53" s="77" t="s">
        <v>90</v>
      </c>
      <c r="B53" s="122" t="s">
        <v>34</v>
      </c>
      <c r="C53" s="52">
        <v>2</v>
      </c>
      <c r="D53" s="52" t="s">
        <v>316</v>
      </c>
      <c r="E53" s="199" t="s">
        <v>316</v>
      </c>
    </row>
    <row r="54" spans="1:5" x14ac:dyDescent="0.35">
      <c r="A54" s="77" t="s">
        <v>91</v>
      </c>
      <c r="B54" s="122" t="s">
        <v>478</v>
      </c>
      <c r="C54" s="52">
        <v>8</v>
      </c>
      <c r="D54" s="52">
        <v>5</v>
      </c>
      <c r="E54" s="199" t="s">
        <v>316</v>
      </c>
    </row>
    <row r="55" spans="1:5" x14ac:dyDescent="0.35">
      <c r="A55" s="77" t="s">
        <v>92</v>
      </c>
      <c r="B55" s="122" t="s">
        <v>35</v>
      </c>
      <c r="C55" s="52">
        <v>19</v>
      </c>
      <c r="D55" s="52">
        <v>11</v>
      </c>
      <c r="E55" s="199" t="s">
        <v>316</v>
      </c>
    </row>
    <row r="56" spans="1:5" x14ac:dyDescent="0.35">
      <c r="A56" s="77" t="s">
        <v>93</v>
      </c>
      <c r="B56" s="122" t="s">
        <v>36</v>
      </c>
      <c r="C56" s="52">
        <v>8</v>
      </c>
      <c r="D56" s="52">
        <v>4</v>
      </c>
      <c r="E56" s="199" t="s">
        <v>316</v>
      </c>
    </row>
    <row r="57" spans="1:5" x14ac:dyDescent="0.35">
      <c r="A57" s="27" t="s">
        <v>94</v>
      </c>
      <c r="B57" s="155" t="s">
        <v>358</v>
      </c>
      <c r="C57" s="148">
        <v>368</v>
      </c>
      <c r="D57" s="148">
        <v>77</v>
      </c>
      <c r="E57" s="197" t="s">
        <v>316</v>
      </c>
    </row>
    <row r="58" spans="1:5" x14ac:dyDescent="0.35">
      <c r="A58" s="77" t="s">
        <v>95</v>
      </c>
      <c r="B58" s="122" t="s">
        <v>37</v>
      </c>
      <c r="C58" s="52">
        <v>74</v>
      </c>
      <c r="D58" s="52">
        <v>11</v>
      </c>
      <c r="E58" s="199">
        <v>1</v>
      </c>
    </row>
    <row r="59" spans="1:5" x14ac:dyDescent="0.35">
      <c r="A59" s="77" t="s">
        <v>96</v>
      </c>
      <c r="B59" s="122" t="s">
        <v>38</v>
      </c>
      <c r="C59" s="52">
        <v>1</v>
      </c>
      <c r="D59" s="52" t="s">
        <v>316</v>
      </c>
      <c r="E59" s="199" t="s">
        <v>316</v>
      </c>
    </row>
    <row r="60" spans="1:5" ht="15" thickBot="1" x14ac:dyDescent="0.4">
      <c r="A60" s="27" t="s">
        <v>97</v>
      </c>
      <c r="B60" s="156" t="s">
        <v>533</v>
      </c>
      <c r="C60" s="157">
        <v>25</v>
      </c>
      <c r="D60" s="157">
        <v>10</v>
      </c>
      <c r="E60" s="198" t="s">
        <v>316</v>
      </c>
    </row>
    <row r="61" spans="1:5" ht="15" thickBot="1" x14ac:dyDescent="0.4">
      <c r="A61" s="74" t="s">
        <v>805</v>
      </c>
      <c r="B61" s="126" t="s">
        <v>39</v>
      </c>
      <c r="C61" s="127">
        <v>954</v>
      </c>
      <c r="D61" s="127">
        <v>232</v>
      </c>
      <c r="E61" s="130">
        <v>1</v>
      </c>
    </row>
    <row r="62" spans="1:5" ht="15" thickBot="1" x14ac:dyDescent="0.4">
      <c r="A62" s="75" t="s">
        <v>805</v>
      </c>
      <c r="B62" s="133" t="s">
        <v>40</v>
      </c>
      <c r="C62" s="134">
        <v>10370</v>
      </c>
      <c r="D62" s="134">
        <v>3044</v>
      </c>
      <c r="E62" s="137">
        <v>81</v>
      </c>
    </row>
    <row r="63" spans="1:5" ht="15" thickBot="1" x14ac:dyDescent="0.4">
      <c r="A63" s="75" t="s">
        <v>805</v>
      </c>
      <c r="B63" s="133" t="s">
        <v>922</v>
      </c>
      <c r="C63" s="134">
        <v>895429</v>
      </c>
      <c r="D63" s="134">
        <v>342075</v>
      </c>
      <c r="E63" s="137">
        <v>19401</v>
      </c>
    </row>
    <row r="64" spans="1:5" x14ac:dyDescent="0.35">
      <c r="A64" s="76" t="s">
        <v>805</v>
      </c>
      <c r="B64" s="140" t="s">
        <v>42</v>
      </c>
      <c r="C64" s="141">
        <v>50279</v>
      </c>
      <c r="D64" s="141">
        <v>11859</v>
      </c>
      <c r="E64" s="144">
        <v>394</v>
      </c>
    </row>
    <row r="65" spans="1:5" x14ac:dyDescent="0.35">
      <c r="A65" s="76" t="s">
        <v>805</v>
      </c>
      <c r="B65" s="124" t="s">
        <v>43</v>
      </c>
      <c r="C65" s="54">
        <v>397666</v>
      </c>
      <c r="D65" s="54">
        <v>189747</v>
      </c>
      <c r="E65" s="201">
        <v>4985</v>
      </c>
    </row>
    <row r="66" spans="1:5" ht="15" thickBot="1" x14ac:dyDescent="0.4">
      <c r="A66" s="76" t="s">
        <v>805</v>
      </c>
      <c r="B66" s="125" t="s">
        <v>315</v>
      </c>
      <c r="C66" s="99">
        <v>905799</v>
      </c>
      <c r="D66" s="99">
        <v>345119</v>
      </c>
      <c r="E66" s="120">
        <v>19482</v>
      </c>
    </row>
    <row r="67" spans="1:5" x14ac:dyDescent="0.35">
      <c r="A67" s="76" t="s">
        <v>805</v>
      </c>
      <c r="B67" s="124" t="s">
        <v>341</v>
      </c>
      <c r="C67" s="54">
        <v>4048</v>
      </c>
      <c r="D67" s="54">
        <v>1345</v>
      </c>
      <c r="E67" s="201">
        <v>56</v>
      </c>
    </row>
    <row r="68" spans="1:5" x14ac:dyDescent="0.35">
      <c r="A68" s="76" t="s">
        <v>805</v>
      </c>
      <c r="B68" s="124" t="s">
        <v>349</v>
      </c>
      <c r="C68" s="54">
        <v>5070</v>
      </c>
      <c r="D68" s="54">
        <v>1554</v>
      </c>
      <c r="E68" s="201">
        <v>49</v>
      </c>
    </row>
    <row r="69" spans="1:5" x14ac:dyDescent="0.35">
      <c r="A69" s="76" t="s">
        <v>805</v>
      </c>
      <c r="B69" s="124" t="s">
        <v>342</v>
      </c>
      <c r="C69" s="54">
        <v>685</v>
      </c>
      <c r="D69" s="54">
        <v>146</v>
      </c>
      <c r="E69" s="201">
        <v>1</v>
      </c>
    </row>
    <row r="70" spans="1:5" x14ac:dyDescent="0.35">
      <c r="A70" s="76" t="s">
        <v>805</v>
      </c>
      <c r="B70" s="124" t="s">
        <v>343</v>
      </c>
      <c r="C70" s="54">
        <v>269</v>
      </c>
      <c r="D70" s="54">
        <v>69</v>
      </c>
      <c r="E70" s="201">
        <v>1</v>
      </c>
    </row>
    <row r="71" spans="1:5" x14ac:dyDescent="0.35">
      <c r="A71" s="76" t="s">
        <v>805</v>
      </c>
      <c r="B71" s="124" t="s">
        <v>344</v>
      </c>
      <c r="C71" s="54">
        <v>954</v>
      </c>
      <c r="D71" s="54">
        <v>232</v>
      </c>
      <c r="E71" s="201">
        <v>1</v>
      </c>
    </row>
    <row r="72" spans="1:5" x14ac:dyDescent="0.35">
      <c r="A72" s="76" t="s">
        <v>805</v>
      </c>
      <c r="B72" s="124" t="s">
        <v>345</v>
      </c>
      <c r="C72" s="54">
        <v>703</v>
      </c>
      <c r="D72" s="54">
        <v>142</v>
      </c>
      <c r="E72" s="201">
        <v>1</v>
      </c>
    </row>
    <row r="73" spans="1:5" x14ac:dyDescent="0.35">
      <c r="A73" s="76" t="s">
        <v>805</v>
      </c>
      <c r="B73" s="124" t="s">
        <v>346</v>
      </c>
      <c r="C73" s="54">
        <v>4027</v>
      </c>
      <c r="D73" s="54">
        <v>1141</v>
      </c>
      <c r="E73" s="201">
        <v>22</v>
      </c>
    </row>
    <row r="74" spans="1:5" x14ac:dyDescent="0.35">
      <c r="A74" s="76" t="s">
        <v>805</v>
      </c>
      <c r="B74" s="124" t="s">
        <v>350</v>
      </c>
      <c r="C74" s="54">
        <v>2704</v>
      </c>
      <c r="D74" s="54">
        <v>685</v>
      </c>
      <c r="E74" s="201">
        <v>21</v>
      </c>
    </row>
    <row r="75" spans="1:5" ht="15" thickBot="1" x14ac:dyDescent="0.4">
      <c r="A75" s="76" t="s">
        <v>805</v>
      </c>
      <c r="B75" s="125" t="s">
        <v>1228</v>
      </c>
      <c r="C75" s="99">
        <v>178</v>
      </c>
      <c r="D75" s="99">
        <v>29</v>
      </c>
      <c r="E75" s="120" t="s">
        <v>316</v>
      </c>
    </row>
    <row r="76" spans="1:5" x14ac:dyDescent="0.35">
      <c r="A76" s="76" t="s">
        <v>805</v>
      </c>
      <c r="B76" s="124" t="s">
        <v>347</v>
      </c>
      <c r="C76" s="54">
        <v>37064</v>
      </c>
      <c r="D76" s="54">
        <v>12141</v>
      </c>
      <c r="E76" s="201">
        <v>424</v>
      </c>
    </row>
    <row r="77" spans="1:5" x14ac:dyDescent="0.35">
      <c r="A77" s="76" t="s">
        <v>805</v>
      </c>
      <c r="B77" s="124" t="s">
        <v>348</v>
      </c>
      <c r="C77" s="54">
        <v>41575</v>
      </c>
      <c r="D77" s="54">
        <v>9702</v>
      </c>
      <c r="E77" s="201">
        <v>332</v>
      </c>
    </row>
    <row r="78" spans="1:5" x14ac:dyDescent="0.35">
      <c r="A78" s="76" t="s">
        <v>805</v>
      </c>
      <c r="B78" s="124" t="s">
        <v>617</v>
      </c>
      <c r="C78" s="54">
        <v>285230</v>
      </c>
      <c r="D78" s="54">
        <v>81372</v>
      </c>
      <c r="E78" s="201">
        <v>11609</v>
      </c>
    </row>
    <row r="79" spans="1:5" ht="15" thickBot="1" x14ac:dyDescent="0.4">
      <c r="A79" s="76" t="s">
        <v>805</v>
      </c>
      <c r="B79" s="125" t="s">
        <v>1227</v>
      </c>
      <c r="C79" s="99">
        <v>417663</v>
      </c>
      <c r="D79" s="99">
        <v>128640</v>
      </c>
      <c r="E79" s="120">
        <v>13173</v>
      </c>
    </row>
    <row r="80" spans="1:5" x14ac:dyDescent="0.35">
      <c r="A80" s="76" t="s">
        <v>805</v>
      </c>
      <c r="B80" s="124" t="s">
        <v>626</v>
      </c>
      <c r="C80" s="54">
        <v>1050</v>
      </c>
      <c r="D80" s="54">
        <v>312</v>
      </c>
      <c r="E80" s="201">
        <v>9</v>
      </c>
    </row>
    <row r="81" spans="1:5" x14ac:dyDescent="0.35">
      <c r="A81" s="76" t="s">
        <v>805</v>
      </c>
      <c r="B81" s="124" t="s">
        <v>627</v>
      </c>
      <c r="C81" s="54">
        <v>16040</v>
      </c>
      <c r="D81" s="54">
        <v>5533</v>
      </c>
      <c r="E81" s="201">
        <v>356</v>
      </c>
    </row>
    <row r="82" spans="1:5" x14ac:dyDescent="0.35">
      <c r="A82" s="76" t="s">
        <v>805</v>
      </c>
      <c r="B82" s="124" t="s">
        <v>628</v>
      </c>
      <c r="C82" s="54">
        <v>9320</v>
      </c>
      <c r="D82" s="54">
        <v>2732</v>
      </c>
      <c r="E82" s="201">
        <v>72</v>
      </c>
    </row>
    <row r="83" spans="1:5" ht="15" thickBot="1" x14ac:dyDescent="0.4">
      <c r="A83" s="76" t="s">
        <v>805</v>
      </c>
      <c r="B83" s="125" t="s">
        <v>629</v>
      </c>
      <c r="C83" s="99">
        <v>879389</v>
      </c>
      <c r="D83" s="99">
        <v>336542</v>
      </c>
      <c r="E83" s="120">
        <v>19045</v>
      </c>
    </row>
    <row r="84" spans="1:5" x14ac:dyDescent="0.35">
      <c r="A84" s="76" t="s">
        <v>805</v>
      </c>
      <c r="B84" s="124" t="s">
        <v>326</v>
      </c>
      <c r="C84" s="54">
        <v>539</v>
      </c>
      <c r="D84" s="54">
        <v>154</v>
      </c>
      <c r="E84" s="201" t="s">
        <v>316</v>
      </c>
    </row>
    <row r="85" spans="1:5" x14ac:dyDescent="0.35">
      <c r="A85" s="76" t="s">
        <v>805</v>
      </c>
      <c r="B85" s="124" t="s">
        <v>327</v>
      </c>
      <c r="C85" s="54">
        <v>122</v>
      </c>
      <c r="D85" s="54">
        <v>43</v>
      </c>
      <c r="E85" s="201">
        <v>7</v>
      </c>
    </row>
    <row r="86" spans="1:5" x14ac:dyDescent="0.35">
      <c r="A86" s="76" t="s">
        <v>805</v>
      </c>
      <c r="B86" s="124" t="s">
        <v>328</v>
      </c>
      <c r="C86" s="54">
        <v>6129</v>
      </c>
      <c r="D86" s="54">
        <v>1846</v>
      </c>
      <c r="E86" s="201">
        <v>63</v>
      </c>
    </row>
    <row r="87" spans="1:5" x14ac:dyDescent="0.35">
      <c r="A87" s="76" t="s">
        <v>805</v>
      </c>
      <c r="B87" s="124" t="s">
        <v>329</v>
      </c>
      <c r="C87" s="54">
        <v>54991</v>
      </c>
      <c r="D87" s="54">
        <v>15895</v>
      </c>
      <c r="E87" s="201">
        <v>1050</v>
      </c>
    </row>
    <row r="88" spans="1:5" x14ac:dyDescent="0.35">
      <c r="A88" s="76" t="s">
        <v>805</v>
      </c>
      <c r="B88" s="124" t="s">
        <v>330</v>
      </c>
      <c r="C88" s="54">
        <v>3696</v>
      </c>
      <c r="D88" s="54">
        <v>1038</v>
      </c>
      <c r="E88" s="201">
        <v>18</v>
      </c>
    </row>
    <row r="89" spans="1:5" x14ac:dyDescent="0.35">
      <c r="A89" s="76" t="s">
        <v>805</v>
      </c>
      <c r="B89" s="124" t="s">
        <v>331</v>
      </c>
      <c r="C89" s="54">
        <v>431801</v>
      </c>
      <c r="D89" s="54">
        <v>199169</v>
      </c>
      <c r="E89" s="201">
        <v>5207</v>
      </c>
    </row>
    <row r="90" spans="1:5" ht="15" thickBot="1" x14ac:dyDescent="0.4">
      <c r="A90" s="76" t="s">
        <v>805</v>
      </c>
      <c r="B90" s="125" t="s">
        <v>830</v>
      </c>
      <c r="C90" s="99">
        <v>408448</v>
      </c>
      <c r="D90" s="99">
        <v>126960</v>
      </c>
      <c r="E90" s="120">
        <v>13137</v>
      </c>
    </row>
    <row r="91" spans="1:5" x14ac:dyDescent="0.35">
      <c r="A91" s="76" t="s">
        <v>805</v>
      </c>
      <c r="B91" s="124" t="s">
        <v>332</v>
      </c>
      <c r="C91" s="54">
        <v>877</v>
      </c>
      <c r="D91" s="54">
        <v>234</v>
      </c>
      <c r="E91" s="201">
        <v>1</v>
      </c>
    </row>
    <row r="92" spans="1:5" x14ac:dyDescent="0.35">
      <c r="A92" s="76" t="s">
        <v>805</v>
      </c>
      <c r="B92" s="124" t="s">
        <v>333</v>
      </c>
      <c r="C92" s="54">
        <v>974</v>
      </c>
      <c r="D92" s="54">
        <v>280</v>
      </c>
      <c r="E92" s="201">
        <v>13</v>
      </c>
    </row>
    <row r="93" spans="1:5" x14ac:dyDescent="0.35">
      <c r="A93" s="76" t="s">
        <v>805</v>
      </c>
      <c r="B93" s="124" t="s">
        <v>334</v>
      </c>
      <c r="C93" s="54">
        <v>222</v>
      </c>
      <c r="D93" s="54">
        <v>34</v>
      </c>
      <c r="E93" s="201">
        <v>4</v>
      </c>
    </row>
    <row r="94" spans="1:5" x14ac:dyDescent="0.35">
      <c r="A94" s="76" t="s">
        <v>805</v>
      </c>
      <c r="B94" s="124" t="s">
        <v>335</v>
      </c>
      <c r="C94" s="54">
        <v>4472</v>
      </c>
      <c r="D94" s="54">
        <v>1047</v>
      </c>
      <c r="E94" s="201">
        <v>61</v>
      </c>
    </row>
    <row r="95" spans="1:5" x14ac:dyDescent="0.35">
      <c r="A95" s="76" t="s">
        <v>805</v>
      </c>
      <c r="B95" s="124" t="s">
        <v>336</v>
      </c>
      <c r="C95" s="54">
        <v>339</v>
      </c>
      <c r="D95" s="54">
        <v>133</v>
      </c>
      <c r="E95" s="201">
        <v>5</v>
      </c>
    </row>
    <row r="96" spans="1:5" ht="15" thickBot="1" x14ac:dyDescent="0.4">
      <c r="A96" s="76" t="s">
        <v>805</v>
      </c>
      <c r="B96" s="125" t="s">
        <v>337</v>
      </c>
      <c r="C96" s="99">
        <v>2624</v>
      </c>
      <c r="D96" s="99">
        <v>874</v>
      </c>
      <c r="E96" s="120">
        <v>83</v>
      </c>
    </row>
    <row r="97" spans="1:5" x14ac:dyDescent="0.35">
      <c r="A97" s="76" t="s">
        <v>805</v>
      </c>
      <c r="B97" s="124" t="s">
        <v>338</v>
      </c>
      <c r="C97" s="54">
        <v>1929</v>
      </c>
      <c r="D97" s="54">
        <v>449</v>
      </c>
      <c r="E97" s="201">
        <v>6</v>
      </c>
    </row>
    <row r="98" spans="1:5" x14ac:dyDescent="0.35">
      <c r="A98" s="76" t="s">
        <v>805</v>
      </c>
      <c r="B98" s="124" t="s">
        <v>339</v>
      </c>
      <c r="C98" s="54">
        <v>5107</v>
      </c>
      <c r="D98" s="54">
        <v>1460</v>
      </c>
      <c r="E98" s="201">
        <v>61</v>
      </c>
    </row>
    <row r="99" spans="1:5" ht="15" thickBot="1" x14ac:dyDescent="0.4">
      <c r="A99" s="76" t="s">
        <v>805</v>
      </c>
      <c r="B99" s="125" t="s">
        <v>623</v>
      </c>
      <c r="C99" s="99">
        <v>347</v>
      </c>
      <c r="D99" s="99">
        <v>138</v>
      </c>
      <c r="E99" s="120">
        <v>7</v>
      </c>
    </row>
    <row r="100" spans="1:5" x14ac:dyDescent="0.35">
      <c r="A100" s="78"/>
      <c r="B100" s="34"/>
      <c r="C100" s="53"/>
      <c r="D100" s="53"/>
      <c r="E100" s="53"/>
    </row>
    <row r="101" spans="1:5" x14ac:dyDescent="0.35">
      <c r="A101" s="30" t="s">
        <v>630</v>
      </c>
    </row>
    <row r="102" spans="1:5" x14ac:dyDescent="0.35">
      <c r="A102" s="30" t="s">
        <v>583</v>
      </c>
    </row>
    <row r="103" spans="1:5" x14ac:dyDescent="0.35">
      <c r="A103" s="30" t="s">
        <v>1241</v>
      </c>
    </row>
    <row r="104" spans="1:5" x14ac:dyDescent="0.35">
      <c r="A104" s="30" t="s">
        <v>1308</v>
      </c>
    </row>
    <row r="105" spans="1:5" x14ac:dyDescent="0.35">
      <c r="A105" s="30" t="s">
        <v>1247</v>
      </c>
    </row>
    <row r="108" spans="1:5" ht="15.5" x14ac:dyDescent="0.35">
      <c r="B108" s="69" t="s">
        <v>1277</v>
      </c>
    </row>
    <row r="109" spans="1:5" ht="15.5" x14ac:dyDescent="0.35">
      <c r="B109" s="69"/>
    </row>
    <row r="110" spans="1:5" x14ac:dyDescent="0.35">
      <c r="B110" s="70" t="s">
        <v>759</v>
      </c>
    </row>
    <row r="111" spans="1:5" x14ac:dyDescent="0.35">
      <c r="B111" s="70" t="s">
        <v>796</v>
      </c>
    </row>
    <row r="112" spans="1:5"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1296</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-3.4500986845594999</v>
      </c>
      <c r="D3" s="162">
        <v>12.083537573037001</v>
      </c>
      <c r="E3" s="162">
        <v>11.402644940633101</v>
      </c>
      <c r="F3" s="162">
        <v>10.9691880275911</v>
      </c>
      <c r="G3" s="162">
        <v>10.5106942660274</v>
      </c>
      <c r="H3" s="162">
        <v>10.363572076840001</v>
      </c>
      <c r="I3" s="162">
        <v>11.2077029488044</v>
      </c>
      <c r="J3" s="162">
        <v>7.2742773599790302</v>
      </c>
      <c r="K3" s="162">
        <v>4.69114643512978</v>
      </c>
      <c r="L3" s="162">
        <v>2.1814897331231302</v>
      </c>
      <c r="M3" s="162">
        <v>3.0546242332851299</v>
      </c>
      <c r="N3" s="162">
        <v>4.2059985657468602</v>
      </c>
      <c r="O3" s="162">
        <v>13.6656865024851</v>
      </c>
      <c r="P3" s="162">
        <v>2.9898002571819</v>
      </c>
      <c r="Q3" s="162">
        <v>10.9530523990958</v>
      </c>
      <c r="R3" s="162">
        <v>15.028911473156199</v>
      </c>
      <c r="S3" s="162">
        <v>11.547683182812399</v>
      </c>
      <c r="T3" s="162">
        <v>14.0101269428944</v>
      </c>
      <c r="U3" s="162">
        <v>11.166016881792499</v>
      </c>
      <c r="V3" s="162">
        <v>0.85856705666988997</v>
      </c>
      <c r="W3" s="162">
        <v>4.8592195835608996</v>
      </c>
      <c r="X3" s="162">
        <v>3.4719813759379798</v>
      </c>
      <c r="Y3" s="162">
        <v>8.54214733353089</v>
      </c>
      <c r="Z3" s="162">
        <v>4.9545904737009501</v>
      </c>
      <c r="AA3" s="162">
        <v>4.8226255547912897</v>
      </c>
      <c r="AB3" s="162">
        <v>0.94357561537614998</v>
      </c>
      <c r="AC3" s="162">
        <v>-2.5800972456172002</v>
      </c>
      <c r="AD3" s="162">
        <v>-0.14999999755189999</v>
      </c>
      <c r="AE3" s="162">
        <v>-2.0454571416091998</v>
      </c>
      <c r="AF3" s="162">
        <v>-0.53542813962080005</v>
      </c>
      <c r="AG3" s="162">
        <v>-5.3853795391197998</v>
      </c>
      <c r="AH3" s="162">
        <v>-0.65472291313870001</v>
      </c>
      <c r="AI3" s="162">
        <v>2.3640540464064901</v>
      </c>
      <c r="AJ3" s="162">
        <v>3.3275577855318201</v>
      </c>
      <c r="AK3" s="162">
        <v>3.6567973830873299</v>
      </c>
      <c r="AL3" s="162">
        <v>3.8124479515242702</v>
      </c>
      <c r="AM3" s="162">
        <v>3.6543834270384798</v>
      </c>
      <c r="AN3" s="174">
        <v>3.3617150148966202</v>
      </c>
    </row>
    <row r="4" spans="1:40" ht="15" customHeight="1" x14ac:dyDescent="0.35">
      <c r="A4" s="27" t="s">
        <v>45</v>
      </c>
      <c r="B4" s="156" t="s">
        <v>0</v>
      </c>
      <c r="C4" s="163">
        <v>8.7872308701490098</v>
      </c>
      <c r="D4" s="163">
        <v>6.2373096252087201</v>
      </c>
      <c r="E4" s="163">
        <v>-0.20835329539479999</v>
      </c>
      <c r="F4" s="163">
        <v>4.0265715515449303</v>
      </c>
      <c r="G4" s="163">
        <v>-0.78570217590979996</v>
      </c>
      <c r="H4" s="163">
        <v>7.03010833185935</v>
      </c>
      <c r="I4" s="163">
        <v>5.8300986209111096</v>
      </c>
      <c r="J4" s="163">
        <v>8.0270821387600506</v>
      </c>
      <c r="K4" s="163">
        <v>0.72149609296414996</v>
      </c>
      <c r="L4" s="163">
        <v>9.6674857232679692</v>
      </c>
      <c r="M4" s="163">
        <v>1.9874680285351101</v>
      </c>
      <c r="N4" s="163">
        <v>0.25035483381450002</v>
      </c>
      <c r="O4" s="163">
        <v>6.0697626143013501</v>
      </c>
      <c r="P4" s="163">
        <v>4.6253573811983202</v>
      </c>
      <c r="Q4" s="163">
        <v>2.7064699728739798</v>
      </c>
      <c r="R4" s="163">
        <v>4.5562588410926503</v>
      </c>
      <c r="S4" s="163">
        <v>8.3639657025627692</v>
      </c>
      <c r="T4" s="163">
        <v>8.2802655540383796</v>
      </c>
      <c r="U4" s="163">
        <v>6.24226776849091</v>
      </c>
      <c r="V4" s="163">
        <v>-7.6524118042950997</v>
      </c>
      <c r="W4" s="163">
        <v>8.5636849529828094</v>
      </c>
      <c r="X4" s="163">
        <v>6.0483339526861197</v>
      </c>
      <c r="Y4" s="163">
        <v>4.4560034826874002</v>
      </c>
      <c r="Z4" s="163">
        <v>11.3435635317521</v>
      </c>
      <c r="AA4" s="163">
        <v>4.1492668004674798</v>
      </c>
      <c r="AB4" s="163">
        <v>-5.7176211789025997</v>
      </c>
      <c r="AC4" s="163">
        <v>7.0367621688833397</v>
      </c>
      <c r="AD4" s="163">
        <v>4.0033913541149202</v>
      </c>
      <c r="AE4" s="163">
        <v>3.9806339634293102</v>
      </c>
      <c r="AF4" s="163">
        <v>2.9926217877443801</v>
      </c>
      <c r="AG4" s="163">
        <v>-8.4928389042879004</v>
      </c>
      <c r="AH4" s="163">
        <v>9.1620756780820098</v>
      </c>
      <c r="AI4" s="163">
        <v>4.6795579410823498</v>
      </c>
      <c r="AJ4" s="163">
        <v>4.4320859136397104</v>
      </c>
      <c r="AK4" s="163">
        <v>3.96701173036509</v>
      </c>
      <c r="AL4" s="163">
        <v>3.9623859005189201</v>
      </c>
      <c r="AM4" s="163">
        <v>3.99447725462394</v>
      </c>
      <c r="AN4" s="175">
        <v>4.2066852840770403</v>
      </c>
    </row>
    <row r="5" spans="1:40" ht="15" customHeight="1" x14ac:dyDescent="0.35">
      <c r="A5" s="77" t="s">
        <v>46</v>
      </c>
      <c r="B5" s="122" t="s">
        <v>1</v>
      </c>
      <c r="C5" s="164">
        <v>9.8585591219278399</v>
      </c>
      <c r="D5" s="164">
        <v>1.76026367394793</v>
      </c>
      <c r="E5" s="164">
        <v>3.2267525793383101</v>
      </c>
      <c r="F5" s="164">
        <v>3.1056718976386399</v>
      </c>
      <c r="G5" s="164">
        <v>2.4007964995843598</v>
      </c>
      <c r="H5" s="164">
        <v>4.8258547927136899</v>
      </c>
      <c r="I5" s="164">
        <v>3.84207322994137</v>
      </c>
      <c r="J5" s="164">
        <v>3.10254370499921</v>
      </c>
      <c r="K5" s="164">
        <v>2.6043093815951299</v>
      </c>
      <c r="L5" s="164">
        <v>2.9510468736640298</v>
      </c>
      <c r="M5" s="164">
        <v>1.76021224278693</v>
      </c>
      <c r="N5" s="164">
        <v>1.0547649295344701</v>
      </c>
      <c r="O5" s="164">
        <v>4.3800989912177597</v>
      </c>
      <c r="P5" s="164">
        <v>3.8802136150600801</v>
      </c>
      <c r="Q5" s="164">
        <v>3.6239143020933202</v>
      </c>
      <c r="R5" s="164">
        <v>5.9987763471896001</v>
      </c>
      <c r="S5" s="164">
        <v>5.9921667537697898</v>
      </c>
      <c r="T5" s="164">
        <v>4.4353757892766401</v>
      </c>
      <c r="U5" s="164">
        <v>0.82166388819675995</v>
      </c>
      <c r="V5" s="164">
        <v>1.5650489345198999</v>
      </c>
      <c r="W5" s="164">
        <v>3.7937546988617901</v>
      </c>
      <c r="X5" s="164">
        <v>2.2472300206255902</v>
      </c>
      <c r="Y5" s="164">
        <v>5.39130922169067</v>
      </c>
      <c r="Z5" s="164">
        <v>3.8622718743522202</v>
      </c>
      <c r="AA5" s="164">
        <v>0.91319647078314004</v>
      </c>
      <c r="AB5" s="164">
        <v>2.2033192607273002</v>
      </c>
      <c r="AC5" s="164">
        <v>1.1007178792163099</v>
      </c>
      <c r="AD5" s="164">
        <v>2.0265790453371402</v>
      </c>
      <c r="AE5" s="164">
        <v>2.37160997158339</v>
      </c>
      <c r="AF5" s="164">
        <v>2.24392141872671</v>
      </c>
      <c r="AG5" s="164">
        <v>-2.4187546925857002</v>
      </c>
      <c r="AH5" s="164">
        <v>1.5294559719528</v>
      </c>
      <c r="AI5" s="164">
        <v>1.6690139150254799</v>
      </c>
      <c r="AJ5" s="164">
        <v>1.7613288801966001</v>
      </c>
      <c r="AK5" s="164">
        <v>1.9608790447936999</v>
      </c>
      <c r="AL5" s="164">
        <v>2.1218365094991101</v>
      </c>
      <c r="AM5" s="164">
        <v>2.1665302240870798</v>
      </c>
      <c r="AN5" s="176">
        <v>1.93573119850399</v>
      </c>
    </row>
    <row r="6" spans="1:40" ht="15" customHeight="1" x14ac:dyDescent="0.35">
      <c r="A6" s="77" t="s">
        <v>47</v>
      </c>
      <c r="B6" s="122" t="s">
        <v>2</v>
      </c>
      <c r="C6" s="164">
        <v>5.1911620507032703</v>
      </c>
      <c r="D6" s="164">
        <v>4.7666760120259797</v>
      </c>
      <c r="E6" s="164">
        <v>6.2217717685154197</v>
      </c>
      <c r="F6" s="164">
        <v>3.84682539869481</v>
      </c>
      <c r="G6" s="164">
        <v>4.4754725605129302</v>
      </c>
      <c r="H6" s="164">
        <v>2.8135819182176798</v>
      </c>
      <c r="I6" s="164">
        <v>4.9207421532743396</v>
      </c>
      <c r="J6" s="164">
        <v>3.4823581195948301</v>
      </c>
      <c r="K6" s="164">
        <v>1.4041315917705099</v>
      </c>
      <c r="L6" s="164">
        <v>1.5901769495548801</v>
      </c>
      <c r="M6" s="164">
        <v>4.9038846407676102</v>
      </c>
      <c r="N6" s="164">
        <v>3.27598891702206</v>
      </c>
      <c r="O6" s="164">
        <v>1.5762161168058499</v>
      </c>
      <c r="P6" s="164">
        <v>4.0709189790150804</v>
      </c>
      <c r="Q6" s="164">
        <v>2.3976107533225202</v>
      </c>
      <c r="R6" s="164">
        <v>3.11194971654341</v>
      </c>
      <c r="S6" s="164">
        <v>4.4173547457854001</v>
      </c>
      <c r="T6" s="164">
        <v>4.9928124600949104</v>
      </c>
      <c r="U6" s="164">
        <v>3.7598940881857601</v>
      </c>
      <c r="V6" s="164">
        <v>0.36171551864936002</v>
      </c>
      <c r="W6" s="164">
        <v>5.0999856112385897</v>
      </c>
      <c r="X6" s="164">
        <v>5.06052938464539</v>
      </c>
      <c r="Y6" s="164">
        <v>5.1455985623750404</v>
      </c>
      <c r="Z6" s="164">
        <v>1.7717573995862801</v>
      </c>
      <c r="AA6" s="164">
        <v>2.0684433508812798</v>
      </c>
      <c r="AB6" s="164">
        <v>3.2549530211130699</v>
      </c>
      <c r="AC6" s="164">
        <v>1.8849936608214399</v>
      </c>
      <c r="AD6" s="164">
        <v>-2.7047714273053001</v>
      </c>
      <c r="AE6" s="164">
        <v>-1.0146474908356999</v>
      </c>
      <c r="AF6" s="164">
        <v>-1.5435002413437999</v>
      </c>
      <c r="AG6" s="164">
        <v>-5.3953732923687001</v>
      </c>
      <c r="AH6" s="164">
        <v>2.81100671118317</v>
      </c>
      <c r="AI6" s="164">
        <v>1.62065867095773</v>
      </c>
      <c r="AJ6" s="164">
        <v>1.5996116795983</v>
      </c>
      <c r="AK6" s="164">
        <v>1.84011614548572</v>
      </c>
      <c r="AL6" s="164">
        <v>0.26037321682428</v>
      </c>
      <c r="AM6" s="164">
        <v>1.97232334473441</v>
      </c>
      <c r="AN6" s="176">
        <v>1.4567424961239499</v>
      </c>
    </row>
    <row r="7" spans="1:40" ht="15" customHeight="1" x14ac:dyDescent="0.35">
      <c r="A7" s="77" t="s">
        <v>48</v>
      </c>
      <c r="B7" s="122" t="s">
        <v>3</v>
      </c>
      <c r="C7" s="164">
        <v>5.6922921094208601</v>
      </c>
      <c r="D7" s="164">
        <v>8.7302347858362292</v>
      </c>
      <c r="E7" s="164">
        <v>-7.3329807844591999</v>
      </c>
      <c r="F7" s="164">
        <v>9.69183945226475</v>
      </c>
      <c r="G7" s="164">
        <v>-10.313148049004001</v>
      </c>
      <c r="H7" s="164">
        <v>13.8295307445877</v>
      </c>
      <c r="I7" s="164">
        <v>9.9788462113480207</v>
      </c>
      <c r="J7" s="164">
        <v>6.5871804430468002</v>
      </c>
      <c r="K7" s="164">
        <v>1.0610040884624401</v>
      </c>
      <c r="L7" s="164">
        <v>3.5411856381090399</v>
      </c>
      <c r="M7" s="164">
        <v>0.77544836184369004</v>
      </c>
      <c r="N7" s="164">
        <v>-4.0756891928970997</v>
      </c>
      <c r="O7" s="164">
        <v>1.7604234539057</v>
      </c>
      <c r="P7" s="164">
        <v>5.7056394419392902</v>
      </c>
      <c r="Q7" s="164">
        <v>5.4204976882309399</v>
      </c>
      <c r="R7" s="164">
        <v>3.2687258327610298</v>
      </c>
      <c r="S7" s="164">
        <v>4.6999999981715703</v>
      </c>
      <c r="T7" s="164">
        <v>9.60000000100103</v>
      </c>
      <c r="U7" s="164">
        <v>7.6397367655353303</v>
      </c>
      <c r="V7" s="164">
        <v>8.3281102766623203</v>
      </c>
      <c r="W7" s="164">
        <v>6.87406563987048</v>
      </c>
      <c r="X7" s="164">
        <v>4.8540551089920401</v>
      </c>
      <c r="Y7" s="164">
        <v>1.88579950826737</v>
      </c>
      <c r="Z7" s="164">
        <v>5.1999999986801297</v>
      </c>
      <c r="AA7" s="164">
        <v>5.7000000001010296</v>
      </c>
      <c r="AB7" s="164">
        <v>2.95000000046524</v>
      </c>
      <c r="AC7" s="164">
        <v>2.2700000010386501</v>
      </c>
      <c r="AD7" s="164">
        <v>3.9999999992356798</v>
      </c>
      <c r="AE7" s="164">
        <v>4.3916918845083703</v>
      </c>
      <c r="AF7" s="164">
        <v>5.4481727624787801</v>
      </c>
      <c r="AG7" s="164">
        <v>0.91259805816604</v>
      </c>
      <c r="AH7" s="164">
        <v>2.19999999971883</v>
      </c>
      <c r="AI7" s="164">
        <v>3.0000000001348699</v>
      </c>
      <c r="AJ7" s="164">
        <v>4.5000000005957599</v>
      </c>
      <c r="AK7" s="164">
        <v>4.9999999998120401</v>
      </c>
      <c r="AL7" s="164">
        <v>6.0000000005727898</v>
      </c>
      <c r="AM7" s="164">
        <v>6.0000000000000098</v>
      </c>
      <c r="AN7" s="176">
        <v>4.8940632689043397</v>
      </c>
    </row>
    <row r="8" spans="1:40" ht="15" customHeight="1" x14ac:dyDescent="0.35">
      <c r="A8" s="77" t="s">
        <v>49</v>
      </c>
      <c r="B8" s="122" t="s">
        <v>4</v>
      </c>
      <c r="C8" s="164">
        <v>1.0000000066591399</v>
      </c>
      <c r="D8" s="164">
        <v>6.5516022650321499</v>
      </c>
      <c r="E8" s="164">
        <v>-6.125011209757</v>
      </c>
      <c r="F8" s="164">
        <v>10.598968284294999</v>
      </c>
      <c r="G8" s="164">
        <v>6.5333621248110596</v>
      </c>
      <c r="H8" s="164">
        <v>2.2596259090798401</v>
      </c>
      <c r="I8" s="164">
        <v>11.2022897737184</v>
      </c>
      <c r="J8" s="164">
        <v>11.300844889665299</v>
      </c>
      <c r="K8" s="164">
        <v>9.9317766887671706</v>
      </c>
      <c r="L8" s="164">
        <v>11.698104411773301</v>
      </c>
      <c r="M8" s="164">
        <v>1.18058888587467</v>
      </c>
      <c r="N8" s="164">
        <v>12.0868072205293</v>
      </c>
      <c r="O8" s="164">
        <v>9.2911784864919493</v>
      </c>
      <c r="P8" s="164">
        <v>6.8783224671383598</v>
      </c>
      <c r="Q8" s="164">
        <v>7.9163860764229304</v>
      </c>
      <c r="R8" s="164">
        <v>6.6459634128985403</v>
      </c>
      <c r="S8" s="164">
        <v>9.6943297187614501</v>
      </c>
      <c r="T8" s="164">
        <v>7.7298845196428996</v>
      </c>
      <c r="U8" s="164">
        <v>7.3177087857676497</v>
      </c>
      <c r="V8" s="164">
        <v>6.3182291582349901</v>
      </c>
      <c r="W8" s="164">
        <v>6.5023360394677701</v>
      </c>
      <c r="X8" s="164">
        <v>7.4173447869133797</v>
      </c>
      <c r="Y8" s="164">
        <v>7.2583203377159897</v>
      </c>
      <c r="Z8" s="164">
        <v>6.96361835152313</v>
      </c>
      <c r="AA8" s="164">
        <v>7.39854171540828</v>
      </c>
      <c r="AB8" s="164">
        <v>6.7234137550477504</v>
      </c>
      <c r="AC8" s="164">
        <v>3.8241069380153601</v>
      </c>
      <c r="AD8" s="164">
        <v>3.74142309585823</v>
      </c>
      <c r="AE8" s="164">
        <v>3.4437608850910202</v>
      </c>
      <c r="AF8" s="164">
        <v>2.3145428448573502</v>
      </c>
      <c r="AG8" s="164">
        <v>-1.2338645353475</v>
      </c>
      <c r="AH8" s="164">
        <v>2.4582140285425198</v>
      </c>
      <c r="AI8" s="164">
        <v>5.2978718750248603</v>
      </c>
      <c r="AJ8" s="164">
        <v>12.6229974262721</v>
      </c>
      <c r="AK8" s="164">
        <v>3.5408294696356801</v>
      </c>
      <c r="AL8" s="164">
        <v>3.5488718693320802</v>
      </c>
      <c r="AM8" s="164">
        <v>13.9334639676304</v>
      </c>
      <c r="AN8" s="176">
        <v>7.6938734929769002</v>
      </c>
    </row>
    <row r="9" spans="1:40" ht="15" customHeight="1" x14ac:dyDescent="0.35">
      <c r="A9" s="77" t="s">
        <v>50</v>
      </c>
      <c r="B9" s="122" t="s">
        <v>5</v>
      </c>
      <c r="C9" s="164" t="s">
        <v>316</v>
      </c>
      <c r="D9" s="164">
        <v>5.3425826388666202</v>
      </c>
      <c r="E9" s="164">
        <v>9.2697702849093702</v>
      </c>
      <c r="F9" s="164">
        <v>-1.6199040004833001</v>
      </c>
      <c r="G9" s="164">
        <v>3.0047265353724302</v>
      </c>
      <c r="H9" s="164">
        <v>4.1145526057696999</v>
      </c>
      <c r="I9" s="164">
        <v>3.1957777887987402</v>
      </c>
      <c r="J9" s="164">
        <v>4.21645490514919</v>
      </c>
      <c r="K9" s="164">
        <v>3.29079909534296</v>
      </c>
      <c r="L9" s="164">
        <v>3.3664050972622301</v>
      </c>
      <c r="M9" s="164">
        <v>3.4974146528488301</v>
      </c>
      <c r="N9" s="164">
        <v>2.3931486955353298</v>
      </c>
      <c r="O9" s="164">
        <v>6.6801797493687003</v>
      </c>
      <c r="P9" s="164">
        <v>3.47741842422711</v>
      </c>
      <c r="Q9" s="164">
        <v>6.6322943509438401</v>
      </c>
      <c r="R9" s="164">
        <v>4.6703296706404096</v>
      </c>
      <c r="S9" s="164">
        <v>3.9475065630039299</v>
      </c>
      <c r="T9" s="164">
        <v>3.6460963482774198</v>
      </c>
      <c r="U9" s="164">
        <v>2.6498120165489301</v>
      </c>
      <c r="V9" s="164">
        <v>0.29597093801874003</v>
      </c>
      <c r="W9" s="164">
        <v>6.03924949110848</v>
      </c>
      <c r="X9" s="164">
        <v>5.0913381207904802</v>
      </c>
      <c r="Y9" s="164">
        <v>5.0616820824730198</v>
      </c>
      <c r="Z9" s="164">
        <v>5.61472145621065</v>
      </c>
      <c r="AA9" s="164">
        <v>6.09251913705305</v>
      </c>
      <c r="AB9" s="164">
        <v>4.2641745314097301</v>
      </c>
      <c r="AC9" s="164">
        <v>3.379449130625E-2</v>
      </c>
      <c r="AD9" s="164">
        <v>-1.0272508268770999</v>
      </c>
      <c r="AE9" s="164">
        <v>1.1080490921159301</v>
      </c>
      <c r="AF9" s="164">
        <v>-0.60608575877360005</v>
      </c>
      <c r="AG9" s="164">
        <v>-7.9835438267176997</v>
      </c>
      <c r="AH9" s="164">
        <v>1.3261740098003101</v>
      </c>
      <c r="AI9" s="164">
        <v>3.5628540997596301</v>
      </c>
      <c r="AJ9" s="164">
        <v>3.08734777271567</v>
      </c>
      <c r="AK9" s="164">
        <v>2.5174462957511698</v>
      </c>
      <c r="AL9" s="164">
        <v>2.5242815670713599</v>
      </c>
      <c r="AM9" s="164">
        <v>2.51735662046304</v>
      </c>
      <c r="AN9" s="176">
        <v>2.8409922195967101</v>
      </c>
    </row>
    <row r="10" spans="1:40" ht="15" customHeight="1" x14ac:dyDescent="0.35">
      <c r="A10" s="77" t="s">
        <v>51</v>
      </c>
      <c r="B10" s="122" t="s">
        <v>6</v>
      </c>
      <c r="C10" s="164" t="s">
        <v>316</v>
      </c>
      <c r="D10" s="164" t="s">
        <v>316</v>
      </c>
      <c r="E10" s="164" t="s">
        <v>316</v>
      </c>
      <c r="F10" s="164" t="s">
        <v>316</v>
      </c>
      <c r="G10" s="164">
        <v>3.2000000029717199</v>
      </c>
      <c r="H10" s="164">
        <v>3.1000000005441102</v>
      </c>
      <c r="I10" s="164">
        <v>4.2999999972679097</v>
      </c>
      <c r="J10" s="164">
        <v>2.6000000014634801</v>
      </c>
      <c r="K10" s="164">
        <v>0.50000000034143</v>
      </c>
      <c r="L10" s="164">
        <v>2.3999999974633899</v>
      </c>
      <c r="M10" s="164">
        <v>4.2000000006782798</v>
      </c>
      <c r="N10" s="164">
        <v>2.7000000001910198</v>
      </c>
      <c r="O10" s="164">
        <v>3.7003744040666802</v>
      </c>
      <c r="P10" s="164">
        <v>2.94907546754213</v>
      </c>
      <c r="Q10" s="164">
        <v>4.5545599072177598</v>
      </c>
      <c r="R10" s="164">
        <v>5.2770519729546699</v>
      </c>
      <c r="S10" s="164">
        <v>5.6038064589588803</v>
      </c>
      <c r="T10" s="164">
        <v>5.36047405394162</v>
      </c>
      <c r="U10" s="164">
        <v>3.1910438863287802</v>
      </c>
      <c r="V10" s="164">
        <v>-1.5380891352557999</v>
      </c>
      <c r="W10" s="164">
        <v>3.0397328812795701</v>
      </c>
      <c r="X10" s="164">
        <v>3.16855627858819</v>
      </c>
      <c r="Y10" s="164">
        <v>2.3962323846574498</v>
      </c>
      <c r="Z10" s="164">
        <v>2.48546800826588</v>
      </c>
      <c r="AA10" s="164">
        <v>1.41382645223791</v>
      </c>
      <c r="AB10" s="164">
        <v>1.3218622367823201</v>
      </c>
      <c r="AC10" s="164">
        <v>0.66455230785809005</v>
      </c>
      <c r="AD10" s="164">
        <v>1.15794695181737</v>
      </c>
      <c r="AE10" s="164">
        <v>1.4876173727156601</v>
      </c>
      <c r="AF10" s="164">
        <v>0.11305369716419</v>
      </c>
      <c r="AG10" s="164">
        <v>-6.4319748264492</v>
      </c>
      <c r="AH10" s="164">
        <v>4.9999999995326698</v>
      </c>
      <c r="AI10" s="164">
        <v>2.15547999658525</v>
      </c>
      <c r="AJ10" s="164">
        <v>1.4000249156926201</v>
      </c>
      <c r="AK10" s="164">
        <v>1.3000278137322601</v>
      </c>
      <c r="AL10" s="164">
        <v>1.3000013294764701</v>
      </c>
      <c r="AM10" s="164">
        <v>1.30000937937418</v>
      </c>
      <c r="AN10" s="176">
        <v>1.4905594145386001</v>
      </c>
    </row>
    <row r="11" spans="1:40" ht="15" customHeight="1" x14ac:dyDescent="0.35">
      <c r="A11" s="27" t="s">
        <v>52</v>
      </c>
      <c r="B11" s="122" t="s">
        <v>552</v>
      </c>
      <c r="C11" s="163">
        <v>-0.57853612040580005</v>
      </c>
      <c r="D11" s="163">
        <v>-0.66640533217609998</v>
      </c>
      <c r="E11" s="163">
        <v>2.0520915542426001</v>
      </c>
      <c r="F11" s="163">
        <v>-7.7339520472400003E-2</v>
      </c>
      <c r="G11" s="163">
        <v>-13.308823528556999</v>
      </c>
      <c r="H11" s="163">
        <v>2.8976685798551598</v>
      </c>
      <c r="I11" s="163">
        <v>6.2185465597443201</v>
      </c>
      <c r="J11" s="163">
        <v>3.8140076321334702</v>
      </c>
      <c r="K11" s="163">
        <v>-0.38574631172980001</v>
      </c>
      <c r="L11" s="163">
        <v>4.6501898294366599</v>
      </c>
      <c r="M11" s="163">
        <v>3.8973228519601402</v>
      </c>
      <c r="N11" s="163">
        <v>5.3168682602027202</v>
      </c>
      <c r="O11" s="163">
        <v>4.5060145720648803</v>
      </c>
      <c r="P11" s="163">
        <v>6.9449737309758</v>
      </c>
      <c r="Q11" s="163">
        <v>7.0323952522231901</v>
      </c>
      <c r="R11" s="163">
        <v>7.2355989680641901</v>
      </c>
      <c r="S11" s="163">
        <v>7.9036944055112697</v>
      </c>
      <c r="T11" s="163">
        <v>8.35243627626501</v>
      </c>
      <c r="U11" s="163">
        <v>7.7738958172071104</v>
      </c>
      <c r="V11" s="163">
        <v>9.22034843113744</v>
      </c>
      <c r="W11" s="163">
        <v>10.298245955161599</v>
      </c>
      <c r="X11" s="163">
        <v>5.5646023340811803</v>
      </c>
      <c r="Y11" s="163">
        <v>7.5975932224970304</v>
      </c>
      <c r="Z11" s="163">
        <v>5.0574909809588702</v>
      </c>
      <c r="AA11" s="163">
        <v>4.6977290967098897</v>
      </c>
      <c r="AB11" s="163">
        <v>2.9199802374691299</v>
      </c>
      <c r="AC11" s="163">
        <v>3.7767755158774499</v>
      </c>
      <c r="AD11" s="163">
        <v>3.5043259465669299</v>
      </c>
      <c r="AE11" s="163">
        <v>4.0348115610321402</v>
      </c>
      <c r="AF11" s="163">
        <v>1.4413059786842399</v>
      </c>
      <c r="AG11" s="163">
        <v>-3.0199441675193999</v>
      </c>
      <c r="AH11" s="163">
        <v>1.00490746671498</v>
      </c>
      <c r="AI11" s="163">
        <v>1.1449056246659799</v>
      </c>
      <c r="AJ11" s="163">
        <v>1.3250722467167599</v>
      </c>
      <c r="AK11" s="163">
        <v>1.4365825398271499</v>
      </c>
      <c r="AL11" s="163">
        <v>1.4447448488883201</v>
      </c>
      <c r="AM11" s="163">
        <v>1.4529063740303101</v>
      </c>
      <c r="AN11" s="175">
        <v>1.3607740411848399</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-1.1106503930706</v>
      </c>
      <c r="M12" s="165">
        <v>-4.2307061687941001</v>
      </c>
      <c r="N12" s="165">
        <v>-0.45375395922829997</v>
      </c>
      <c r="O12" s="165">
        <v>-7.7041054893576</v>
      </c>
      <c r="P12" s="165">
        <v>-16.224252657091998</v>
      </c>
      <c r="Q12" s="165">
        <v>-6.2703333620484001</v>
      </c>
      <c r="R12" s="165">
        <v>-7.4133942577129002</v>
      </c>
      <c r="S12" s="165">
        <v>-3.5560991394869998</v>
      </c>
      <c r="T12" s="165">
        <v>-3.4007195767607001</v>
      </c>
      <c r="U12" s="165">
        <v>-16.322849491161001</v>
      </c>
      <c r="V12" s="165">
        <v>7.3960515729731204</v>
      </c>
      <c r="W12" s="165">
        <v>19.683278993944999</v>
      </c>
      <c r="X12" s="165">
        <v>14.1967621419676</v>
      </c>
      <c r="Y12" s="165">
        <v>16.657579062159201</v>
      </c>
      <c r="Z12" s="165">
        <v>1.9747604580509399</v>
      </c>
      <c r="AA12" s="165">
        <v>2.3834078148275499</v>
      </c>
      <c r="AB12" s="165">
        <v>1.7907106883044299</v>
      </c>
      <c r="AC12" s="165">
        <v>0.48927982407915999</v>
      </c>
      <c r="AD12" s="165">
        <v>4.9674489851742498</v>
      </c>
      <c r="AE12" s="165">
        <v>4.8345233752019601</v>
      </c>
      <c r="AF12" s="165">
        <v>-6.1437960486412999</v>
      </c>
      <c r="AG12" s="165">
        <v>-4.0691145623661997</v>
      </c>
      <c r="AH12" s="165">
        <v>5.1334592338188498</v>
      </c>
      <c r="AI12" s="165">
        <v>3.08114893012463</v>
      </c>
      <c r="AJ12" s="165">
        <v>2.9966664614856402</v>
      </c>
      <c r="AK12" s="165">
        <v>3.0235770693578798</v>
      </c>
      <c r="AL12" s="165">
        <v>3.0641251365276099</v>
      </c>
      <c r="AM12" s="165">
        <v>3.0474455624618599</v>
      </c>
      <c r="AN12" s="177">
        <v>3.0425883184084199</v>
      </c>
    </row>
    <row r="13" spans="1:40" ht="15" customHeight="1" thickBot="1" x14ac:dyDescent="0.4">
      <c r="A13" s="74" t="s">
        <v>805</v>
      </c>
      <c r="B13" s="126" t="s">
        <v>8</v>
      </c>
      <c r="C13" s="166">
        <v>1.20428046715143</v>
      </c>
      <c r="D13" s="166">
        <v>6.8285101281258402</v>
      </c>
      <c r="E13" s="166">
        <v>4.7374940124891101</v>
      </c>
      <c r="F13" s="166">
        <v>6.3362743421346002</v>
      </c>
      <c r="G13" s="166">
        <v>2.9918693510777299</v>
      </c>
      <c r="H13" s="166">
        <v>4.1246240802238097</v>
      </c>
      <c r="I13" s="166">
        <v>5.2917221259682004</v>
      </c>
      <c r="J13" s="166">
        <v>3.5270905723612498</v>
      </c>
      <c r="K13" s="166">
        <v>1.17084767154362</v>
      </c>
      <c r="L13" s="166">
        <v>2.6352509429747899</v>
      </c>
      <c r="M13" s="166">
        <v>3.4210995236014199</v>
      </c>
      <c r="N13" s="166">
        <v>2.73613322762156</v>
      </c>
      <c r="O13" s="166">
        <v>4.50098725960971</v>
      </c>
      <c r="P13" s="166">
        <v>2.5720525790842199</v>
      </c>
      <c r="Q13" s="166">
        <v>5.0972251770251704</v>
      </c>
      <c r="R13" s="166">
        <v>6.1912945414859202</v>
      </c>
      <c r="S13" s="166">
        <v>6.3555468156200199</v>
      </c>
      <c r="T13" s="166">
        <v>6.6767144744781097</v>
      </c>
      <c r="U13" s="166">
        <v>4.4491681265205703</v>
      </c>
      <c r="V13" s="166">
        <v>-0.23427047631709999</v>
      </c>
      <c r="W13" s="166">
        <v>4.4145171580072597</v>
      </c>
      <c r="X13" s="166">
        <v>3.8608765725669199</v>
      </c>
      <c r="Y13" s="166">
        <v>4.3598377736349496</v>
      </c>
      <c r="Z13" s="166">
        <v>3.4894441320049499</v>
      </c>
      <c r="AA13" s="166">
        <v>2.6435180104469902</v>
      </c>
      <c r="AB13" s="166">
        <v>1.4312711884108</v>
      </c>
      <c r="AC13" s="166">
        <v>0.57165408721016997</v>
      </c>
      <c r="AD13" s="166">
        <v>1.30836736384862</v>
      </c>
      <c r="AE13" s="166">
        <v>1.2901771844486201</v>
      </c>
      <c r="AF13" s="166">
        <v>0.17223101953395001</v>
      </c>
      <c r="AG13" s="166">
        <v>-5.7206591846565997</v>
      </c>
      <c r="AH13" s="166">
        <v>3.7602775713440302</v>
      </c>
      <c r="AI13" s="166">
        <v>2.3895308271659301</v>
      </c>
      <c r="AJ13" s="166">
        <v>2.3745013758870299</v>
      </c>
      <c r="AK13" s="166">
        <v>2.0427254628751998</v>
      </c>
      <c r="AL13" s="166">
        <v>2.1055289788743199</v>
      </c>
      <c r="AM13" s="166">
        <v>2.5384128352372199</v>
      </c>
      <c r="AN13" s="178">
        <v>2.2899698308354899</v>
      </c>
    </row>
    <row r="14" spans="1:40" ht="15" customHeight="1" x14ac:dyDescent="0.35">
      <c r="A14" s="77" t="s">
        <v>54</v>
      </c>
      <c r="B14" s="122" t="s">
        <v>9</v>
      </c>
      <c r="C14" s="164">
        <v>3.4582161167815899</v>
      </c>
      <c r="D14" s="164">
        <v>5.7810226406045597</v>
      </c>
      <c r="E14" s="164">
        <v>1.00747418411094</v>
      </c>
      <c r="F14" s="164">
        <v>-6.2363395316575998</v>
      </c>
      <c r="G14" s="164">
        <v>-3.8291671836380998</v>
      </c>
      <c r="H14" s="164">
        <v>-7.9192131398903998</v>
      </c>
      <c r="I14" s="164">
        <v>-8.0013903275977007</v>
      </c>
      <c r="J14" s="164">
        <v>0.41337094449221001</v>
      </c>
      <c r="K14" s="164">
        <v>4.7520445266142</v>
      </c>
      <c r="L14" s="164">
        <v>1.1639590701618501</v>
      </c>
      <c r="M14" s="164">
        <v>1.78133209693407</v>
      </c>
      <c r="N14" s="164">
        <v>1.66495607793096</v>
      </c>
      <c r="O14" s="164">
        <v>2.3530280332526599</v>
      </c>
      <c r="P14" s="164">
        <v>2.4693919004343798</v>
      </c>
      <c r="Q14" s="164">
        <v>3.7662268969737198</v>
      </c>
      <c r="R14" s="164">
        <v>4.3700518777579198</v>
      </c>
      <c r="S14" s="164">
        <v>5.4138071449144398</v>
      </c>
      <c r="T14" s="164">
        <v>3.4519524895262101</v>
      </c>
      <c r="U14" s="164">
        <v>4.8617129950775002</v>
      </c>
      <c r="V14" s="164">
        <v>3.8127469365215201</v>
      </c>
      <c r="W14" s="164">
        <v>5.1241633033803904</v>
      </c>
      <c r="X14" s="164">
        <v>4.0326024962529701</v>
      </c>
      <c r="Y14" s="164">
        <v>4.4467082221454399</v>
      </c>
      <c r="Z14" s="164">
        <v>4.9241952612883102</v>
      </c>
      <c r="AA14" s="164">
        <v>4.2406516436807902</v>
      </c>
      <c r="AB14" s="164">
        <v>-3.9</v>
      </c>
      <c r="AC14" s="164">
        <v>-0.60001904638030001</v>
      </c>
      <c r="AD14" s="164">
        <v>0.50000613396938998</v>
      </c>
      <c r="AE14" s="164">
        <v>1.6099161908880599</v>
      </c>
      <c r="AF14" s="164">
        <v>1.8424698833088999</v>
      </c>
      <c r="AG14" s="164">
        <v>-1.0400301082831001</v>
      </c>
      <c r="AH14" s="164">
        <v>1.63400332360524</v>
      </c>
      <c r="AI14" s="164">
        <v>4.1911462635348302</v>
      </c>
      <c r="AJ14" s="164">
        <v>4.66517900727872</v>
      </c>
      <c r="AK14" s="164">
        <v>4.9427104331121203</v>
      </c>
      <c r="AL14" s="164">
        <v>5.2092633635459897</v>
      </c>
      <c r="AM14" s="164">
        <v>4.8397067881398801</v>
      </c>
      <c r="AN14" s="176">
        <v>4.7690529522027996</v>
      </c>
    </row>
    <row r="15" spans="1:40" ht="15" customHeight="1" x14ac:dyDescent="0.35">
      <c r="A15" s="77" t="s">
        <v>55</v>
      </c>
      <c r="B15" s="122" t="s">
        <v>10</v>
      </c>
      <c r="C15" s="164">
        <v>-6.1611132896683998</v>
      </c>
      <c r="D15" s="164">
        <v>-3.7640451263430998</v>
      </c>
      <c r="E15" s="164">
        <v>-3.0501556478678</v>
      </c>
      <c r="F15" s="164">
        <v>-3.1581037030884</v>
      </c>
      <c r="G15" s="164">
        <v>-2.4949880940617</v>
      </c>
      <c r="H15" s="164">
        <v>3.30441692584311</v>
      </c>
      <c r="I15" s="164">
        <v>4.9119395422224397</v>
      </c>
      <c r="J15" s="164">
        <v>5.3141584637020198</v>
      </c>
      <c r="K15" s="164">
        <v>4.8953595268231602</v>
      </c>
      <c r="L15" s="164">
        <v>4.0622788374970096</v>
      </c>
      <c r="M15" s="164">
        <v>3.5533743641612601</v>
      </c>
      <c r="N15" s="164">
        <v>4.3680842421700596</v>
      </c>
      <c r="O15" s="164">
        <v>4.2372036771851196</v>
      </c>
      <c r="P15" s="164">
        <v>4.5671952563738802</v>
      </c>
      <c r="Q15" s="164">
        <v>6.78095592377319</v>
      </c>
      <c r="R15" s="164">
        <v>2.02066230714677</v>
      </c>
      <c r="S15" s="164">
        <v>3.45766879254916</v>
      </c>
      <c r="T15" s="164">
        <v>4.9022017324404503</v>
      </c>
      <c r="U15" s="164">
        <v>3.4888009190369398</v>
      </c>
      <c r="V15" s="164">
        <v>2.1986641028750098</v>
      </c>
      <c r="W15" s="164">
        <v>3.4225076429637702</v>
      </c>
      <c r="X15" s="164">
        <v>4.1292771577894802</v>
      </c>
      <c r="Y15" s="164">
        <v>4.5432650156673304</v>
      </c>
      <c r="Z15" s="164">
        <v>5.4042657097173699</v>
      </c>
      <c r="AA15" s="164">
        <v>5.8840593266804602</v>
      </c>
      <c r="AB15" s="164">
        <v>5.6514637436283097</v>
      </c>
      <c r="AC15" s="164">
        <v>4.6484815502714003</v>
      </c>
      <c r="AD15" s="164">
        <v>3.5490873195642498</v>
      </c>
      <c r="AE15" s="164">
        <v>4.0624868403780896</v>
      </c>
      <c r="AF15" s="164">
        <v>3.7207114218862598</v>
      </c>
      <c r="AG15" s="164">
        <v>-1.5413561501937001</v>
      </c>
      <c r="AH15" s="164">
        <v>3.6246359290204002</v>
      </c>
      <c r="AI15" s="164">
        <v>4.5591919462365302</v>
      </c>
      <c r="AJ15" s="164">
        <v>4.9023642641578</v>
      </c>
      <c r="AK15" s="164">
        <v>5.2612648933718402</v>
      </c>
      <c r="AL15" s="164">
        <v>5.3968145641746199</v>
      </c>
      <c r="AM15" s="164">
        <v>5.5570270716115697</v>
      </c>
      <c r="AN15" s="176">
        <v>5.1347152801723102</v>
      </c>
    </row>
    <row r="16" spans="1:40" ht="15" customHeight="1" x14ac:dyDescent="0.35">
      <c r="A16" s="77" t="s">
        <v>56</v>
      </c>
      <c r="B16" s="122" t="s">
        <v>11</v>
      </c>
      <c r="C16" s="164">
        <v>1.3642481128152599</v>
      </c>
      <c r="D16" s="164">
        <v>-0.79899292843009995</v>
      </c>
      <c r="E16" s="164">
        <v>-4.9229749246364003</v>
      </c>
      <c r="F16" s="164">
        <v>-1.1978126434816001</v>
      </c>
      <c r="G16" s="164">
        <v>12.5721785055194</v>
      </c>
      <c r="H16" s="164">
        <v>3.16640591494293</v>
      </c>
      <c r="I16" s="164">
        <v>-6.1574506375454003</v>
      </c>
      <c r="J16" s="164">
        <v>4.1047970571588497</v>
      </c>
      <c r="K16" s="164">
        <v>3.3402307158493199</v>
      </c>
      <c r="L16" s="164">
        <v>2.88708787662324</v>
      </c>
      <c r="M16" s="164">
        <v>-3.5807301534407001</v>
      </c>
      <c r="N16" s="164">
        <v>2.60910976978148</v>
      </c>
      <c r="O16" s="164">
        <v>2.09134813917824</v>
      </c>
      <c r="P16" s="164">
        <v>-2.2492607565188001</v>
      </c>
      <c r="Q16" s="164">
        <v>-9.6456459102299996E-2</v>
      </c>
      <c r="R16" s="164">
        <v>2.9310500861877902</v>
      </c>
      <c r="S16" s="164">
        <v>4.7539619704512797</v>
      </c>
      <c r="T16" s="164">
        <v>4.0308107353353799</v>
      </c>
      <c r="U16" s="164">
        <v>2.6133384558362698</v>
      </c>
      <c r="V16" s="164">
        <v>2.8118647444097502</v>
      </c>
      <c r="W16" s="164">
        <v>4.6310626804768598</v>
      </c>
      <c r="X16" s="164">
        <v>4.1947268904047696</v>
      </c>
      <c r="Y16" s="164">
        <v>5.0536487808847204</v>
      </c>
      <c r="Z16" s="164">
        <v>-36.391977098388999</v>
      </c>
      <c r="AA16" s="164">
        <v>8.0429641687549999E-2</v>
      </c>
      <c r="AB16" s="164">
        <v>4.3384295205315002</v>
      </c>
      <c r="AC16" s="164">
        <v>4.7495205216724097</v>
      </c>
      <c r="AD16" s="164">
        <v>4.5275777971451898</v>
      </c>
      <c r="AE16" s="164">
        <v>3.8197889618351701</v>
      </c>
      <c r="AF16" s="164">
        <v>2.9702826924680199</v>
      </c>
      <c r="AG16" s="164">
        <v>0.96955151129924999</v>
      </c>
      <c r="AH16" s="164">
        <v>-0.99779911541249999</v>
      </c>
      <c r="AI16" s="164">
        <v>4.0312997628216598</v>
      </c>
      <c r="AJ16" s="164">
        <v>4.9779929389563602</v>
      </c>
      <c r="AK16" s="164">
        <v>4.9868806257880101</v>
      </c>
      <c r="AL16" s="164">
        <v>4.9615089766338603</v>
      </c>
      <c r="AM16" s="164">
        <v>4.8826031418532896</v>
      </c>
      <c r="AN16" s="176">
        <v>4.7674006984825397</v>
      </c>
    </row>
    <row r="17" spans="1:40" x14ac:dyDescent="0.35">
      <c r="A17" s="27" t="s">
        <v>57</v>
      </c>
      <c r="B17" s="154" t="s">
        <v>352</v>
      </c>
      <c r="C17" s="162">
        <v>3.2020109527388398</v>
      </c>
      <c r="D17" s="162">
        <v>10.4023235928292</v>
      </c>
      <c r="E17" s="162">
        <v>2.3920000034785498</v>
      </c>
      <c r="F17" s="162">
        <v>-2.0740348949087002</v>
      </c>
      <c r="G17" s="162">
        <v>5.4940332397554403</v>
      </c>
      <c r="H17" s="162">
        <v>-0.77496951516729995</v>
      </c>
      <c r="I17" s="162">
        <v>2.1153358773627899</v>
      </c>
      <c r="J17" s="162">
        <v>5.6533923192878497</v>
      </c>
      <c r="K17" s="162">
        <v>6.9515799185723601</v>
      </c>
      <c r="L17" s="162">
        <v>-0.68285021889859998</v>
      </c>
      <c r="M17" s="162">
        <v>-0.87968101999710002</v>
      </c>
      <c r="N17" s="162">
        <v>11.6581381184109</v>
      </c>
      <c r="O17" s="162">
        <v>8.4912053166709391</v>
      </c>
      <c r="P17" s="162">
        <v>14.721672723244399</v>
      </c>
      <c r="Q17" s="162">
        <v>33.629365082780502</v>
      </c>
      <c r="R17" s="162">
        <v>8.3111245433552501</v>
      </c>
      <c r="S17" s="162">
        <v>0.64818673144365002</v>
      </c>
      <c r="T17" s="162">
        <v>3.2715802504768501</v>
      </c>
      <c r="U17" s="162">
        <v>3.0631281453361101</v>
      </c>
      <c r="V17" s="162">
        <v>4.1386033903134498</v>
      </c>
      <c r="W17" s="162">
        <v>13.5975596776996</v>
      </c>
      <c r="X17" s="162">
        <v>0.11967199120296999</v>
      </c>
      <c r="Y17" s="162">
        <v>8.8072025612340603</v>
      </c>
      <c r="Z17" s="162">
        <v>5.7533446674307198</v>
      </c>
      <c r="AA17" s="162">
        <v>6.8929799056858299</v>
      </c>
      <c r="AB17" s="162">
        <v>1.76950234233371</v>
      </c>
      <c r="AC17" s="162">
        <v>-5.5575376452603003</v>
      </c>
      <c r="AD17" s="162">
        <v>-2.3796955216492002</v>
      </c>
      <c r="AE17" s="162">
        <v>2.3026025487981099</v>
      </c>
      <c r="AF17" s="162">
        <v>2.9600458078054199</v>
      </c>
      <c r="AG17" s="162">
        <v>-0.82089714835060001</v>
      </c>
      <c r="AH17" s="162">
        <v>0.93935256165458003</v>
      </c>
      <c r="AI17" s="162">
        <v>2.3710876451513498</v>
      </c>
      <c r="AJ17" s="162">
        <v>2.5401131443478802</v>
      </c>
      <c r="AK17" s="162">
        <v>4.3821191173012002</v>
      </c>
      <c r="AL17" s="162">
        <v>4.4100698842814801</v>
      </c>
      <c r="AM17" s="162">
        <v>3.8027298040641302</v>
      </c>
      <c r="AN17" s="174">
        <v>3.4974562999131802</v>
      </c>
    </row>
    <row r="18" spans="1:40" x14ac:dyDescent="0.35">
      <c r="A18" s="27" t="s">
        <v>58</v>
      </c>
      <c r="B18" s="154" t="s">
        <v>921</v>
      </c>
      <c r="C18" s="162">
        <v>1.00341413940339</v>
      </c>
      <c r="D18" s="162">
        <v>3.4022165508536699</v>
      </c>
      <c r="E18" s="162">
        <v>4.1806484804683501</v>
      </c>
      <c r="F18" s="162">
        <v>1.3155293253133999</v>
      </c>
      <c r="G18" s="162">
        <v>-1.4014836163913</v>
      </c>
      <c r="H18" s="162">
        <v>3.9650723901234701</v>
      </c>
      <c r="I18" s="162">
        <v>3.49542021061318</v>
      </c>
      <c r="J18" s="162">
        <v>-1.0039691329375999</v>
      </c>
      <c r="K18" s="162">
        <v>8.9496479547619892</v>
      </c>
      <c r="L18" s="162">
        <v>-3.6775171164999998</v>
      </c>
      <c r="M18" s="162">
        <v>11.752389461332999</v>
      </c>
      <c r="N18" s="162">
        <v>-4.8225373592742997</v>
      </c>
      <c r="O18" s="162">
        <v>0.98515371497173998</v>
      </c>
      <c r="P18" s="162">
        <v>0.45861575154341999</v>
      </c>
      <c r="Q18" s="162">
        <v>-0.1971618855607</v>
      </c>
      <c r="R18" s="162">
        <v>9.2113748649468796</v>
      </c>
      <c r="S18" s="162">
        <v>7.9862383633429097</v>
      </c>
      <c r="T18" s="162">
        <v>-6.6139948044099999</v>
      </c>
      <c r="U18" s="162">
        <v>6.3063759558526202</v>
      </c>
      <c r="V18" s="162">
        <v>11.637288861575801</v>
      </c>
      <c r="W18" s="162">
        <v>9.9312654309558006</v>
      </c>
      <c r="X18" s="162">
        <v>2.20591936286718</v>
      </c>
      <c r="Y18" s="162">
        <v>9.9471531425756208</v>
      </c>
      <c r="Z18" s="162">
        <v>-0.71243445187639998</v>
      </c>
      <c r="AA18" s="162">
        <v>6.7166793337864599</v>
      </c>
      <c r="AB18" s="162">
        <v>-3.5505817654546998</v>
      </c>
      <c r="AC18" s="162">
        <v>-10.702096259077001</v>
      </c>
      <c r="AD18" s="162">
        <v>-4.3735009982164996</v>
      </c>
      <c r="AE18" s="162">
        <v>-4.8460010612986997</v>
      </c>
      <c r="AF18" s="162">
        <v>-0.43114758693920002</v>
      </c>
      <c r="AG18" s="162">
        <v>-8.1691744314386003</v>
      </c>
      <c r="AH18" s="162">
        <v>-0.16403894204819999</v>
      </c>
      <c r="AI18" s="162">
        <v>2.30317502076911</v>
      </c>
      <c r="AJ18" s="162">
        <v>2.97590616723806</v>
      </c>
      <c r="AK18" s="162">
        <v>6.7916470998522298</v>
      </c>
      <c r="AL18" s="162">
        <v>1.80976650788232</v>
      </c>
      <c r="AM18" s="162">
        <v>0.73771098501637999</v>
      </c>
      <c r="AN18" s="174">
        <v>2.9031591475792999</v>
      </c>
    </row>
    <row r="19" spans="1:40" x14ac:dyDescent="0.35">
      <c r="A19" s="27" t="s">
        <v>59</v>
      </c>
      <c r="B19" s="122" t="s">
        <v>577</v>
      </c>
      <c r="C19" s="163">
        <v>-6.5683175275158998</v>
      </c>
      <c r="D19" s="163">
        <v>-8.4454929695959997</v>
      </c>
      <c r="E19" s="163">
        <v>-10.461686585061001</v>
      </c>
      <c r="F19" s="163">
        <v>-13.468294919071999</v>
      </c>
      <c r="G19" s="163">
        <v>-6.1439576759744998</v>
      </c>
      <c r="H19" s="163">
        <v>2.76240885806043</v>
      </c>
      <c r="I19" s="163">
        <v>-1.9347409804058999</v>
      </c>
      <c r="J19" s="163">
        <v>-7.8399681768122997</v>
      </c>
      <c r="K19" s="163">
        <v>-3.8751076666949</v>
      </c>
      <c r="L19" s="163">
        <v>-3.8024455436953999</v>
      </c>
      <c r="M19" s="163">
        <v>-8.1358975377871996</v>
      </c>
      <c r="N19" s="163">
        <v>-2.1001730248885</v>
      </c>
      <c r="O19" s="163">
        <v>2.9477651835976499</v>
      </c>
      <c r="P19" s="163">
        <v>5.57782231144426</v>
      </c>
      <c r="Q19" s="163">
        <v>6.7383739332429498</v>
      </c>
      <c r="R19" s="163">
        <v>6.13515115548973</v>
      </c>
      <c r="S19" s="163">
        <v>5.3209795654899796</v>
      </c>
      <c r="T19" s="163">
        <v>6.2594777643739699</v>
      </c>
      <c r="U19" s="163">
        <v>6.2258942686919401</v>
      </c>
      <c r="V19" s="163">
        <v>2.8550640101148601</v>
      </c>
      <c r="W19" s="163">
        <v>7.1079765758139297</v>
      </c>
      <c r="X19" s="163">
        <v>6.8746708900162998</v>
      </c>
      <c r="Y19" s="163">
        <v>7.0868989467194101</v>
      </c>
      <c r="Z19" s="163">
        <v>8.4819566360875793</v>
      </c>
      <c r="AA19" s="163">
        <v>9.4702880993100997</v>
      </c>
      <c r="AB19" s="163">
        <v>6.9161878071583898</v>
      </c>
      <c r="AC19" s="163">
        <v>2.39937909738559</v>
      </c>
      <c r="AD19" s="163">
        <v>3.72694765883011</v>
      </c>
      <c r="AE19" s="163">
        <v>5.81555738945434</v>
      </c>
      <c r="AF19" s="163">
        <v>4.3900173453409899</v>
      </c>
      <c r="AG19" s="163">
        <v>1.7354227651635401</v>
      </c>
      <c r="AH19" s="163">
        <v>4.8616106784125996</v>
      </c>
      <c r="AI19" s="163">
        <v>5.5941721045888801</v>
      </c>
      <c r="AJ19" s="163">
        <v>6.6134299790601201</v>
      </c>
      <c r="AK19" s="163">
        <v>6.8067005227433297</v>
      </c>
      <c r="AL19" s="163">
        <v>6.6888269311040203</v>
      </c>
      <c r="AM19" s="163">
        <v>5.4436586511175102</v>
      </c>
      <c r="AN19" s="175">
        <v>6.2277429887906797</v>
      </c>
    </row>
    <row r="20" spans="1:40" x14ac:dyDescent="0.35">
      <c r="A20" s="27" t="s">
        <v>60</v>
      </c>
      <c r="B20" s="154" t="s">
        <v>353</v>
      </c>
      <c r="C20" s="162">
        <v>2.53652504609583</v>
      </c>
      <c r="D20" s="162">
        <v>-1.2452066675688001</v>
      </c>
      <c r="E20" s="162">
        <v>33.002358030371802</v>
      </c>
      <c r="F20" s="162">
        <v>10.4605239222566</v>
      </c>
      <c r="G20" s="162">
        <v>16.807683030499401</v>
      </c>
      <c r="H20" s="162">
        <v>26.5101633950277</v>
      </c>
      <c r="I20" s="162">
        <v>52.677710164626703</v>
      </c>
      <c r="J20" s="162">
        <v>147.972540199816</v>
      </c>
      <c r="K20" s="162">
        <v>24.814888361081199</v>
      </c>
      <c r="L20" s="162">
        <v>26.3948524345846</v>
      </c>
      <c r="M20" s="162">
        <v>110.50521636730601</v>
      </c>
      <c r="N20" s="162">
        <v>60.023147215980899</v>
      </c>
      <c r="O20" s="162">
        <v>19.6210466108374</v>
      </c>
      <c r="P20" s="162">
        <v>14.4554197456438</v>
      </c>
      <c r="Q20" s="162">
        <v>30.3912213485542</v>
      </c>
      <c r="R20" s="162">
        <v>8.21012784914039</v>
      </c>
      <c r="S20" s="162">
        <v>6.5011476717383498</v>
      </c>
      <c r="T20" s="162">
        <v>15.2821112138344</v>
      </c>
      <c r="U20" s="162">
        <v>17.799111898105899</v>
      </c>
      <c r="V20" s="162">
        <v>1.34335628806095</v>
      </c>
      <c r="W20" s="162">
        <v>-8.9241621117093004</v>
      </c>
      <c r="X20" s="162">
        <v>6.5239226430415203</v>
      </c>
      <c r="Y20" s="162">
        <v>8.3128422633501593</v>
      </c>
      <c r="Z20" s="162">
        <v>-4.1331790825028998</v>
      </c>
      <c r="AA20" s="162">
        <v>0.41506094798238002</v>
      </c>
      <c r="AB20" s="162">
        <v>-9.1100425579302993</v>
      </c>
      <c r="AC20" s="162">
        <v>-8.8164176629697</v>
      </c>
      <c r="AD20" s="162">
        <v>-5.6675027601916996</v>
      </c>
      <c r="AE20" s="162">
        <v>-6.2365509822806002</v>
      </c>
      <c r="AF20" s="162">
        <v>-5.9789369044763996</v>
      </c>
      <c r="AG20" s="162">
        <v>-4.8933564750123999</v>
      </c>
      <c r="AH20" s="162">
        <v>4.1459983888827203</v>
      </c>
      <c r="AI20" s="162">
        <v>-5.6257285739874998</v>
      </c>
      <c r="AJ20" s="162">
        <v>-1.5017610587004</v>
      </c>
      <c r="AK20" s="162">
        <v>-1.0272944151158001</v>
      </c>
      <c r="AL20" s="162">
        <v>-2.8122220272870999</v>
      </c>
      <c r="AM20" s="162">
        <v>-2.1499641613292</v>
      </c>
      <c r="AN20" s="174">
        <v>-2.6369808779102999</v>
      </c>
    </row>
    <row r="21" spans="1:40" x14ac:dyDescent="0.35">
      <c r="A21" s="27" t="s">
        <v>61</v>
      </c>
      <c r="B21" s="154" t="s">
        <v>354</v>
      </c>
      <c r="C21" s="162">
        <v>5.1465845421031702</v>
      </c>
      <c r="D21" s="162">
        <v>6.1235423586210302</v>
      </c>
      <c r="E21" s="162">
        <v>-3.0867757524055</v>
      </c>
      <c r="F21" s="162">
        <v>3.9465550094873301</v>
      </c>
      <c r="G21" s="162">
        <v>3.7127548386436802</v>
      </c>
      <c r="H21" s="162">
        <v>4.9738477619271801</v>
      </c>
      <c r="I21" s="162">
        <v>3.62504902237528</v>
      </c>
      <c r="J21" s="162">
        <v>5.73836739643074</v>
      </c>
      <c r="K21" s="162">
        <v>3.4778335884450899</v>
      </c>
      <c r="L21" s="162">
        <v>-8.9431752235805</v>
      </c>
      <c r="M21" s="162">
        <v>-1.8831846114985999</v>
      </c>
      <c r="N21" s="162">
        <v>2.1496486161655302</v>
      </c>
      <c r="O21" s="162">
        <v>0.18670795112187999</v>
      </c>
      <c r="P21" s="162">
        <v>1.7009116222470599</v>
      </c>
      <c r="Q21" s="162">
        <v>1.1197865503086899</v>
      </c>
      <c r="R21" s="162">
        <v>-0.78642804019339996</v>
      </c>
      <c r="S21" s="162">
        <v>-1.9080991689450999</v>
      </c>
      <c r="T21" s="162">
        <v>6.3327943921791103</v>
      </c>
      <c r="U21" s="162">
        <v>1.7325105244066801</v>
      </c>
      <c r="V21" s="162">
        <v>-2.2791447907811002</v>
      </c>
      <c r="W21" s="162">
        <v>6.2704105857082499</v>
      </c>
      <c r="X21" s="162">
        <v>7.0917533425865402</v>
      </c>
      <c r="Y21" s="162">
        <v>5.2510769175040597</v>
      </c>
      <c r="Z21" s="162">
        <v>5.5169942280899997</v>
      </c>
      <c r="AA21" s="162">
        <v>4.4352827784219997</v>
      </c>
      <c r="AB21" s="162">
        <v>3.8788993950789301</v>
      </c>
      <c r="AC21" s="162">
        <v>2.0914422082956201</v>
      </c>
      <c r="AD21" s="162">
        <v>0.47264990980945998</v>
      </c>
      <c r="AE21" s="162">
        <v>0.84333277005879004</v>
      </c>
      <c r="AF21" s="162">
        <v>3.91521916827078</v>
      </c>
      <c r="AG21" s="162">
        <v>-1.8380919765570001</v>
      </c>
      <c r="AH21" s="162">
        <v>1.4810703092686099</v>
      </c>
      <c r="AI21" s="162">
        <v>3.9046837532776402</v>
      </c>
      <c r="AJ21" s="162">
        <v>3.1950482311881698</v>
      </c>
      <c r="AK21" s="162">
        <v>3.3830594239836298</v>
      </c>
      <c r="AL21" s="162">
        <v>3.4221150536575902</v>
      </c>
      <c r="AM21" s="162">
        <v>3.5144611246520099</v>
      </c>
      <c r="AN21" s="174">
        <v>3.4836076797754898</v>
      </c>
    </row>
    <row r="22" spans="1:40" ht="15" thickBot="1" x14ac:dyDescent="0.4">
      <c r="A22" s="77" t="s">
        <v>62</v>
      </c>
      <c r="B22" s="122" t="s">
        <v>555</v>
      </c>
      <c r="C22" s="164">
        <v>-2.1526457295653998</v>
      </c>
      <c r="D22" s="164">
        <v>1.20100270029735</v>
      </c>
      <c r="E22" s="164">
        <v>0.70000000321547995</v>
      </c>
      <c r="F22" s="164">
        <v>1.0999999997562999</v>
      </c>
      <c r="G22" s="164">
        <v>2.2000000003214102</v>
      </c>
      <c r="H22" s="164">
        <v>1.9999999968551601</v>
      </c>
      <c r="I22" s="164">
        <v>1.5000000005633001</v>
      </c>
      <c r="J22" s="164">
        <v>0.99632515864325</v>
      </c>
      <c r="K22" s="164">
        <v>2.4999839887616799</v>
      </c>
      <c r="L22" s="164">
        <v>2.5000058538563201</v>
      </c>
      <c r="M22" s="164">
        <v>0.44836833605541998</v>
      </c>
      <c r="N22" s="164">
        <v>2.3999999964924101</v>
      </c>
      <c r="O22" s="164">
        <v>2.3768774742280798</v>
      </c>
      <c r="P22" s="164">
        <v>6.57347269933455</v>
      </c>
      <c r="Q22" s="164">
        <v>3.8322270846450999</v>
      </c>
      <c r="R22" s="164">
        <v>7.0937704467562597</v>
      </c>
      <c r="S22" s="164">
        <v>9.1156465459020897</v>
      </c>
      <c r="T22" s="164">
        <v>3.2536049123670798</v>
      </c>
      <c r="U22" s="164">
        <v>8.1861718189639294</v>
      </c>
      <c r="V22" s="164">
        <v>2.4262813439985198</v>
      </c>
      <c r="W22" s="164">
        <v>6.6719853199217702</v>
      </c>
      <c r="X22" s="164">
        <v>4.3982016882656998</v>
      </c>
      <c r="Y22" s="164">
        <v>3.1419758486854801</v>
      </c>
      <c r="Z22" s="164">
        <v>4.8147943869875096</v>
      </c>
      <c r="AA22" s="164">
        <v>6.5499331020344496</v>
      </c>
      <c r="AB22" s="164">
        <v>3.79839893566565</v>
      </c>
      <c r="AC22" s="164">
        <v>4.1723777327764298</v>
      </c>
      <c r="AD22" s="164">
        <v>3.87118594634721</v>
      </c>
      <c r="AE22" s="164">
        <v>3.0277231320395201</v>
      </c>
      <c r="AF22" s="164">
        <v>2.2108561772691702</v>
      </c>
      <c r="AG22" s="164">
        <v>3.0032058749941202</v>
      </c>
      <c r="AH22" s="164">
        <v>2.1311828354999101</v>
      </c>
      <c r="AI22" s="164">
        <v>2.90736605732747</v>
      </c>
      <c r="AJ22" s="164">
        <v>3.26076845131935</v>
      </c>
      <c r="AK22" s="164">
        <v>3.5314503055367399</v>
      </c>
      <c r="AL22" s="164">
        <v>3.7371982710736802</v>
      </c>
      <c r="AM22" s="164">
        <v>3.9727670507524699</v>
      </c>
      <c r="AN22" s="176">
        <v>3.4812451778125402</v>
      </c>
    </row>
    <row r="23" spans="1:40" ht="15" thickBot="1" x14ac:dyDescent="0.4">
      <c r="A23" s="74" t="s">
        <v>805</v>
      </c>
      <c r="B23" s="126" t="s">
        <v>12</v>
      </c>
      <c r="C23" s="166">
        <v>-3.0064788951459001</v>
      </c>
      <c r="D23" s="166">
        <v>-1.9528665298729999</v>
      </c>
      <c r="E23" s="166">
        <v>-4.2062086104647003</v>
      </c>
      <c r="F23" s="166">
        <v>-4.5842970140889001</v>
      </c>
      <c r="G23" s="166">
        <v>-1.3136496786983001</v>
      </c>
      <c r="H23" s="166">
        <v>2.9764572136874099</v>
      </c>
      <c r="I23" s="166">
        <v>2.0119063801938699</v>
      </c>
      <c r="J23" s="166">
        <v>3.8052775321975698</v>
      </c>
      <c r="K23" s="166">
        <v>3.5747026843061001</v>
      </c>
      <c r="L23" s="166">
        <v>-0.85936210400879998</v>
      </c>
      <c r="M23" s="166">
        <v>7.2189905073196696</v>
      </c>
      <c r="N23" s="166">
        <v>7.1803470151534201</v>
      </c>
      <c r="O23" s="166">
        <v>4.8083578272022596</v>
      </c>
      <c r="P23" s="166">
        <v>5.6255373453376203</v>
      </c>
      <c r="Q23" s="166">
        <v>10.9537644335472</v>
      </c>
      <c r="R23" s="166">
        <v>4.8039099703843497</v>
      </c>
      <c r="S23" s="166">
        <v>3.8934817869398501</v>
      </c>
      <c r="T23" s="166">
        <v>5.6473567348834504</v>
      </c>
      <c r="U23" s="166">
        <v>6.5765133843974297</v>
      </c>
      <c r="V23" s="166">
        <v>2.9027365985645202</v>
      </c>
      <c r="W23" s="166">
        <v>4.5023236874133401</v>
      </c>
      <c r="X23" s="166">
        <v>4.7946488458061003</v>
      </c>
      <c r="Y23" s="166">
        <v>6.8028607528962004</v>
      </c>
      <c r="Z23" s="166">
        <v>3.38734619227795</v>
      </c>
      <c r="AA23" s="166">
        <v>5.85345642908102</v>
      </c>
      <c r="AB23" s="166">
        <v>2.7102252508022602</v>
      </c>
      <c r="AC23" s="166">
        <v>0.29407431630052999</v>
      </c>
      <c r="AD23" s="166">
        <v>1.2292869756829601</v>
      </c>
      <c r="AE23" s="166">
        <v>2.50657305291457</v>
      </c>
      <c r="AF23" s="166">
        <v>2.7475325722144102</v>
      </c>
      <c r="AG23" s="166">
        <v>-1.0767679741609999</v>
      </c>
      <c r="AH23" s="166">
        <v>3.27533419132061</v>
      </c>
      <c r="AI23" s="166">
        <v>3.7670462700070799</v>
      </c>
      <c r="AJ23" s="166">
        <v>4.5611842226009696</v>
      </c>
      <c r="AK23" s="166">
        <v>5.2038405881319401</v>
      </c>
      <c r="AL23" s="166">
        <v>4.8646605409461099</v>
      </c>
      <c r="AM23" s="166">
        <v>4.4501395673907496</v>
      </c>
      <c r="AN23" s="178">
        <v>4.5682751707083904</v>
      </c>
    </row>
    <row r="24" spans="1:40" x14ac:dyDescent="0.35">
      <c r="A24" s="77" t="s">
        <v>63</v>
      </c>
      <c r="B24" s="122" t="s">
        <v>13</v>
      </c>
      <c r="C24" s="164">
        <v>7.3628563367734303</v>
      </c>
      <c r="D24" s="164">
        <v>-6.1555270278474001</v>
      </c>
      <c r="E24" s="164">
        <v>7.3816918585878399</v>
      </c>
      <c r="F24" s="164">
        <v>2.5106575619305</v>
      </c>
      <c r="G24" s="164">
        <v>-4.0068309612266999</v>
      </c>
      <c r="H24" s="164">
        <v>5.6303360300884</v>
      </c>
      <c r="I24" s="164">
        <v>-0.52466896244289996</v>
      </c>
      <c r="J24" s="164">
        <v>4.4015588082748396</v>
      </c>
      <c r="K24" s="164">
        <v>1.409121088578E-2</v>
      </c>
      <c r="L24" s="164">
        <v>2.7236474305473202</v>
      </c>
      <c r="M24" s="164">
        <v>-0.9668748633473</v>
      </c>
      <c r="N24" s="164">
        <v>5.4442624197327101</v>
      </c>
      <c r="O24" s="164">
        <v>4.6157954049951302</v>
      </c>
      <c r="P24" s="164">
        <v>1.97106987685047</v>
      </c>
      <c r="Q24" s="164">
        <v>3.1003278765851001</v>
      </c>
      <c r="R24" s="164">
        <v>5.74522696009317</v>
      </c>
      <c r="S24" s="164">
        <v>-1.8287920913139</v>
      </c>
      <c r="T24" s="164">
        <v>0.80369949977376998</v>
      </c>
      <c r="U24" s="164">
        <v>3.9646111887181599</v>
      </c>
      <c r="V24" s="164">
        <v>3.2407407417385499</v>
      </c>
      <c r="W24" s="164">
        <v>3.77776673628225</v>
      </c>
      <c r="X24" s="164">
        <v>4.1435066884728498</v>
      </c>
      <c r="Y24" s="164">
        <v>3.1684098843690198</v>
      </c>
      <c r="Z24" s="164">
        <v>4.4662472968376203</v>
      </c>
      <c r="AA24" s="164">
        <v>2.1066576036032201</v>
      </c>
      <c r="AB24" s="164">
        <v>1.2992516555767399</v>
      </c>
      <c r="AC24" s="164">
        <v>3.4565828575884501</v>
      </c>
      <c r="AD24" s="164">
        <v>4.1774901392816401</v>
      </c>
      <c r="AE24" s="164">
        <v>3.6390122634191799</v>
      </c>
      <c r="AF24" s="164">
        <v>1.75575890773387</v>
      </c>
      <c r="AG24" s="164">
        <v>-0.5035111931174</v>
      </c>
      <c r="AH24" s="164">
        <v>1.59986839745034</v>
      </c>
      <c r="AI24" s="164">
        <v>3.82983527619791</v>
      </c>
      <c r="AJ24" s="164">
        <v>3.6818886755904998</v>
      </c>
      <c r="AK24" s="164">
        <v>3.8631850836540198</v>
      </c>
      <c r="AL24" s="164">
        <v>4.29993668994255</v>
      </c>
      <c r="AM24" s="164">
        <v>4.3998596422283098</v>
      </c>
      <c r="AN24" s="176">
        <v>4.0145590227165497</v>
      </c>
    </row>
    <row r="25" spans="1:40" x14ac:dyDescent="0.35">
      <c r="A25" s="77" t="s">
        <v>64</v>
      </c>
      <c r="B25" s="122" t="s">
        <v>14</v>
      </c>
      <c r="C25" s="164" t="s">
        <v>316</v>
      </c>
      <c r="D25" s="164">
        <v>-4.4564986709997996</v>
      </c>
      <c r="E25" s="164">
        <v>0.56190072694002002</v>
      </c>
      <c r="F25" s="164">
        <v>-6.7508109838493997</v>
      </c>
      <c r="G25" s="164">
        <v>-1.3601665119494</v>
      </c>
      <c r="H25" s="164">
        <v>-3.4809003507935001</v>
      </c>
      <c r="I25" s="164">
        <v>-3.7323088636807</v>
      </c>
      <c r="J25" s="164">
        <v>-1.2157302376012</v>
      </c>
      <c r="K25" s="164">
        <v>0.11382259822599</v>
      </c>
      <c r="L25" s="164">
        <v>2.9193362767559998</v>
      </c>
      <c r="M25" s="164">
        <v>0.71333313374361995</v>
      </c>
      <c r="N25" s="164">
        <v>1.7929951819913199</v>
      </c>
      <c r="O25" s="164">
        <v>3.2343096393211699</v>
      </c>
      <c r="P25" s="164">
        <v>3.1864210525191599</v>
      </c>
      <c r="Q25" s="164">
        <v>2.77850735887144</v>
      </c>
      <c r="R25" s="164">
        <v>3.1111047711510902</v>
      </c>
      <c r="S25" s="164">
        <v>4.8250228610822399</v>
      </c>
      <c r="T25" s="164">
        <v>5.0165556403343201</v>
      </c>
      <c r="U25" s="164">
        <v>5.8056106888781898</v>
      </c>
      <c r="V25" s="164">
        <v>1.6163347480252701</v>
      </c>
      <c r="W25" s="164">
        <v>4.1474639646696501</v>
      </c>
      <c r="X25" s="164">
        <v>7.29265461228976</v>
      </c>
      <c r="Y25" s="164">
        <v>4.8421904895309398</v>
      </c>
      <c r="Z25" s="164">
        <v>5.0006447484213901</v>
      </c>
      <c r="AA25" s="164">
        <v>7.0615432334924</v>
      </c>
      <c r="AB25" s="164">
        <v>7.6750670325833203</v>
      </c>
      <c r="AC25" s="164">
        <v>6.9184051632631904</v>
      </c>
      <c r="AD25" s="164">
        <v>5.0770366755546998</v>
      </c>
      <c r="AE25" s="164">
        <v>8.4949428909514104</v>
      </c>
      <c r="AF25" s="164">
        <v>7.5000000010299299</v>
      </c>
      <c r="AG25" s="164">
        <v>1.00000000080704</v>
      </c>
      <c r="AH25" s="164">
        <v>5.0000000000000098</v>
      </c>
      <c r="AI25" s="164">
        <v>5.4999999996217204</v>
      </c>
      <c r="AJ25" s="164">
        <v>5.9999999997066196</v>
      </c>
      <c r="AK25" s="164">
        <v>6.0000000000000098</v>
      </c>
      <c r="AL25" s="164">
        <v>6.0000000005512097</v>
      </c>
      <c r="AM25" s="164">
        <v>5.9999999998905196</v>
      </c>
      <c r="AN25" s="176">
        <v>5.8998107849409998</v>
      </c>
    </row>
    <row r="26" spans="1:40" x14ac:dyDescent="0.35">
      <c r="A26" s="77" t="s">
        <v>65</v>
      </c>
      <c r="B26" s="122" t="s">
        <v>15</v>
      </c>
      <c r="C26" s="164" t="s">
        <v>316</v>
      </c>
      <c r="D26" s="164" t="s">
        <v>316</v>
      </c>
      <c r="E26" s="164" t="s">
        <v>316</v>
      </c>
      <c r="F26" s="164">
        <v>12.882087878903199</v>
      </c>
      <c r="G26" s="164">
        <v>20.9180901423343</v>
      </c>
      <c r="H26" s="164">
        <v>2.32457900480048</v>
      </c>
      <c r="I26" s="164">
        <v>9.1358001566865799</v>
      </c>
      <c r="J26" s="164">
        <v>7.8999691389038498</v>
      </c>
      <c r="K26" s="164">
        <v>1.9655478665689701</v>
      </c>
      <c r="L26" s="164">
        <v>0.18683546941081</v>
      </c>
      <c r="M26" s="164">
        <v>-12.354619843490999</v>
      </c>
      <c r="N26" s="164">
        <v>8.7554363101717492</v>
      </c>
      <c r="O26" s="164">
        <v>3.0054286521060498</v>
      </c>
      <c r="P26" s="164">
        <v>-2.6555153644056002</v>
      </c>
      <c r="Q26" s="164">
        <v>1.4517343624424599</v>
      </c>
      <c r="R26" s="164">
        <v>2.5744496028374102</v>
      </c>
      <c r="S26" s="164">
        <v>-0.9692163757144</v>
      </c>
      <c r="T26" s="164">
        <v>1.4268217519294299</v>
      </c>
      <c r="U26" s="164">
        <v>-19.435842125284999</v>
      </c>
      <c r="V26" s="164">
        <v>12.1792760283034</v>
      </c>
      <c r="W26" s="164">
        <v>10.852542035884699</v>
      </c>
      <c r="X26" s="164">
        <v>25.709828516675199</v>
      </c>
      <c r="Y26" s="164">
        <v>1.88601989328932</v>
      </c>
      <c r="Z26" s="164">
        <v>-10.456223221076</v>
      </c>
      <c r="AA26" s="164">
        <v>30.934412306927499</v>
      </c>
      <c r="AB26" s="164">
        <v>-20.621364650295</v>
      </c>
      <c r="AC26" s="164">
        <v>7.3910573885661401</v>
      </c>
      <c r="AD26" s="164">
        <v>-10.014722985178</v>
      </c>
      <c r="AE26" s="164">
        <v>13.032180004537199</v>
      </c>
      <c r="AF26" s="164">
        <v>3.8359080403843802</v>
      </c>
      <c r="AG26" s="164">
        <v>-0.62664420390450004</v>
      </c>
      <c r="AH26" s="164">
        <v>2.9110236083440499</v>
      </c>
      <c r="AI26" s="164">
        <v>4.8265216591810702</v>
      </c>
      <c r="AJ26" s="164">
        <v>3.7932946582384099</v>
      </c>
      <c r="AK26" s="164">
        <v>3.8375231004429602</v>
      </c>
      <c r="AL26" s="164">
        <v>3.8693283306265398</v>
      </c>
      <c r="AM26" s="164">
        <v>3.9017522143250498</v>
      </c>
      <c r="AN26" s="176">
        <v>4.0449480314672197</v>
      </c>
    </row>
    <row r="27" spans="1:40" x14ac:dyDescent="0.35">
      <c r="A27" s="77" t="s">
        <v>66</v>
      </c>
      <c r="B27" s="122" t="s">
        <v>16</v>
      </c>
      <c r="C27" s="164">
        <v>2.6016433398670502</v>
      </c>
      <c r="D27" s="164">
        <v>-7.2178954007528002</v>
      </c>
      <c r="E27" s="164">
        <v>-8.9073790767013001</v>
      </c>
      <c r="F27" s="164">
        <v>13.3630955556263</v>
      </c>
      <c r="G27" s="164">
        <v>3.4864308048136299</v>
      </c>
      <c r="H27" s="164">
        <v>6.1210447632219704</v>
      </c>
      <c r="I27" s="164">
        <v>13.532662823604101</v>
      </c>
      <c r="J27" s="164">
        <v>2.8404430571269801</v>
      </c>
      <c r="K27" s="164">
        <v>-4.1852258186675</v>
      </c>
      <c r="L27" s="164">
        <v>6.2936883945314204</v>
      </c>
      <c r="M27" s="164">
        <v>9.8376291419812301</v>
      </c>
      <c r="N27" s="164">
        <v>7.3999999974827801</v>
      </c>
      <c r="O27" s="164">
        <v>1.6000000025068399</v>
      </c>
      <c r="P27" s="164">
        <v>-2.1000000002557999</v>
      </c>
      <c r="Q27" s="164">
        <v>11.699999999815599</v>
      </c>
      <c r="R27" s="164">
        <v>12.6000000000138</v>
      </c>
      <c r="S27" s="164">
        <v>11.499999998208001</v>
      </c>
      <c r="T27" s="164">
        <v>11.8000000012127</v>
      </c>
      <c r="U27" s="164">
        <v>11.200000000091499</v>
      </c>
      <c r="V27" s="164">
        <v>9.99999999941239</v>
      </c>
      <c r="W27" s="164">
        <v>10.6000000001522</v>
      </c>
      <c r="X27" s="164">
        <v>11.399999999625701</v>
      </c>
      <c r="Y27" s="164">
        <v>8.7000000028128408</v>
      </c>
      <c r="Z27" s="164">
        <v>9.8999999953331592</v>
      </c>
      <c r="AA27" s="164">
        <v>10.299999998911201</v>
      </c>
      <c r="AB27" s="164">
        <v>10.400000007305</v>
      </c>
      <c r="AC27" s="164">
        <v>7.9999999961252897</v>
      </c>
      <c r="AD27" s="164">
        <v>10.209694787161601</v>
      </c>
      <c r="AE27" s="164">
        <v>7.7026996741726803</v>
      </c>
      <c r="AF27" s="164">
        <v>9.0370517025545798</v>
      </c>
      <c r="AG27" s="164">
        <v>6.05718844726304</v>
      </c>
      <c r="AH27" s="164">
        <v>1.98866562724791</v>
      </c>
      <c r="AI27" s="164" t="s">
        <v>316</v>
      </c>
      <c r="AJ27" s="164" t="s">
        <v>316</v>
      </c>
      <c r="AK27" s="164" t="s">
        <v>316</v>
      </c>
      <c r="AL27" s="164" t="s">
        <v>316</v>
      </c>
      <c r="AM27" s="164" t="s">
        <v>316</v>
      </c>
      <c r="AN27" s="176" t="s">
        <v>316</v>
      </c>
    </row>
    <row r="28" spans="1:40" x14ac:dyDescent="0.35">
      <c r="A28" s="77" t="s">
        <v>67</v>
      </c>
      <c r="B28" s="122" t="s">
        <v>17</v>
      </c>
      <c r="C28" s="164">
        <v>4.1336872416883503</v>
      </c>
      <c r="D28" s="164">
        <v>1.33930011410568</v>
      </c>
      <c r="E28" s="164">
        <v>-1.0801867465346</v>
      </c>
      <c r="F28" s="164">
        <v>-9.4759474659999995E-2</v>
      </c>
      <c r="G28" s="164">
        <v>2.5311821308387401</v>
      </c>
      <c r="H28" s="164">
        <v>4.2868716336598203</v>
      </c>
      <c r="I28" s="164">
        <v>4.1479622660180402</v>
      </c>
      <c r="J28" s="164">
        <v>0.41103450656395002</v>
      </c>
      <c r="K28" s="164">
        <v>2.9826150738233101</v>
      </c>
      <c r="L28" s="164">
        <v>2.1992693638088099</v>
      </c>
      <c r="M28" s="164">
        <v>0.34695349872684</v>
      </c>
      <c r="N28" s="164">
        <v>3.9788783064914202</v>
      </c>
      <c r="O28" s="164">
        <v>0.48144385050756999</v>
      </c>
      <c r="P28" s="164">
        <v>2.94895357485363</v>
      </c>
      <c r="Q28" s="164">
        <v>4.6350424416257203</v>
      </c>
      <c r="R28" s="164">
        <v>5.6646853993375101</v>
      </c>
      <c r="S28" s="164">
        <v>5.8542780832220496</v>
      </c>
      <c r="T28" s="164">
        <v>6.8507534828053096</v>
      </c>
      <c r="U28" s="164">
        <v>0.23225378478656999</v>
      </c>
      <c r="V28" s="164">
        <v>3.3069402930145002</v>
      </c>
      <c r="W28" s="164">
        <v>8.40229220522966</v>
      </c>
      <c r="X28" s="164">
        <v>5.1211115079252902</v>
      </c>
      <c r="Y28" s="164">
        <v>4.5686721707339801</v>
      </c>
      <c r="Z28" s="164">
        <v>3.7978442950429501</v>
      </c>
      <c r="AA28" s="164">
        <v>5.0201207233559204</v>
      </c>
      <c r="AB28" s="164">
        <v>4.9677195914832604</v>
      </c>
      <c r="AC28" s="164">
        <v>4.2135088320698797</v>
      </c>
      <c r="AD28" s="164">
        <v>3.8155108502570201</v>
      </c>
      <c r="AE28" s="164">
        <v>5.6291051980653899</v>
      </c>
      <c r="AF28" s="164">
        <v>4.9811299320176001</v>
      </c>
      <c r="AG28" s="164">
        <v>-0.31617768813410002</v>
      </c>
      <c r="AH28" s="164">
        <v>5.5985370738760798</v>
      </c>
      <c r="AI28" s="164">
        <v>6.0446200608110399</v>
      </c>
      <c r="AJ28" s="164">
        <v>5.7127967026890696</v>
      </c>
      <c r="AK28" s="164">
        <v>5.48646679014497</v>
      </c>
      <c r="AL28" s="164">
        <v>5.5175919749801903</v>
      </c>
      <c r="AM28" s="164">
        <v>5.5146708540321203</v>
      </c>
      <c r="AN28" s="176">
        <v>5.6550193369944397</v>
      </c>
    </row>
    <row r="29" spans="1:40" x14ac:dyDescent="0.35">
      <c r="A29" s="77" t="s">
        <v>68</v>
      </c>
      <c r="B29" s="122" t="s">
        <v>18</v>
      </c>
      <c r="C29" s="164">
        <v>3.12890505042522</v>
      </c>
      <c r="D29" s="164">
        <v>-6.3063515923773004</v>
      </c>
      <c r="E29" s="164">
        <v>1.18088493834529</v>
      </c>
      <c r="F29" s="164">
        <v>2.0999231911056602</v>
      </c>
      <c r="G29" s="164">
        <v>-4.2101302622099997E-2</v>
      </c>
      <c r="H29" s="164">
        <v>1.67859232120304</v>
      </c>
      <c r="I29" s="164">
        <v>2.1542044717514801</v>
      </c>
      <c r="J29" s="164">
        <v>3.6934926169178901</v>
      </c>
      <c r="K29" s="164">
        <v>3.9170746051681502</v>
      </c>
      <c r="L29" s="164">
        <v>4.6992270368052296</v>
      </c>
      <c r="M29" s="164">
        <v>4.4568589395694396</v>
      </c>
      <c r="N29" s="164">
        <v>5.9802357698273596</v>
      </c>
      <c r="O29" s="164">
        <v>-12.407971105514999</v>
      </c>
      <c r="P29" s="164">
        <v>9.7848921247417397</v>
      </c>
      <c r="Q29" s="164">
        <v>5.2570036220874297</v>
      </c>
      <c r="R29" s="164">
        <v>4.7558450949911899</v>
      </c>
      <c r="S29" s="164">
        <v>5.3985084485368002</v>
      </c>
      <c r="T29" s="164">
        <v>5.7105641988505198</v>
      </c>
      <c r="U29" s="164">
        <v>6.71263894951153</v>
      </c>
      <c r="V29" s="164">
        <v>-3.9787086483661001</v>
      </c>
      <c r="W29" s="164">
        <v>0.61922974929331998</v>
      </c>
      <c r="X29" s="164">
        <v>1.5784294174718601</v>
      </c>
      <c r="Y29" s="164">
        <v>3.0111464081508101</v>
      </c>
      <c r="Z29" s="164">
        <v>2.30038693446377</v>
      </c>
      <c r="AA29" s="164">
        <v>3.3392022429199302</v>
      </c>
      <c r="AB29" s="164">
        <v>3.1322958896566502</v>
      </c>
      <c r="AC29" s="164">
        <v>3.99314608548862</v>
      </c>
      <c r="AD29" s="164">
        <v>3.9333161695284602</v>
      </c>
      <c r="AE29" s="164">
        <v>3.1943436358039099</v>
      </c>
      <c r="AF29" s="164">
        <v>4.4112321296833104</v>
      </c>
      <c r="AG29" s="164">
        <v>-6.1183824958545001</v>
      </c>
      <c r="AH29" s="164">
        <v>2.9129670472730398</v>
      </c>
      <c r="AI29" s="164">
        <v>4.75539927731303</v>
      </c>
      <c r="AJ29" s="164">
        <v>5.10616928800893</v>
      </c>
      <c r="AK29" s="164">
        <v>5.0337766758611098</v>
      </c>
      <c r="AL29" s="164">
        <v>4.9613053167842303</v>
      </c>
      <c r="AM29" s="164">
        <v>4.87089786211261</v>
      </c>
      <c r="AN29" s="176">
        <v>4.94543766894762</v>
      </c>
    </row>
    <row r="30" spans="1:40" x14ac:dyDescent="0.35">
      <c r="A30" s="77" t="s">
        <v>69</v>
      </c>
      <c r="B30" s="122" t="s">
        <v>19</v>
      </c>
      <c r="C30" s="164">
        <v>7.1867367328513101</v>
      </c>
      <c r="D30" s="164">
        <v>4.4354462530083802</v>
      </c>
      <c r="E30" s="164">
        <v>6.51269863731354</v>
      </c>
      <c r="F30" s="164">
        <v>5.0820629277521103</v>
      </c>
      <c r="G30" s="164">
        <v>4.1361429048961202</v>
      </c>
      <c r="H30" s="164">
        <v>4.2877366206004304</v>
      </c>
      <c r="I30" s="164">
        <v>5.5878438776521699</v>
      </c>
      <c r="J30" s="164">
        <v>5.6874774573978604</v>
      </c>
      <c r="K30" s="164">
        <v>6.0719401405796098</v>
      </c>
      <c r="L30" s="164">
        <v>2.6109323244806202</v>
      </c>
      <c r="M30" s="164">
        <v>8.1921289866796503</v>
      </c>
      <c r="N30" s="164">
        <v>3.2142495062656802</v>
      </c>
      <c r="O30" s="164">
        <v>1.6269328309813</v>
      </c>
      <c r="P30" s="164">
        <v>5.98403706978816</v>
      </c>
      <c r="Q30" s="164">
        <v>4.2994601513129096</v>
      </c>
      <c r="R30" s="164">
        <v>1.45255851690489</v>
      </c>
      <c r="S30" s="164">
        <v>4.5136931341503796</v>
      </c>
      <c r="T30" s="164">
        <v>5.7271054875039296</v>
      </c>
      <c r="U30" s="164">
        <v>5.3871682354838404</v>
      </c>
      <c r="V30" s="164">
        <v>3.3149705228568802</v>
      </c>
      <c r="W30" s="164">
        <v>4.3771437480511404</v>
      </c>
      <c r="X30" s="164">
        <v>4.0774487471526104</v>
      </c>
      <c r="Y30" s="164">
        <v>3.4961196086240598</v>
      </c>
      <c r="Z30" s="164">
        <v>3.36033946604819</v>
      </c>
      <c r="AA30" s="164">
        <v>3.7448095899324398</v>
      </c>
      <c r="AB30" s="164">
        <v>3.5530582488175302</v>
      </c>
      <c r="AC30" s="164">
        <v>3.8379524259992901</v>
      </c>
      <c r="AD30" s="164">
        <v>3.81405894574167</v>
      </c>
      <c r="AE30" s="164">
        <v>3.7596772284364399</v>
      </c>
      <c r="AF30" s="164">
        <v>3.0147629016630901</v>
      </c>
      <c r="AG30" s="164">
        <v>-14.899999999116</v>
      </c>
      <c r="AH30" s="164">
        <v>4.9999999988856096</v>
      </c>
      <c r="AI30" s="164">
        <v>6.6999999988325296</v>
      </c>
      <c r="AJ30" s="164">
        <v>4.0000000007957697</v>
      </c>
      <c r="AK30" s="164">
        <v>3.5000000011067298</v>
      </c>
      <c r="AL30" s="164">
        <v>3.2999999987934001</v>
      </c>
      <c r="AM30" s="164">
        <v>3.2999999995961802</v>
      </c>
      <c r="AN30" s="176">
        <v>4.1520326916936403</v>
      </c>
    </row>
    <row r="31" spans="1:40" x14ac:dyDescent="0.35">
      <c r="A31" s="77" t="s">
        <v>70</v>
      </c>
      <c r="B31" s="122" t="s">
        <v>20</v>
      </c>
      <c r="C31" s="164">
        <v>0.41896045389933001</v>
      </c>
      <c r="D31" s="164">
        <v>-4.3000000002713001</v>
      </c>
      <c r="E31" s="164">
        <v>6.6000001991337802</v>
      </c>
      <c r="F31" s="164">
        <v>-10.378084455451001</v>
      </c>
      <c r="G31" s="164">
        <v>-41.889951949054002</v>
      </c>
      <c r="H31" s="164">
        <v>24.541055742636601</v>
      </c>
      <c r="I31" s="164">
        <v>11.595504878521201</v>
      </c>
      <c r="J31" s="164">
        <v>14.899969236598601</v>
      </c>
      <c r="K31" s="164">
        <v>8.3399369452713596</v>
      </c>
      <c r="L31" s="164">
        <v>3.3079904683105199</v>
      </c>
      <c r="M31" s="164">
        <v>8.3777239709443201</v>
      </c>
      <c r="N31" s="164">
        <v>8.4897229669347603</v>
      </c>
      <c r="O31" s="164">
        <v>13.1795716639209</v>
      </c>
      <c r="P31" s="164">
        <v>2.2197962154294002</v>
      </c>
      <c r="Q31" s="164">
        <v>7.4403702385190504</v>
      </c>
      <c r="R31" s="164">
        <v>9.3770709078860204</v>
      </c>
      <c r="S31" s="164">
        <v>9.2093305059073103</v>
      </c>
      <c r="T31" s="164">
        <v>7.6560332871012502</v>
      </c>
      <c r="U31" s="164">
        <v>11.156918320020599</v>
      </c>
      <c r="V31" s="164">
        <v>6.2355122855818399</v>
      </c>
      <c r="W31" s="164">
        <v>7.3314422867117699</v>
      </c>
      <c r="X31" s="164">
        <v>7.9690994104492798</v>
      </c>
      <c r="Y31" s="164">
        <v>8.6424402184146096</v>
      </c>
      <c r="Z31" s="164">
        <v>4.7140381282495802</v>
      </c>
      <c r="AA31" s="164">
        <v>6.1734524991724502</v>
      </c>
      <c r="AB31" s="164">
        <v>8.8542478565861291</v>
      </c>
      <c r="AC31" s="164">
        <v>5.9716454246025998</v>
      </c>
      <c r="AD31" s="164">
        <v>3.9729729729729701</v>
      </c>
      <c r="AE31" s="164">
        <v>8.5781128151806598</v>
      </c>
      <c r="AF31" s="164">
        <v>9.46851807517357</v>
      </c>
      <c r="AG31" s="164">
        <v>-3.3570256971022001</v>
      </c>
      <c r="AH31" s="164">
        <v>5.1039031206155103</v>
      </c>
      <c r="AI31" s="164">
        <v>7.0019461442515203</v>
      </c>
      <c r="AJ31" s="164">
        <v>8.0712102522346498</v>
      </c>
      <c r="AK31" s="164">
        <v>7.5363660745589902</v>
      </c>
      <c r="AL31" s="164">
        <v>7.4864520051164902</v>
      </c>
      <c r="AM31" s="164">
        <v>6.0635719578509502</v>
      </c>
      <c r="AN31" s="176">
        <v>7.2297775284368102</v>
      </c>
    </row>
    <row r="32" spans="1:40" x14ac:dyDescent="0.35">
      <c r="A32" s="77" t="s">
        <v>71</v>
      </c>
      <c r="B32" s="122" t="s">
        <v>21</v>
      </c>
      <c r="C32" s="164">
        <v>7.4547663188184803</v>
      </c>
      <c r="D32" s="164">
        <v>2.7604259626613299</v>
      </c>
      <c r="E32" s="164">
        <v>7.17304463420421</v>
      </c>
      <c r="F32" s="164">
        <v>7.3033707872034901</v>
      </c>
      <c r="G32" s="164">
        <v>-2.4365686674856</v>
      </c>
      <c r="H32" s="164">
        <v>0.48503612124922002</v>
      </c>
      <c r="I32" s="164">
        <v>9.9979459784239193</v>
      </c>
      <c r="J32" s="164">
        <v>12.193641752191301</v>
      </c>
      <c r="K32" s="164">
        <v>2.4674406022585398</v>
      </c>
      <c r="L32" s="164">
        <v>1.8720051992528099</v>
      </c>
      <c r="M32" s="164">
        <v>4.25319886802043</v>
      </c>
      <c r="N32" s="164">
        <v>-2.2711631120951998</v>
      </c>
      <c r="O32" s="164">
        <v>1.2128325514464</v>
      </c>
      <c r="P32" s="164">
        <v>-5.8871279469592999</v>
      </c>
      <c r="Q32" s="164">
        <v>-2.8504538548709002</v>
      </c>
      <c r="R32" s="164">
        <v>9.0057611786865301</v>
      </c>
      <c r="S32" s="164">
        <v>9.4061283626982792</v>
      </c>
      <c r="T32" s="164">
        <v>10.4176767537665</v>
      </c>
      <c r="U32" s="164">
        <v>-2.1405152413811002</v>
      </c>
      <c r="V32" s="164">
        <v>-1.1071811692283999</v>
      </c>
      <c r="W32" s="164">
        <v>5.9454306556874901</v>
      </c>
      <c r="X32" s="164">
        <v>5.3786482070922403</v>
      </c>
      <c r="Y32" s="164">
        <v>3.6795605629293502</v>
      </c>
      <c r="Z32" s="164">
        <v>6.0180762678138304</v>
      </c>
      <c r="AA32" s="164">
        <v>4.5308868832692397</v>
      </c>
      <c r="AB32" s="164">
        <v>4.9111835020247296</v>
      </c>
      <c r="AC32" s="164">
        <v>4.3994594659099402</v>
      </c>
      <c r="AD32" s="164">
        <v>4.9849823364596997</v>
      </c>
      <c r="AE32" s="164">
        <v>1.32778993477936</v>
      </c>
      <c r="AF32" s="164">
        <v>1.9151144492929999</v>
      </c>
      <c r="AG32" s="164">
        <v>-12.865922754301</v>
      </c>
      <c r="AH32" s="164">
        <v>6.8962184954001904</v>
      </c>
      <c r="AI32" s="164">
        <v>7.6889549281455896</v>
      </c>
      <c r="AJ32" s="164">
        <v>6.7664989762506096</v>
      </c>
      <c r="AK32" s="164">
        <v>4.9786667686958301</v>
      </c>
      <c r="AL32" s="164">
        <v>5.01004732103483</v>
      </c>
      <c r="AM32" s="164">
        <v>4.7905662377099496</v>
      </c>
      <c r="AN32" s="176">
        <v>5.8405411483596401</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1.1999999989089001</v>
      </c>
      <c r="Z33" s="164">
        <v>1.8597116188124201</v>
      </c>
      <c r="AA33" s="164">
        <v>2.3537349863046901</v>
      </c>
      <c r="AB33" s="164">
        <v>3.4599669281350001</v>
      </c>
      <c r="AC33" s="164">
        <v>2.8940607953615198</v>
      </c>
      <c r="AD33" s="164">
        <v>1.38519176264289</v>
      </c>
      <c r="AE33" s="164">
        <v>2.79999999910694</v>
      </c>
      <c r="AF33" s="164">
        <v>2.9000000001884598</v>
      </c>
      <c r="AG33" s="164">
        <v>-0.70000000057800005</v>
      </c>
      <c r="AH33" s="164">
        <v>1.60000000157639</v>
      </c>
      <c r="AI33" s="164">
        <v>3.8614723630844998</v>
      </c>
      <c r="AJ33" s="164">
        <v>3.6000000006798198</v>
      </c>
      <c r="AK33" s="164">
        <v>3.89999999865727</v>
      </c>
      <c r="AL33" s="164">
        <v>4.1000000005028996</v>
      </c>
      <c r="AM33" s="164">
        <v>4.2999999995000397</v>
      </c>
      <c r="AN33" s="176">
        <v>3.9520272270635202</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-52.429181959071997</v>
      </c>
      <c r="Z34" s="163">
        <v>29.329256938382301</v>
      </c>
      <c r="AA34" s="163">
        <v>2.9184978564213102</v>
      </c>
      <c r="AB34" s="163">
        <v>-0.17295427279469999</v>
      </c>
      <c r="AC34" s="163">
        <v>-13.47513340575</v>
      </c>
      <c r="AD34" s="163">
        <v>-5.7650827977803001</v>
      </c>
      <c r="AE34" s="163">
        <v>-1.9314767339579</v>
      </c>
      <c r="AF34" s="163">
        <v>0.87030388001966996</v>
      </c>
      <c r="AG34" s="163">
        <v>-6.5886469764628002</v>
      </c>
      <c r="AH34" s="163">
        <v>5.3251372079205197</v>
      </c>
      <c r="AI34" s="163">
        <v>6.4726004647436302</v>
      </c>
      <c r="AJ34" s="163">
        <v>5.5747663437866404</v>
      </c>
      <c r="AK34" s="163">
        <v>4.6231821568629501</v>
      </c>
      <c r="AL34" s="163">
        <v>4.5612301613615598</v>
      </c>
      <c r="AM34" s="163">
        <v>4.4005131848271297</v>
      </c>
      <c r="AN34" s="175">
        <v>5.1235083872633904</v>
      </c>
    </row>
    <row r="35" spans="1:40" x14ac:dyDescent="0.35">
      <c r="A35" s="77" t="s">
        <v>74</v>
      </c>
      <c r="B35" s="122" t="s">
        <v>520</v>
      </c>
      <c r="C35" s="164">
        <v>0.83792357251756999</v>
      </c>
      <c r="D35" s="164">
        <v>7.0244532912264503</v>
      </c>
      <c r="E35" s="164">
        <v>5.54147275119767</v>
      </c>
      <c r="F35" s="164">
        <v>2.7504763138435999</v>
      </c>
      <c r="G35" s="164">
        <v>3.5141537928172499</v>
      </c>
      <c r="H35" s="164">
        <v>8.8604151971704503</v>
      </c>
      <c r="I35" s="164">
        <v>5.4649465140432101</v>
      </c>
      <c r="J35" s="164">
        <v>6.0574451308126598</v>
      </c>
      <c r="K35" s="164">
        <v>8.2416483296659209</v>
      </c>
      <c r="L35" s="164">
        <v>4.2351999014353501</v>
      </c>
      <c r="M35" s="164">
        <v>8.3847995035607692</v>
      </c>
      <c r="N35" s="164">
        <v>10.867401883937401</v>
      </c>
      <c r="O35" s="164">
        <v>5.9413001512375496</v>
      </c>
      <c r="P35" s="164">
        <v>6.2888081614651803</v>
      </c>
      <c r="Q35" s="164">
        <v>5.1359747541753302</v>
      </c>
      <c r="R35" s="164">
        <v>5.6484529979331697</v>
      </c>
      <c r="S35" s="164">
        <v>6.5314117467792103</v>
      </c>
      <c r="T35" s="164">
        <v>5.7349051149652599</v>
      </c>
      <c r="U35" s="164">
        <v>3.8467446325711299</v>
      </c>
      <c r="V35" s="164">
        <v>-2.7677042019505</v>
      </c>
      <c r="W35" s="164">
        <v>3.85824180948853</v>
      </c>
      <c r="X35" s="164">
        <v>-3.2135319821574</v>
      </c>
      <c r="Y35" s="164">
        <v>-17.004688575132999</v>
      </c>
      <c r="Z35" s="164">
        <v>1.9551445925048301</v>
      </c>
      <c r="AA35" s="164">
        <v>4.6613799973357102</v>
      </c>
      <c r="AB35" s="164">
        <v>1.90666489549429</v>
      </c>
      <c r="AC35" s="164">
        <v>3.46435822370788</v>
      </c>
      <c r="AD35" s="164">
        <v>0.71040572727239004</v>
      </c>
      <c r="AE35" s="164">
        <v>-2.6809305091501998</v>
      </c>
      <c r="AF35" s="164">
        <v>-2.1782512888792001</v>
      </c>
      <c r="AG35" s="164">
        <v>-3.6298052555328999</v>
      </c>
      <c r="AH35" s="164">
        <v>0.90000000142022996</v>
      </c>
      <c r="AI35" s="164">
        <v>3.4999999998765401</v>
      </c>
      <c r="AJ35" s="164">
        <v>4.9999999966597697</v>
      </c>
      <c r="AK35" s="164">
        <v>6.5000000017950903</v>
      </c>
      <c r="AL35" s="164">
        <v>6.8000000000512104</v>
      </c>
      <c r="AM35" s="164">
        <v>6.4999999992208899</v>
      </c>
      <c r="AN35" s="176">
        <v>5.6525597055725303</v>
      </c>
    </row>
    <row r="36" spans="1:40" x14ac:dyDescent="0.35">
      <c r="A36" s="77" t="s">
        <v>75</v>
      </c>
      <c r="B36" s="122" t="s">
        <v>616</v>
      </c>
      <c r="C36" s="164">
        <v>7.0451462180956703</v>
      </c>
      <c r="D36" s="164">
        <v>2.07183521524827</v>
      </c>
      <c r="E36" s="164">
        <v>0.58395500182389004</v>
      </c>
      <c r="F36" s="164">
        <v>1.20624320863398</v>
      </c>
      <c r="G36" s="164">
        <v>1.5670114692133901</v>
      </c>
      <c r="H36" s="164">
        <v>3.5705002806917499</v>
      </c>
      <c r="I36" s="164">
        <v>4.5444353717114101</v>
      </c>
      <c r="J36" s="164">
        <v>3.52527587809635</v>
      </c>
      <c r="K36" s="164">
        <v>3.70847123540754</v>
      </c>
      <c r="L36" s="164">
        <v>4.8404476370546696</v>
      </c>
      <c r="M36" s="164">
        <v>4.9337959277809604</v>
      </c>
      <c r="N36" s="164">
        <v>5.9978412019366498</v>
      </c>
      <c r="O36" s="164">
        <v>7.1635645274102098</v>
      </c>
      <c r="P36" s="164">
        <v>6.88622582465175</v>
      </c>
      <c r="Q36" s="164">
        <v>7.8282784440089799</v>
      </c>
      <c r="R36" s="164">
        <v>7.3698897137415997</v>
      </c>
      <c r="S36" s="164">
        <v>4.6605709964507396</v>
      </c>
      <c r="T36" s="164">
        <v>8.4643815845653094</v>
      </c>
      <c r="U36" s="164">
        <v>5.5665953131058599</v>
      </c>
      <c r="V36" s="164">
        <v>5.3823461699284998</v>
      </c>
      <c r="W36" s="164">
        <v>6.3588860813130301</v>
      </c>
      <c r="X36" s="164">
        <v>7.9045075714372599</v>
      </c>
      <c r="Y36" s="164">
        <v>5.1410136215238804</v>
      </c>
      <c r="Z36" s="164">
        <v>6.7815862371524398</v>
      </c>
      <c r="AA36" s="164">
        <v>6.7324612969419197</v>
      </c>
      <c r="AB36" s="164">
        <v>6.1606293428835102</v>
      </c>
      <c r="AC36" s="164">
        <v>6.8671161948483901</v>
      </c>
      <c r="AD36" s="164">
        <v>6.7729059726988599</v>
      </c>
      <c r="AE36" s="164">
        <v>6.9589217074877796</v>
      </c>
      <c r="AF36" s="164">
        <v>6.9706426982381702</v>
      </c>
      <c r="AG36" s="164">
        <v>4.8061423090033797</v>
      </c>
      <c r="AH36" s="164">
        <v>4.0230498188755801</v>
      </c>
      <c r="AI36" s="164">
        <v>5.1100040766915296</v>
      </c>
      <c r="AJ36" s="164">
        <v>5.5013822371675598</v>
      </c>
      <c r="AK36" s="164">
        <v>5.8200536756235097</v>
      </c>
      <c r="AL36" s="164">
        <v>6.01030361730961</v>
      </c>
      <c r="AM36" s="164">
        <v>5.9807988724923398</v>
      </c>
      <c r="AN36" s="176">
        <v>5.6839627822321299</v>
      </c>
    </row>
    <row r="37" spans="1:40" ht="15" thickBot="1" x14ac:dyDescent="0.4">
      <c r="A37" s="77" t="s">
        <v>76</v>
      </c>
      <c r="B37" s="122" t="s">
        <v>23</v>
      </c>
      <c r="C37" s="164">
        <v>6.4974182445175703</v>
      </c>
      <c r="D37" s="164">
        <v>1.7784121513365401</v>
      </c>
      <c r="E37" s="164">
        <v>5.8502402302321697</v>
      </c>
      <c r="F37" s="164">
        <v>6.6858409011065998</v>
      </c>
      <c r="G37" s="164">
        <v>7.6935669943796903</v>
      </c>
      <c r="H37" s="164">
        <v>9.1740659654493193</v>
      </c>
      <c r="I37" s="164">
        <v>6.59464060781157</v>
      </c>
      <c r="J37" s="164">
        <v>4.6201899692155797</v>
      </c>
      <c r="K37" s="164">
        <v>6.0740239977058703</v>
      </c>
      <c r="L37" s="164">
        <v>7.9530971048797499</v>
      </c>
      <c r="M37" s="164">
        <v>3.94135552689225</v>
      </c>
      <c r="N37" s="164">
        <v>8.7654677966286592</v>
      </c>
      <c r="O37" s="164">
        <v>7.0569399750047603</v>
      </c>
      <c r="P37" s="164">
        <v>6.1588645700723301</v>
      </c>
      <c r="Q37" s="164">
        <v>5.8033424871597701</v>
      </c>
      <c r="R37" s="164">
        <v>10.007412110837199</v>
      </c>
      <c r="S37" s="164">
        <v>7.04936136886794</v>
      </c>
      <c r="T37" s="164">
        <v>8.0638588482574001</v>
      </c>
      <c r="U37" s="164">
        <v>10.4279956178814</v>
      </c>
      <c r="V37" s="164">
        <v>8.0688353951209102</v>
      </c>
      <c r="W37" s="164">
        <v>7.4839486356340199</v>
      </c>
      <c r="X37" s="164">
        <v>7.6771825026445102</v>
      </c>
      <c r="Y37" s="164">
        <v>2.33345661319402</v>
      </c>
      <c r="Z37" s="164">
        <v>3.9381995188778398</v>
      </c>
      <c r="AA37" s="164">
        <v>5.7448658046289198</v>
      </c>
      <c r="AB37" s="164">
        <v>7.9986025052149197</v>
      </c>
      <c r="AC37" s="164">
        <v>0.17411822913198</v>
      </c>
      <c r="AD37" s="164">
        <v>6.7978040348011</v>
      </c>
      <c r="AE37" s="164">
        <v>5.6118319829955299</v>
      </c>
      <c r="AF37" s="164">
        <v>7.7144613519044096</v>
      </c>
      <c r="AG37" s="164">
        <v>-0.84120332728750002</v>
      </c>
      <c r="AH37" s="164">
        <v>4.7067461209751302</v>
      </c>
      <c r="AI37" s="164">
        <v>5.1451068734262204</v>
      </c>
      <c r="AJ37" s="164">
        <v>6.6318225411269101</v>
      </c>
      <c r="AK37" s="164">
        <v>6.6566137588496499</v>
      </c>
      <c r="AL37" s="164">
        <v>7.3727728528044896</v>
      </c>
      <c r="AM37" s="164">
        <v>6.8277260046228898</v>
      </c>
      <c r="AN37" s="176">
        <v>6.5242213925808201</v>
      </c>
    </row>
    <row r="38" spans="1:40" ht="15" thickBot="1" x14ac:dyDescent="0.4">
      <c r="A38" s="74" t="s">
        <v>805</v>
      </c>
      <c r="B38" s="126" t="s">
        <v>24</v>
      </c>
      <c r="C38" s="166">
        <v>3.7036385010599799</v>
      </c>
      <c r="D38" s="166">
        <v>1.2719472846580799</v>
      </c>
      <c r="E38" s="166">
        <v>1.4633992115202601</v>
      </c>
      <c r="F38" s="166">
        <v>3.12655463069808</v>
      </c>
      <c r="G38" s="166">
        <v>2.70415401174085</v>
      </c>
      <c r="H38" s="166">
        <v>6.0972633347698997</v>
      </c>
      <c r="I38" s="166">
        <v>5.9169754592529298</v>
      </c>
      <c r="J38" s="166">
        <v>3.90402208584015</v>
      </c>
      <c r="K38" s="166">
        <v>4.3713022532007697</v>
      </c>
      <c r="L38" s="166">
        <v>4.3537771974416302</v>
      </c>
      <c r="M38" s="166">
        <v>5.3991926749118804</v>
      </c>
      <c r="N38" s="166">
        <v>7.4421202121040597</v>
      </c>
      <c r="O38" s="166">
        <v>3.5003750871163302</v>
      </c>
      <c r="P38" s="166">
        <v>4.8252405570381596</v>
      </c>
      <c r="Q38" s="166">
        <v>6.1582671102073201</v>
      </c>
      <c r="R38" s="166">
        <v>7.0124666615112803</v>
      </c>
      <c r="S38" s="166">
        <v>6.6319663054228002</v>
      </c>
      <c r="T38" s="166">
        <v>7.3434768541044297</v>
      </c>
      <c r="U38" s="166">
        <v>5.4160528810223596</v>
      </c>
      <c r="V38" s="166">
        <v>3.0664009053362999</v>
      </c>
      <c r="W38" s="166">
        <v>6.4465793014541903</v>
      </c>
      <c r="X38" s="166">
        <v>4.6939700449850896</v>
      </c>
      <c r="Y38" s="166">
        <v>-0.77899668054610005</v>
      </c>
      <c r="Z38" s="166">
        <v>5.4046881374961497</v>
      </c>
      <c r="AA38" s="166">
        <v>6.3033025162387002</v>
      </c>
      <c r="AB38" s="166">
        <v>5.5946091643491096</v>
      </c>
      <c r="AC38" s="166">
        <v>4.6057435096073602</v>
      </c>
      <c r="AD38" s="166">
        <v>5.1222817373119698</v>
      </c>
      <c r="AE38" s="166">
        <v>4.6355894333136796</v>
      </c>
      <c r="AF38" s="166">
        <v>5.2546584020195199</v>
      </c>
      <c r="AG38" s="166">
        <v>0.74441533270619997</v>
      </c>
      <c r="AH38" s="166">
        <v>3.43707784346336</v>
      </c>
      <c r="AI38" s="166">
        <v>5.1636727671550604</v>
      </c>
      <c r="AJ38" s="166">
        <v>5.5932759302169002</v>
      </c>
      <c r="AK38" s="166">
        <v>5.8546347116877602</v>
      </c>
      <c r="AL38" s="166">
        <v>6.0579077155359098</v>
      </c>
      <c r="AM38" s="166">
        <v>5.8668866068880998</v>
      </c>
      <c r="AN38" s="178">
        <v>5.7068220849873903</v>
      </c>
    </row>
    <row r="39" spans="1:40" x14ac:dyDescent="0.35">
      <c r="A39" s="27" t="s">
        <v>77</v>
      </c>
      <c r="B39" s="155" t="s">
        <v>355</v>
      </c>
      <c r="C39" s="162">
        <v>0.79999999786346998</v>
      </c>
      <c r="D39" s="162">
        <v>-1.1999999980784</v>
      </c>
      <c r="E39" s="162">
        <v>1.5999999999764201</v>
      </c>
      <c r="F39" s="162">
        <v>-2.1024892559245001</v>
      </c>
      <c r="G39" s="162">
        <v>-0.90000000185759998</v>
      </c>
      <c r="H39" s="162">
        <v>3.8476977390884399</v>
      </c>
      <c r="I39" s="162">
        <v>3.80000000223977</v>
      </c>
      <c r="J39" s="162">
        <v>1.09999999759816</v>
      </c>
      <c r="K39" s="162">
        <v>5.1000000016185396</v>
      </c>
      <c r="L39" s="162">
        <v>3.19999999949883</v>
      </c>
      <c r="M39" s="162">
        <v>3.7999999996358098</v>
      </c>
      <c r="N39" s="162">
        <v>3.0000000006091598</v>
      </c>
      <c r="O39" s="162">
        <v>5.6000000000000103</v>
      </c>
      <c r="P39" s="162">
        <v>7.1999999999999904</v>
      </c>
      <c r="Q39" s="162">
        <v>4.30000000021733</v>
      </c>
      <c r="R39" s="162">
        <v>5.9000000001061998</v>
      </c>
      <c r="S39" s="162">
        <v>1.68448831820518</v>
      </c>
      <c r="T39" s="162">
        <v>3.3728751545668598</v>
      </c>
      <c r="U39" s="162">
        <v>2.36013486000257</v>
      </c>
      <c r="V39" s="162">
        <v>1.63224383897453</v>
      </c>
      <c r="W39" s="162">
        <v>3.6161044320827802</v>
      </c>
      <c r="X39" s="162">
        <v>2.8999999994155701</v>
      </c>
      <c r="Y39" s="162">
        <v>3.3999999991853702</v>
      </c>
      <c r="Z39" s="162">
        <v>2.8000000004708299</v>
      </c>
      <c r="AA39" s="162">
        <v>3.8000000004641001</v>
      </c>
      <c r="AB39" s="162">
        <v>3.6999999992087398</v>
      </c>
      <c r="AC39" s="162">
        <v>3.19999999993192</v>
      </c>
      <c r="AD39" s="162">
        <v>1.40000000027212</v>
      </c>
      <c r="AE39" s="162">
        <v>1.20000000056923</v>
      </c>
      <c r="AF39" s="162">
        <v>0.79999999979187997</v>
      </c>
      <c r="AG39" s="162">
        <v>-4.9000000004148996</v>
      </c>
      <c r="AH39" s="162">
        <v>3.4101700854169499</v>
      </c>
      <c r="AI39" s="162">
        <v>1.9474192879894301</v>
      </c>
      <c r="AJ39" s="162">
        <v>1.7060272120325</v>
      </c>
      <c r="AK39" s="162">
        <v>0.81426642310011998</v>
      </c>
      <c r="AL39" s="162">
        <v>0.12152290198431</v>
      </c>
      <c r="AM39" s="162">
        <v>0.13158436186222</v>
      </c>
      <c r="AN39" s="174">
        <v>0.94125295598436998</v>
      </c>
    </row>
    <row r="40" spans="1:40" x14ac:dyDescent="0.35">
      <c r="A40" s="77" t="s">
        <v>78</v>
      </c>
      <c r="B40" s="122" t="s">
        <v>438</v>
      </c>
      <c r="C40" s="164">
        <v>2.3496806019966101</v>
      </c>
      <c r="D40" s="164">
        <v>2.1000000027940899</v>
      </c>
      <c r="E40" s="164">
        <v>0.29999999535124</v>
      </c>
      <c r="F40" s="164">
        <v>2.90000000428505</v>
      </c>
      <c r="G40" s="164">
        <v>4.1875253094237204</v>
      </c>
      <c r="H40" s="164">
        <v>4.4839327206822803</v>
      </c>
      <c r="I40" s="164">
        <v>4.8787353626712298</v>
      </c>
      <c r="J40" s="164">
        <v>5.9191905420835198</v>
      </c>
      <c r="K40" s="164">
        <v>7.5427682785260002</v>
      </c>
      <c r="L40" s="164">
        <v>6.1099060020367801</v>
      </c>
      <c r="M40" s="164">
        <v>5.38330493572699</v>
      </c>
      <c r="N40" s="164">
        <v>3.5240866519632399</v>
      </c>
      <c r="O40" s="164">
        <v>3.1855090535850299</v>
      </c>
      <c r="P40" s="164">
        <v>3.1934547374886901</v>
      </c>
      <c r="Q40" s="164">
        <v>4.0920716150903296</v>
      </c>
      <c r="R40" s="164">
        <v>4.4717444697247597</v>
      </c>
      <c r="S40" s="164">
        <v>6.8438381935377803</v>
      </c>
      <c r="T40" s="164">
        <v>7.0878274262199401</v>
      </c>
      <c r="U40" s="164">
        <v>7.1562835666111804</v>
      </c>
      <c r="V40" s="164">
        <v>4.6735997986450402</v>
      </c>
      <c r="W40" s="164">
        <v>5.1472348580034399</v>
      </c>
      <c r="X40" s="164">
        <v>1.76457194918696</v>
      </c>
      <c r="Y40" s="164">
        <v>2.2261997972888601</v>
      </c>
      <c r="Z40" s="164">
        <v>3.3019437423956801</v>
      </c>
      <c r="AA40" s="164">
        <v>2.91591188042712</v>
      </c>
      <c r="AB40" s="164">
        <v>4.3720190769770397</v>
      </c>
      <c r="AC40" s="164">
        <v>4.3466434538527601</v>
      </c>
      <c r="AD40" s="164">
        <v>4.07695115066202</v>
      </c>
      <c r="AE40" s="164">
        <v>5.3141210374639796</v>
      </c>
      <c r="AF40" s="164">
        <v>5.55768388791593</v>
      </c>
      <c r="AG40" s="164">
        <v>3.5696694750486002</v>
      </c>
      <c r="AH40" s="164">
        <v>3.3330446686023101</v>
      </c>
      <c r="AI40" s="164">
        <v>5.2182901718713204</v>
      </c>
      <c r="AJ40" s="164">
        <v>5.6267762971495197</v>
      </c>
      <c r="AK40" s="164">
        <v>5.7239591754156196</v>
      </c>
      <c r="AL40" s="164">
        <v>5.7690261535145604</v>
      </c>
      <c r="AM40" s="164">
        <v>5.77611488929122</v>
      </c>
      <c r="AN40" s="176">
        <v>5.6226258684244099</v>
      </c>
    </row>
    <row r="41" spans="1:40" x14ac:dyDescent="0.35">
      <c r="A41" s="27" t="s">
        <v>79</v>
      </c>
      <c r="B41" s="155" t="s">
        <v>356</v>
      </c>
      <c r="C41" s="162">
        <v>3.7201234590462402</v>
      </c>
      <c r="D41" s="162">
        <v>15.655131685817199</v>
      </c>
      <c r="E41" s="162">
        <v>-2.7122741177663001</v>
      </c>
      <c r="F41" s="162">
        <v>-3.7631926145143</v>
      </c>
      <c r="G41" s="162">
        <v>1.9347867219947401</v>
      </c>
      <c r="H41" s="162">
        <v>-12.396890453515001</v>
      </c>
      <c r="I41" s="162">
        <v>2.6327406781875098</v>
      </c>
      <c r="J41" s="162">
        <v>-0.60707918716489995</v>
      </c>
      <c r="K41" s="162">
        <v>-0.3773365051118</v>
      </c>
      <c r="L41" s="162">
        <v>0.46248682192898</v>
      </c>
      <c r="M41" s="162">
        <v>3.6813934109741102</v>
      </c>
      <c r="N41" s="162">
        <v>-1.7639288517655001</v>
      </c>
      <c r="O41" s="162">
        <v>-0.95900574242829995</v>
      </c>
      <c r="P41" s="162">
        <v>13.016279486681499</v>
      </c>
      <c r="Q41" s="162">
        <v>4.4613648157837398</v>
      </c>
      <c r="R41" s="162">
        <v>11.870346521556</v>
      </c>
      <c r="S41" s="162">
        <v>6.5004060693162398</v>
      </c>
      <c r="T41" s="162">
        <v>6.3536089137136402</v>
      </c>
      <c r="U41" s="162">
        <v>-18.121192875870001</v>
      </c>
      <c r="V41" s="162">
        <v>-2.9881945041405</v>
      </c>
      <c r="W41" s="162">
        <v>3.1763800668416202</v>
      </c>
      <c r="X41" s="162">
        <v>-66.657362756590999</v>
      </c>
      <c r="Y41" s="162">
        <v>124.70915506864399</v>
      </c>
      <c r="Z41" s="162">
        <v>-36.828746573640998</v>
      </c>
      <c r="AA41" s="162">
        <v>-53.017331320617998</v>
      </c>
      <c r="AB41" s="162">
        <v>-13.022687634283001</v>
      </c>
      <c r="AC41" s="162">
        <v>-7.3885349956831003</v>
      </c>
      <c r="AD41" s="162">
        <v>64.014056108233902</v>
      </c>
      <c r="AE41" s="162">
        <v>17.879367624461199</v>
      </c>
      <c r="AF41" s="162">
        <v>13.1875098824018</v>
      </c>
      <c r="AG41" s="162">
        <v>-59.718671059854003</v>
      </c>
      <c r="AH41" s="162">
        <v>123.17277374402801</v>
      </c>
      <c r="AI41" s="162">
        <v>5.2518234588676096</v>
      </c>
      <c r="AJ41" s="162">
        <v>5.5258838538586597</v>
      </c>
      <c r="AK41" s="162">
        <v>1.1432015224369201</v>
      </c>
      <c r="AL41" s="162">
        <v>4.8185836094208696</v>
      </c>
      <c r="AM41" s="162">
        <v>4.4873194655838997</v>
      </c>
      <c r="AN41" s="174">
        <v>4.2330484699416804</v>
      </c>
    </row>
    <row r="42" spans="1:40" x14ac:dyDescent="0.35">
      <c r="A42" s="27" t="s">
        <v>80</v>
      </c>
      <c r="B42" s="155" t="s">
        <v>357</v>
      </c>
      <c r="C42" s="162" t="s">
        <v>316</v>
      </c>
      <c r="D42" s="162">
        <v>0</v>
      </c>
      <c r="E42" s="162">
        <v>1.7716636364351299</v>
      </c>
      <c r="F42" s="162">
        <v>5.8736372816717202</v>
      </c>
      <c r="G42" s="162">
        <v>-3.0607321247314001</v>
      </c>
      <c r="H42" s="162">
        <v>9.8198004431188295</v>
      </c>
      <c r="I42" s="162">
        <v>5.8188266114303602</v>
      </c>
      <c r="J42" s="162">
        <v>-4.0446966186108</v>
      </c>
      <c r="K42" s="162">
        <v>2.7779356735634999</v>
      </c>
      <c r="L42" s="162">
        <v>7.7128254060656003</v>
      </c>
      <c r="M42" s="162">
        <v>-3.9180258348388</v>
      </c>
      <c r="N42" s="162">
        <v>-0.79949384748340002</v>
      </c>
      <c r="O42" s="162">
        <v>1.38148396142976</v>
      </c>
      <c r="P42" s="162">
        <v>6.9282695850870804</v>
      </c>
      <c r="Q42" s="162">
        <v>4.7327578763679803</v>
      </c>
      <c r="R42" s="162">
        <v>8.5662873082926296</v>
      </c>
      <c r="S42" s="162">
        <v>18.333236523778801</v>
      </c>
      <c r="T42" s="162">
        <v>-1.9694227637293999</v>
      </c>
      <c r="U42" s="162">
        <v>-0.33107919535870001</v>
      </c>
      <c r="V42" s="162">
        <v>9.7875896330170006E-2</v>
      </c>
      <c r="W42" s="162">
        <v>2.62022949624405</v>
      </c>
      <c r="X42" s="162">
        <v>4.1727832899549204</v>
      </c>
      <c r="Y42" s="162">
        <v>4.4700131944693604</v>
      </c>
      <c r="Z42" s="162">
        <v>4.1508131701722304</v>
      </c>
      <c r="AA42" s="162">
        <v>4.2748232930959196</v>
      </c>
      <c r="AB42" s="162">
        <v>5.3763392369493603</v>
      </c>
      <c r="AC42" s="162">
        <v>1.26090921497293</v>
      </c>
      <c r="AD42" s="162">
        <v>6.2662582337372301</v>
      </c>
      <c r="AE42" s="162">
        <v>4.5270963369763502</v>
      </c>
      <c r="AF42" s="162">
        <v>5.7978524331828503</v>
      </c>
      <c r="AG42" s="162">
        <v>-1.7632948162677</v>
      </c>
      <c r="AH42" s="162">
        <v>2.7287217734723899</v>
      </c>
      <c r="AI42" s="162">
        <v>4.9795263580051596</v>
      </c>
      <c r="AJ42" s="162">
        <v>8.6193350439915495</v>
      </c>
      <c r="AK42" s="162">
        <v>5.3169162657021198</v>
      </c>
      <c r="AL42" s="162">
        <v>3.9597061654507799</v>
      </c>
      <c r="AM42" s="162">
        <v>4.1848967801074997</v>
      </c>
      <c r="AN42" s="174">
        <v>5.3988660379339999</v>
      </c>
    </row>
    <row r="43" spans="1:40" x14ac:dyDescent="0.35">
      <c r="A43" s="77" t="s">
        <v>81</v>
      </c>
      <c r="B43" s="122" t="s">
        <v>25</v>
      </c>
      <c r="C43" s="164">
        <v>4.0347317642658096</v>
      </c>
      <c r="D43" s="164">
        <v>7.2160881617132899</v>
      </c>
      <c r="E43" s="164">
        <v>-2.0977387545725001</v>
      </c>
      <c r="F43" s="164">
        <v>-0.74059167872569998</v>
      </c>
      <c r="G43" s="164">
        <v>10.588000379155201</v>
      </c>
      <c r="H43" s="164">
        <v>-5.4054478502352001</v>
      </c>
      <c r="I43" s="164">
        <v>12.372876255688</v>
      </c>
      <c r="J43" s="164">
        <v>-1.5607023344615001</v>
      </c>
      <c r="K43" s="164">
        <v>7.2385526815848698</v>
      </c>
      <c r="L43" s="164">
        <v>1.0813325588136899</v>
      </c>
      <c r="M43" s="164">
        <v>1.91287297806804</v>
      </c>
      <c r="N43" s="164">
        <v>7.3199674664079302</v>
      </c>
      <c r="O43" s="164">
        <v>3.12144964140735</v>
      </c>
      <c r="P43" s="164">
        <v>5.9611621510250004</v>
      </c>
      <c r="Q43" s="164">
        <v>4.7970183641073998</v>
      </c>
      <c r="R43" s="164">
        <v>3.29163969251272</v>
      </c>
      <c r="S43" s="164">
        <v>7.57463163696388</v>
      </c>
      <c r="T43" s="164">
        <v>3.5319067724432802</v>
      </c>
      <c r="U43" s="164">
        <v>5.9232776859759397</v>
      </c>
      <c r="V43" s="164">
        <v>4.2437573135438296</v>
      </c>
      <c r="W43" s="164">
        <v>3.8157179254251199</v>
      </c>
      <c r="X43" s="164">
        <v>5.2456973026130402</v>
      </c>
      <c r="Y43" s="164">
        <v>3.00996125946702</v>
      </c>
      <c r="Z43" s="164">
        <v>4.5354241924135099</v>
      </c>
      <c r="AA43" s="164">
        <v>2.6750623384407302</v>
      </c>
      <c r="AB43" s="164">
        <v>4.5364262752551197</v>
      </c>
      <c r="AC43" s="164">
        <v>1.0597702306551999</v>
      </c>
      <c r="AD43" s="164">
        <v>4.2489901095204203</v>
      </c>
      <c r="AE43" s="164">
        <v>3.1485026505253502</v>
      </c>
      <c r="AF43" s="164">
        <v>2.6079354929500602</v>
      </c>
      <c r="AG43" s="164">
        <v>-6.2932531580558004</v>
      </c>
      <c r="AH43" s="164">
        <v>5.7321896694841703</v>
      </c>
      <c r="AI43" s="164">
        <v>3.1292802786488698</v>
      </c>
      <c r="AJ43" s="164">
        <v>3.64970411699777</v>
      </c>
      <c r="AK43" s="164">
        <v>3.5313927568519499</v>
      </c>
      <c r="AL43" s="164">
        <v>3.5381080380871399</v>
      </c>
      <c r="AM43" s="164">
        <v>3.43568235028338</v>
      </c>
      <c r="AN43" s="176">
        <v>3.4566814864673399</v>
      </c>
    </row>
    <row r="44" spans="1:40" ht="15" thickBot="1" x14ac:dyDescent="0.4">
      <c r="A44" s="77" t="s">
        <v>82</v>
      </c>
      <c r="B44" s="122" t="s">
        <v>26</v>
      </c>
      <c r="C44" s="164">
        <v>7.0745419875459801</v>
      </c>
      <c r="D44" s="164">
        <v>4.1383717470291996</v>
      </c>
      <c r="E44" s="164">
        <v>8.0086915369084206</v>
      </c>
      <c r="F44" s="164">
        <v>2.47707901269774</v>
      </c>
      <c r="G44" s="164">
        <v>3.6276602337947299</v>
      </c>
      <c r="H44" s="164">
        <v>2.6714488396417901</v>
      </c>
      <c r="I44" s="164">
        <v>6.8546833418190296</v>
      </c>
      <c r="J44" s="164">
        <v>5.7251901394656599</v>
      </c>
      <c r="K44" s="164">
        <v>4.96295992666382</v>
      </c>
      <c r="L44" s="164">
        <v>6.0171081238295603</v>
      </c>
      <c r="M44" s="164">
        <v>4.2993330060674202</v>
      </c>
      <c r="N44" s="164">
        <v>3.7962695049547301</v>
      </c>
      <c r="O44" s="164">
        <v>1.3225598128896501</v>
      </c>
      <c r="P44" s="164">
        <v>4.7024076700425299</v>
      </c>
      <c r="Q44" s="164">
        <v>6.2357890135927896</v>
      </c>
      <c r="R44" s="164">
        <v>3.4865393538151599</v>
      </c>
      <c r="S44" s="164">
        <v>5.2441049300068396</v>
      </c>
      <c r="T44" s="164">
        <v>6.70951576516432</v>
      </c>
      <c r="U44" s="164">
        <v>4.2377768908432198</v>
      </c>
      <c r="V44" s="164">
        <v>3.0434488626441598</v>
      </c>
      <c r="W44" s="164">
        <v>3.5111602123738801</v>
      </c>
      <c r="X44" s="164">
        <v>-1.9176889764976</v>
      </c>
      <c r="Y44" s="164">
        <v>4.0885530189603001</v>
      </c>
      <c r="Z44" s="164">
        <v>2.82165629835918</v>
      </c>
      <c r="AA44" s="164">
        <v>2.8728161352926702</v>
      </c>
      <c r="AB44" s="164">
        <v>1.18399551676309</v>
      </c>
      <c r="AC44" s="164">
        <v>1.22907079705759</v>
      </c>
      <c r="AD44" s="164">
        <v>1.91868194003326</v>
      </c>
      <c r="AE44" s="164">
        <v>2.7151377925071398</v>
      </c>
      <c r="AF44" s="164">
        <v>0.98066432783765001</v>
      </c>
      <c r="AG44" s="164">
        <v>-8.5881767350821008</v>
      </c>
      <c r="AH44" s="164">
        <v>3.0164545037861998</v>
      </c>
      <c r="AI44" s="164">
        <v>3.34354829913892</v>
      </c>
      <c r="AJ44" s="164">
        <v>2.50789892539236</v>
      </c>
      <c r="AK44" s="164">
        <v>2.2977759218912901</v>
      </c>
      <c r="AL44" s="164">
        <v>2.1895657452193098</v>
      </c>
      <c r="AM44" s="164">
        <v>2.14914515738942</v>
      </c>
      <c r="AN44" s="176">
        <v>2.4966418407553999</v>
      </c>
    </row>
    <row r="45" spans="1:40" ht="15" thickBot="1" x14ac:dyDescent="0.4">
      <c r="A45" s="74" t="s">
        <v>805</v>
      </c>
      <c r="B45" s="126" t="s">
        <v>27</v>
      </c>
      <c r="C45" s="166">
        <v>2.5393937452131299</v>
      </c>
      <c r="D45" s="166">
        <v>4.4356400414783996</v>
      </c>
      <c r="E45" s="166">
        <v>0.26695136641203998</v>
      </c>
      <c r="F45" s="166">
        <v>-8.4356526041300006E-2</v>
      </c>
      <c r="G45" s="166">
        <v>3.0459779825410198</v>
      </c>
      <c r="H45" s="166">
        <v>0.54597027853214997</v>
      </c>
      <c r="I45" s="166">
        <v>5.2161708781258804</v>
      </c>
      <c r="J45" s="166">
        <v>2.7185781287238102</v>
      </c>
      <c r="K45" s="166">
        <v>5.5454675236796502</v>
      </c>
      <c r="L45" s="166">
        <v>4.0272588882021898</v>
      </c>
      <c r="M45" s="166">
        <v>4.2188697971901599</v>
      </c>
      <c r="N45" s="166">
        <v>3.1047334283645398</v>
      </c>
      <c r="O45" s="166">
        <v>3.20361780947428</v>
      </c>
      <c r="P45" s="166">
        <v>6.0191987324706702</v>
      </c>
      <c r="Q45" s="166">
        <v>4.4078074332051704</v>
      </c>
      <c r="R45" s="166">
        <v>5.7487174861524597</v>
      </c>
      <c r="S45" s="166">
        <v>5.5142230860418504</v>
      </c>
      <c r="T45" s="166">
        <v>5.5239244443598503</v>
      </c>
      <c r="U45" s="166">
        <v>2.6362120655532402</v>
      </c>
      <c r="V45" s="166">
        <v>2.8745659975095599</v>
      </c>
      <c r="W45" s="166">
        <v>4.2729016150752903</v>
      </c>
      <c r="X45" s="166">
        <v>-0.23986826750689999</v>
      </c>
      <c r="Y45" s="166">
        <v>12.040838492881599</v>
      </c>
      <c r="Z45" s="166">
        <v>1.26277283655659</v>
      </c>
      <c r="AA45" s="166">
        <v>1.5570392609963299</v>
      </c>
      <c r="AB45" s="166">
        <v>3.6249604226888898</v>
      </c>
      <c r="AC45" s="166">
        <v>3.1288293379304202</v>
      </c>
      <c r="AD45" s="166">
        <v>5.3968426176462803</v>
      </c>
      <c r="AE45" s="166">
        <v>4.3998135450990103</v>
      </c>
      <c r="AF45" s="166">
        <v>4.1712535682098002</v>
      </c>
      <c r="AG45" s="166">
        <v>-1.3293365150919001</v>
      </c>
      <c r="AH45" s="166">
        <v>8.0266286849253206</v>
      </c>
      <c r="AI45" s="166">
        <v>4.1728513522422501</v>
      </c>
      <c r="AJ45" s="166">
        <v>4.4507189587230398</v>
      </c>
      <c r="AK45" s="166">
        <v>4.136695575788</v>
      </c>
      <c r="AL45" s="166">
        <v>4.1866454241435296</v>
      </c>
      <c r="AM45" s="166">
        <v>4.2162429212995596</v>
      </c>
      <c r="AN45" s="178">
        <v>4.2325707268568999</v>
      </c>
    </row>
    <row r="46" spans="1:40" x14ac:dyDescent="0.35">
      <c r="A46" s="77" t="s">
        <v>83</v>
      </c>
      <c r="B46" s="122" t="s">
        <v>28</v>
      </c>
      <c r="C46" s="164">
        <v>8.9761369105378499</v>
      </c>
      <c r="D46" s="164">
        <v>4.2257994230197902</v>
      </c>
      <c r="E46" s="164">
        <v>2.9577108105737002</v>
      </c>
      <c r="F46" s="164">
        <v>5.8361721052793101</v>
      </c>
      <c r="G46" s="164">
        <v>2.0204004431686</v>
      </c>
      <c r="H46" s="164">
        <v>6.04519864243158</v>
      </c>
      <c r="I46" s="164">
        <v>4.32428403486775</v>
      </c>
      <c r="J46" s="164">
        <v>5.73468836480584</v>
      </c>
      <c r="K46" s="164">
        <v>3.96101214676909</v>
      </c>
      <c r="L46" s="164">
        <v>4.3580332325172497</v>
      </c>
      <c r="M46" s="164">
        <v>5.8577237145317502</v>
      </c>
      <c r="N46" s="164">
        <v>5.3331385901577599</v>
      </c>
      <c r="O46" s="164">
        <v>4.6430418600774903</v>
      </c>
      <c r="P46" s="164">
        <v>3.4435757144550601</v>
      </c>
      <c r="Q46" s="164">
        <v>4.4296775288685204</v>
      </c>
      <c r="R46" s="164">
        <v>1.7131539782599701</v>
      </c>
      <c r="S46" s="164">
        <v>3.94375611099067</v>
      </c>
      <c r="T46" s="164">
        <v>5.9863302887452701</v>
      </c>
      <c r="U46" s="164">
        <v>4.8965868704252697</v>
      </c>
      <c r="V46" s="164">
        <v>2.3192989644487101</v>
      </c>
      <c r="W46" s="164">
        <v>2.1140502464751298</v>
      </c>
      <c r="X46" s="164">
        <v>2.96375857024087</v>
      </c>
      <c r="Y46" s="164">
        <v>4.8112225882684498</v>
      </c>
      <c r="Z46" s="164">
        <v>7.1914308641889004</v>
      </c>
      <c r="AA46" s="164">
        <v>6.3576779084911603</v>
      </c>
      <c r="AB46" s="164">
        <v>1.7781583038114099</v>
      </c>
      <c r="AC46" s="164">
        <v>3.3396734262969301</v>
      </c>
      <c r="AD46" s="164">
        <v>5.6715619515044198</v>
      </c>
      <c r="AE46" s="164">
        <v>6.69725362180891</v>
      </c>
      <c r="AF46" s="164">
        <v>6.8656866282378104</v>
      </c>
      <c r="AG46" s="164">
        <v>3.8487924005399301</v>
      </c>
      <c r="AH46" s="164">
        <v>5.51091405267643</v>
      </c>
      <c r="AI46" s="164">
        <v>6.5311721347744598</v>
      </c>
      <c r="AJ46" s="164">
        <v>6.4802312121014003</v>
      </c>
      <c r="AK46" s="164">
        <v>6.4850835663813102</v>
      </c>
      <c r="AL46" s="164">
        <v>6.4813131553963297</v>
      </c>
      <c r="AM46" s="164">
        <v>6.4559423609382698</v>
      </c>
      <c r="AN46" s="176">
        <v>6.4867456715731899</v>
      </c>
    </row>
    <row r="47" spans="1:40" x14ac:dyDescent="0.35">
      <c r="A47" s="77" t="s">
        <v>84</v>
      </c>
      <c r="B47" s="122" t="s">
        <v>29</v>
      </c>
      <c r="C47" s="164">
        <v>-0.6029275058586</v>
      </c>
      <c r="D47" s="164">
        <v>9.0699804980170207</v>
      </c>
      <c r="E47" s="164">
        <v>0.23271239934848001</v>
      </c>
      <c r="F47" s="164">
        <v>3.46138489520018</v>
      </c>
      <c r="G47" s="164">
        <v>1.3150037935101899</v>
      </c>
      <c r="H47" s="164">
        <v>5.7163735224285501</v>
      </c>
      <c r="I47" s="164">
        <v>11.0147516505666</v>
      </c>
      <c r="J47" s="164">
        <v>6.3168343408234602</v>
      </c>
      <c r="K47" s="164">
        <v>7.3077140344452101</v>
      </c>
      <c r="L47" s="164">
        <v>7.3331830837682501</v>
      </c>
      <c r="M47" s="164">
        <v>1.8884738890652599</v>
      </c>
      <c r="N47" s="164">
        <v>6.6134057453967703</v>
      </c>
      <c r="O47" s="164">
        <v>4.3529638298810003</v>
      </c>
      <c r="P47" s="164">
        <v>7.8024938887035997</v>
      </c>
      <c r="Q47" s="164">
        <v>4.4784521367038597</v>
      </c>
      <c r="R47" s="164">
        <v>8.6618732284122597</v>
      </c>
      <c r="S47" s="164">
        <v>6.2531646881748104</v>
      </c>
      <c r="T47" s="164">
        <v>4.1113790176151097</v>
      </c>
      <c r="U47" s="164">
        <v>5.7999917410538799</v>
      </c>
      <c r="V47" s="164">
        <v>2.9619508586669299</v>
      </c>
      <c r="W47" s="164">
        <v>8.4462815770762294</v>
      </c>
      <c r="X47" s="164">
        <v>6.6225626130669299</v>
      </c>
      <c r="Y47" s="164">
        <v>6.4526723795314904</v>
      </c>
      <c r="Z47" s="164">
        <v>5.7925848450986797</v>
      </c>
      <c r="AA47" s="164">
        <v>4.32684561452976</v>
      </c>
      <c r="AB47" s="164">
        <v>3.9212287937935102</v>
      </c>
      <c r="AC47" s="164">
        <v>5.9579767075402401</v>
      </c>
      <c r="AD47" s="164">
        <v>6.2034894112186896</v>
      </c>
      <c r="AE47" s="164">
        <v>6.7312356080542903</v>
      </c>
      <c r="AF47" s="164">
        <v>5.6994349336721601</v>
      </c>
      <c r="AG47" s="164">
        <v>1.9303248888706599</v>
      </c>
      <c r="AH47" s="164">
        <v>6.6673582999086998</v>
      </c>
      <c r="AI47" s="164">
        <v>5.6126842543763296</v>
      </c>
      <c r="AJ47" s="164">
        <v>5.3335997050736301</v>
      </c>
      <c r="AK47" s="164">
        <v>5.2921671625426399</v>
      </c>
      <c r="AL47" s="164">
        <v>5.2757288257040402</v>
      </c>
      <c r="AM47" s="164">
        <v>5.3097018583851101</v>
      </c>
      <c r="AN47" s="176">
        <v>5.3647017851069503</v>
      </c>
    </row>
    <row r="48" spans="1:40" x14ac:dyDescent="0.35">
      <c r="A48" s="77" t="s">
        <v>85</v>
      </c>
      <c r="B48" s="122" t="s">
        <v>30</v>
      </c>
      <c r="C48" s="164">
        <v>0.69244423717625003</v>
      </c>
      <c r="D48" s="164">
        <v>1.4034658667359901</v>
      </c>
      <c r="E48" s="164">
        <v>3.04522704903165</v>
      </c>
      <c r="F48" s="164">
        <v>7.3099654869409596</v>
      </c>
      <c r="G48" s="164">
        <v>6.9295369539147602</v>
      </c>
      <c r="H48" s="164">
        <v>7.4916239138134602</v>
      </c>
      <c r="I48" s="164">
        <v>6.6936668672792603</v>
      </c>
      <c r="J48" s="164">
        <v>7.6394260170720596</v>
      </c>
      <c r="K48" s="164">
        <v>8.4129886037623205</v>
      </c>
      <c r="L48" s="164">
        <v>11.8601682196468</v>
      </c>
      <c r="M48" s="164">
        <v>7.2669507766443697</v>
      </c>
      <c r="N48" s="164">
        <v>6.1375966773118602</v>
      </c>
      <c r="O48" s="164">
        <v>5.2825170297622996</v>
      </c>
      <c r="P48" s="164">
        <v>7.5022093774215399</v>
      </c>
      <c r="Q48" s="164">
        <v>4.9266993970820598</v>
      </c>
      <c r="R48" s="164">
        <v>5.8102049931161996</v>
      </c>
      <c r="S48" s="164">
        <v>9.1182555722264809</v>
      </c>
      <c r="T48" s="164">
        <v>9.2182505448282992</v>
      </c>
      <c r="U48" s="164">
        <v>6.6505204958205804</v>
      </c>
      <c r="V48" s="164">
        <v>-1.2704259674708001</v>
      </c>
      <c r="W48" s="164">
        <v>1.46679005802437</v>
      </c>
      <c r="X48" s="164">
        <v>3.9688863996533401</v>
      </c>
      <c r="Y48" s="164">
        <v>1.0819182859123799</v>
      </c>
      <c r="Z48" s="164">
        <v>0.80279754922803004</v>
      </c>
      <c r="AA48" s="164">
        <v>0.61121268082776004</v>
      </c>
      <c r="AB48" s="164">
        <v>1.00686373571617</v>
      </c>
      <c r="AC48" s="164">
        <v>4.7057914654983897</v>
      </c>
      <c r="AD48" s="164">
        <v>3.7020392089437002</v>
      </c>
      <c r="AE48" s="164">
        <v>4.5311616843488798</v>
      </c>
      <c r="AF48" s="164">
        <v>5.6677524580345704</v>
      </c>
      <c r="AG48" s="164">
        <v>-14.783405037968</v>
      </c>
      <c r="AH48" s="164">
        <v>3.99513119717649</v>
      </c>
      <c r="AI48" s="164">
        <v>6.5043021370344096</v>
      </c>
      <c r="AJ48" s="164">
        <v>6.0961951644486803</v>
      </c>
      <c r="AK48" s="164">
        <v>6.1011012812154197</v>
      </c>
      <c r="AL48" s="164">
        <v>6.2013941986972103</v>
      </c>
      <c r="AM48" s="164">
        <v>6.1936967761926596</v>
      </c>
      <c r="AN48" s="176">
        <v>6.2192332174486404</v>
      </c>
    </row>
    <row r="49" spans="1:40" x14ac:dyDescent="0.35">
      <c r="A49" s="77" t="s">
        <v>86</v>
      </c>
      <c r="B49" s="122" t="s">
        <v>31</v>
      </c>
      <c r="C49" s="164">
        <v>-1.0900000058454</v>
      </c>
      <c r="D49" s="164">
        <v>4.0000004284969998E-2</v>
      </c>
      <c r="E49" s="164">
        <v>-0.25000000409950002</v>
      </c>
      <c r="F49" s="164">
        <v>-0.1799999940975</v>
      </c>
      <c r="G49" s="164">
        <v>0.17139878380311999</v>
      </c>
      <c r="H49" s="164">
        <v>5.5717055895297998</v>
      </c>
      <c r="I49" s="164">
        <v>8.1356966928259897</v>
      </c>
      <c r="J49" s="164">
        <v>5.7226549594569898</v>
      </c>
      <c r="K49" s="164">
        <v>4.9306796294693402</v>
      </c>
      <c r="L49" s="164">
        <v>1.61752744134027</v>
      </c>
      <c r="M49" s="164">
        <v>-2.0684000526171999</v>
      </c>
      <c r="N49" s="164">
        <v>0.1213719109435</v>
      </c>
      <c r="O49" s="164">
        <v>-1.6676421346804</v>
      </c>
      <c r="P49" s="164">
        <v>-1.3595359452821001</v>
      </c>
      <c r="Q49" s="164">
        <v>1.2317728424785499</v>
      </c>
      <c r="R49" s="164">
        <v>1.72124736853312</v>
      </c>
      <c r="S49" s="164">
        <v>1.51584235987214</v>
      </c>
      <c r="T49" s="164">
        <v>1.76503678397761</v>
      </c>
      <c r="U49" s="164">
        <v>2.5428414789985299</v>
      </c>
      <c r="V49" s="164">
        <v>3.25145371845477</v>
      </c>
      <c r="W49" s="164">
        <v>2.01763859006339</v>
      </c>
      <c r="X49" s="164">
        <v>-4.8573381035700001</v>
      </c>
      <c r="Y49" s="164">
        <v>10.864027555053999</v>
      </c>
      <c r="Z49" s="164">
        <v>9.2719427337657496</v>
      </c>
      <c r="AA49" s="164">
        <v>8.7940773925840006</v>
      </c>
      <c r="AB49" s="164">
        <v>8.8428654408153005</v>
      </c>
      <c r="AC49" s="164">
        <v>7.18725719602085</v>
      </c>
      <c r="AD49" s="164">
        <v>7.3596371836798502</v>
      </c>
      <c r="AE49" s="164">
        <v>6.8902864676421398</v>
      </c>
      <c r="AF49" s="164">
        <v>6.2317094641393096</v>
      </c>
      <c r="AG49" s="164">
        <v>1.99480000109642</v>
      </c>
      <c r="AH49" s="164">
        <v>5.95619999884671</v>
      </c>
      <c r="AI49" s="164">
        <v>6.4699821912969302</v>
      </c>
      <c r="AJ49" s="164">
        <v>6.4252753623583798</v>
      </c>
      <c r="AK49" s="164">
        <v>6.2964000006236196</v>
      </c>
      <c r="AL49" s="164">
        <v>6.09691758165956</v>
      </c>
      <c r="AM49" s="164">
        <v>5.9999999998363203</v>
      </c>
      <c r="AN49" s="176">
        <v>6.2575579119635902</v>
      </c>
    </row>
    <row r="50" spans="1:40" x14ac:dyDescent="0.35">
      <c r="A50" s="77" t="s">
        <v>87</v>
      </c>
      <c r="B50" s="122" t="s">
        <v>32</v>
      </c>
      <c r="C50" s="164">
        <v>5.6959486562600201</v>
      </c>
      <c r="D50" s="164">
        <v>2.1631878574017702</v>
      </c>
      <c r="E50" s="164">
        <v>1.7633729240286</v>
      </c>
      <c r="F50" s="164">
        <v>3.8329542770927398</v>
      </c>
      <c r="G50" s="164">
        <v>-3.3975291598706998</v>
      </c>
      <c r="H50" s="164">
        <v>3.3201922055905899</v>
      </c>
      <c r="I50" s="164">
        <v>2.9058497620452202</v>
      </c>
      <c r="J50" s="164">
        <v>1.4166080917541199</v>
      </c>
      <c r="K50" s="164">
        <v>6.5003782408552802</v>
      </c>
      <c r="L50" s="164">
        <v>6.3987982316816598</v>
      </c>
      <c r="M50" s="164">
        <v>5.52489615994745</v>
      </c>
      <c r="N50" s="164">
        <v>5.7530378973912297</v>
      </c>
      <c r="O50" s="164">
        <v>-3.2469477882304001</v>
      </c>
      <c r="P50" s="164">
        <v>6.8743184642346504</v>
      </c>
      <c r="Q50" s="164">
        <v>7.0455864257529903</v>
      </c>
      <c r="R50" s="164">
        <v>-2.351729492095</v>
      </c>
      <c r="S50" s="164">
        <v>-0.55558088093790003</v>
      </c>
      <c r="T50" s="164">
        <v>3.0432494141536601</v>
      </c>
      <c r="U50" s="164">
        <v>6.2559056125399897</v>
      </c>
      <c r="V50" s="164">
        <v>6.6657242384781803</v>
      </c>
      <c r="W50" s="164">
        <v>5.9083358658081897</v>
      </c>
      <c r="X50" s="164">
        <v>-8.1304442802114991</v>
      </c>
      <c r="Y50" s="164">
        <v>5.2415693043629501</v>
      </c>
      <c r="Z50" s="164">
        <v>2.8727687165792002</v>
      </c>
      <c r="AA50" s="164">
        <v>-1.4073825199104</v>
      </c>
      <c r="AB50" s="164">
        <v>4.0580738537418002</v>
      </c>
      <c r="AC50" s="164">
        <v>1.94335971815272</v>
      </c>
      <c r="AD50" s="164">
        <v>4.82261121417715</v>
      </c>
      <c r="AE50" s="164">
        <v>7.2348904054151397</v>
      </c>
      <c r="AF50" s="164">
        <v>6.2220529930247901</v>
      </c>
      <c r="AG50" s="164">
        <v>-0.2018203890287</v>
      </c>
      <c r="AH50" s="164">
        <v>4.8600000000411896</v>
      </c>
      <c r="AI50" s="164">
        <v>6.00000000108294</v>
      </c>
      <c r="AJ50" s="164">
        <v>6.4999999999927098</v>
      </c>
      <c r="AK50" s="164">
        <v>6.4999999991572297</v>
      </c>
      <c r="AL50" s="164">
        <v>5.8159870300620797</v>
      </c>
      <c r="AM50" s="164">
        <v>5.5930849769863</v>
      </c>
      <c r="AN50" s="176">
        <v>6.0811866670382999</v>
      </c>
    </row>
    <row r="51" spans="1:40" x14ac:dyDescent="0.35">
      <c r="A51" s="27" t="s">
        <v>88</v>
      </c>
      <c r="B51" s="156" t="s">
        <v>33</v>
      </c>
      <c r="C51" s="163">
        <v>3.59516075325921</v>
      </c>
      <c r="D51" s="163">
        <v>4.7743998329650204</v>
      </c>
      <c r="E51" s="163">
        <v>4.4733137441906203</v>
      </c>
      <c r="F51" s="163">
        <v>4.7724515586630396</v>
      </c>
      <c r="G51" s="163">
        <v>3.5078732928788501</v>
      </c>
      <c r="H51" s="163">
        <v>4.2326131553071598</v>
      </c>
      <c r="I51" s="163">
        <v>4.7649562749293199</v>
      </c>
      <c r="J51" s="163">
        <v>5.7974633936748896</v>
      </c>
      <c r="K51" s="163">
        <v>5.0099056069564902</v>
      </c>
      <c r="L51" s="163">
        <v>4.5287352325567003</v>
      </c>
      <c r="M51" s="163">
        <v>3.5962027925286599</v>
      </c>
      <c r="N51" s="163">
        <v>3.8276828632034299</v>
      </c>
      <c r="O51" s="163">
        <v>4.6174948829745404</v>
      </c>
      <c r="P51" s="163">
        <v>5.1122048068410901</v>
      </c>
      <c r="Q51" s="163">
        <v>5.4037703482133104</v>
      </c>
      <c r="R51" s="163">
        <v>6.23041235167228</v>
      </c>
      <c r="S51" s="163">
        <v>5.8165375659928999</v>
      </c>
      <c r="T51" s="163">
        <v>4.0757923463221202</v>
      </c>
      <c r="U51" s="163">
        <v>9.0084706742777492</v>
      </c>
      <c r="V51" s="163">
        <v>5.6827013390583696</v>
      </c>
      <c r="W51" s="163">
        <v>7.7685041570804199</v>
      </c>
      <c r="X51" s="163">
        <v>13.949621098642201</v>
      </c>
      <c r="Y51" s="163">
        <v>8.4275902112101804</v>
      </c>
      <c r="Z51" s="163">
        <v>7.2430552163897097</v>
      </c>
      <c r="AA51" s="163">
        <v>2.8559263484310402</v>
      </c>
      <c r="AB51" s="163">
        <v>2.1205470464645799</v>
      </c>
      <c r="AC51" s="163">
        <v>3.37366537155446</v>
      </c>
      <c r="AD51" s="163">
        <v>8.1289444284139396</v>
      </c>
      <c r="AE51" s="163">
        <v>6.1999644191424998</v>
      </c>
      <c r="AF51" s="163">
        <v>6.5080827539995001</v>
      </c>
      <c r="AG51" s="163">
        <v>0.41437800953372</v>
      </c>
      <c r="AH51" s="163">
        <v>4.71211047453808</v>
      </c>
      <c r="AI51" s="163">
        <v>6.1717624235958999</v>
      </c>
      <c r="AJ51" s="163">
        <v>4.6525822160202699</v>
      </c>
      <c r="AK51" s="163">
        <v>4.9805400960872204</v>
      </c>
      <c r="AL51" s="163">
        <v>5.8111732286202802</v>
      </c>
      <c r="AM51" s="163">
        <v>5.1534083015715204</v>
      </c>
      <c r="AN51" s="175">
        <v>5.3524239595029099</v>
      </c>
    </row>
    <row r="52" spans="1:40" x14ac:dyDescent="0.35">
      <c r="A52" s="77" t="s">
        <v>89</v>
      </c>
      <c r="B52" s="122" t="s">
        <v>448</v>
      </c>
      <c r="C52" s="164">
        <v>4.3240615273079603</v>
      </c>
      <c r="D52" s="164">
        <v>2.4965423795168</v>
      </c>
      <c r="E52" s="164">
        <v>3.27250226015168</v>
      </c>
      <c r="F52" s="164">
        <v>5.04849592092049</v>
      </c>
      <c r="G52" s="164">
        <v>4.00066308768079</v>
      </c>
      <c r="H52" s="164">
        <v>4.6800472888554303</v>
      </c>
      <c r="I52" s="164">
        <v>4.4615750840187696</v>
      </c>
      <c r="J52" s="164">
        <v>5.1816034603925196</v>
      </c>
      <c r="K52" s="164">
        <v>3.6441212400940302</v>
      </c>
      <c r="L52" s="164">
        <v>3.8120040348918098</v>
      </c>
      <c r="M52" s="164">
        <v>2.5030605593114199</v>
      </c>
      <c r="N52" s="164">
        <v>3.6583464732461399</v>
      </c>
      <c r="O52" s="164">
        <v>5.1646094657075601</v>
      </c>
      <c r="P52" s="164">
        <v>1.24860126030757</v>
      </c>
      <c r="Q52" s="164">
        <v>2.3401173119612402</v>
      </c>
      <c r="R52" s="164">
        <v>2.9972725597195802</v>
      </c>
      <c r="S52" s="164">
        <v>2.4967285701717401</v>
      </c>
      <c r="T52" s="164">
        <v>6.5115874351016503</v>
      </c>
      <c r="U52" s="164">
        <v>4.1419312673601603</v>
      </c>
      <c r="V52" s="164">
        <v>-1.5375362811494999</v>
      </c>
      <c r="W52" s="164">
        <v>4.2185632718098498</v>
      </c>
      <c r="X52" s="164">
        <v>5.6139233248818199</v>
      </c>
      <c r="Y52" s="164">
        <v>5.9133161996400201</v>
      </c>
      <c r="Z52" s="164">
        <v>3.9456838052666301</v>
      </c>
      <c r="AA52" s="164">
        <v>3.6965418436705701</v>
      </c>
      <c r="AB52" s="164">
        <v>3.8216947871084299</v>
      </c>
      <c r="AC52" s="164">
        <v>10.8210619750402</v>
      </c>
      <c r="AD52" s="164">
        <v>10.3040526394159</v>
      </c>
      <c r="AE52" s="164">
        <v>6.3584919259871899</v>
      </c>
      <c r="AF52" s="164">
        <v>5.6461755691559699</v>
      </c>
      <c r="AG52" s="164">
        <v>7.0865021623100004</v>
      </c>
      <c r="AH52" s="164">
        <v>5.1734933151680096</v>
      </c>
      <c r="AI52" s="164">
        <v>6.2888438489473497</v>
      </c>
      <c r="AJ52" s="164">
        <v>5.8855113811860704</v>
      </c>
      <c r="AK52" s="164">
        <v>5.5590138644876701</v>
      </c>
      <c r="AL52" s="164">
        <v>5.1569436793252699</v>
      </c>
      <c r="AM52" s="164">
        <v>5.4161658003465396</v>
      </c>
      <c r="AN52" s="176">
        <v>5.6605685832104697</v>
      </c>
    </row>
    <row r="53" spans="1:40" x14ac:dyDescent="0.35">
      <c r="A53" s="77" t="s">
        <v>90</v>
      </c>
      <c r="B53" s="122" t="s">
        <v>34</v>
      </c>
      <c r="C53" s="164">
        <v>4.5797155118592103</v>
      </c>
      <c r="D53" s="164">
        <v>7.3049776045369201</v>
      </c>
      <c r="E53" s="164">
        <v>3.09534811917014</v>
      </c>
      <c r="F53" s="164">
        <v>2.2760109580782801</v>
      </c>
      <c r="G53" s="164">
        <v>2.9627611085952101</v>
      </c>
      <c r="H53" s="164">
        <v>4.0157248390497298</v>
      </c>
      <c r="I53" s="164">
        <v>3.7466085852057001</v>
      </c>
      <c r="J53" s="164">
        <v>5.9938009737347002</v>
      </c>
      <c r="K53" s="164">
        <v>-22.445727062568999</v>
      </c>
      <c r="L53" s="164">
        <v>16.815021265028602</v>
      </c>
      <c r="M53" s="164">
        <v>1.1002781480205399</v>
      </c>
      <c r="N53" s="164">
        <v>4.7859716478790801</v>
      </c>
      <c r="O53" s="164">
        <v>3.65393604125632</v>
      </c>
      <c r="P53" s="164">
        <v>-0.28593104787599999</v>
      </c>
      <c r="Q53" s="164">
        <v>1.17189152938872</v>
      </c>
      <c r="R53" s="164">
        <v>6.5597711025625598</v>
      </c>
      <c r="S53" s="164">
        <v>2.6665049308056901</v>
      </c>
      <c r="T53" s="164">
        <v>2.5598264789964</v>
      </c>
      <c r="U53" s="164">
        <v>4.5245751461025199</v>
      </c>
      <c r="V53" s="164">
        <v>2.44795106845321</v>
      </c>
      <c r="W53" s="164">
        <v>5.6053631022421104</v>
      </c>
      <c r="X53" s="164">
        <v>8.0850416771903806</v>
      </c>
      <c r="Y53" s="164">
        <v>-1.7128011572188</v>
      </c>
      <c r="Z53" s="164">
        <v>3.2560000268093701</v>
      </c>
      <c r="AA53" s="164">
        <v>0.96452574735357</v>
      </c>
      <c r="AB53" s="164">
        <v>6.1340893540454697</v>
      </c>
      <c r="AC53" s="164">
        <v>5.3065963308542603</v>
      </c>
      <c r="AD53" s="164">
        <v>4.7889916217975301</v>
      </c>
      <c r="AE53" s="164">
        <v>3.3580405192625</v>
      </c>
      <c r="AF53" s="164">
        <v>4.49999999982471</v>
      </c>
      <c r="AG53" s="164">
        <v>-1.3999999998364001</v>
      </c>
      <c r="AH53" s="164">
        <v>3.30000000013615</v>
      </c>
      <c r="AI53" s="164">
        <v>4.0000000000483702</v>
      </c>
      <c r="AJ53" s="164">
        <v>4.9999999994768496</v>
      </c>
      <c r="AK53" s="164">
        <v>5.0000000006643202</v>
      </c>
      <c r="AL53" s="164">
        <v>4.9999999996836602</v>
      </c>
      <c r="AM53" s="164">
        <v>5.0000000017072601</v>
      </c>
      <c r="AN53" s="176">
        <v>4.7992337125755098</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2.7584188473866802</v>
      </c>
      <c r="O54" s="164">
        <v>4.43093062513758</v>
      </c>
      <c r="P54" s="164">
        <v>-28.974490187057</v>
      </c>
      <c r="Q54" s="164">
        <v>3.9710993460884598</v>
      </c>
      <c r="R54" s="164">
        <v>5.8562143374651097</v>
      </c>
      <c r="S54" s="164">
        <v>8.4800181928111709</v>
      </c>
      <c r="T54" s="164">
        <v>13.1029694056253</v>
      </c>
      <c r="U54" s="164">
        <v>6.1051338379614499</v>
      </c>
      <c r="V54" s="164">
        <v>5.1917744500405103</v>
      </c>
      <c r="W54" s="164">
        <v>6.3513496493185402</v>
      </c>
      <c r="X54" s="164">
        <v>7.7003932223231901</v>
      </c>
      <c r="Y54" s="164">
        <v>8.4197796543963097</v>
      </c>
      <c r="Z54" s="164">
        <v>8.8356467725373893</v>
      </c>
      <c r="AA54" s="164">
        <v>0.69465247989704004</v>
      </c>
      <c r="AB54" s="164">
        <v>7.0701861017800002E-3</v>
      </c>
      <c r="AC54" s="164">
        <v>-1.6300698766382999</v>
      </c>
      <c r="AD54" s="164">
        <v>2.46862882192986</v>
      </c>
      <c r="AE54" s="164">
        <v>1.2419184918803301</v>
      </c>
      <c r="AF54" s="164">
        <v>-2.5157677672135002</v>
      </c>
      <c r="AG54" s="164">
        <v>-2.9668844295671999</v>
      </c>
      <c r="AH54" s="164">
        <v>3.5608630025282899</v>
      </c>
      <c r="AI54" s="164">
        <v>4.7239383009107998</v>
      </c>
      <c r="AJ54" s="164">
        <v>4.8534350581915398</v>
      </c>
      <c r="AK54" s="164">
        <v>5.7326252136461298</v>
      </c>
      <c r="AL54" s="164">
        <v>5.5720685940830403</v>
      </c>
      <c r="AM54" s="164">
        <v>5.6363886111340298</v>
      </c>
      <c r="AN54" s="176">
        <v>5.3028303079096597</v>
      </c>
    </row>
    <row r="55" spans="1:40" x14ac:dyDescent="0.35">
      <c r="A55" s="77" t="s">
        <v>92</v>
      </c>
      <c r="B55" s="122" t="s">
        <v>35</v>
      </c>
      <c r="C55" s="164">
        <v>9.3103527023339598</v>
      </c>
      <c r="D55" s="164">
        <v>7.6800813528617997</v>
      </c>
      <c r="E55" s="164">
        <v>-1.5621635335476001</v>
      </c>
      <c r="F55" s="164">
        <v>3.5612155800483198</v>
      </c>
      <c r="G55" s="164">
        <v>3.80183549907147</v>
      </c>
      <c r="H55" s="164">
        <v>2.9973730521863899</v>
      </c>
      <c r="I55" s="164">
        <v>7.2807113780365</v>
      </c>
      <c r="J55" s="164">
        <v>4.7965366735490198</v>
      </c>
      <c r="K55" s="164">
        <v>2.9256006706195801</v>
      </c>
      <c r="L55" s="164">
        <v>6.24538197096276</v>
      </c>
      <c r="M55" s="164">
        <v>-6.0834971813099999E-2</v>
      </c>
      <c r="N55" s="164">
        <v>15.3762394579174</v>
      </c>
      <c r="O55" s="164">
        <v>3.1063082520568699</v>
      </c>
      <c r="P55" s="164">
        <v>9.1190419953242792</v>
      </c>
      <c r="Q55" s="164">
        <v>1.5599986605348899</v>
      </c>
      <c r="R55" s="164">
        <v>6.5347626571100399</v>
      </c>
      <c r="S55" s="164">
        <v>4.6621868797987602</v>
      </c>
      <c r="T55" s="164">
        <v>3.4936168106396899</v>
      </c>
      <c r="U55" s="164">
        <v>4.7733827267623798</v>
      </c>
      <c r="V55" s="164">
        <v>4.6790656995892004</v>
      </c>
      <c r="W55" s="164">
        <v>5.4134522222476296</v>
      </c>
      <c r="X55" s="164">
        <v>3.2402529131995399</v>
      </c>
      <c r="Y55" s="164">
        <v>-0.83617886564340005</v>
      </c>
      <c r="Z55" s="164">
        <v>2.29506828962618</v>
      </c>
      <c r="AA55" s="164">
        <v>7.0846838805652697</v>
      </c>
      <c r="AB55" s="164">
        <v>6.1718000242497499</v>
      </c>
      <c r="AC55" s="164">
        <v>5.8522991994141504</v>
      </c>
      <c r="AD55" s="164">
        <v>5.30545608438167</v>
      </c>
      <c r="AE55" s="164">
        <v>4.7464843272456303</v>
      </c>
      <c r="AF55" s="164">
        <v>4.7648108651129597</v>
      </c>
      <c r="AG55" s="164">
        <v>-1.5909452849281001</v>
      </c>
      <c r="AH55" s="164">
        <v>4.02475863212657</v>
      </c>
      <c r="AI55" s="164">
        <v>5.3399999999174996</v>
      </c>
      <c r="AJ55" s="164">
        <v>4.9999999992302904</v>
      </c>
      <c r="AK55" s="164">
        <v>5.0000000000814504</v>
      </c>
      <c r="AL55" s="164">
        <v>5.0000000002327099</v>
      </c>
      <c r="AM55" s="164">
        <v>5.0000000000000098</v>
      </c>
      <c r="AN55" s="176">
        <v>5.06791209443442</v>
      </c>
    </row>
    <row r="56" spans="1:40" x14ac:dyDescent="0.35">
      <c r="A56" s="77" t="s">
        <v>93</v>
      </c>
      <c r="B56" s="122" t="s">
        <v>36</v>
      </c>
      <c r="C56" s="164">
        <v>-1.3084587106843</v>
      </c>
      <c r="D56" s="164">
        <v>-0.4400904301361</v>
      </c>
      <c r="E56" s="164">
        <v>2.0006441203166601</v>
      </c>
      <c r="F56" s="164">
        <v>0.32291890287222003</v>
      </c>
      <c r="G56" s="164">
        <v>1.8580130277906499</v>
      </c>
      <c r="H56" s="164">
        <v>2.4542293377042701</v>
      </c>
      <c r="I56" s="164">
        <v>9.9752815893159999E-2</v>
      </c>
      <c r="J56" s="164">
        <v>1.5265225939284299</v>
      </c>
      <c r="K56" s="164">
        <v>9.9754371003614395</v>
      </c>
      <c r="L56" s="164">
        <v>-0.22240177456910001</v>
      </c>
      <c r="M56" s="164">
        <v>-1.2085999773975</v>
      </c>
      <c r="N56" s="164">
        <v>7.2693220606162798</v>
      </c>
      <c r="O56" s="164">
        <v>4.9198670154222199</v>
      </c>
      <c r="P56" s="164">
        <v>2.1835211747163399</v>
      </c>
      <c r="Q56" s="164">
        <v>0.36158781069856999</v>
      </c>
      <c r="R56" s="164">
        <v>7.3346001347419403</v>
      </c>
      <c r="S56" s="164">
        <v>5.9326081720179502</v>
      </c>
      <c r="T56" s="164">
        <v>3.1435051033031498</v>
      </c>
      <c r="U56" s="164">
        <v>7.7327411200496696</v>
      </c>
      <c r="V56" s="164">
        <v>1.9627610666823001</v>
      </c>
      <c r="W56" s="164">
        <v>8.5807985658784407</v>
      </c>
      <c r="X56" s="164">
        <v>2.3560155761066501</v>
      </c>
      <c r="Y56" s="164">
        <v>10.541769285898299</v>
      </c>
      <c r="Z56" s="164">
        <v>5.3106828045922398</v>
      </c>
      <c r="AA56" s="164">
        <v>6.6439843941264396</v>
      </c>
      <c r="AB56" s="164">
        <v>4.39338010982613</v>
      </c>
      <c r="AC56" s="164">
        <v>5.7408825448681799</v>
      </c>
      <c r="AD56" s="164">
        <v>5.0013840728136998</v>
      </c>
      <c r="AE56" s="164">
        <v>7.20446874361871</v>
      </c>
      <c r="AF56" s="164">
        <v>5.9065214240201298</v>
      </c>
      <c r="AG56" s="164">
        <v>3.6202244193973998</v>
      </c>
      <c r="AH56" s="164">
        <v>5.3601635729139101</v>
      </c>
      <c r="AI56" s="164">
        <v>6.5825231413053196</v>
      </c>
      <c r="AJ56" s="164">
        <v>10.414757635287399</v>
      </c>
      <c r="AK56" s="164">
        <v>11.4363976442583</v>
      </c>
      <c r="AL56" s="164">
        <v>8.5676420866668703</v>
      </c>
      <c r="AM56" s="164">
        <v>5.9768103389648504</v>
      </c>
      <c r="AN56" s="176">
        <v>8.5751122369053707</v>
      </c>
    </row>
    <row r="57" spans="1:40" x14ac:dyDescent="0.35">
      <c r="A57" s="27" t="s">
        <v>94</v>
      </c>
      <c r="B57" s="155" t="s">
        <v>358</v>
      </c>
      <c r="C57" s="162" t="s">
        <v>316</v>
      </c>
      <c r="D57" s="162">
        <v>-0.55202975792999998</v>
      </c>
      <c r="E57" s="162">
        <v>2.1934928740304098</v>
      </c>
      <c r="F57" s="162">
        <v>1.5688069517474399</v>
      </c>
      <c r="G57" s="162">
        <v>0.25657470553386003</v>
      </c>
      <c r="H57" s="162">
        <v>1.87234845974806</v>
      </c>
      <c r="I57" s="162">
        <v>4.05203392503015</v>
      </c>
      <c r="J57" s="162">
        <v>2.8859156316492198</v>
      </c>
      <c r="K57" s="162">
        <v>2.4956015342762798</v>
      </c>
      <c r="L57" s="162">
        <v>0.52184442114773</v>
      </c>
      <c r="M57" s="162">
        <v>5.5184997086863401</v>
      </c>
      <c r="N57" s="162">
        <v>6.6668481966584201</v>
      </c>
      <c r="O57" s="162">
        <v>14.6043814514254</v>
      </c>
      <c r="P57" s="162">
        <v>9.50260613561551</v>
      </c>
      <c r="Q57" s="162">
        <v>10.4420037639767</v>
      </c>
      <c r="R57" s="162">
        <v>7.0084568759708299</v>
      </c>
      <c r="S57" s="162">
        <v>6.7259741413882699</v>
      </c>
      <c r="T57" s="162">
        <v>7.3180809016697497</v>
      </c>
      <c r="U57" s="162">
        <v>7.19928710672409</v>
      </c>
      <c r="V57" s="162">
        <v>8.3533441806096302</v>
      </c>
      <c r="W57" s="162">
        <v>11.258906580302</v>
      </c>
      <c r="X57" s="162">
        <v>4.8873880184070702</v>
      </c>
      <c r="Y57" s="162">
        <v>4.27927739751033</v>
      </c>
      <c r="Z57" s="162">
        <v>5.3944168546103102</v>
      </c>
      <c r="AA57" s="162">
        <v>6.3097171464242798</v>
      </c>
      <c r="AB57" s="162">
        <v>2.6526925209434502</v>
      </c>
      <c r="AC57" s="162">
        <v>-1.6168682910373999</v>
      </c>
      <c r="AD57" s="162">
        <v>0.80588697345361004</v>
      </c>
      <c r="AE57" s="162">
        <v>1.9227571572501201</v>
      </c>
      <c r="AF57" s="162">
        <v>2.2084297087015701</v>
      </c>
      <c r="AG57" s="162">
        <v>-1.7942535995732001</v>
      </c>
      <c r="AH57" s="162">
        <v>2.6395818928194501</v>
      </c>
      <c r="AI57" s="162">
        <v>2.6647929784431801</v>
      </c>
      <c r="AJ57" s="162">
        <v>2.6499821903916501</v>
      </c>
      <c r="AK57" s="162">
        <v>2.5609122024662998</v>
      </c>
      <c r="AL57" s="162">
        <v>2.6373275536285798</v>
      </c>
      <c r="AM57" s="162">
        <v>2.71309834339388</v>
      </c>
      <c r="AN57" s="174">
        <v>2.6452107825201998</v>
      </c>
    </row>
    <row r="58" spans="1:40" x14ac:dyDescent="0.35">
      <c r="A58" s="77" t="s">
        <v>95</v>
      </c>
      <c r="B58" s="122" t="s">
        <v>37</v>
      </c>
      <c r="C58" s="164">
        <v>-0.67563815011799999</v>
      </c>
      <c r="D58" s="164">
        <v>2.5558254397229301</v>
      </c>
      <c r="E58" s="164">
        <v>1.2426472264316399</v>
      </c>
      <c r="F58" s="164">
        <v>1.3113446711057599</v>
      </c>
      <c r="G58" s="164">
        <v>-0.22827083811910001</v>
      </c>
      <c r="H58" s="164">
        <v>6.0929684654671901</v>
      </c>
      <c r="I58" s="164">
        <v>1.8737299773453799</v>
      </c>
      <c r="J58" s="164">
        <v>2.71689541724687</v>
      </c>
      <c r="K58" s="164">
        <v>5.9721683526515097</v>
      </c>
      <c r="L58" s="164">
        <v>5.9776662986305702</v>
      </c>
      <c r="M58" s="164">
        <v>3.88721095816791</v>
      </c>
      <c r="N58" s="164">
        <v>4.3108514661836903</v>
      </c>
      <c r="O58" s="164">
        <v>6.8696574741910002E-2</v>
      </c>
      <c r="P58" s="164">
        <v>5.5939509445614304</v>
      </c>
      <c r="Q58" s="164">
        <v>4.6432939368331203</v>
      </c>
      <c r="R58" s="164">
        <v>4.3102385263963203</v>
      </c>
      <c r="S58" s="164">
        <v>2.33077098330239</v>
      </c>
      <c r="T58" s="164">
        <v>2.8271192013337401</v>
      </c>
      <c r="U58" s="164">
        <v>3.7031690639138599</v>
      </c>
      <c r="V58" s="164">
        <v>2.7521044845505398</v>
      </c>
      <c r="W58" s="164">
        <v>3.3908892533620798</v>
      </c>
      <c r="X58" s="164">
        <v>1.33409107961255</v>
      </c>
      <c r="Y58" s="164">
        <v>4.00299555090458</v>
      </c>
      <c r="Z58" s="164">
        <v>2.4123852760558102</v>
      </c>
      <c r="AA58" s="164">
        <v>6.22407443790987</v>
      </c>
      <c r="AB58" s="164">
        <v>6.3670436506698298</v>
      </c>
      <c r="AC58" s="164">
        <v>6.3560685727805497</v>
      </c>
      <c r="AD58" s="164">
        <v>7.4074861889472201</v>
      </c>
      <c r="AE58" s="164">
        <v>6.20924102610436</v>
      </c>
      <c r="AF58" s="164">
        <v>4.40240684071183</v>
      </c>
      <c r="AG58" s="164">
        <v>1.4997541007919299</v>
      </c>
      <c r="AH58" s="164">
        <v>4.7469107244703102</v>
      </c>
      <c r="AI58" s="164">
        <v>5.5043150528128102</v>
      </c>
      <c r="AJ58" s="164">
        <v>10.786736690503499</v>
      </c>
      <c r="AK58" s="164">
        <v>6.1535009259187596</v>
      </c>
      <c r="AL58" s="164">
        <v>5.3878584161918504</v>
      </c>
      <c r="AM58" s="164">
        <v>5.3516322389971096</v>
      </c>
      <c r="AN58" s="176">
        <v>6.6166008935420102</v>
      </c>
    </row>
    <row r="59" spans="1:40" x14ac:dyDescent="0.35">
      <c r="A59" s="77" t="s">
        <v>96</v>
      </c>
      <c r="B59" s="122" t="s">
        <v>38</v>
      </c>
      <c r="C59" s="164">
        <v>1.61080330958976</v>
      </c>
      <c r="D59" s="164">
        <v>-7.9925003390476999</v>
      </c>
      <c r="E59" s="164">
        <v>-9.6462943666059999</v>
      </c>
      <c r="F59" s="164">
        <v>5.4300822165069998E-2</v>
      </c>
      <c r="G59" s="164">
        <v>3.4999941298030599</v>
      </c>
      <c r="H59" s="164">
        <v>-10.024999197411001</v>
      </c>
      <c r="I59" s="164">
        <v>-24.786664669173</v>
      </c>
      <c r="J59" s="164">
        <v>-17.595867479239001</v>
      </c>
      <c r="K59" s="164">
        <v>-0.83743527747809998</v>
      </c>
      <c r="L59" s="164">
        <v>-8.1217740528984006</v>
      </c>
      <c r="M59" s="164">
        <v>3.80728309957217</v>
      </c>
      <c r="N59" s="164">
        <v>18.169937438006301</v>
      </c>
      <c r="O59" s="164">
        <v>26.425395714334702</v>
      </c>
      <c r="P59" s="164">
        <v>9.32659830104663</v>
      </c>
      <c r="Q59" s="164">
        <v>6.5979448602823396</v>
      </c>
      <c r="R59" s="164">
        <v>4.5050956716019304</v>
      </c>
      <c r="S59" s="164">
        <v>4.2239142791538304</v>
      </c>
      <c r="T59" s="164">
        <v>8.0583215639475192</v>
      </c>
      <c r="U59" s="164">
        <v>5.3996777957630897</v>
      </c>
      <c r="V59" s="164">
        <v>3.1868089068543202</v>
      </c>
      <c r="W59" s="164">
        <v>5.3466646965411</v>
      </c>
      <c r="X59" s="164">
        <v>6.3120017495957201</v>
      </c>
      <c r="Y59" s="164">
        <v>15.178189705857299</v>
      </c>
      <c r="Z59" s="164">
        <v>20.720273934715198</v>
      </c>
      <c r="AA59" s="164">
        <v>4.5554142750783999</v>
      </c>
      <c r="AB59" s="164">
        <v>-20.492810445284999</v>
      </c>
      <c r="AC59" s="164">
        <v>6.3542764982573301</v>
      </c>
      <c r="AD59" s="164">
        <v>3.7645906841333101</v>
      </c>
      <c r="AE59" s="164">
        <v>3.4646097763177699</v>
      </c>
      <c r="AF59" s="164">
        <v>5.5076790485957501</v>
      </c>
      <c r="AG59" s="164">
        <v>-2.1753919465695999</v>
      </c>
      <c r="AH59" s="164">
        <v>3.19390392886472</v>
      </c>
      <c r="AI59" s="164">
        <v>5.8842965257752899</v>
      </c>
      <c r="AJ59" s="164">
        <v>4.3586401385525804</v>
      </c>
      <c r="AK59" s="164">
        <v>4.8865696473613598</v>
      </c>
      <c r="AL59" s="164">
        <v>4.81438545954307</v>
      </c>
      <c r="AM59" s="164">
        <v>4.2389113327290904</v>
      </c>
      <c r="AN59" s="176">
        <v>4.8349570556405403</v>
      </c>
    </row>
    <row r="60" spans="1:40" ht="15" thickBot="1" x14ac:dyDescent="0.4">
      <c r="A60" s="27" t="s">
        <v>97</v>
      </c>
      <c r="B60" s="156" t="s">
        <v>533</v>
      </c>
      <c r="C60" s="163">
        <v>5.8972437581777504</v>
      </c>
      <c r="D60" s="163">
        <v>-0.5903187748566</v>
      </c>
      <c r="E60" s="163">
        <v>-3.2066508277641002</v>
      </c>
      <c r="F60" s="163">
        <v>-16.319018409289999</v>
      </c>
      <c r="G60" s="163">
        <v>13.9296187727983</v>
      </c>
      <c r="H60" s="163">
        <v>19.691119690166101</v>
      </c>
      <c r="I60" s="163">
        <v>-3.8709677440910002</v>
      </c>
      <c r="J60" s="163">
        <v>3.80313199439022</v>
      </c>
      <c r="K60" s="163">
        <v>-2.2629310340795001</v>
      </c>
      <c r="L60" s="163">
        <v>2.54000333565088</v>
      </c>
      <c r="M60" s="163">
        <v>-0.96999658651569998</v>
      </c>
      <c r="N60" s="163">
        <v>0.82000241691311004</v>
      </c>
      <c r="O60" s="163">
        <v>3.83000337532475</v>
      </c>
      <c r="P60" s="163">
        <v>6.7200034778910602</v>
      </c>
      <c r="Q60" s="163">
        <v>-0.97999677363759996</v>
      </c>
      <c r="R60" s="163">
        <v>-4.6699968951221003</v>
      </c>
      <c r="S60" s="163">
        <v>2.6500033356940098</v>
      </c>
      <c r="T60" s="163">
        <v>-1.1799967879325</v>
      </c>
      <c r="U60" s="163">
        <v>4.0600033779169902</v>
      </c>
      <c r="V60" s="163">
        <v>5.5400034214104297</v>
      </c>
      <c r="W60" s="163">
        <v>6.1000034422645797</v>
      </c>
      <c r="X60" s="163">
        <v>6.40000345346379</v>
      </c>
      <c r="Y60" s="163">
        <v>6.5400034577047403</v>
      </c>
      <c r="Z60" s="163">
        <v>6.1100034444744997</v>
      </c>
      <c r="AA60" s="163">
        <v>5.92000343133732</v>
      </c>
      <c r="AB60" s="163">
        <v>5.7400034261903397</v>
      </c>
      <c r="AC60" s="163">
        <v>5.6000034188320003</v>
      </c>
      <c r="AD60" s="163">
        <v>4.3477482382254404</v>
      </c>
      <c r="AE60" s="163">
        <v>4.9666146886790301</v>
      </c>
      <c r="AF60" s="163">
        <v>5.4643798205274603</v>
      </c>
      <c r="AG60" s="163">
        <v>1.7578034178098201</v>
      </c>
      <c r="AH60" s="163">
        <v>4.7758928335545496</v>
      </c>
      <c r="AI60" s="163">
        <v>5.9107013765844298</v>
      </c>
      <c r="AJ60" s="163">
        <v>6.1000000009437301</v>
      </c>
      <c r="AK60" s="163">
        <v>6.30000000011926</v>
      </c>
      <c r="AL60" s="163">
        <v>6.4999999981553396</v>
      </c>
      <c r="AM60" s="163">
        <v>6.5000000001071596</v>
      </c>
      <c r="AN60" s="175">
        <v>6.2618913462902102</v>
      </c>
    </row>
    <row r="61" spans="1:40" ht="15" thickBot="1" x14ac:dyDescent="0.4">
      <c r="A61" s="74" t="s">
        <v>805</v>
      </c>
      <c r="B61" s="126" t="s">
        <v>39</v>
      </c>
      <c r="C61" s="166">
        <v>2.0025135619960399</v>
      </c>
      <c r="D61" s="166">
        <v>0.63127447905964995</v>
      </c>
      <c r="E61" s="166">
        <v>1.7434320385155999</v>
      </c>
      <c r="F61" s="166">
        <v>1.6703115845656999</v>
      </c>
      <c r="G61" s="166">
        <v>1.0594374229001899</v>
      </c>
      <c r="H61" s="166">
        <v>3.1941463716243801</v>
      </c>
      <c r="I61" s="166">
        <v>4.3398439164778004</v>
      </c>
      <c r="J61" s="166">
        <v>3.6415848080307902</v>
      </c>
      <c r="K61" s="166">
        <v>3.42551135310346</v>
      </c>
      <c r="L61" s="166">
        <v>1.89626735445962</v>
      </c>
      <c r="M61" s="166">
        <v>3.8130106305389599</v>
      </c>
      <c r="N61" s="166">
        <v>5.6794341060380198</v>
      </c>
      <c r="O61" s="166">
        <v>10.0027200840892</v>
      </c>
      <c r="P61" s="166">
        <v>7.2261880635767204</v>
      </c>
      <c r="Q61" s="166">
        <v>7.8839801894616199</v>
      </c>
      <c r="R61" s="166">
        <v>6.0414645283932202</v>
      </c>
      <c r="S61" s="166">
        <v>5.7656840800284197</v>
      </c>
      <c r="T61" s="166">
        <v>6.0785603873848499</v>
      </c>
      <c r="U61" s="166">
        <v>6.6626410133160601</v>
      </c>
      <c r="V61" s="166">
        <v>6.8460154251193996</v>
      </c>
      <c r="W61" s="166">
        <v>9.3924302173711904</v>
      </c>
      <c r="X61" s="166">
        <v>5.0213915919098397</v>
      </c>
      <c r="Y61" s="166">
        <v>5.3075801574597001</v>
      </c>
      <c r="Z61" s="166">
        <v>5.8477243672688699</v>
      </c>
      <c r="AA61" s="166">
        <v>5.9726498996582498</v>
      </c>
      <c r="AB61" s="166">
        <v>3.1509023044749198</v>
      </c>
      <c r="AC61" s="166">
        <v>0.78081850213638004</v>
      </c>
      <c r="AD61" s="166">
        <v>2.96248126126275</v>
      </c>
      <c r="AE61" s="166">
        <v>3.4538789972104</v>
      </c>
      <c r="AF61" s="166">
        <v>3.5361368172487602</v>
      </c>
      <c r="AG61" s="166">
        <v>-0.58044656052270005</v>
      </c>
      <c r="AH61" s="166">
        <v>3.5943260579808798</v>
      </c>
      <c r="AI61" s="166">
        <v>3.9910180399683699</v>
      </c>
      <c r="AJ61" s="166">
        <v>4.0817068364938498</v>
      </c>
      <c r="AK61" s="166">
        <v>3.9344478935484699</v>
      </c>
      <c r="AL61" s="166">
        <v>3.9767980254661599</v>
      </c>
      <c r="AM61" s="166">
        <v>3.8996765852117701</v>
      </c>
      <c r="AN61" s="178">
        <v>3.9767112554439201</v>
      </c>
    </row>
    <row r="62" spans="1:40" ht="15" thickBot="1" x14ac:dyDescent="0.4">
      <c r="A62" s="75" t="s">
        <v>805</v>
      </c>
      <c r="B62" s="133" t="s">
        <v>40</v>
      </c>
      <c r="C62" s="167">
        <v>2.1299485105750202</v>
      </c>
      <c r="D62" s="167">
        <v>2.81859698034242</v>
      </c>
      <c r="E62" s="167">
        <v>0.73573990130449995</v>
      </c>
      <c r="F62" s="167">
        <v>0.87386937951002996</v>
      </c>
      <c r="G62" s="167">
        <v>2.3963386008173901</v>
      </c>
      <c r="H62" s="167">
        <v>2.6378597305339899</v>
      </c>
      <c r="I62" s="167">
        <v>4.9949054616356001</v>
      </c>
      <c r="J62" s="167">
        <v>3.2740905364333899</v>
      </c>
      <c r="K62" s="167">
        <v>3.9433376990479299</v>
      </c>
      <c r="L62" s="167">
        <v>3.1297976743876199</v>
      </c>
      <c r="M62" s="167">
        <v>4.2331903604856196</v>
      </c>
      <c r="N62" s="167">
        <v>4.2451357631234998</v>
      </c>
      <c r="O62" s="167">
        <v>4.98561912543828</v>
      </c>
      <c r="P62" s="167">
        <v>5.3609075678472697</v>
      </c>
      <c r="Q62" s="167">
        <v>5.8030882727488402</v>
      </c>
      <c r="R62" s="167">
        <v>6.0213821071730704</v>
      </c>
      <c r="S62" s="167">
        <v>5.8188837790942296</v>
      </c>
      <c r="T62" s="167">
        <v>6.12829466437028</v>
      </c>
      <c r="U62" s="167">
        <v>4.4367356537212403</v>
      </c>
      <c r="V62" s="167">
        <v>3.1398343825227801</v>
      </c>
      <c r="W62" s="167">
        <v>5.7849342304692302</v>
      </c>
      <c r="X62" s="167">
        <v>2.8017747118294798</v>
      </c>
      <c r="Y62" s="167">
        <v>6.95725359037466</v>
      </c>
      <c r="Z62" s="167">
        <v>3.5073057747379499</v>
      </c>
      <c r="AA62" s="167">
        <v>3.79848342943923</v>
      </c>
      <c r="AB62" s="167">
        <v>3.2961390653367801</v>
      </c>
      <c r="AC62" s="167">
        <v>2.1217721286603699</v>
      </c>
      <c r="AD62" s="167">
        <v>3.70060967951953</v>
      </c>
      <c r="AE62" s="167">
        <v>3.4851442861739801</v>
      </c>
      <c r="AF62" s="167">
        <v>3.3433324853464002</v>
      </c>
      <c r="AG62" s="167">
        <v>-1.5976314704531001</v>
      </c>
      <c r="AH62" s="167">
        <v>5.1021788160679504</v>
      </c>
      <c r="AI62" s="167">
        <v>3.8943169476839001</v>
      </c>
      <c r="AJ62" s="167">
        <v>4.1209399038542296</v>
      </c>
      <c r="AK62" s="167">
        <v>3.9857965224229601</v>
      </c>
      <c r="AL62" s="167">
        <v>4.0501162802778703</v>
      </c>
      <c r="AM62" s="167">
        <v>4.07986982204116</v>
      </c>
      <c r="AN62" s="179">
        <v>4.0261776506839198</v>
      </c>
    </row>
    <row r="63" spans="1:40" ht="15" thickBot="1" x14ac:dyDescent="0.4">
      <c r="A63" s="75" t="s">
        <v>805</v>
      </c>
      <c r="B63" s="133" t="s">
        <v>922</v>
      </c>
      <c r="C63" s="167">
        <v>3.5707910087369901</v>
      </c>
      <c r="D63" s="167">
        <v>2.61367445649759</v>
      </c>
      <c r="E63" s="167">
        <v>2.3490512332701998</v>
      </c>
      <c r="F63" s="167">
        <v>2.0811315853705299</v>
      </c>
      <c r="G63" s="167">
        <v>3.2263690489308399</v>
      </c>
      <c r="H63" s="167">
        <v>3.34826966558495</v>
      </c>
      <c r="I63" s="167">
        <v>3.8519307044169899</v>
      </c>
      <c r="J63" s="167">
        <v>4.0010275213251898</v>
      </c>
      <c r="K63" s="167">
        <v>2.5352781323632998</v>
      </c>
      <c r="L63" s="167">
        <v>3.5265335720626099</v>
      </c>
      <c r="M63" s="167">
        <v>4.8145968895802103</v>
      </c>
      <c r="N63" s="167">
        <v>2.3899539774745699</v>
      </c>
      <c r="O63" s="167">
        <v>2.8009438543092302</v>
      </c>
      <c r="P63" s="167">
        <v>4.2122160025032898</v>
      </c>
      <c r="Q63" s="167">
        <v>5.3680231278623696</v>
      </c>
      <c r="R63" s="167">
        <v>4.7986620549279602</v>
      </c>
      <c r="S63" s="167">
        <v>5.4034615099813097</v>
      </c>
      <c r="T63" s="167">
        <v>5.5217372154688</v>
      </c>
      <c r="U63" s="167">
        <v>3.0142009651613302</v>
      </c>
      <c r="V63" s="167">
        <v>-0.2412033089526</v>
      </c>
      <c r="W63" s="167">
        <v>5.3481559839972297</v>
      </c>
      <c r="X63" s="167">
        <v>4.3655329404719501</v>
      </c>
      <c r="Y63" s="167">
        <v>3.3648572726458301</v>
      </c>
      <c r="Z63" s="167">
        <v>3.4519916674173201</v>
      </c>
      <c r="AA63" s="167">
        <v>3.4984039809104401</v>
      </c>
      <c r="AB63" s="167">
        <v>3.4690750864375102</v>
      </c>
      <c r="AC63" s="167">
        <v>3.3543922653173501</v>
      </c>
      <c r="AD63" s="167">
        <v>3.7586324999859602</v>
      </c>
      <c r="AE63" s="167">
        <v>3.5885723554337599</v>
      </c>
      <c r="AF63" s="167">
        <v>2.8257033268391298</v>
      </c>
      <c r="AG63" s="167">
        <v>-3.2020334300306001</v>
      </c>
      <c r="AH63" s="167">
        <v>5.9235759037993603</v>
      </c>
      <c r="AI63" s="167">
        <v>4.93608480662646</v>
      </c>
      <c r="AJ63" s="167">
        <v>3.5929773671840799</v>
      </c>
      <c r="AK63" s="167">
        <v>3.3415245862681702</v>
      </c>
      <c r="AL63" s="167">
        <v>3.2756941588992201</v>
      </c>
      <c r="AM63" s="167">
        <v>3.2485126910909301</v>
      </c>
      <c r="AN63" s="179">
        <v>3.6769930033003102</v>
      </c>
    </row>
    <row r="64" spans="1:40" x14ac:dyDescent="0.35">
      <c r="A64" s="76" t="s">
        <v>805</v>
      </c>
      <c r="B64" s="140" t="s">
        <v>42</v>
      </c>
      <c r="C64" s="168">
        <v>0.62849978160615005</v>
      </c>
      <c r="D64" s="168">
        <v>3.86430166362863</v>
      </c>
      <c r="E64" s="168">
        <v>3.3393160155762098</v>
      </c>
      <c r="F64" s="168">
        <v>4.0201417158042503</v>
      </c>
      <c r="G64" s="168">
        <v>4.7365360904114597</v>
      </c>
      <c r="H64" s="168">
        <v>1.29808807603365</v>
      </c>
      <c r="I64" s="168">
        <v>3.8433521097961001</v>
      </c>
      <c r="J64" s="168">
        <v>5.3407480372103198</v>
      </c>
      <c r="K64" s="168">
        <v>2.5015566089423902</v>
      </c>
      <c r="L64" s="168">
        <v>0.15110310279295999</v>
      </c>
      <c r="M64" s="168">
        <v>3.69107746854286</v>
      </c>
      <c r="N64" s="168">
        <v>0.62456296416392998</v>
      </c>
      <c r="O64" s="168">
        <v>0.41411149345672998</v>
      </c>
      <c r="P64" s="168">
        <v>2.00691152403604</v>
      </c>
      <c r="Q64" s="168">
        <v>6.1433723996359202</v>
      </c>
      <c r="R64" s="168">
        <v>4.3961195111961002</v>
      </c>
      <c r="S64" s="168">
        <v>5.4597441704864798</v>
      </c>
      <c r="T64" s="168">
        <v>5.5847338895009697</v>
      </c>
      <c r="U64" s="168">
        <v>3.97340019936822</v>
      </c>
      <c r="V64" s="168">
        <v>-1.9598519390739</v>
      </c>
      <c r="W64" s="168">
        <v>6.1182936071514398</v>
      </c>
      <c r="X64" s="168">
        <v>4.5950770597902597</v>
      </c>
      <c r="Y64" s="168">
        <v>2.9183376071224698</v>
      </c>
      <c r="Z64" s="168">
        <v>2.9250069158623799</v>
      </c>
      <c r="AA64" s="168">
        <v>1.33934910981206</v>
      </c>
      <c r="AB64" s="168">
        <v>0.37810706452124998</v>
      </c>
      <c r="AC64" s="168">
        <v>-0.60260645120739997</v>
      </c>
      <c r="AD64" s="168">
        <v>1.34954888904943</v>
      </c>
      <c r="AE64" s="168">
        <v>1.1914029981013099</v>
      </c>
      <c r="AF64" s="168">
        <v>0.14647355560495001</v>
      </c>
      <c r="AG64" s="168">
        <v>-7.0119602204209999</v>
      </c>
      <c r="AH64" s="168">
        <v>6.3346018447195496</v>
      </c>
      <c r="AI64" s="168">
        <v>3.0474471865660502</v>
      </c>
      <c r="AJ64" s="168">
        <v>2.58870017559873</v>
      </c>
      <c r="AK64" s="168">
        <v>2.3940012235819101</v>
      </c>
      <c r="AL64" s="168">
        <v>2.4098366085650098</v>
      </c>
      <c r="AM64" s="168">
        <v>2.4397766813720798</v>
      </c>
      <c r="AN64" s="180">
        <v>2.5756588165891001</v>
      </c>
    </row>
    <row r="65" spans="1:40" x14ac:dyDescent="0.35">
      <c r="A65" s="76" t="s">
        <v>805</v>
      </c>
      <c r="B65" s="124" t="s">
        <v>43</v>
      </c>
      <c r="C65" s="169">
        <v>7.0711397064580099</v>
      </c>
      <c r="D65" s="169">
        <v>6.8066374593817196</v>
      </c>
      <c r="E65" s="169">
        <v>8.0205960966180605</v>
      </c>
      <c r="F65" s="169">
        <v>7.7989882388257499</v>
      </c>
      <c r="G65" s="169">
        <v>7.9356542812103603</v>
      </c>
      <c r="H65" s="169">
        <v>7.9874735090958504</v>
      </c>
      <c r="I65" s="169">
        <v>8.0029282444551804</v>
      </c>
      <c r="J65" s="169">
        <v>5.4565030849917804</v>
      </c>
      <c r="K65" s="169">
        <v>2.8056012482746699</v>
      </c>
      <c r="L65" s="169">
        <v>6.0521176356814603</v>
      </c>
      <c r="M65" s="169">
        <v>6.27345677774961</v>
      </c>
      <c r="N65" s="169">
        <v>5.4419885443995097</v>
      </c>
      <c r="O65" s="169">
        <v>6.63830734684006</v>
      </c>
      <c r="P65" s="169">
        <v>9.0743537072529197</v>
      </c>
      <c r="Q65" s="169">
        <v>8.9513452631705093</v>
      </c>
      <c r="R65" s="169">
        <v>8.7071486070953394</v>
      </c>
      <c r="S65" s="169">
        <v>9.4577860269842198</v>
      </c>
      <c r="T65" s="169">
        <v>10.647918526104901</v>
      </c>
      <c r="U65" s="169">
        <v>6.8659304035104798</v>
      </c>
      <c r="V65" s="169">
        <v>7.0078171242778202</v>
      </c>
      <c r="W65" s="169">
        <v>9.1196452940028294</v>
      </c>
      <c r="X65" s="169">
        <v>7.4378880962715304</v>
      </c>
      <c r="Y65" s="169">
        <v>6.4186610329814302</v>
      </c>
      <c r="Z65" s="169">
        <v>6.5225269105519503</v>
      </c>
      <c r="AA65" s="169">
        <v>6.5656417587277902</v>
      </c>
      <c r="AB65" s="169">
        <v>6.3492996102091404</v>
      </c>
      <c r="AC65" s="169">
        <v>6.9455549247678201</v>
      </c>
      <c r="AD65" s="169">
        <v>6.3176448475189702</v>
      </c>
      <c r="AE65" s="169">
        <v>6.01113253822954</v>
      </c>
      <c r="AF65" s="169">
        <v>4.9305123620415703</v>
      </c>
      <c r="AG65" s="169">
        <v>-0.82345347221840004</v>
      </c>
      <c r="AH65" s="169">
        <v>6.9566684643548999</v>
      </c>
      <c r="AI65" s="169">
        <v>6.12515506295588</v>
      </c>
      <c r="AJ65" s="169">
        <v>5.5964732725973398</v>
      </c>
      <c r="AK65" s="169">
        <v>5.4450598646839303</v>
      </c>
      <c r="AL65" s="169">
        <v>5.3264673493752301</v>
      </c>
      <c r="AM65" s="169">
        <v>5.2046573509858698</v>
      </c>
      <c r="AN65" s="181">
        <v>5.5390777400583699</v>
      </c>
    </row>
    <row r="66" spans="1:40" ht="15" thickBot="1" x14ac:dyDescent="0.4">
      <c r="A66" s="76" t="s">
        <v>805</v>
      </c>
      <c r="B66" s="125" t="s">
        <v>315</v>
      </c>
      <c r="C66" s="170">
        <v>3.5164226266065999</v>
      </c>
      <c r="D66" s="170">
        <v>2.6227768215113101</v>
      </c>
      <c r="E66" s="170">
        <v>2.2836683261252402</v>
      </c>
      <c r="F66" s="170">
        <v>2.0330816711151098</v>
      </c>
      <c r="G66" s="170">
        <v>3.1871973506002398</v>
      </c>
      <c r="H66" s="170">
        <v>3.3150006522584001</v>
      </c>
      <c r="I66" s="170">
        <v>3.9057670171390502</v>
      </c>
      <c r="J66" s="170">
        <v>3.9670404841186402</v>
      </c>
      <c r="K66" s="170">
        <v>2.60194055625308</v>
      </c>
      <c r="L66" s="170">
        <v>3.50761707539246</v>
      </c>
      <c r="M66" s="170">
        <v>4.7870635551312404</v>
      </c>
      <c r="N66" s="170">
        <v>2.4793289204046398</v>
      </c>
      <c r="O66" s="170">
        <v>2.9081992891506401</v>
      </c>
      <c r="P66" s="170">
        <v>4.2692084404278203</v>
      </c>
      <c r="Q66" s="170">
        <v>5.3896981444213798</v>
      </c>
      <c r="R66" s="170">
        <v>4.8602624227975904</v>
      </c>
      <c r="S66" s="170">
        <v>5.4244809921158996</v>
      </c>
      <c r="T66" s="170">
        <v>5.5526232037315797</v>
      </c>
      <c r="U66" s="170">
        <v>3.0874129048815599</v>
      </c>
      <c r="V66" s="170">
        <v>-6.1322474540799997E-2</v>
      </c>
      <c r="W66" s="170">
        <v>5.3714868596501804</v>
      </c>
      <c r="X66" s="170">
        <v>4.2845288895190103</v>
      </c>
      <c r="Y66" s="170">
        <v>3.5526993408774601</v>
      </c>
      <c r="Z66" s="170">
        <v>3.4548577546951398</v>
      </c>
      <c r="AA66" s="170">
        <v>3.5139712054249199</v>
      </c>
      <c r="AB66" s="170">
        <v>3.46005271305261</v>
      </c>
      <c r="AC66" s="170">
        <v>3.29079997756596</v>
      </c>
      <c r="AD66" s="170">
        <v>3.7557069741760198</v>
      </c>
      <c r="AE66" s="170">
        <v>3.5833633685411801</v>
      </c>
      <c r="AF66" s="170">
        <v>2.8518952832975102</v>
      </c>
      <c r="AG66" s="170">
        <v>-3.1199371374066001</v>
      </c>
      <c r="AH66" s="170">
        <v>5.8820950107522396</v>
      </c>
      <c r="AI66" s="170">
        <v>4.8860407501597001</v>
      </c>
      <c r="AJ66" s="170">
        <v>3.6184839362205898</v>
      </c>
      <c r="AK66" s="170">
        <v>3.37283286003799</v>
      </c>
      <c r="AL66" s="170">
        <v>3.3135922011015699</v>
      </c>
      <c r="AM66" s="170">
        <v>3.28950382878255</v>
      </c>
      <c r="AN66" s="182">
        <v>3.6943275083401601</v>
      </c>
    </row>
    <row r="67" spans="1:40" x14ac:dyDescent="0.35">
      <c r="A67" s="76" t="s">
        <v>805</v>
      </c>
      <c r="B67" s="124" t="s">
        <v>341</v>
      </c>
      <c r="C67" s="169">
        <v>2.5435364662355799</v>
      </c>
      <c r="D67" s="169">
        <v>4.3429323518606102</v>
      </c>
      <c r="E67" s="169">
        <v>-8.3739025926999999E-2</v>
      </c>
      <c r="F67" s="169">
        <v>1.0050047495258001</v>
      </c>
      <c r="G67" s="169">
        <v>2.46205709348633</v>
      </c>
      <c r="H67" s="169">
        <v>1.99984139710412</v>
      </c>
      <c r="I67" s="169">
        <v>4.7588371255763704</v>
      </c>
      <c r="J67" s="169">
        <v>3.8364661656356698</v>
      </c>
      <c r="K67" s="169">
        <v>4.7538190498101303</v>
      </c>
      <c r="L67" s="169">
        <v>4.2463453235545296</v>
      </c>
      <c r="M67" s="169">
        <v>4.3976226071104598</v>
      </c>
      <c r="N67" s="169">
        <v>3.6679402438358601</v>
      </c>
      <c r="O67" s="169">
        <v>2.1830966430319201</v>
      </c>
      <c r="P67" s="169">
        <v>4.7662355200098299</v>
      </c>
      <c r="Q67" s="169">
        <v>4.7083255375772604</v>
      </c>
      <c r="R67" s="169">
        <v>6.09326398516742</v>
      </c>
      <c r="S67" s="169">
        <v>6.5310043781162497</v>
      </c>
      <c r="T67" s="169">
        <v>6.8462527442473</v>
      </c>
      <c r="U67" s="169">
        <v>3.1915938782641802</v>
      </c>
      <c r="V67" s="169">
        <v>3.2678659862862598</v>
      </c>
      <c r="W67" s="169">
        <v>5.5879726310182498</v>
      </c>
      <c r="X67" s="169">
        <v>0.16267170109566001</v>
      </c>
      <c r="Y67" s="169">
        <v>11.518653354475701</v>
      </c>
      <c r="Z67" s="169">
        <v>1.77962639817802</v>
      </c>
      <c r="AA67" s="169">
        <v>2.8133761165163098</v>
      </c>
      <c r="AB67" s="169">
        <v>4.1650003287837096</v>
      </c>
      <c r="AC67" s="169">
        <v>3.7829760431472499</v>
      </c>
      <c r="AD67" s="169">
        <v>6.0588574868857803</v>
      </c>
      <c r="AE67" s="169">
        <v>5.1994288724581903</v>
      </c>
      <c r="AF67" s="169">
        <v>5.0891312208045703</v>
      </c>
      <c r="AG67" s="169">
        <v>0.44070672086735002</v>
      </c>
      <c r="AH67" s="169">
        <v>7.0799055030360396</v>
      </c>
      <c r="AI67" s="169">
        <v>4.9496832455156898</v>
      </c>
      <c r="AJ67" s="169">
        <v>5.3433693167266103</v>
      </c>
      <c r="AK67" s="169">
        <v>5.3418403978787401</v>
      </c>
      <c r="AL67" s="169">
        <v>5.5651381649378404</v>
      </c>
      <c r="AM67" s="169">
        <v>5.4438430044235</v>
      </c>
      <c r="AN67" s="181">
        <v>5.3285721700795401</v>
      </c>
    </row>
    <row r="68" spans="1:40" x14ac:dyDescent="0.35">
      <c r="A68" s="76" t="s">
        <v>805</v>
      </c>
      <c r="B68" s="124" t="s">
        <v>349</v>
      </c>
      <c r="C68" s="169">
        <v>2.86678881459502</v>
      </c>
      <c r="D68" s="169">
        <v>4.4405966686811</v>
      </c>
      <c r="E68" s="169">
        <v>0.80605816788398998</v>
      </c>
      <c r="F68" s="169">
        <v>1.1610132935019299</v>
      </c>
      <c r="G68" s="169">
        <v>3.24828171000821</v>
      </c>
      <c r="H68" s="169">
        <v>1.3121394567470399</v>
      </c>
      <c r="I68" s="169">
        <v>5.1576779533749004</v>
      </c>
      <c r="J68" s="169">
        <v>3.6278164804000399</v>
      </c>
      <c r="K68" s="169">
        <v>5.0229709440277999</v>
      </c>
      <c r="L68" s="169">
        <v>3.40234763896617</v>
      </c>
      <c r="M68" s="169">
        <v>4.3475161403053599</v>
      </c>
      <c r="N68" s="169">
        <v>4.6665672664642299</v>
      </c>
      <c r="O68" s="169">
        <v>5.4866167827807999</v>
      </c>
      <c r="P68" s="169">
        <v>6.3125811483249601</v>
      </c>
      <c r="Q68" s="169">
        <v>6.0424674639137299</v>
      </c>
      <c r="R68" s="169">
        <v>5.8307317691549398</v>
      </c>
      <c r="S68" s="169">
        <v>6.3636052296014096</v>
      </c>
      <c r="T68" s="169">
        <v>6.1140759285114497</v>
      </c>
      <c r="U68" s="169">
        <v>4.3279157277516402</v>
      </c>
      <c r="V68" s="169">
        <v>4.3527017450210996</v>
      </c>
      <c r="W68" s="169">
        <v>6.57039785097784</v>
      </c>
      <c r="X68" s="169">
        <v>1.37507402436126</v>
      </c>
      <c r="Y68" s="169">
        <v>9.1554189067287304</v>
      </c>
      <c r="Z68" s="169">
        <v>3.05652982572389</v>
      </c>
      <c r="AA68" s="169">
        <v>3.5526482522889098</v>
      </c>
      <c r="AB68" s="169">
        <v>3.2596300379921099</v>
      </c>
      <c r="AC68" s="169">
        <v>2.0276358272835502</v>
      </c>
      <c r="AD68" s="169">
        <v>4.5019572619920698</v>
      </c>
      <c r="AE68" s="169">
        <v>4.0512333634792403</v>
      </c>
      <c r="AF68" s="169">
        <v>4.0303897890304903</v>
      </c>
      <c r="AG68" s="169">
        <v>-0.58434157641079998</v>
      </c>
      <c r="AH68" s="169">
        <v>6.18401167465729</v>
      </c>
      <c r="AI68" s="169">
        <v>4.3335217301769502</v>
      </c>
      <c r="AJ68" s="169">
        <v>4.6392014104278099</v>
      </c>
      <c r="AK68" s="169">
        <v>4.5629649783629898</v>
      </c>
      <c r="AL68" s="169">
        <v>4.6945030265469399</v>
      </c>
      <c r="AM68" s="169">
        <v>4.6412278094380301</v>
      </c>
      <c r="AN68" s="181">
        <v>4.5742060306388996</v>
      </c>
    </row>
    <row r="69" spans="1:40" x14ac:dyDescent="0.35">
      <c r="A69" s="76" t="s">
        <v>805</v>
      </c>
      <c r="B69" s="124" t="s">
        <v>342</v>
      </c>
      <c r="C69" s="169">
        <v>5.1005458095401899</v>
      </c>
      <c r="D69" s="169">
        <v>1.52381444313287</v>
      </c>
      <c r="E69" s="169">
        <v>0.9377173179528</v>
      </c>
      <c r="F69" s="169">
        <v>0.77643322920225</v>
      </c>
      <c r="G69" s="169">
        <v>1.9098506652354601</v>
      </c>
      <c r="H69" s="169">
        <v>5.2382925293681</v>
      </c>
      <c r="I69" s="169">
        <v>4.6461268522656702</v>
      </c>
      <c r="J69" s="169">
        <v>2.6054264088357399</v>
      </c>
      <c r="K69" s="169">
        <v>4.03994135556741</v>
      </c>
      <c r="L69" s="169">
        <v>4.1484808137300302</v>
      </c>
      <c r="M69" s="169">
        <v>2.7527814665335599</v>
      </c>
      <c r="N69" s="169">
        <v>5.7138077943279297</v>
      </c>
      <c r="O69" s="169">
        <v>4.4858137011476202</v>
      </c>
      <c r="P69" s="169">
        <v>4.8156897544870496</v>
      </c>
      <c r="Q69" s="169">
        <v>5.9727907979439303</v>
      </c>
      <c r="R69" s="169">
        <v>7.3155772766468496</v>
      </c>
      <c r="S69" s="169">
        <v>5.9066218217623696</v>
      </c>
      <c r="T69" s="169">
        <v>7.5929278054837299</v>
      </c>
      <c r="U69" s="169">
        <v>4.9819671221670401</v>
      </c>
      <c r="V69" s="169">
        <v>5.2962595455337098</v>
      </c>
      <c r="W69" s="169">
        <v>7.4321257858353604</v>
      </c>
      <c r="X69" s="169">
        <v>6.7447697043482702</v>
      </c>
      <c r="Y69" s="169">
        <v>1.93959577761651</v>
      </c>
      <c r="Z69" s="169">
        <v>5.9646447526209903</v>
      </c>
      <c r="AA69" s="169">
        <v>5.5957312788248004</v>
      </c>
      <c r="AB69" s="169">
        <v>5.7174052796883501</v>
      </c>
      <c r="AC69" s="169">
        <v>3.6938867386445802</v>
      </c>
      <c r="AD69" s="169">
        <v>4.9306013413485896</v>
      </c>
      <c r="AE69" s="169">
        <v>5.9209634641345801</v>
      </c>
      <c r="AF69" s="169">
        <v>6.1680723143794696</v>
      </c>
      <c r="AG69" s="169">
        <v>0.82337768569365</v>
      </c>
      <c r="AH69" s="169">
        <v>4.8768809720558197</v>
      </c>
      <c r="AI69" s="169">
        <v>5.6324234914303899</v>
      </c>
      <c r="AJ69" s="169">
        <v>5.9272794461060796</v>
      </c>
      <c r="AK69" s="169">
        <v>5.8880841868090004</v>
      </c>
      <c r="AL69" s="169">
        <v>6.0979611488977898</v>
      </c>
      <c r="AM69" s="169">
        <v>5.9023225170651603</v>
      </c>
      <c r="AN69" s="181">
        <v>5.88950915430995</v>
      </c>
    </row>
    <row r="70" spans="1:40" x14ac:dyDescent="0.35">
      <c r="A70" s="76" t="s">
        <v>805</v>
      </c>
      <c r="B70" s="124" t="s">
        <v>343</v>
      </c>
      <c r="C70" s="169">
        <v>-2.9613877736234002</v>
      </c>
      <c r="D70" s="169">
        <v>0.83976363643554996</v>
      </c>
      <c r="E70" s="169">
        <v>-0.2042047273575</v>
      </c>
      <c r="F70" s="169">
        <v>-0.74823776706290002</v>
      </c>
      <c r="G70" s="169">
        <v>1.2588166746867799</v>
      </c>
      <c r="H70" s="169">
        <v>5.6978946564381303</v>
      </c>
      <c r="I70" s="169">
        <v>5.1746763899564199</v>
      </c>
      <c r="J70" s="169">
        <v>5.2521901115666996</v>
      </c>
      <c r="K70" s="169">
        <v>4.0820416107172202</v>
      </c>
      <c r="L70" s="169">
        <v>0.29281396940208998</v>
      </c>
      <c r="M70" s="169">
        <v>5.8539991001169502</v>
      </c>
      <c r="N70" s="169">
        <v>6.2289712885852202</v>
      </c>
      <c r="O70" s="169">
        <v>8.2118073713265503</v>
      </c>
      <c r="P70" s="169">
        <v>4.5970903443142399</v>
      </c>
      <c r="Q70" s="169">
        <v>10.8393491026011</v>
      </c>
      <c r="R70" s="169">
        <v>8.7467185634052402</v>
      </c>
      <c r="S70" s="169">
        <v>7.0354874502274702</v>
      </c>
      <c r="T70" s="169">
        <v>9.1078760244938497</v>
      </c>
      <c r="U70" s="169">
        <v>8.6414049414998697</v>
      </c>
      <c r="V70" s="169">
        <v>2.1805195294666202</v>
      </c>
      <c r="W70" s="169">
        <v>4.7521620404993197</v>
      </c>
      <c r="X70" s="169">
        <v>4.3730911037408404</v>
      </c>
      <c r="Y70" s="169">
        <v>7.6086488610519396</v>
      </c>
      <c r="Z70" s="169">
        <v>4.1142881766603301</v>
      </c>
      <c r="AA70" s="169">
        <v>5.4144979657348102</v>
      </c>
      <c r="AB70" s="169">
        <v>2.2277412502036902</v>
      </c>
      <c r="AC70" s="169">
        <v>-0.64487196754770004</v>
      </c>
      <c r="AD70" s="169">
        <v>0.78796301526533996</v>
      </c>
      <c r="AE70" s="169">
        <v>0.99150312552691999</v>
      </c>
      <c r="AF70" s="169">
        <v>1.8200105151017101</v>
      </c>
      <c r="AG70" s="169">
        <v>-2.8213782908842</v>
      </c>
      <c r="AH70" s="169">
        <v>1.92369756343135</v>
      </c>
      <c r="AI70" s="169">
        <v>3.43184876550789</v>
      </c>
      <c r="AJ70" s="169">
        <v>4.3138909103893104</v>
      </c>
      <c r="AK70" s="169">
        <v>4.7859230590812896</v>
      </c>
      <c r="AL70" s="169">
        <v>4.6476521269306303</v>
      </c>
      <c r="AM70" s="169">
        <v>4.2672372293211396</v>
      </c>
      <c r="AN70" s="181">
        <v>4.2882419092814299</v>
      </c>
    </row>
    <row r="71" spans="1:40" x14ac:dyDescent="0.35">
      <c r="A71" s="76" t="s">
        <v>805</v>
      </c>
      <c r="B71" s="124" t="s">
        <v>344</v>
      </c>
      <c r="C71" s="169">
        <v>2.0025135619960399</v>
      </c>
      <c r="D71" s="169">
        <v>0.63127447905964995</v>
      </c>
      <c r="E71" s="169">
        <v>1.7434320385155999</v>
      </c>
      <c r="F71" s="169">
        <v>1.6703115845656999</v>
      </c>
      <c r="G71" s="169">
        <v>1.0594374229001899</v>
      </c>
      <c r="H71" s="169">
        <v>3.1941463716243801</v>
      </c>
      <c r="I71" s="169">
        <v>4.3398439164778004</v>
      </c>
      <c r="J71" s="169">
        <v>3.6415848080307902</v>
      </c>
      <c r="K71" s="169">
        <v>3.42551135310346</v>
      </c>
      <c r="L71" s="169">
        <v>1.89626735445962</v>
      </c>
      <c r="M71" s="169">
        <v>3.8130106305389599</v>
      </c>
      <c r="N71" s="169">
        <v>5.6794341060380296</v>
      </c>
      <c r="O71" s="169">
        <v>10.0027200840892</v>
      </c>
      <c r="P71" s="169">
        <v>7.2261880635767204</v>
      </c>
      <c r="Q71" s="169">
        <v>7.8839801894616199</v>
      </c>
      <c r="R71" s="169">
        <v>6.0414645283932202</v>
      </c>
      <c r="S71" s="169">
        <v>5.7656840800284197</v>
      </c>
      <c r="T71" s="169">
        <v>6.0785603873848499</v>
      </c>
      <c r="U71" s="169">
        <v>6.6626410133160601</v>
      </c>
      <c r="V71" s="169">
        <v>6.8460154251193996</v>
      </c>
      <c r="W71" s="169">
        <v>9.3924302173711904</v>
      </c>
      <c r="X71" s="169">
        <v>5.0213915919098397</v>
      </c>
      <c r="Y71" s="169">
        <v>5.3075801574597001</v>
      </c>
      <c r="Z71" s="169">
        <v>5.8477243672688699</v>
      </c>
      <c r="AA71" s="169">
        <v>5.9726498996582498</v>
      </c>
      <c r="AB71" s="169">
        <v>3.1509023044749198</v>
      </c>
      <c r="AC71" s="169">
        <v>0.78081850213638004</v>
      </c>
      <c r="AD71" s="169">
        <v>2.96248126126275</v>
      </c>
      <c r="AE71" s="169">
        <v>3.4538789972104</v>
      </c>
      <c r="AF71" s="169">
        <v>3.5361368172487602</v>
      </c>
      <c r="AG71" s="169">
        <v>-0.58044656052270005</v>
      </c>
      <c r="AH71" s="169">
        <v>3.5943260579808798</v>
      </c>
      <c r="AI71" s="169">
        <v>3.9910180399683699</v>
      </c>
      <c r="AJ71" s="169">
        <v>4.0817068364938498</v>
      </c>
      <c r="AK71" s="169">
        <v>3.9344478935484699</v>
      </c>
      <c r="AL71" s="169">
        <v>3.9767980254661599</v>
      </c>
      <c r="AM71" s="169">
        <v>3.8996765852117701</v>
      </c>
      <c r="AN71" s="181">
        <v>3.9767112554439201</v>
      </c>
    </row>
    <row r="72" spans="1:40" x14ac:dyDescent="0.35">
      <c r="A72" s="76" t="s">
        <v>805</v>
      </c>
      <c r="B72" s="124" t="s">
        <v>345</v>
      </c>
      <c r="C72" s="169">
        <v>2.9917478336508698</v>
      </c>
      <c r="D72" s="169">
        <v>2.0418123891645799</v>
      </c>
      <c r="E72" s="169">
        <v>1.1740178550735401</v>
      </c>
      <c r="F72" s="169">
        <v>3.90103122139866</v>
      </c>
      <c r="G72" s="169">
        <v>3.9500950720913401</v>
      </c>
      <c r="H72" s="169">
        <v>6.7837582169513198</v>
      </c>
      <c r="I72" s="169">
        <v>6.4496966045875403</v>
      </c>
      <c r="J72" s="169">
        <v>3.6068222971781001</v>
      </c>
      <c r="K72" s="169">
        <v>4.3885985303585899</v>
      </c>
      <c r="L72" s="169">
        <v>4.3635473244323499</v>
      </c>
      <c r="M72" s="169">
        <v>5.3955909121861296</v>
      </c>
      <c r="N72" s="169">
        <v>8.0815053604865401</v>
      </c>
      <c r="O72" s="169">
        <v>3.9502807837842</v>
      </c>
      <c r="P72" s="169">
        <v>4.0779596301104402</v>
      </c>
      <c r="Q72" s="169">
        <v>6.0159177057153803</v>
      </c>
      <c r="R72" s="169">
        <v>7.3188411291327498</v>
      </c>
      <c r="S72" s="169">
        <v>7.1516427188695202</v>
      </c>
      <c r="T72" s="169">
        <v>7.3325688297083698</v>
      </c>
      <c r="U72" s="169">
        <v>5.1516237611266504</v>
      </c>
      <c r="V72" s="169">
        <v>3.0554009371883901</v>
      </c>
      <c r="W72" s="169">
        <v>6.9566416119714196</v>
      </c>
      <c r="X72" s="169">
        <v>4.1802717855382099</v>
      </c>
      <c r="Y72" s="169">
        <v>-2.7360288509233999</v>
      </c>
      <c r="Z72" s="169">
        <v>5.4531914574396696</v>
      </c>
      <c r="AA72" s="169">
        <v>6.5329564649108098</v>
      </c>
      <c r="AB72" s="169">
        <v>5.6247138731110997</v>
      </c>
      <c r="AC72" s="169">
        <v>4.2340319124514796</v>
      </c>
      <c r="AD72" s="169">
        <v>4.9758735042689803</v>
      </c>
      <c r="AE72" s="169">
        <v>4.1943013552432404</v>
      </c>
      <c r="AF72" s="169">
        <v>4.9284252918802904</v>
      </c>
      <c r="AG72" s="169">
        <v>0.94192287759480997</v>
      </c>
      <c r="AH72" s="169">
        <v>3.2362311649002402</v>
      </c>
      <c r="AI72" s="169">
        <v>5.0378978687692602</v>
      </c>
      <c r="AJ72" s="169">
        <v>5.60217785865464</v>
      </c>
      <c r="AK72" s="169">
        <v>5.95378207405704</v>
      </c>
      <c r="AL72" s="169">
        <v>6.2072683141976404</v>
      </c>
      <c r="AM72" s="169">
        <v>6.0147317560298204</v>
      </c>
      <c r="AN72" s="181">
        <v>5.7623673965350601</v>
      </c>
    </row>
    <row r="73" spans="1:40" x14ac:dyDescent="0.35">
      <c r="A73" s="76" t="s">
        <v>805</v>
      </c>
      <c r="B73" s="124" t="s">
        <v>346</v>
      </c>
      <c r="C73" s="169">
        <v>0.80348632056920999</v>
      </c>
      <c r="D73" s="169">
        <v>1.2464845322507201</v>
      </c>
      <c r="E73" s="169">
        <v>0.81929669049428999</v>
      </c>
      <c r="F73" s="169">
        <v>1.66278957537804</v>
      </c>
      <c r="G73" s="169">
        <v>2.30614414460049</v>
      </c>
      <c r="H73" s="169">
        <v>3.9365568407849501</v>
      </c>
      <c r="I73" s="169">
        <v>4.7868033230862697</v>
      </c>
      <c r="J73" s="169">
        <v>3.0764649828608901</v>
      </c>
      <c r="K73" s="169">
        <v>1.29108122748097</v>
      </c>
      <c r="L73" s="169">
        <v>2.5893620240249899</v>
      </c>
      <c r="M73" s="169">
        <v>3.2351972484555298</v>
      </c>
      <c r="N73" s="169">
        <v>2.9003010713772901</v>
      </c>
      <c r="O73" s="169">
        <v>4.0897913934441696</v>
      </c>
      <c r="P73" s="169">
        <v>3.2266006341242699</v>
      </c>
      <c r="Q73" s="169">
        <v>5.3177332903147896</v>
      </c>
      <c r="R73" s="169">
        <v>6.1540925023472504</v>
      </c>
      <c r="S73" s="169">
        <v>6.1387354246216503</v>
      </c>
      <c r="T73" s="169">
        <v>6.7432948596330702</v>
      </c>
      <c r="U73" s="169">
        <v>4.6612334164962901</v>
      </c>
      <c r="V73" s="169">
        <v>0.24730637409115999</v>
      </c>
      <c r="W73" s="169">
        <v>4.5524691064673997</v>
      </c>
      <c r="X73" s="169">
        <v>4.2331305052633503</v>
      </c>
      <c r="Y73" s="169">
        <v>4.4640781014578303</v>
      </c>
      <c r="Z73" s="169">
        <v>3.9106418314906901</v>
      </c>
      <c r="AA73" s="169">
        <v>3.2987898978036201</v>
      </c>
      <c r="AB73" s="169">
        <v>2.1658537604489498</v>
      </c>
      <c r="AC73" s="169">
        <v>1.3666249935249499</v>
      </c>
      <c r="AD73" s="169">
        <v>2.0478988426700502</v>
      </c>
      <c r="AE73" s="169">
        <v>2.17359228843087</v>
      </c>
      <c r="AF73" s="169">
        <v>1.26004425944737</v>
      </c>
      <c r="AG73" s="169">
        <v>-4.2851795568103999</v>
      </c>
      <c r="AH73" s="169">
        <v>3.8586835722775401</v>
      </c>
      <c r="AI73" s="169">
        <v>3.0476165977597098</v>
      </c>
      <c r="AJ73" s="169">
        <v>3.12753818871689</v>
      </c>
      <c r="AK73" s="169">
        <v>2.9332680386401999</v>
      </c>
      <c r="AL73" s="169">
        <v>3.0166821101574302</v>
      </c>
      <c r="AM73" s="169">
        <v>3.2635515256544099</v>
      </c>
      <c r="AN73" s="181">
        <v>3.0776706657786401</v>
      </c>
    </row>
    <row r="74" spans="1:40" x14ac:dyDescent="0.35">
      <c r="A74" s="76" t="s">
        <v>805</v>
      </c>
      <c r="B74" s="124" t="s">
        <v>350</v>
      </c>
      <c r="C74" s="169">
        <v>2.6506354088504498</v>
      </c>
      <c r="D74" s="169">
        <v>5.7449157651020997</v>
      </c>
      <c r="E74" s="169">
        <v>0.24839935785395001</v>
      </c>
      <c r="F74" s="169">
        <v>-1.8412274743957</v>
      </c>
      <c r="G74" s="169">
        <v>2.3608725622070201</v>
      </c>
      <c r="H74" s="169">
        <v>-1.9871029237177</v>
      </c>
      <c r="I74" s="169">
        <v>5.43231643439767</v>
      </c>
      <c r="J74" s="169">
        <v>0.55823268849520002</v>
      </c>
      <c r="K74" s="169">
        <v>4.1525040358793301</v>
      </c>
      <c r="L74" s="169">
        <v>2.5235018407240299</v>
      </c>
      <c r="M74" s="169">
        <v>3.3615387159039498</v>
      </c>
      <c r="N74" s="169">
        <v>2.7935208911684399</v>
      </c>
      <c r="O74" s="169">
        <v>3.2170614589174198</v>
      </c>
      <c r="P74" s="169">
        <v>8.0244828117384301</v>
      </c>
      <c r="Q74" s="169">
        <v>4.6307217708653603</v>
      </c>
      <c r="R74" s="169">
        <v>6.6327537355234902</v>
      </c>
      <c r="S74" s="169">
        <v>4.5729650162511</v>
      </c>
      <c r="T74" s="169">
        <v>4.3878917215391597</v>
      </c>
      <c r="U74" s="169">
        <v>-0.94830479060039996</v>
      </c>
      <c r="V74" s="169">
        <v>1.40100066490327</v>
      </c>
      <c r="W74" s="169">
        <v>3.5456657041650299</v>
      </c>
      <c r="X74" s="169">
        <v>-2.1393970494040002</v>
      </c>
      <c r="Y74" s="169">
        <v>21.455372360088301</v>
      </c>
      <c r="Z74" s="169">
        <v>-0.8351262244712</v>
      </c>
      <c r="AA74" s="169">
        <v>0.10437497862512</v>
      </c>
      <c r="AB74" s="169">
        <v>2.7456689331726301</v>
      </c>
      <c r="AC74" s="169">
        <v>1.7185056034556201</v>
      </c>
      <c r="AD74" s="169">
        <v>6.8548193814542397</v>
      </c>
      <c r="AE74" s="169">
        <v>3.3691522002365302</v>
      </c>
      <c r="AF74" s="169">
        <v>2.5609846658880602</v>
      </c>
      <c r="AG74" s="169">
        <v>-7.9233709400537</v>
      </c>
      <c r="AH74" s="169">
        <v>14.0209881973819</v>
      </c>
      <c r="AI74" s="169">
        <v>2.80621941561692</v>
      </c>
      <c r="AJ74" s="169">
        <v>2.8718254826981302</v>
      </c>
      <c r="AK74" s="169">
        <v>1.92597877502019</v>
      </c>
      <c r="AL74" s="169">
        <v>1.89831657947294</v>
      </c>
      <c r="AM74" s="169">
        <v>1.8733896761403901</v>
      </c>
      <c r="AN74" s="181">
        <v>2.2741075253290801</v>
      </c>
    </row>
    <row r="75" spans="1:40" ht="15" thickBot="1" x14ac:dyDescent="0.4">
      <c r="A75" s="76" t="s">
        <v>805</v>
      </c>
      <c r="B75" s="125" t="s">
        <v>1228</v>
      </c>
      <c r="C75" s="170">
        <v>-2.3783277870255</v>
      </c>
      <c r="D75" s="170">
        <v>10.7632159536</v>
      </c>
      <c r="E75" s="170">
        <v>8.9349909685970594</v>
      </c>
      <c r="F75" s="170">
        <v>10.5493089749248</v>
      </c>
      <c r="G75" s="170">
        <v>9.7791027561463704</v>
      </c>
      <c r="H75" s="170">
        <v>9.3630301873365003</v>
      </c>
      <c r="I75" s="170">
        <v>11.4729944733665</v>
      </c>
      <c r="J75" s="170">
        <v>12.006927140913501</v>
      </c>
      <c r="K75" s="170">
        <v>5.6469406753065003</v>
      </c>
      <c r="L75" s="170">
        <v>4.9101024096217296</v>
      </c>
      <c r="M75" s="170">
        <v>12.116348529378101</v>
      </c>
      <c r="N75" s="170">
        <v>12.1915246694352</v>
      </c>
      <c r="O75" s="170">
        <v>13.611665162549199</v>
      </c>
      <c r="P75" s="170">
        <v>5.1428798271558298</v>
      </c>
      <c r="Q75" s="170">
        <v>13.587901475802701</v>
      </c>
      <c r="R75" s="170">
        <v>12.7785262610979</v>
      </c>
      <c r="S75" s="170">
        <v>10.4302950673271</v>
      </c>
      <c r="T75" s="170">
        <v>13.3585708318531</v>
      </c>
      <c r="U75" s="170">
        <v>11.7514155907747</v>
      </c>
      <c r="V75" s="170">
        <v>1.48713012233721</v>
      </c>
      <c r="W75" s="170">
        <v>2.9876469586482002</v>
      </c>
      <c r="X75" s="170">
        <v>4.4137211417335198</v>
      </c>
      <c r="Y75" s="170">
        <v>8.1890541403367099</v>
      </c>
      <c r="Z75" s="170">
        <v>3.8445877879708101</v>
      </c>
      <c r="AA75" s="170">
        <v>4.4472609696354199</v>
      </c>
      <c r="AB75" s="170">
        <v>0.71624895649689002</v>
      </c>
      <c r="AC75" s="170">
        <v>-2.0576376602329001</v>
      </c>
      <c r="AD75" s="170">
        <v>-7.4378394557800001E-2</v>
      </c>
      <c r="AE75" s="170">
        <v>-1.5319629782327999</v>
      </c>
      <c r="AF75" s="170">
        <v>-0.4582543132927</v>
      </c>
      <c r="AG75" s="170">
        <v>-4.7833641445417996</v>
      </c>
      <c r="AH75" s="170">
        <v>0.36373378843476001</v>
      </c>
      <c r="AI75" s="170">
        <v>2.2108282078846901</v>
      </c>
      <c r="AJ75" s="170">
        <v>4.5029031629069003</v>
      </c>
      <c r="AK75" s="170">
        <v>3.3364190573367001</v>
      </c>
      <c r="AL75" s="170">
        <v>3.3483295251829102</v>
      </c>
      <c r="AM75" s="170">
        <v>5.1296026558248098</v>
      </c>
      <c r="AN75" s="182">
        <v>3.7006386399607498</v>
      </c>
    </row>
    <row r="76" spans="1:40" x14ac:dyDescent="0.35">
      <c r="A76" s="76" t="s">
        <v>805</v>
      </c>
      <c r="B76" s="124" t="s">
        <v>347</v>
      </c>
      <c r="C76" s="169">
        <v>8.3797414418668303</v>
      </c>
      <c r="D76" s="169">
        <v>7.3202295086979898</v>
      </c>
      <c r="E76" s="169">
        <v>6.7372660291587101</v>
      </c>
      <c r="F76" s="169">
        <v>7.7880494010617598</v>
      </c>
      <c r="G76" s="169">
        <v>7.7414043538326904</v>
      </c>
      <c r="H76" s="169">
        <v>7.9788705884359699</v>
      </c>
      <c r="I76" s="169">
        <v>7.4530855402939098</v>
      </c>
      <c r="J76" s="169">
        <v>4.0793905518411098</v>
      </c>
      <c r="K76" s="169">
        <v>-7.4950889570783996</v>
      </c>
      <c r="L76" s="169">
        <v>3.2944348452429</v>
      </c>
      <c r="M76" s="169">
        <v>5.8457115050251103</v>
      </c>
      <c r="N76" s="169">
        <v>3.31338146763999</v>
      </c>
      <c r="O76" s="169">
        <v>5.1352318679128697</v>
      </c>
      <c r="P76" s="169">
        <v>5.7865915149803904</v>
      </c>
      <c r="Q76" s="169">
        <v>6.45478980232091</v>
      </c>
      <c r="R76" s="169">
        <v>5.7379132735450904</v>
      </c>
      <c r="S76" s="169">
        <v>6.0269610890605598</v>
      </c>
      <c r="T76" s="169">
        <v>6.5951996393815797</v>
      </c>
      <c r="U76" s="169">
        <v>5.1719153931494901</v>
      </c>
      <c r="V76" s="169">
        <v>2.4119864538931601</v>
      </c>
      <c r="W76" s="169">
        <v>7.3600053812076798</v>
      </c>
      <c r="X76" s="169">
        <v>4.9691257064687999</v>
      </c>
      <c r="Y76" s="169">
        <v>6.0979818184147501</v>
      </c>
      <c r="Z76" s="169">
        <v>5.1147234177416703</v>
      </c>
      <c r="AA76" s="169">
        <v>4.7769650958543899</v>
      </c>
      <c r="AB76" s="169">
        <v>4.9492166073248303</v>
      </c>
      <c r="AC76" s="169">
        <v>5.0529291289204199</v>
      </c>
      <c r="AD76" s="169">
        <v>5.4275418255847603</v>
      </c>
      <c r="AE76" s="169">
        <v>5.2788668075053504</v>
      </c>
      <c r="AF76" s="169">
        <v>4.7245120638159497</v>
      </c>
      <c r="AG76" s="169">
        <v>-3.2774563724730998</v>
      </c>
      <c r="AH76" s="169">
        <v>2.5888801535936001</v>
      </c>
      <c r="AI76" s="169">
        <v>5.50034235334246</v>
      </c>
      <c r="AJ76" s="169">
        <v>5.7198652386380804</v>
      </c>
      <c r="AK76" s="169">
        <v>5.3190098557729</v>
      </c>
      <c r="AL76" s="169">
        <v>5.1609306029779303</v>
      </c>
      <c r="AM76" s="169">
        <v>5.1315036020420504</v>
      </c>
      <c r="AN76" s="181">
        <v>5.3661003127551297</v>
      </c>
    </row>
    <row r="77" spans="1:40" x14ac:dyDescent="0.35">
      <c r="A77" s="76" t="s">
        <v>805</v>
      </c>
      <c r="B77" s="124" t="s">
        <v>348</v>
      </c>
      <c r="C77" s="169">
        <v>-1.2643364013627001</v>
      </c>
      <c r="D77" s="169">
        <v>3.8701578659546501</v>
      </c>
      <c r="E77" s="169">
        <v>3.0344507917281098</v>
      </c>
      <c r="F77" s="169">
        <v>4.5441133420707098</v>
      </c>
      <c r="G77" s="169">
        <v>4.8814408704469701</v>
      </c>
      <c r="H77" s="169">
        <v>3.7131463956006101</v>
      </c>
      <c r="I77" s="169">
        <v>2.7580635474899902</v>
      </c>
      <c r="J77" s="169">
        <v>4.8003450529846798</v>
      </c>
      <c r="K77" s="169">
        <v>1.23490379306502</v>
      </c>
      <c r="L77" s="169">
        <v>-1.2985010009508</v>
      </c>
      <c r="M77" s="169">
        <v>3.18650663753245</v>
      </c>
      <c r="N77" s="169">
        <v>0.90637208601451003</v>
      </c>
      <c r="O77" s="169">
        <v>0.30268049636522998</v>
      </c>
      <c r="P77" s="169">
        <v>2.11911887072857</v>
      </c>
      <c r="Q77" s="169">
        <v>7.284008262795</v>
      </c>
      <c r="R77" s="169">
        <v>5.1300100191272504</v>
      </c>
      <c r="S77" s="169">
        <v>5.6789416298919999</v>
      </c>
      <c r="T77" s="169">
        <v>6.73231286159238</v>
      </c>
      <c r="U77" s="169">
        <v>4.9905093904568396</v>
      </c>
      <c r="V77" s="169">
        <v>-0.98108838617140004</v>
      </c>
      <c r="W77" s="169">
        <v>6.6625602016231698</v>
      </c>
      <c r="X77" s="169">
        <v>4.9278325977726398</v>
      </c>
      <c r="Y77" s="169">
        <v>2.6042816098509598</v>
      </c>
      <c r="Z77" s="169">
        <v>3.3706728913142898</v>
      </c>
      <c r="AA77" s="169">
        <v>0.54645672172347004</v>
      </c>
      <c r="AB77" s="169">
        <v>-1.1224373203760001</v>
      </c>
      <c r="AC77" s="169">
        <v>-2.3862742813420001</v>
      </c>
      <c r="AD77" s="169">
        <v>0.76949494659737006</v>
      </c>
      <c r="AE77" s="169">
        <v>0.50083963451650004</v>
      </c>
      <c r="AF77" s="169">
        <v>-6.84285892087E-2</v>
      </c>
      <c r="AG77" s="169">
        <v>-6.4686079940164003</v>
      </c>
      <c r="AH77" s="169">
        <v>6.3129017260812796</v>
      </c>
      <c r="AI77" s="169">
        <v>2.4676453986612499</v>
      </c>
      <c r="AJ77" s="169">
        <v>2.5672945885634002</v>
      </c>
      <c r="AK77" s="169">
        <v>2.3618491270939499</v>
      </c>
      <c r="AL77" s="169">
        <v>2.38720784478565</v>
      </c>
      <c r="AM77" s="169">
        <v>2.4280360337473801</v>
      </c>
      <c r="AN77" s="181">
        <v>2.4423812490343502</v>
      </c>
    </row>
    <row r="78" spans="1:40" x14ac:dyDescent="0.35">
      <c r="A78" s="76" t="s">
        <v>805</v>
      </c>
      <c r="B78" s="124" t="s">
        <v>617</v>
      </c>
      <c r="C78" s="169">
        <v>2.7172322912442501</v>
      </c>
      <c r="D78" s="169">
        <v>1.4270008936082399</v>
      </c>
      <c r="E78" s="169">
        <v>0.98993803540183001</v>
      </c>
      <c r="F78" s="169">
        <v>-0.61023459315569994</v>
      </c>
      <c r="G78" s="169">
        <v>2.64662918561659</v>
      </c>
      <c r="H78" s="169">
        <v>2.8321076749290799</v>
      </c>
      <c r="I78" s="169">
        <v>1.9669465237052099</v>
      </c>
      <c r="J78" s="169">
        <v>2.6418365735568701</v>
      </c>
      <c r="K78" s="169">
        <v>2.9836501898649601</v>
      </c>
      <c r="L78" s="169">
        <v>2.8780701856650599</v>
      </c>
      <c r="M78" s="169">
        <v>3.9154679799355399</v>
      </c>
      <c r="N78" s="169">
        <v>2.2751198387981599</v>
      </c>
      <c r="O78" s="169">
        <v>1.26733334384515</v>
      </c>
      <c r="P78" s="169">
        <v>1.1412160084919201</v>
      </c>
      <c r="Q78" s="169">
        <v>2.7713373894994602</v>
      </c>
      <c r="R78" s="169">
        <v>2.1311464674413201</v>
      </c>
      <c r="S78" s="169">
        <v>3.72513110611931</v>
      </c>
      <c r="T78" s="169">
        <v>3.3814307141809601</v>
      </c>
      <c r="U78" s="169">
        <v>0.90705390952646003</v>
      </c>
      <c r="V78" s="169">
        <v>-4.1924437996149999</v>
      </c>
      <c r="W78" s="169">
        <v>2.1211612440648699</v>
      </c>
      <c r="X78" s="169">
        <v>1.90125096431357</v>
      </c>
      <c r="Y78" s="169">
        <v>-0.67283623027869999</v>
      </c>
      <c r="Z78" s="169">
        <v>2.8744922329109999E-2</v>
      </c>
      <c r="AA78" s="169">
        <v>1.68335305898008</v>
      </c>
      <c r="AB78" s="169">
        <v>2.4983306495219102</v>
      </c>
      <c r="AC78" s="169">
        <v>2.08974909823745</v>
      </c>
      <c r="AD78" s="169">
        <v>3.0176569552769399</v>
      </c>
      <c r="AE78" s="169">
        <v>2.2552602158575601</v>
      </c>
      <c r="AF78" s="169">
        <v>1.94494298920844</v>
      </c>
      <c r="AG78" s="169">
        <v>-5.8786708899953997</v>
      </c>
      <c r="AH78" s="169">
        <v>5.10161592113925</v>
      </c>
      <c r="AI78" s="169">
        <v>4.4406772480798997</v>
      </c>
      <c r="AJ78" s="169">
        <v>2.2932292470172202</v>
      </c>
      <c r="AK78" s="169">
        <v>1.8785184017813299</v>
      </c>
      <c r="AL78" s="169">
        <v>1.7211497086431899</v>
      </c>
      <c r="AM78" s="169">
        <v>1.66208815512492</v>
      </c>
      <c r="AN78" s="181">
        <v>2.3938552387545098</v>
      </c>
    </row>
    <row r="79" spans="1:40" ht="15" thickBot="1" x14ac:dyDescent="0.4">
      <c r="A79" s="76" t="s">
        <v>805</v>
      </c>
      <c r="B79" s="125" t="s">
        <v>1227</v>
      </c>
      <c r="C79" s="170">
        <v>3.06059472604184</v>
      </c>
      <c r="D79" s="170">
        <v>1.4122429330072901</v>
      </c>
      <c r="E79" s="170">
        <v>2.2944403967748901</v>
      </c>
      <c r="F79" s="170">
        <v>1.5006166606067599</v>
      </c>
      <c r="G79" s="170">
        <v>3.15449711050241</v>
      </c>
      <c r="H79" s="170">
        <v>2.6882000900565499</v>
      </c>
      <c r="I79" s="170">
        <v>3.2604116661398002</v>
      </c>
      <c r="J79" s="170">
        <v>3.74112976962012</v>
      </c>
      <c r="K79" s="170">
        <v>3.00759245283332</v>
      </c>
      <c r="L79" s="170">
        <v>3.3001152812601702</v>
      </c>
      <c r="M79" s="170">
        <v>4.1071729184335197</v>
      </c>
      <c r="N79" s="170">
        <v>1.39053532655082</v>
      </c>
      <c r="O79" s="170">
        <v>1.6437396933125199</v>
      </c>
      <c r="P79" s="170">
        <v>2.0992906901720301</v>
      </c>
      <c r="Q79" s="170">
        <v>3.3817231906509599</v>
      </c>
      <c r="R79" s="170">
        <v>2.9333660398410899</v>
      </c>
      <c r="S79" s="170">
        <v>3.2252902392245399</v>
      </c>
      <c r="T79" s="170">
        <v>2.7521427227773998</v>
      </c>
      <c r="U79" s="170">
        <v>0.45705756989294</v>
      </c>
      <c r="V79" s="170">
        <v>-3.3675840913930002</v>
      </c>
      <c r="W79" s="170">
        <v>3.1422273607210198</v>
      </c>
      <c r="X79" s="170">
        <v>2.1568757679919002</v>
      </c>
      <c r="Y79" s="170">
        <v>1.42031362679012</v>
      </c>
      <c r="Z79" s="170">
        <v>1.6377428635612601</v>
      </c>
      <c r="AA79" s="170">
        <v>2.1413564960381399</v>
      </c>
      <c r="AB79" s="170">
        <v>2.5789788792316002</v>
      </c>
      <c r="AC79" s="170">
        <v>1.8711787887646201</v>
      </c>
      <c r="AD79" s="170">
        <v>2.6231040453016798</v>
      </c>
      <c r="AE79" s="170">
        <v>2.3476628533136301</v>
      </c>
      <c r="AF79" s="170">
        <v>1.72659917237419</v>
      </c>
      <c r="AG79" s="170">
        <v>-4.5378844253735</v>
      </c>
      <c r="AH79" s="170">
        <v>5.4560424904116704</v>
      </c>
      <c r="AI79" s="170">
        <v>4.47187517102161</v>
      </c>
      <c r="AJ79" s="170">
        <v>2.22160856619753</v>
      </c>
      <c r="AK79" s="170">
        <v>1.8171358151169701</v>
      </c>
      <c r="AL79" s="170">
        <v>1.73717462581758</v>
      </c>
      <c r="AM79" s="170">
        <v>1.72497164665203</v>
      </c>
      <c r="AN79" s="182">
        <v>2.3891753847803598</v>
      </c>
    </row>
    <row r="80" spans="1:40" x14ac:dyDescent="0.35">
      <c r="A80" s="76" t="s">
        <v>805</v>
      </c>
      <c r="B80" s="124" t="s">
        <v>626</v>
      </c>
      <c r="C80" s="169">
        <v>1.67542445194713</v>
      </c>
      <c r="D80" s="169">
        <v>3.8490333035432398</v>
      </c>
      <c r="E80" s="169">
        <v>1.2480314741365901</v>
      </c>
      <c r="F80" s="169">
        <v>-0.24352711326689999</v>
      </c>
      <c r="G80" s="169">
        <v>0.90459004264776999</v>
      </c>
      <c r="H80" s="169">
        <v>0.55075535632360995</v>
      </c>
      <c r="I80" s="169">
        <v>4.2122995763797197</v>
      </c>
      <c r="J80" s="169">
        <v>2.2993020685058601</v>
      </c>
      <c r="K80" s="169">
        <v>3.2868455448818001</v>
      </c>
      <c r="L80" s="169">
        <v>1.44195571589534</v>
      </c>
      <c r="M80" s="169">
        <v>5.0608628076809001</v>
      </c>
      <c r="N80" s="169">
        <v>4.20352329550877</v>
      </c>
      <c r="O80" s="169">
        <v>8.5787068967422293</v>
      </c>
      <c r="P80" s="169">
        <v>8.6629437616053107</v>
      </c>
      <c r="Q80" s="169">
        <v>7.9045748957402697</v>
      </c>
      <c r="R80" s="169">
        <v>8.0004750639347897</v>
      </c>
      <c r="S80" s="169">
        <v>5.4938754630985898</v>
      </c>
      <c r="T80" s="169">
        <v>6.4301703376469899</v>
      </c>
      <c r="U80" s="169">
        <v>2.9447539306189201</v>
      </c>
      <c r="V80" s="169">
        <v>3.98301687693086</v>
      </c>
      <c r="W80" s="169">
        <v>7.1078981680910696</v>
      </c>
      <c r="X80" s="169">
        <v>1.25253356242813</v>
      </c>
      <c r="Y80" s="169">
        <v>14.6685794623079</v>
      </c>
      <c r="Z80" s="169">
        <v>2.0438999749386899</v>
      </c>
      <c r="AA80" s="169">
        <v>3.6230395687957002</v>
      </c>
      <c r="AB80" s="169">
        <v>2.0961153758768298</v>
      </c>
      <c r="AC80" s="169">
        <v>-0.79538550449150003</v>
      </c>
      <c r="AD80" s="169">
        <v>3.0178007269370801</v>
      </c>
      <c r="AE80" s="169">
        <v>1.8055788984802701</v>
      </c>
      <c r="AF80" s="169">
        <v>2.0211465130220199</v>
      </c>
      <c r="AG80" s="169">
        <v>-4.2344050391929997</v>
      </c>
      <c r="AH80" s="169">
        <v>7.6032984011554401</v>
      </c>
      <c r="AI80" s="169">
        <v>2.5134350797376102</v>
      </c>
      <c r="AJ80" s="169">
        <v>2.6614016424025801</v>
      </c>
      <c r="AK80" s="169">
        <v>2.2662632434727499</v>
      </c>
      <c r="AL80" s="169">
        <v>2.2513168214703598</v>
      </c>
      <c r="AM80" s="169">
        <v>2.2746538874551701</v>
      </c>
      <c r="AN80" s="181">
        <v>2.39328073576484</v>
      </c>
    </row>
    <row r="81" spans="1:40" x14ac:dyDescent="0.35">
      <c r="A81" s="76" t="s">
        <v>805</v>
      </c>
      <c r="B81" s="124" t="s">
        <v>627</v>
      </c>
      <c r="C81" s="169">
        <v>12.7946935126173</v>
      </c>
      <c r="D81" s="169">
        <v>9.5546042785605998</v>
      </c>
      <c r="E81" s="169">
        <v>-3.4334216730291001</v>
      </c>
      <c r="F81" s="169">
        <v>-3.2650749745023</v>
      </c>
      <c r="G81" s="169">
        <v>-4.9044524813067998</v>
      </c>
      <c r="H81" s="169">
        <v>-0.68615232074559995</v>
      </c>
      <c r="I81" s="169">
        <v>0.82581788975605996</v>
      </c>
      <c r="J81" s="169">
        <v>2.5046615325628401</v>
      </c>
      <c r="K81" s="169">
        <v>-0.27898519109339998</v>
      </c>
      <c r="L81" s="169">
        <v>2.2812965539179499</v>
      </c>
      <c r="M81" s="169">
        <v>7.5448424904812796</v>
      </c>
      <c r="N81" s="169">
        <v>2.8210608758139801</v>
      </c>
      <c r="O81" s="169">
        <v>3.2413924940064001</v>
      </c>
      <c r="P81" s="169">
        <v>10.006088056965201</v>
      </c>
      <c r="Q81" s="169">
        <v>9.9052072386837597</v>
      </c>
      <c r="R81" s="169">
        <v>6.05456864299817</v>
      </c>
      <c r="S81" s="169">
        <v>7.5019508024672596</v>
      </c>
      <c r="T81" s="169">
        <v>6.9252260131250498</v>
      </c>
      <c r="U81" s="169">
        <v>5.0292133935950796</v>
      </c>
      <c r="V81" s="169">
        <v>-2.6484541596243001</v>
      </c>
      <c r="W81" s="169">
        <v>4.7731892091378798</v>
      </c>
      <c r="X81" s="169">
        <v>6.0019491203546496</v>
      </c>
      <c r="Y81" s="169">
        <v>3.7272413554171901</v>
      </c>
      <c r="Z81" s="169">
        <v>2.7481649074878098</v>
      </c>
      <c r="AA81" s="169">
        <v>2.1701718983296701</v>
      </c>
      <c r="AB81" s="169">
        <v>0.11528865874339</v>
      </c>
      <c r="AC81" s="169">
        <v>2.10175525160976</v>
      </c>
      <c r="AD81" s="169">
        <v>0.64232832693338004</v>
      </c>
      <c r="AE81" s="169">
        <v>1.0302498056062901</v>
      </c>
      <c r="AF81" s="169">
        <v>0.34323341752391001</v>
      </c>
      <c r="AG81" s="169">
        <v>-3.7092633812104001</v>
      </c>
      <c r="AH81" s="169">
        <v>3.4792688893402799</v>
      </c>
      <c r="AI81" s="169">
        <v>3.57676267158224</v>
      </c>
      <c r="AJ81" s="169">
        <v>2.77497168758484</v>
      </c>
      <c r="AK81" s="169">
        <v>2.5303007582400898</v>
      </c>
      <c r="AL81" s="169">
        <v>2.4367700543810198</v>
      </c>
      <c r="AM81" s="169">
        <v>2.4517709688697602</v>
      </c>
      <c r="AN81" s="181">
        <v>2.7532235240611098</v>
      </c>
    </row>
    <row r="82" spans="1:40" x14ac:dyDescent="0.35">
      <c r="A82" s="76" t="s">
        <v>805</v>
      </c>
      <c r="B82" s="124" t="s">
        <v>628</v>
      </c>
      <c r="C82" s="169">
        <v>2.3492008096765802</v>
      </c>
      <c r="D82" s="169">
        <v>2.0464239221473899</v>
      </c>
      <c r="E82" s="169">
        <v>0.34810697830518</v>
      </c>
      <c r="F82" s="169">
        <v>1.7019551147167</v>
      </c>
      <c r="G82" s="169">
        <v>3.1939404348936602</v>
      </c>
      <c r="H82" s="169">
        <v>3.71584458486908</v>
      </c>
      <c r="I82" s="169">
        <v>5.39482306576621</v>
      </c>
      <c r="J82" s="169">
        <v>3.7643072286235699</v>
      </c>
      <c r="K82" s="169">
        <v>4.2705718845580396</v>
      </c>
      <c r="L82" s="169">
        <v>3.93420304070803</v>
      </c>
      <c r="M82" s="169">
        <v>3.8354986732949299</v>
      </c>
      <c r="N82" s="169">
        <v>4.2650350304276001</v>
      </c>
      <c r="O82" s="169">
        <v>3.1815797372166998</v>
      </c>
      <c r="P82" s="169">
        <v>3.62170261624295</v>
      </c>
      <c r="Q82" s="169">
        <v>4.66399465808981</v>
      </c>
      <c r="R82" s="169">
        <v>4.9174123016440099</v>
      </c>
      <c r="S82" s="169">
        <v>5.9991939369871199</v>
      </c>
      <c r="T82" s="169">
        <v>5.9601964424093898</v>
      </c>
      <c r="U82" s="169">
        <v>5.2433897628125896</v>
      </c>
      <c r="V82" s="169">
        <v>2.6783927369558702</v>
      </c>
      <c r="W82" s="169">
        <v>5.0476048149316703</v>
      </c>
      <c r="X82" s="169">
        <v>3.6024455160008899</v>
      </c>
      <c r="Y82" s="169">
        <v>2.82594981189049</v>
      </c>
      <c r="Z82" s="169">
        <v>4.2621807961126699</v>
      </c>
      <c r="AA82" s="169">
        <v>3.8882553767183401</v>
      </c>
      <c r="AB82" s="169">
        <v>3.8633294250599302</v>
      </c>
      <c r="AC82" s="169">
        <v>3.4292631680611798</v>
      </c>
      <c r="AD82" s="169">
        <v>4.0112427798275503</v>
      </c>
      <c r="AE82" s="169">
        <v>4.2309561271316198</v>
      </c>
      <c r="AF82" s="169">
        <v>3.9198055628574502</v>
      </c>
      <c r="AG82" s="169">
        <v>-0.50650985475870003</v>
      </c>
      <c r="AH82" s="169">
        <v>4.0591281537443002</v>
      </c>
      <c r="AI82" s="169">
        <v>4.4946522973481899</v>
      </c>
      <c r="AJ82" s="169">
        <v>4.7430342398369003</v>
      </c>
      <c r="AK82" s="169">
        <v>4.7018124346585104</v>
      </c>
      <c r="AL82" s="169">
        <v>4.7811495928210599</v>
      </c>
      <c r="AM82" s="169">
        <v>4.7959884780597104</v>
      </c>
      <c r="AN82" s="181">
        <v>4.7032702794496997</v>
      </c>
    </row>
    <row r="83" spans="1:40" ht="15" thickBot="1" x14ac:dyDescent="0.4">
      <c r="A83" s="76" t="s">
        <v>805</v>
      </c>
      <c r="B83" s="125" t="s">
        <v>629</v>
      </c>
      <c r="C83" s="170">
        <v>3.0104098872482798</v>
      </c>
      <c r="D83" s="170">
        <v>2.1577244502366999</v>
      </c>
      <c r="E83" s="170">
        <v>3.0805462269452599</v>
      </c>
      <c r="F83" s="170">
        <v>2.7442678882541598</v>
      </c>
      <c r="G83" s="170">
        <v>4.1416941930924196</v>
      </c>
      <c r="H83" s="170">
        <v>3.7828239781803998</v>
      </c>
      <c r="I83" s="170">
        <v>4.1655189247262303</v>
      </c>
      <c r="J83" s="170">
        <v>4.1535494970352502</v>
      </c>
      <c r="K83" s="170">
        <v>2.8131488187530902</v>
      </c>
      <c r="L83" s="170">
        <v>3.6500273663557299</v>
      </c>
      <c r="M83" s="170">
        <v>4.5362151348272803</v>
      </c>
      <c r="N83" s="170">
        <v>2.3458105233024198</v>
      </c>
      <c r="O83" s="170">
        <v>2.75571844770402</v>
      </c>
      <c r="P83" s="170">
        <v>3.5865820284865202</v>
      </c>
      <c r="Q83" s="170">
        <v>4.8572440134928803</v>
      </c>
      <c r="R83" s="170">
        <v>4.6553551491331202</v>
      </c>
      <c r="S83" s="170">
        <v>5.1588261224946796</v>
      </c>
      <c r="T83" s="170">
        <v>5.3556389431072402</v>
      </c>
      <c r="U83" s="170">
        <v>2.7704000337641399</v>
      </c>
      <c r="V83" s="170">
        <v>4.2307532872670001E-2</v>
      </c>
      <c r="W83" s="170">
        <v>5.4154723263547799</v>
      </c>
      <c r="X83" s="170">
        <v>4.1702192331505996</v>
      </c>
      <c r="Y83" s="170">
        <v>3.32190925556365</v>
      </c>
      <c r="Z83" s="170">
        <v>3.5346154093740201</v>
      </c>
      <c r="AA83" s="170">
        <v>3.6496219708992599</v>
      </c>
      <c r="AB83" s="170">
        <v>3.8022148340632702</v>
      </c>
      <c r="AC83" s="170">
        <v>3.4718204951030098</v>
      </c>
      <c r="AD83" s="170">
        <v>4.0532040930704598</v>
      </c>
      <c r="AE83" s="170">
        <v>3.823421149729</v>
      </c>
      <c r="AF83" s="170">
        <v>3.0466306572583202</v>
      </c>
      <c r="AG83" s="170">
        <v>-3.1571922650614002</v>
      </c>
      <c r="AH83" s="170">
        <v>6.1345930956396097</v>
      </c>
      <c r="AI83" s="170">
        <v>5.0517539747899702</v>
      </c>
      <c r="AJ83" s="170">
        <v>3.6611432099938002</v>
      </c>
      <c r="AK83" s="170">
        <v>3.4085680275295398</v>
      </c>
      <c r="AL83" s="170">
        <v>3.3444361634906099</v>
      </c>
      <c r="AM83" s="170">
        <v>3.3132692185897898</v>
      </c>
      <c r="AN83" s="182">
        <v>3.7537508749995001</v>
      </c>
    </row>
    <row r="84" spans="1:40" x14ac:dyDescent="0.35">
      <c r="A84" s="76" t="s">
        <v>805</v>
      </c>
      <c r="B84" s="124" t="s">
        <v>326</v>
      </c>
      <c r="C84" s="169">
        <v>1.07056133668686</v>
      </c>
      <c r="D84" s="169">
        <v>0.45667634080108999</v>
      </c>
      <c r="E84" s="169">
        <v>-0.83610118865240002</v>
      </c>
      <c r="F84" s="169">
        <v>1.5478215342177</v>
      </c>
      <c r="G84" s="169">
        <v>1.8540755308244701</v>
      </c>
      <c r="H84" s="169">
        <v>6.1228929970511503</v>
      </c>
      <c r="I84" s="169">
        <v>4.9189647463661501</v>
      </c>
      <c r="J84" s="169">
        <v>3.6769520829143501</v>
      </c>
      <c r="K84" s="169">
        <v>3.9994433718645301</v>
      </c>
      <c r="L84" s="169">
        <v>4.11952128886103</v>
      </c>
      <c r="M84" s="169">
        <v>4.0098920585126603</v>
      </c>
      <c r="N84" s="169">
        <v>7.7782374188262899</v>
      </c>
      <c r="O84" s="169">
        <v>4.20799365610468</v>
      </c>
      <c r="P84" s="169">
        <v>5.2706975638173699</v>
      </c>
      <c r="Q84" s="169">
        <v>6.59868149694318</v>
      </c>
      <c r="R84" s="169">
        <v>6.82455323451323</v>
      </c>
      <c r="S84" s="169">
        <v>6.4704297705731602</v>
      </c>
      <c r="T84" s="169">
        <v>6.5904762826706902</v>
      </c>
      <c r="U84" s="169">
        <v>6.4131912950019503</v>
      </c>
      <c r="V84" s="169">
        <v>3.0097689927044802</v>
      </c>
      <c r="W84" s="169">
        <v>6.4898386157315997</v>
      </c>
      <c r="X84" s="169">
        <v>4.2040751184500698</v>
      </c>
      <c r="Y84" s="169">
        <v>-0.19174797643640001</v>
      </c>
      <c r="Z84" s="169">
        <v>5.8125161926041402</v>
      </c>
      <c r="AA84" s="169">
        <v>6.6023921690243501</v>
      </c>
      <c r="AB84" s="169">
        <v>5.04966607327919</v>
      </c>
      <c r="AC84" s="169">
        <v>4.0864258217230303</v>
      </c>
      <c r="AD84" s="169">
        <v>4.9314913574103203</v>
      </c>
      <c r="AE84" s="169">
        <v>4.2508644386101402</v>
      </c>
      <c r="AF84" s="169">
        <v>4.8342213723136096</v>
      </c>
      <c r="AG84" s="169">
        <v>0.91811139357668003</v>
      </c>
      <c r="AH84" s="169">
        <v>3.0865362010216999</v>
      </c>
      <c r="AI84" s="169">
        <v>4.8961425895579103</v>
      </c>
      <c r="AJ84" s="169">
        <v>6.1311707239502402</v>
      </c>
      <c r="AK84" s="169">
        <v>6.11218103655919</v>
      </c>
      <c r="AL84" s="169">
        <v>6.1609312294181304</v>
      </c>
      <c r="AM84" s="169">
        <v>6.2244862850052396</v>
      </c>
      <c r="AN84" s="181">
        <v>5.9037685429299298</v>
      </c>
    </row>
    <row r="85" spans="1:40" x14ac:dyDescent="0.35">
      <c r="A85" s="76" t="s">
        <v>805</v>
      </c>
      <c r="B85" s="124" t="s">
        <v>327</v>
      </c>
      <c r="C85" s="169">
        <v>10.3577739008315</v>
      </c>
      <c r="D85" s="169">
        <v>9.0005185570473998</v>
      </c>
      <c r="E85" s="169">
        <v>11.3385116945165</v>
      </c>
      <c r="F85" s="169">
        <v>6.1445100918896598</v>
      </c>
      <c r="G85" s="169">
        <v>5.9778128604080898</v>
      </c>
      <c r="H85" s="169">
        <v>5.5152645959368796</v>
      </c>
      <c r="I85" s="169">
        <v>3.5969596736379099</v>
      </c>
      <c r="J85" s="169">
        <v>1.39211032469548</v>
      </c>
      <c r="K85" s="169">
        <v>5.7319959429491902</v>
      </c>
      <c r="L85" s="169">
        <v>-0.2918018841701</v>
      </c>
      <c r="M85" s="169">
        <v>3.9245427482282502</v>
      </c>
      <c r="N85" s="169">
        <v>3.73179489026696</v>
      </c>
      <c r="O85" s="169">
        <v>5.08264575071727</v>
      </c>
      <c r="P85" s="169">
        <v>1.54058954557695</v>
      </c>
      <c r="Q85" s="169">
        <v>5.0291920986636303</v>
      </c>
      <c r="R85" s="169">
        <v>6.7377181387031202</v>
      </c>
      <c r="S85" s="169">
        <v>4.4126700387396998</v>
      </c>
      <c r="T85" s="169">
        <v>5.9588540968912698</v>
      </c>
      <c r="U85" s="169">
        <v>4.0979036524320502</v>
      </c>
      <c r="V85" s="169">
        <v>7.5922047041895597</v>
      </c>
      <c r="W85" s="169">
        <v>5.7414859899195401</v>
      </c>
      <c r="X85" s="169">
        <v>-5.6220756247996997</v>
      </c>
      <c r="Y85" s="169">
        <v>7.1656257394976901</v>
      </c>
      <c r="Z85" s="169">
        <v>5.1735328027857399</v>
      </c>
      <c r="AA85" s="169">
        <v>1.03505598369749</v>
      </c>
      <c r="AB85" s="169">
        <v>-13.146285293003</v>
      </c>
      <c r="AC85" s="169">
        <v>-3.2878335190641002</v>
      </c>
      <c r="AD85" s="169">
        <v>-0.81393816676520003</v>
      </c>
      <c r="AE85" s="169">
        <v>0.99385246225349999</v>
      </c>
      <c r="AF85" s="169">
        <v>2.80331396805017</v>
      </c>
      <c r="AG85" s="169">
        <v>-4.9662203210679996</v>
      </c>
      <c r="AH85" s="169">
        <v>-1.9999999998105999</v>
      </c>
      <c r="AI85" s="169">
        <v>0.99999999922680005</v>
      </c>
      <c r="AJ85" s="169">
        <v>7.0000000004784502</v>
      </c>
      <c r="AK85" s="169">
        <v>6.5000000006260503</v>
      </c>
      <c r="AL85" s="169">
        <v>5.9999999988243697</v>
      </c>
      <c r="AM85" s="169">
        <v>5.4999999983561496</v>
      </c>
      <c r="AN85" s="181">
        <v>5.1774450542354096</v>
      </c>
    </row>
    <row r="86" spans="1:40" x14ac:dyDescent="0.35">
      <c r="A86" s="76" t="s">
        <v>805</v>
      </c>
      <c r="B86" s="124" t="s">
        <v>328</v>
      </c>
      <c r="C86" s="169">
        <v>1.9928813272367101</v>
      </c>
      <c r="D86" s="169">
        <v>1.4340045119840801</v>
      </c>
      <c r="E86" s="169">
        <v>1.4369087220966399</v>
      </c>
      <c r="F86" s="169">
        <v>1.2305912643488801</v>
      </c>
      <c r="G86" s="169">
        <v>2.3238817034345698</v>
      </c>
      <c r="H86" s="169">
        <v>3.30489971924509</v>
      </c>
      <c r="I86" s="169">
        <v>5.4320940211797497</v>
      </c>
      <c r="J86" s="169">
        <v>3.44666698517862</v>
      </c>
      <c r="K86" s="169">
        <v>5.23288503787973</v>
      </c>
      <c r="L86" s="169">
        <v>3.4054630678362701</v>
      </c>
      <c r="M86" s="169">
        <v>3.96372329217315</v>
      </c>
      <c r="N86" s="169">
        <v>4.1746239998672197</v>
      </c>
      <c r="O86" s="169">
        <v>5.8716964752736196</v>
      </c>
      <c r="P86" s="169">
        <v>5.3064187254721098</v>
      </c>
      <c r="Q86" s="169">
        <v>5.9067776253078597</v>
      </c>
      <c r="R86" s="169">
        <v>5.6169615925276597</v>
      </c>
      <c r="S86" s="169">
        <v>5.7358505805618698</v>
      </c>
      <c r="T86" s="169">
        <v>6.0942479895561998</v>
      </c>
      <c r="U86" s="169">
        <v>5.7428545772933397</v>
      </c>
      <c r="V86" s="169">
        <v>4.7442441478749702</v>
      </c>
      <c r="W86" s="169">
        <v>6.5153881366135398</v>
      </c>
      <c r="X86" s="169">
        <v>3.7140952248863299</v>
      </c>
      <c r="Y86" s="169">
        <v>4.2806111116983496</v>
      </c>
      <c r="Z86" s="169">
        <v>4.3452790267027703</v>
      </c>
      <c r="AA86" s="169">
        <v>4.4913046206453702</v>
      </c>
      <c r="AB86" s="169">
        <v>3.6552501928639098</v>
      </c>
      <c r="AC86" s="169">
        <v>2.0902104307024101</v>
      </c>
      <c r="AD86" s="169">
        <v>3.0009366708534699</v>
      </c>
      <c r="AE86" s="169">
        <v>3.4977807503376401</v>
      </c>
      <c r="AF86" s="169">
        <v>3.45350006539645</v>
      </c>
      <c r="AG86" s="169">
        <v>-0.67825547218890003</v>
      </c>
      <c r="AH86" s="169">
        <v>3.4388529784281099</v>
      </c>
      <c r="AI86" s="169">
        <v>4.0127477238790599</v>
      </c>
      <c r="AJ86" s="169">
        <v>4.21776695598491</v>
      </c>
      <c r="AK86" s="169">
        <v>4.1162574836138504</v>
      </c>
      <c r="AL86" s="169">
        <v>4.1163604015600201</v>
      </c>
      <c r="AM86" s="169">
        <v>4.1265567137105101</v>
      </c>
      <c r="AN86" s="181">
        <v>4.1179175792278997</v>
      </c>
    </row>
    <row r="87" spans="1:40" x14ac:dyDescent="0.35">
      <c r="A87" s="76" t="s">
        <v>805</v>
      </c>
      <c r="B87" s="124" t="s">
        <v>329</v>
      </c>
      <c r="C87" s="169">
        <v>7.8791176905814897</v>
      </c>
      <c r="D87" s="169">
        <v>5.0480777489708002</v>
      </c>
      <c r="E87" s="169">
        <v>3.2104336616993598</v>
      </c>
      <c r="F87" s="169">
        <v>2.9544381746005</v>
      </c>
      <c r="G87" s="169">
        <v>3.2957857633210099</v>
      </c>
      <c r="H87" s="169">
        <v>5.2233267926666196</v>
      </c>
      <c r="I87" s="169">
        <v>6.3535286798894104</v>
      </c>
      <c r="J87" s="169">
        <v>3.5233419962211299</v>
      </c>
      <c r="K87" s="169">
        <v>0.70359135823676999</v>
      </c>
      <c r="L87" s="169">
        <v>4.5555180869872398</v>
      </c>
      <c r="M87" s="169">
        <v>4.9243370343346999</v>
      </c>
      <c r="N87" s="169">
        <v>4.05197295509842</v>
      </c>
      <c r="O87" s="169">
        <v>4.96148986639552</v>
      </c>
      <c r="P87" s="169">
        <v>6.9976223920585703</v>
      </c>
      <c r="Q87" s="169">
        <v>6.8679269326720203</v>
      </c>
      <c r="R87" s="169">
        <v>7.0693597444166603</v>
      </c>
      <c r="S87" s="169">
        <v>7.3099056448948598</v>
      </c>
      <c r="T87" s="169">
        <v>8.1821398103687102</v>
      </c>
      <c r="U87" s="169">
        <v>4.4513390707988698</v>
      </c>
      <c r="V87" s="169">
        <v>4.8167780852967796</v>
      </c>
      <c r="W87" s="169">
        <v>7.6839040934519502</v>
      </c>
      <c r="X87" s="169">
        <v>5.78379818340344</v>
      </c>
      <c r="Y87" s="169">
        <v>4.3532621602992103</v>
      </c>
      <c r="Z87" s="169">
        <v>5.2693490209380203</v>
      </c>
      <c r="AA87" s="169">
        <v>5.9077152942759099</v>
      </c>
      <c r="AB87" s="169">
        <v>5.7279325766636404</v>
      </c>
      <c r="AC87" s="169">
        <v>7.2596421160511504</v>
      </c>
      <c r="AD87" s="169">
        <v>5.9856941907336898</v>
      </c>
      <c r="AE87" s="169">
        <v>5.3621136515109704</v>
      </c>
      <c r="AF87" s="169">
        <v>3.9658968289531402</v>
      </c>
      <c r="AG87" s="169">
        <v>-3.9274945880995999</v>
      </c>
      <c r="AH87" s="169">
        <v>6.1329532690698496</v>
      </c>
      <c r="AI87" s="169">
        <v>6.7400347343441496</v>
      </c>
      <c r="AJ87" s="169">
        <v>6.0054732663240902</v>
      </c>
      <c r="AK87" s="169">
        <v>5.7898388569978403</v>
      </c>
      <c r="AL87" s="169">
        <v>5.7062883698894797</v>
      </c>
      <c r="AM87" s="169">
        <v>5.6359232642570403</v>
      </c>
      <c r="AN87" s="181">
        <v>5.9747518244085196</v>
      </c>
    </row>
    <row r="88" spans="1:40" x14ac:dyDescent="0.35">
      <c r="A88" s="76" t="s">
        <v>805</v>
      </c>
      <c r="B88" s="124" t="s">
        <v>330</v>
      </c>
      <c r="C88" s="169">
        <v>4.2805043376205996</v>
      </c>
      <c r="D88" s="169">
        <v>13.5835131595943</v>
      </c>
      <c r="E88" s="169">
        <v>-1.6934210856686001</v>
      </c>
      <c r="F88" s="169">
        <v>-2.1837522197899002</v>
      </c>
      <c r="G88" s="169">
        <v>2.80330230455034</v>
      </c>
      <c r="H88" s="169">
        <v>-0.54994268115300005</v>
      </c>
      <c r="I88" s="169">
        <v>3.9738253691702301</v>
      </c>
      <c r="J88" s="169">
        <v>2.6492084584310298</v>
      </c>
      <c r="K88" s="169">
        <v>0.65522346891489003</v>
      </c>
      <c r="L88" s="169">
        <v>1.91806559160831</v>
      </c>
      <c r="M88" s="169">
        <v>5.0467050074569499</v>
      </c>
      <c r="N88" s="169">
        <v>2.5979660453020501</v>
      </c>
      <c r="O88" s="169">
        <v>2.9834379895981402</v>
      </c>
      <c r="P88" s="169">
        <v>5.5755544214032904</v>
      </c>
      <c r="Q88" s="169">
        <v>5.1075853350754503</v>
      </c>
      <c r="R88" s="169">
        <v>6.6879849011705801</v>
      </c>
      <c r="S88" s="169">
        <v>5.6887585146792201</v>
      </c>
      <c r="T88" s="169">
        <v>5.9639587795746998</v>
      </c>
      <c r="U88" s="169">
        <v>-0.51555589114989997</v>
      </c>
      <c r="V88" s="169">
        <v>-1.7637433595501999</v>
      </c>
      <c r="W88" s="169">
        <v>2.9913835077913302</v>
      </c>
      <c r="X88" s="169">
        <v>-1.6232152207582999</v>
      </c>
      <c r="Y88" s="169">
        <v>21.383356837121099</v>
      </c>
      <c r="Z88" s="169">
        <v>-1.3656781177537001</v>
      </c>
      <c r="AA88" s="169">
        <v>-1.3621891657325</v>
      </c>
      <c r="AB88" s="169">
        <v>0.25467178300232002</v>
      </c>
      <c r="AC88" s="169">
        <v>0.34357370787357</v>
      </c>
      <c r="AD88" s="169">
        <v>5.3790103265476397</v>
      </c>
      <c r="AE88" s="169">
        <v>2.7040572125836801</v>
      </c>
      <c r="AF88" s="169">
        <v>1.4065781589155999</v>
      </c>
      <c r="AG88" s="169">
        <v>-8.7104090885449992</v>
      </c>
      <c r="AH88" s="169">
        <v>14.580232815713501</v>
      </c>
      <c r="AI88" s="169">
        <v>2.5440990815043598</v>
      </c>
      <c r="AJ88" s="169">
        <v>1.9799551711453101</v>
      </c>
      <c r="AK88" s="169">
        <v>1.5013247687738001</v>
      </c>
      <c r="AL88" s="169">
        <v>1.79418980233999</v>
      </c>
      <c r="AM88" s="169">
        <v>1.79733854663398</v>
      </c>
      <c r="AN88" s="181">
        <v>1.9227946013517401</v>
      </c>
    </row>
    <row r="89" spans="1:40" x14ac:dyDescent="0.35">
      <c r="A89" s="76" t="s">
        <v>805</v>
      </c>
      <c r="B89" s="124" t="s">
        <v>331</v>
      </c>
      <c r="C89" s="169">
        <v>2.17473367590339</v>
      </c>
      <c r="D89" s="169">
        <v>4.4141774046411104</v>
      </c>
      <c r="E89" s="169">
        <v>1.2634881400666</v>
      </c>
      <c r="F89" s="169">
        <v>3.7857324625757398</v>
      </c>
      <c r="G89" s="169">
        <v>3.1878488187352398</v>
      </c>
      <c r="H89" s="169">
        <v>3.66317110983627</v>
      </c>
      <c r="I89" s="169">
        <v>4.92331918949328</v>
      </c>
      <c r="J89" s="169">
        <v>5.3710644464350299</v>
      </c>
      <c r="K89" s="169">
        <v>2.4164738053367598</v>
      </c>
      <c r="L89" s="169">
        <v>3.85950305622598</v>
      </c>
      <c r="M89" s="169">
        <v>6.4751868985670296</v>
      </c>
      <c r="N89" s="169">
        <v>3.7747113113647801</v>
      </c>
      <c r="O89" s="169">
        <v>5.2355835775242401</v>
      </c>
      <c r="P89" s="169">
        <v>7.4155918984381701</v>
      </c>
      <c r="Q89" s="169">
        <v>8.69210163889489</v>
      </c>
      <c r="R89" s="169">
        <v>7.6279483307362597</v>
      </c>
      <c r="S89" s="169">
        <v>8.8978842700781708</v>
      </c>
      <c r="T89" s="169">
        <v>9.6229023803058702</v>
      </c>
      <c r="U89" s="169">
        <v>6.5401613445008104</v>
      </c>
      <c r="V89" s="169">
        <v>2.5853948534974598</v>
      </c>
      <c r="W89" s="169">
        <v>8.2134233444500993</v>
      </c>
      <c r="X89" s="169">
        <v>7.2136484036438402</v>
      </c>
      <c r="Y89" s="169">
        <v>5.7779652699771802</v>
      </c>
      <c r="Z89" s="169">
        <v>5.5787600524585796</v>
      </c>
      <c r="AA89" s="169">
        <v>4.6795395404788298</v>
      </c>
      <c r="AB89" s="169">
        <v>4.1443009220895499</v>
      </c>
      <c r="AC89" s="169">
        <v>4.1491924810388499</v>
      </c>
      <c r="AD89" s="169">
        <v>5.0309990707166303</v>
      </c>
      <c r="AE89" s="169">
        <v>4.7765103981362103</v>
      </c>
      <c r="AF89" s="169">
        <v>3.9383933116650902</v>
      </c>
      <c r="AG89" s="169">
        <v>-0.830277923192</v>
      </c>
      <c r="AH89" s="169">
        <v>6.9682711861051203</v>
      </c>
      <c r="AI89" s="169">
        <v>4.6976170634764598</v>
      </c>
      <c r="AJ89" s="169">
        <v>4.2990534842561896</v>
      </c>
      <c r="AK89" s="169">
        <v>4.17405027338107</v>
      </c>
      <c r="AL89" s="169">
        <v>4.0806481181107204</v>
      </c>
      <c r="AM89" s="169">
        <v>3.99750277659725</v>
      </c>
      <c r="AN89" s="181">
        <v>4.2494860613212104</v>
      </c>
    </row>
    <row r="90" spans="1:40" ht="15" thickBot="1" x14ac:dyDescent="0.4">
      <c r="A90" s="76" t="s">
        <v>805</v>
      </c>
      <c r="B90" s="125" t="s">
        <v>830</v>
      </c>
      <c r="C90" s="170">
        <v>3.2724862420662602</v>
      </c>
      <c r="D90" s="170">
        <v>1.70293505329867</v>
      </c>
      <c r="E90" s="170">
        <v>2.5043850946367301</v>
      </c>
      <c r="F90" s="170">
        <v>1.32269548368836</v>
      </c>
      <c r="G90" s="170">
        <v>3.2765127923400499</v>
      </c>
      <c r="H90" s="170">
        <v>2.89910186381216</v>
      </c>
      <c r="I90" s="170">
        <v>3.07048917452193</v>
      </c>
      <c r="J90" s="170">
        <v>3.5676753996305401</v>
      </c>
      <c r="K90" s="170">
        <v>2.90046692224711</v>
      </c>
      <c r="L90" s="170">
        <v>3.3300206608065901</v>
      </c>
      <c r="M90" s="170">
        <v>4.1812368568099796</v>
      </c>
      <c r="N90" s="170">
        <v>1.5421536647734999</v>
      </c>
      <c r="O90" s="170">
        <v>1.5183294111188701</v>
      </c>
      <c r="P90" s="170">
        <v>2.44164183937349</v>
      </c>
      <c r="Q90" s="170">
        <v>3.5009287638873601</v>
      </c>
      <c r="R90" s="170">
        <v>2.9724876844812398</v>
      </c>
      <c r="S90" s="170">
        <v>3.2703229001149299</v>
      </c>
      <c r="T90" s="170">
        <v>2.7783735971505501</v>
      </c>
      <c r="U90" s="170">
        <v>0.73359156979272</v>
      </c>
      <c r="V90" s="170">
        <v>-3.1588834466679998</v>
      </c>
      <c r="W90" s="170">
        <v>3.0787926677847399</v>
      </c>
      <c r="X90" s="170">
        <v>2.2143416963173799</v>
      </c>
      <c r="Y90" s="170">
        <v>1.46257518396238</v>
      </c>
      <c r="Z90" s="170">
        <v>1.5134339414248099</v>
      </c>
      <c r="AA90" s="170">
        <v>2.0778370436446298</v>
      </c>
      <c r="AB90" s="170">
        <v>2.48963439175153</v>
      </c>
      <c r="AC90" s="170">
        <v>1.81245870713391</v>
      </c>
      <c r="AD90" s="170">
        <v>2.3363225847146798</v>
      </c>
      <c r="AE90" s="170">
        <v>2.3163619699355902</v>
      </c>
      <c r="AF90" s="170">
        <v>1.7829987607787099</v>
      </c>
      <c r="AG90" s="170">
        <v>-4.6626850502127999</v>
      </c>
      <c r="AH90" s="170">
        <v>5.0957515858839004</v>
      </c>
      <c r="AI90" s="170">
        <v>4.5297864864768203</v>
      </c>
      <c r="AJ90" s="170">
        <v>2.2023253465670698</v>
      </c>
      <c r="AK90" s="170">
        <v>1.79223095283781</v>
      </c>
      <c r="AL90" s="170">
        <v>1.7056139103721</v>
      </c>
      <c r="AM90" s="170">
        <v>1.69195268692684</v>
      </c>
      <c r="AN90" s="182">
        <v>2.37864967461765</v>
      </c>
    </row>
    <row r="91" spans="1:40" x14ac:dyDescent="0.35">
      <c r="A91" s="76" t="s">
        <v>805</v>
      </c>
      <c r="B91" s="124" t="s">
        <v>332</v>
      </c>
      <c r="C91" s="169">
        <v>1.3357299529356399</v>
      </c>
      <c r="D91" s="169">
        <v>1.6833016387865001</v>
      </c>
      <c r="E91" s="169">
        <v>0.89680111997355005</v>
      </c>
      <c r="F91" s="169">
        <v>2.5550204056011201</v>
      </c>
      <c r="G91" s="169">
        <v>1.9447474478308899</v>
      </c>
      <c r="H91" s="169">
        <v>6.2618371126381804</v>
      </c>
      <c r="I91" s="169">
        <v>5.5165382487882804</v>
      </c>
      <c r="J91" s="169">
        <v>3.9552081314377499</v>
      </c>
      <c r="K91" s="169">
        <v>3.91072854701962</v>
      </c>
      <c r="L91" s="169">
        <v>4.1031548835893403</v>
      </c>
      <c r="M91" s="169">
        <v>3.8421967254090901</v>
      </c>
      <c r="N91" s="169">
        <v>6.6745850641391096</v>
      </c>
      <c r="O91" s="169">
        <v>5.4776810703364696</v>
      </c>
      <c r="P91" s="169">
        <v>5.1656775733666098</v>
      </c>
      <c r="Q91" s="169">
        <v>7.0889568124745299</v>
      </c>
      <c r="R91" s="169">
        <v>7.8161196646364903</v>
      </c>
      <c r="S91" s="169">
        <v>7.09099420579461</v>
      </c>
      <c r="T91" s="169">
        <v>7.6589615045214501</v>
      </c>
      <c r="U91" s="169">
        <v>6.9055758066790398</v>
      </c>
      <c r="V91" s="169">
        <v>3.0594218006618301</v>
      </c>
      <c r="W91" s="169">
        <v>6.1098728317532798</v>
      </c>
      <c r="X91" s="169">
        <v>4.3889138166002102</v>
      </c>
      <c r="Y91" s="169">
        <v>2.5148415300959002</v>
      </c>
      <c r="Z91" s="169">
        <v>5.5856025204341897</v>
      </c>
      <c r="AA91" s="169">
        <v>6.1459468378346003</v>
      </c>
      <c r="AB91" s="169">
        <v>4.3829700614918998</v>
      </c>
      <c r="AC91" s="169">
        <v>3.38505171424339</v>
      </c>
      <c r="AD91" s="169">
        <v>4.3830713336735396</v>
      </c>
      <c r="AE91" s="169">
        <v>3.7417316209718399</v>
      </c>
      <c r="AF91" s="169">
        <v>4.2237273306058203</v>
      </c>
      <c r="AG91" s="169">
        <v>0.40272736116133001</v>
      </c>
      <c r="AH91" s="169">
        <v>2.7698275866075299</v>
      </c>
      <c r="AI91" s="169">
        <v>4.46615858204233</v>
      </c>
      <c r="AJ91" s="169">
        <v>5.7078300573690797</v>
      </c>
      <c r="AK91" s="169">
        <v>5.5323465107728698</v>
      </c>
      <c r="AL91" s="169">
        <v>5.5562950648004898</v>
      </c>
      <c r="AM91" s="169">
        <v>5.5915203256320298</v>
      </c>
      <c r="AN91" s="181">
        <v>5.3698378771322304</v>
      </c>
    </row>
    <row r="92" spans="1:40" x14ac:dyDescent="0.35">
      <c r="A92" s="76" t="s">
        <v>805</v>
      </c>
      <c r="B92" s="124" t="s">
        <v>333</v>
      </c>
      <c r="C92" s="169">
        <v>4.9193014123526799</v>
      </c>
      <c r="D92" s="169">
        <v>4.1148373971733196</v>
      </c>
      <c r="E92" s="169">
        <v>4.9764086669372896</v>
      </c>
      <c r="F92" s="169">
        <v>3.67550727290116</v>
      </c>
      <c r="G92" s="169">
        <v>4.2343543998584696</v>
      </c>
      <c r="H92" s="169">
        <v>5.3545136588546196</v>
      </c>
      <c r="I92" s="169">
        <v>4.7835313451650503</v>
      </c>
      <c r="J92" s="169">
        <v>5.1488063902663601</v>
      </c>
      <c r="K92" s="169">
        <v>4.8588222280931896</v>
      </c>
      <c r="L92" s="169">
        <v>5.2331183245886397</v>
      </c>
      <c r="M92" s="169">
        <v>6.6700402708711701</v>
      </c>
      <c r="N92" s="169">
        <v>5.9164103308075102</v>
      </c>
      <c r="O92" s="169">
        <v>4.7153768439813097</v>
      </c>
      <c r="P92" s="169">
        <v>6.31883788610451</v>
      </c>
      <c r="Q92" s="169">
        <v>6.85965411981066</v>
      </c>
      <c r="R92" s="169">
        <v>7.4478340357630897</v>
      </c>
      <c r="S92" s="169">
        <v>7.1010870683132401</v>
      </c>
      <c r="T92" s="169">
        <v>7.7542449681895196</v>
      </c>
      <c r="U92" s="169">
        <v>5.9282344967549099</v>
      </c>
      <c r="V92" s="169">
        <v>5.4965678506329096</v>
      </c>
      <c r="W92" s="169">
        <v>5.6263247053905401</v>
      </c>
      <c r="X92" s="169">
        <v>4.2507144496798999</v>
      </c>
      <c r="Y92" s="169">
        <v>6.3731334476580299</v>
      </c>
      <c r="Z92" s="169">
        <v>6.1189026849425598</v>
      </c>
      <c r="AA92" s="169">
        <v>5.6841447162638801</v>
      </c>
      <c r="AB92" s="169">
        <v>4.09818109810716</v>
      </c>
      <c r="AC92" s="169">
        <v>5.2530054375590396</v>
      </c>
      <c r="AD92" s="169">
        <v>6.1294438794096298</v>
      </c>
      <c r="AE92" s="169">
        <v>6.6511037205377601</v>
      </c>
      <c r="AF92" s="169">
        <v>6.8557980362385296</v>
      </c>
      <c r="AG92" s="169">
        <v>1.6165026358119501</v>
      </c>
      <c r="AH92" s="169">
        <v>0.30660618482029001</v>
      </c>
      <c r="AI92" s="169">
        <v>4.9637813651848202</v>
      </c>
      <c r="AJ92" s="169">
        <v>6.1900946191507096</v>
      </c>
      <c r="AK92" s="169">
        <v>6.1947323801071201</v>
      </c>
      <c r="AL92" s="169">
        <v>6.1690489591117297</v>
      </c>
      <c r="AM92" s="169">
        <v>6.1175654242696602</v>
      </c>
      <c r="AN92" s="181">
        <v>5.9259410704577897</v>
      </c>
    </row>
    <row r="93" spans="1:40" x14ac:dyDescent="0.35">
      <c r="A93" s="76" t="s">
        <v>805</v>
      </c>
      <c r="B93" s="124" t="s">
        <v>334</v>
      </c>
      <c r="C93" s="169">
        <v>6.2947884732466202</v>
      </c>
      <c r="D93" s="169">
        <v>3.5318060510384401</v>
      </c>
      <c r="E93" s="169">
        <v>5.9241041314085896</v>
      </c>
      <c r="F93" s="169">
        <v>4.8423523710070002</v>
      </c>
      <c r="G93" s="169">
        <v>3.13373006373505</v>
      </c>
      <c r="H93" s="169">
        <v>4.28597877856176</v>
      </c>
      <c r="I93" s="169">
        <v>5.3122578159521501</v>
      </c>
      <c r="J93" s="169">
        <v>6.1881549968040401</v>
      </c>
      <c r="K93" s="169">
        <v>3.3882921012364702</v>
      </c>
      <c r="L93" s="169">
        <v>4.5397460707989596</v>
      </c>
      <c r="M93" s="169">
        <v>6.5936610914800102</v>
      </c>
      <c r="N93" s="169">
        <v>3.34586213213128</v>
      </c>
      <c r="O93" s="169">
        <v>2.2927569917169301</v>
      </c>
      <c r="P93" s="169">
        <v>4.6804935822914402</v>
      </c>
      <c r="Q93" s="169">
        <v>3.6324385024408099</v>
      </c>
      <c r="R93" s="169">
        <v>3.0934870360656501</v>
      </c>
      <c r="S93" s="169">
        <v>4.8564114179085598</v>
      </c>
      <c r="T93" s="169">
        <v>5.8455406133072296</v>
      </c>
      <c r="U93" s="169">
        <v>4.9673585607347501</v>
      </c>
      <c r="V93" s="169">
        <v>2.5027791857326598</v>
      </c>
      <c r="W93" s="169">
        <v>4.2855385153726502</v>
      </c>
      <c r="X93" s="169">
        <v>4.4687553608467896</v>
      </c>
      <c r="Y93" s="169">
        <v>2.8616585820781499</v>
      </c>
      <c r="Z93" s="169">
        <v>3.3790261772968502</v>
      </c>
      <c r="AA93" s="169">
        <v>3.2748332230889901</v>
      </c>
      <c r="AB93" s="169">
        <v>3.5069198643277102</v>
      </c>
      <c r="AC93" s="169">
        <v>4.0599618525282404</v>
      </c>
      <c r="AD93" s="169">
        <v>3.9959263198693402</v>
      </c>
      <c r="AE93" s="169">
        <v>3.61432931842586</v>
      </c>
      <c r="AF93" s="169">
        <v>3.2387770956342199</v>
      </c>
      <c r="AG93" s="169">
        <v>-11.910524846067</v>
      </c>
      <c r="AH93" s="169">
        <v>4.5601738393599298</v>
      </c>
      <c r="AI93" s="169">
        <v>6.1953752817365499</v>
      </c>
      <c r="AJ93" s="169">
        <v>4.4388960298198699</v>
      </c>
      <c r="AK93" s="169">
        <v>4.0195402542896197</v>
      </c>
      <c r="AL93" s="169">
        <v>3.9424147831655301</v>
      </c>
      <c r="AM93" s="169">
        <v>3.9473666794150302</v>
      </c>
      <c r="AN93" s="181">
        <v>4.5051805848685103</v>
      </c>
    </row>
    <row r="94" spans="1:40" x14ac:dyDescent="0.35">
      <c r="A94" s="76" t="s">
        <v>805</v>
      </c>
      <c r="B94" s="124" t="s">
        <v>335</v>
      </c>
      <c r="C94" s="169">
        <v>3.98080081840516</v>
      </c>
      <c r="D94" s="169">
        <v>3.5799686064028502</v>
      </c>
      <c r="E94" s="169">
        <v>6.4146644659129901</v>
      </c>
      <c r="F94" s="169">
        <v>7.33593272808295</v>
      </c>
      <c r="G94" s="169">
        <v>6.1847317799814698</v>
      </c>
      <c r="H94" s="169">
        <v>5.6099916344493002</v>
      </c>
      <c r="I94" s="169">
        <v>6.0828902178585196</v>
      </c>
      <c r="J94" s="169">
        <v>6.1838548372176003</v>
      </c>
      <c r="K94" s="169">
        <v>1.36299146225937</v>
      </c>
      <c r="L94" s="169">
        <v>5.2466937634789899</v>
      </c>
      <c r="M94" s="169">
        <v>6.2746860497847496</v>
      </c>
      <c r="N94" s="169">
        <v>0.54776531111170002</v>
      </c>
      <c r="O94" s="169">
        <v>3.5808708841588599</v>
      </c>
      <c r="P94" s="169">
        <v>4.29969267225471</v>
      </c>
      <c r="Q94" s="169">
        <v>6.6161441455708099</v>
      </c>
      <c r="R94" s="169">
        <v>6.4665100651938099</v>
      </c>
      <c r="S94" s="169">
        <v>8.1448913251832593</v>
      </c>
      <c r="T94" s="169">
        <v>7.4385077746794996</v>
      </c>
      <c r="U94" s="169">
        <v>2.4631246261025002</v>
      </c>
      <c r="V94" s="169">
        <v>0.31320945107877002</v>
      </c>
      <c r="W94" s="169">
        <v>9.8024930192431903</v>
      </c>
      <c r="X94" s="169">
        <v>4.5794828217922499</v>
      </c>
      <c r="Y94" s="169">
        <v>3.42927862318674</v>
      </c>
      <c r="Z94" s="169">
        <v>4.3343045857689697</v>
      </c>
      <c r="AA94" s="169">
        <v>4.2792575243603004</v>
      </c>
      <c r="AB94" s="169">
        <v>3.48797127593377</v>
      </c>
      <c r="AC94" s="169">
        <v>3.4589854503232802</v>
      </c>
      <c r="AD94" s="169">
        <v>3.9090706239870401</v>
      </c>
      <c r="AE94" s="169">
        <v>3.68430856178753</v>
      </c>
      <c r="AF94" s="169">
        <v>2.1429330568662501</v>
      </c>
      <c r="AG94" s="169">
        <v>-5.6382976069978001</v>
      </c>
      <c r="AH94" s="169">
        <v>5.8877724864567504</v>
      </c>
      <c r="AI94" s="169">
        <v>5.0123795805538904</v>
      </c>
      <c r="AJ94" s="169">
        <v>4.2528842466864001</v>
      </c>
      <c r="AK94" s="169">
        <v>3.1743338561150298</v>
      </c>
      <c r="AL94" s="169">
        <v>3.0428992079880399</v>
      </c>
      <c r="AM94" s="169">
        <v>3.0367219655833</v>
      </c>
      <c r="AN94" s="181">
        <v>3.7007914665414101</v>
      </c>
    </row>
    <row r="95" spans="1:40" x14ac:dyDescent="0.35">
      <c r="A95" s="76" t="s">
        <v>805</v>
      </c>
      <c r="B95" s="124" t="s">
        <v>336</v>
      </c>
      <c r="C95" s="169">
        <v>3.6530648116562801</v>
      </c>
      <c r="D95" s="169">
        <v>1.71011737427162</v>
      </c>
      <c r="E95" s="169">
        <v>-0.31593014793629998</v>
      </c>
      <c r="F95" s="169">
        <v>4.4297136884670696</v>
      </c>
      <c r="G95" s="169">
        <v>-0.1315978817823</v>
      </c>
      <c r="H95" s="169">
        <v>5.9719714645334498</v>
      </c>
      <c r="I95" s="169">
        <v>7.3582590546717199</v>
      </c>
      <c r="J95" s="169">
        <v>4.7323535042031901</v>
      </c>
      <c r="K95" s="169">
        <v>2.5403622495058298</v>
      </c>
      <c r="L95" s="169">
        <v>4.3994282602277401</v>
      </c>
      <c r="M95" s="169">
        <v>2.5249883303281</v>
      </c>
      <c r="N95" s="169">
        <v>5.5583187359218602</v>
      </c>
      <c r="O95" s="169">
        <v>3.0516172644188999</v>
      </c>
      <c r="P95" s="169">
        <v>2.5254241867549898</v>
      </c>
      <c r="Q95" s="169">
        <v>6.4252242449901802</v>
      </c>
      <c r="R95" s="169">
        <v>7.1276246911094203</v>
      </c>
      <c r="S95" s="169">
        <v>6.5220446544609096</v>
      </c>
      <c r="T95" s="169">
        <v>6.8863129856974599</v>
      </c>
      <c r="U95" s="169">
        <v>6.8416831218450396</v>
      </c>
      <c r="V95" s="169">
        <v>6.1742060078804499</v>
      </c>
      <c r="W95" s="169">
        <v>9.3503218894521201</v>
      </c>
      <c r="X95" s="169">
        <v>7.3142548955701701</v>
      </c>
      <c r="Y95" s="169">
        <v>4.8219902928940703</v>
      </c>
      <c r="Z95" s="169">
        <v>6.6437738054390501</v>
      </c>
      <c r="AA95" s="169">
        <v>6.3899650893487401</v>
      </c>
      <c r="AB95" s="169">
        <v>5.5739457261852303</v>
      </c>
      <c r="AC95" s="169">
        <v>4.1043764384888801</v>
      </c>
      <c r="AD95" s="169">
        <v>6.1651377483042697</v>
      </c>
      <c r="AE95" s="169">
        <v>5.78845770872746</v>
      </c>
      <c r="AF95" s="169">
        <v>5.8399743627907297</v>
      </c>
      <c r="AG95" s="169">
        <v>1.14891423240377</v>
      </c>
      <c r="AH95" s="169">
        <v>3.4608784109195301</v>
      </c>
      <c r="AI95" s="169">
        <v>4.3818765981863104</v>
      </c>
      <c r="AJ95" s="169">
        <v>5.10919748530329</v>
      </c>
      <c r="AK95" s="169">
        <v>5.2939560721532102</v>
      </c>
      <c r="AL95" s="169">
        <v>5.34141559600722</v>
      </c>
      <c r="AM95" s="169">
        <v>4.9400888555455102</v>
      </c>
      <c r="AN95" s="181">
        <v>5.01273469266639</v>
      </c>
    </row>
    <row r="96" spans="1:40" ht="15" thickBot="1" x14ac:dyDescent="0.4">
      <c r="A96" s="76" t="s">
        <v>805</v>
      </c>
      <c r="B96" s="125" t="s">
        <v>337</v>
      </c>
      <c r="C96" s="170">
        <v>3.8618899573263299</v>
      </c>
      <c r="D96" s="170">
        <v>3.4452384321953202</v>
      </c>
      <c r="E96" s="170">
        <v>-5.9324145919216997</v>
      </c>
      <c r="F96" s="170">
        <v>-5.9116824857173</v>
      </c>
      <c r="G96" s="170">
        <v>-7.1313685293872</v>
      </c>
      <c r="H96" s="170">
        <v>-2.3661023612909999</v>
      </c>
      <c r="I96" s="170">
        <v>1.54068301144424</v>
      </c>
      <c r="J96" s="170">
        <v>3.5233302402320001</v>
      </c>
      <c r="K96" s="170">
        <v>1.9113308948809</v>
      </c>
      <c r="L96" s="170">
        <v>3.7516303317903601</v>
      </c>
      <c r="M96" s="170">
        <v>6.1035556290908701</v>
      </c>
      <c r="N96" s="170">
        <v>7.6705830922841498</v>
      </c>
      <c r="O96" s="170">
        <v>6.5726809439517799</v>
      </c>
      <c r="P96" s="170">
        <v>7.5777383541934604</v>
      </c>
      <c r="Q96" s="170">
        <v>7.8892572738537003</v>
      </c>
      <c r="R96" s="170">
        <v>9.5357508709631205</v>
      </c>
      <c r="S96" s="170">
        <v>10.952960812177601</v>
      </c>
      <c r="T96" s="170">
        <v>10.4699413711523</v>
      </c>
      <c r="U96" s="170">
        <v>6.9377602909508198</v>
      </c>
      <c r="V96" s="170">
        <v>4.3853366920476402</v>
      </c>
      <c r="W96" s="170">
        <v>7.1577438334879702</v>
      </c>
      <c r="X96" s="170">
        <v>6.3287163495546999</v>
      </c>
      <c r="Y96" s="170">
        <v>5.2131051615984498</v>
      </c>
      <c r="Z96" s="170">
        <v>6.0184951036187302</v>
      </c>
      <c r="AA96" s="170">
        <v>4.8114268326100298</v>
      </c>
      <c r="AB96" s="170">
        <v>3.0241812705727198</v>
      </c>
      <c r="AC96" s="170">
        <v>1.96087610272321</v>
      </c>
      <c r="AD96" s="170">
        <v>4.0871832194630899</v>
      </c>
      <c r="AE96" s="170">
        <v>4.1485801790956298</v>
      </c>
      <c r="AF96" s="170">
        <v>3.7010079093672101</v>
      </c>
      <c r="AG96" s="170">
        <v>-2.4888730038092</v>
      </c>
      <c r="AH96" s="170">
        <v>3.98992975458843</v>
      </c>
      <c r="AI96" s="170">
        <v>4.1291702803389798</v>
      </c>
      <c r="AJ96" s="170">
        <v>4.8143524734997003</v>
      </c>
      <c r="AK96" s="170">
        <v>4.2309135150052901</v>
      </c>
      <c r="AL96" s="170">
        <v>3.8605724521704201</v>
      </c>
      <c r="AM96" s="170">
        <v>4.10208276778609</v>
      </c>
      <c r="AN96" s="182">
        <v>4.2269352312471797</v>
      </c>
    </row>
    <row r="97" spans="1:40" x14ac:dyDescent="0.35">
      <c r="A97" s="76" t="s">
        <v>805</v>
      </c>
      <c r="B97" s="124" t="s">
        <v>338</v>
      </c>
      <c r="C97" s="169">
        <v>1.5519728031950799</v>
      </c>
      <c r="D97" s="169">
        <v>3.4032510828594398</v>
      </c>
      <c r="E97" s="169">
        <v>0.35665847712185</v>
      </c>
      <c r="F97" s="169">
        <v>0.64034614459540995</v>
      </c>
      <c r="G97" s="169">
        <v>1.5518209490189201</v>
      </c>
      <c r="H97" s="169">
        <v>1.7200239195112601</v>
      </c>
      <c r="I97" s="169">
        <v>4.7281792657632504</v>
      </c>
      <c r="J97" s="169">
        <v>3.0618687098962099</v>
      </c>
      <c r="K97" s="169">
        <v>3.0275697903646699</v>
      </c>
      <c r="L97" s="169">
        <v>2.1742695543851198</v>
      </c>
      <c r="M97" s="169">
        <v>4.2483818221360901</v>
      </c>
      <c r="N97" s="169">
        <v>5.3433007856650399</v>
      </c>
      <c r="O97" s="169">
        <v>6.6202140116002397</v>
      </c>
      <c r="P97" s="169">
        <v>6.70271513422884</v>
      </c>
      <c r="Q97" s="169">
        <v>7.53375297933112</v>
      </c>
      <c r="R97" s="169">
        <v>7.5240929830604797</v>
      </c>
      <c r="S97" s="169">
        <v>6.5126736884274399</v>
      </c>
      <c r="T97" s="169">
        <v>6.9824877718629601</v>
      </c>
      <c r="U97" s="169">
        <v>3.8847398210494402</v>
      </c>
      <c r="V97" s="169">
        <v>4.3133504851621796</v>
      </c>
      <c r="W97" s="169">
        <v>7.5845714699604798</v>
      </c>
      <c r="X97" s="169">
        <v>2.2899423950523299</v>
      </c>
      <c r="Y97" s="169">
        <v>11.6619334742999</v>
      </c>
      <c r="Z97" s="169">
        <v>3.5752198602697098</v>
      </c>
      <c r="AA97" s="169">
        <v>4.8706430584541502</v>
      </c>
      <c r="AB97" s="169">
        <v>3.41163371870595</v>
      </c>
      <c r="AC97" s="169">
        <v>1.39347365700079</v>
      </c>
      <c r="AD97" s="169">
        <v>4.4110126072282503</v>
      </c>
      <c r="AE97" s="169">
        <v>3.5314322895911698</v>
      </c>
      <c r="AF97" s="169">
        <v>3.6243010998645699</v>
      </c>
      <c r="AG97" s="169">
        <v>-1.2934999211867999</v>
      </c>
      <c r="AH97" s="169">
        <v>6.1792834430566401</v>
      </c>
      <c r="AI97" s="169">
        <v>3.9138526838114598</v>
      </c>
      <c r="AJ97" s="169">
        <v>4.4026469524589897</v>
      </c>
      <c r="AK97" s="169">
        <v>4.2974002562407803</v>
      </c>
      <c r="AL97" s="169">
        <v>4.4209228427912999</v>
      </c>
      <c r="AM97" s="169">
        <v>4.4895628793491298</v>
      </c>
      <c r="AN97" s="181">
        <v>4.3046753900382502</v>
      </c>
    </row>
    <row r="98" spans="1:40" x14ac:dyDescent="0.35">
      <c r="A98" s="76" t="s">
        <v>805</v>
      </c>
      <c r="B98" s="124" t="s">
        <v>339</v>
      </c>
      <c r="C98" s="169">
        <v>10.5408292485918</v>
      </c>
      <c r="D98" s="169">
        <v>8.2410181365101707</v>
      </c>
      <c r="E98" s="169">
        <v>4.8863286405961404</v>
      </c>
      <c r="F98" s="169">
        <v>1.91711547792433</v>
      </c>
      <c r="G98" s="169">
        <v>0.71849253457343998</v>
      </c>
      <c r="H98" s="169">
        <v>3.27902723275928</v>
      </c>
      <c r="I98" s="169">
        <v>4.6643377064260703</v>
      </c>
      <c r="J98" s="169">
        <v>2.1596667383295398</v>
      </c>
      <c r="K98" s="169">
        <v>2.7140785343804099</v>
      </c>
      <c r="L98" s="169">
        <v>2.3471062604560702</v>
      </c>
      <c r="M98" s="169">
        <v>4.85324636561755</v>
      </c>
      <c r="N98" s="169">
        <v>2.1784159930448501</v>
      </c>
      <c r="O98" s="169">
        <v>4.1494473933526104</v>
      </c>
      <c r="P98" s="169">
        <v>10.443536231568901</v>
      </c>
      <c r="Q98" s="169">
        <v>11.9563553207292</v>
      </c>
      <c r="R98" s="169">
        <v>5.9755632341237499</v>
      </c>
      <c r="S98" s="169">
        <v>6.3024174610074803</v>
      </c>
      <c r="T98" s="169">
        <v>7.0177779333636199</v>
      </c>
      <c r="U98" s="169">
        <v>3.8814717503285299</v>
      </c>
      <c r="V98" s="169">
        <v>1.60279830750257</v>
      </c>
      <c r="W98" s="169">
        <v>4.2217221550986199</v>
      </c>
      <c r="X98" s="169">
        <v>3.9498564509300702</v>
      </c>
      <c r="Y98" s="169">
        <v>2.5670064820405498</v>
      </c>
      <c r="Z98" s="169">
        <v>3.4134066197394102</v>
      </c>
      <c r="AA98" s="169">
        <v>3.29236671326345</v>
      </c>
      <c r="AB98" s="169">
        <v>1.3041643455958301</v>
      </c>
      <c r="AC98" s="169">
        <v>5.77382864105076</v>
      </c>
      <c r="AD98" s="169">
        <v>2.3818550389928199</v>
      </c>
      <c r="AE98" s="169">
        <v>0.98469102506973005</v>
      </c>
      <c r="AF98" s="169">
        <v>0.35259954272734001</v>
      </c>
      <c r="AG98" s="169">
        <v>-1.1559560151318</v>
      </c>
      <c r="AH98" s="169">
        <v>2.1841857005106502</v>
      </c>
      <c r="AI98" s="169">
        <v>4.2637009532638004</v>
      </c>
      <c r="AJ98" s="169">
        <v>4.4818440932541304</v>
      </c>
      <c r="AK98" s="169">
        <v>4.4132384795614401</v>
      </c>
      <c r="AL98" s="169">
        <v>4.4272514968007197</v>
      </c>
      <c r="AM98" s="169">
        <v>4.4341341695566703</v>
      </c>
      <c r="AN98" s="181">
        <v>4.4040076977681704</v>
      </c>
    </row>
    <row r="99" spans="1:40" ht="15" thickBot="1" x14ac:dyDescent="0.4">
      <c r="A99" s="76" t="s">
        <v>805</v>
      </c>
      <c r="B99" s="125" t="s">
        <v>623</v>
      </c>
      <c r="C99" s="170">
        <v>1.59998426598294</v>
      </c>
      <c r="D99" s="170">
        <v>4.37880549950839</v>
      </c>
      <c r="E99" s="170">
        <v>4.5457491090178896</v>
      </c>
      <c r="F99" s="170">
        <v>1.1459947928044201</v>
      </c>
      <c r="G99" s="170">
        <v>2.27943155264051</v>
      </c>
      <c r="H99" s="170">
        <v>5.9328628342710603</v>
      </c>
      <c r="I99" s="170">
        <v>3.2419789487137298</v>
      </c>
      <c r="J99" s="170">
        <v>1.8923187530654899</v>
      </c>
      <c r="K99" s="170">
        <v>5.4869973836755301</v>
      </c>
      <c r="L99" s="170">
        <v>7.5562082739391903</v>
      </c>
      <c r="M99" s="170">
        <v>2.0502558258144501</v>
      </c>
      <c r="N99" s="170">
        <v>2.3505820425569199</v>
      </c>
      <c r="O99" s="170">
        <v>2.0626227914352002</v>
      </c>
      <c r="P99" s="170">
        <v>28.4638688846421</v>
      </c>
      <c r="Q99" s="170">
        <v>24.869454704064399</v>
      </c>
      <c r="R99" s="170">
        <v>4.4595357584755302</v>
      </c>
      <c r="S99" s="170">
        <v>5.2755228614929699</v>
      </c>
      <c r="T99" s="170">
        <v>3.9658870066412701</v>
      </c>
      <c r="U99" s="170">
        <v>5.7520098198623399</v>
      </c>
      <c r="V99" s="170">
        <v>3.7478272348912798</v>
      </c>
      <c r="W99" s="170">
        <v>5.6784247635084997</v>
      </c>
      <c r="X99" s="170">
        <v>2.78826209908248</v>
      </c>
      <c r="Y99" s="170">
        <v>5.9967091874560801</v>
      </c>
      <c r="Z99" s="170">
        <v>6.2535162658741497</v>
      </c>
      <c r="AA99" s="170">
        <v>2.40283026898148</v>
      </c>
      <c r="AB99" s="170">
        <v>-5.2483357635500001E-2</v>
      </c>
      <c r="AC99" s="170">
        <v>6.0464344036259599</v>
      </c>
      <c r="AD99" s="170">
        <v>-1.2046757039619</v>
      </c>
      <c r="AE99" s="170">
        <v>2.3459827038467398</v>
      </c>
      <c r="AF99" s="170">
        <v>3.1766299558553399</v>
      </c>
      <c r="AG99" s="170">
        <v>-8.3015511073579997</v>
      </c>
      <c r="AH99" s="170">
        <v>2.4538839670823198</v>
      </c>
      <c r="AI99" s="170">
        <v>6.89984542670887</v>
      </c>
      <c r="AJ99" s="170">
        <v>5.4021511551605101</v>
      </c>
      <c r="AK99" s="170">
        <v>4.7123940350450004</v>
      </c>
      <c r="AL99" s="170">
        <v>4.5266174025623398</v>
      </c>
      <c r="AM99" s="170">
        <v>4.2548788231774699</v>
      </c>
      <c r="AN99" s="182">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1308</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5" fitToHeight="0"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5"/>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1275</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6" t="s">
        <v>196</v>
      </c>
      <c r="C2" s="367"/>
      <c r="D2" s="368"/>
      <c r="E2" s="368"/>
      <c r="F2" s="368"/>
      <c r="G2" s="368"/>
      <c r="H2" s="368"/>
      <c r="I2" s="368"/>
      <c r="J2" s="368"/>
      <c r="K2" s="368"/>
      <c r="L2" s="368"/>
      <c r="M2" s="368"/>
      <c r="N2" s="368"/>
      <c r="O2" s="368"/>
      <c r="P2" s="368"/>
      <c r="Q2" s="368"/>
      <c r="R2" s="368"/>
      <c r="S2" s="368"/>
      <c r="T2" s="368"/>
      <c r="U2" s="368"/>
      <c r="V2" s="368"/>
      <c r="W2" s="368"/>
      <c r="X2" s="368"/>
      <c r="Y2" s="368"/>
      <c r="Z2" s="368"/>
      <c r="AA2" s="368"/>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1307</v>
      </c>
      <c r="O3" s="14" t="s">
        <v>564</v>
      </c>
      <c r="P3" s="14" t="s">
        <v>565</v>
      </c>
      <c r="Q3" s="14" t="s">
        <v>566</v>
      </c>
      <c r="R3" s="14" t="s">
        <v>567</v>
      </c>
      <c r="S3" s="14" t="s">
        <v>568</v>
      </c>
      <c r="T3" s="14" t="s">
        <v>569</v>
      </c>
      <c r="U3" s="14" t="s">
        <v>570</v>
      </c>
      <c r="V3" s="14" t="s">
        <v>571</v>
      </c>
      <c r="W3" s="14" t="s">
        <v>1229</v>
      </c>
      <c r="X3" s="14" t="s">
        <v>572</v>
      </c>
      <c r="Y3" s="14" t="s">
        <v>580</v>
      </c>
      <c r="Z3" s="14" t="s">
        <v>620</v>
      </c>
      <c r="AA3" s="14" t="s">
        <v>1230</v>
      </c>
    </row>
    <row r="4" spans="1:27" ht="21" customHeight="1" x14ac:dyDescent="0.35">
      <c r="A4" s="27" t="s">
        <v>118</v>
      </c>
      <c r="B4" s="381" t="s">
        <v>399</v>
      </c>
      <c r="C4" s="382" t="s">
        <v>922</v>
      </c>
      <c r="D4" s="383" t="s">
        <v>119</v>
      </c>
      <c r="E4" s="383" t="s">
        <v>120</v>
      </c>
      <c r="F4" s="383" t="s">
        <v>43</v>
      </c>
      <c r="G4" s="383" t="s">
        <v>573</v>
      </c>
      <c r="H4" s="383" t="s">
        <v>574</v>
      </c>
      <c r="I4" s="383" t="s">
        <v>121</v>
      </c>
      <c r="J4" s="383" t="s">
        <v>122</v>
      </c>
      <c r="K4" s="383" t="s">
        <v>41</v>
      </c>
      <c r="L4" s="383" t="s">
        <v>123</v>
      </c>
      <c r="M4" s="383" t="s">
        <v>124</v>
      </c>
      <c r="N4" s="383" t="s">
        <v>621</v>
      </c>
      <c r="O4" s="383" t="s">
        <v>805</v>
      </c>
      <c r="P4" s="383" t="s">
        <v>805</v>
      </c>
      <c r="Q4" s="383" t="s">
        <v>805</v>
      </c>
      <c r="R4" s="383" t="s">
        <v>805</v>
      </c>
      <c r="S4" s="383" t="s">
        <v>805</v>
      </c>
      <c r="T4" s="383" t="s">
        <v>805</v>
      </c>
      <c r="U4" s="383" t="s">
        <v>805</v>
      </c>
      <c r="V4" s="383" t="s">
        <v>805</v>
      </c>
      <c r="W4" s="383" t="s">
        <v>805</v>
      </c>
      <c r="X4" s="383" t="s">
        <v>805</v>
      </c>
      <c r="Y4" s="383" t="s">
        <v>805</v>
      </c>
      <c r="Z4" s="383" t="s">
        <v>805</v>
      </c>
      <c r="AA4" s="383" t="s">
        <v>805</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805</v>
      </c>
      <c r="P5" s="29" t="s">
        <v>805</v>
      </c>
      <c r="Q5" s="29" t="s">
        <v>805</v>
      </c>
      <c r="R5" s="29" t="s">
        <v>343</v>
      </c>
      <c r="S5" s="29" t="s">
        <v>805</v>
      </c>
      <c r="T5" s="29" t="s">
        <v>805</v>
      </c>
      <c r="U5" s="29" t="s">
        <v>346</v>
      </c>
      <c r="V5" s="29" t="s">
        <v>805</v>
      </c>
      <c r="W5" s="29" t="s">
        <v>1228</v>
      </c>
      <c r="X5" s="29" t="s">
        <v>805</v>
      </c>
      <c r="Y5" s="29" t="s">
        <v>805</v>
      </c>
      <c r="Z5" s="29" t="s">
        <v>805</v>
      </c>
      <c r="AA5" s="29" t="s">
        <v>805</v>
      </c>
    </row>
    <row r="6" spans="1:27" s="7" customFormat="1" ht="21" customHeight="1" x14ac:dyDescent="0.35">
      <c r="A6" s="31" t="s">
        <v>125</v>
      </c>
      <c r="B6" s="378" t="s">
        <v>401</v>
      </c>
      <c r="C6" s="379" t="s">
        <v>922</v>
      </c>
      <c r="D6" s="380" t="s">
        <v>126</v>
      </c>
      <c r="E6" s="380" t="s">
        <v>127</v>
      </c>
      <c r="F6" s="380" t="s">
        <v>1216</v>
      </c>
      <c r="G6" s="380" t="s">
        <v>573</v>
      </c>
      <c r="H6" s="380" t="s">
        <v>574</v>
      </c>
      <c r="I6" s="380" t="s">
        <v>121</v>
      </c>
      <c r="J6" s="380" t="s">
        <v>128</v>
      </c>
      <c r="K6" s="380" t="s">
        <v>41</v>
      </c>
      <c r="L6" s="380" t="s">
        <v>41</v>
      </c>
      <c r="M6" s="380" t="s">
        <v>41</v>
      </c>
      <c r="N6" s="380" t="s">
        <v>41</v>
      </c>
      <c r="O6" s="380" t="s">
        <v>805</v>
      </c>
      <c r="P6" s="380" t="s">
        <v>805</v>
      </c>
      <c r="Q6" s="380" t="s">
        <v>805</v>
      </c>
      <c r="R6" s="380" t="s">
        <v>805</v>
      </c>
      <c r="S6" s="380" t="s">
        <v>805</v>
      </c>
      <c r="T6" s="380" t="s">
        <v>805</v>
      </c>
      <c r="U6" s="380" t="s">
        <v>805</v>
      </c>
      <c r="V6" s="380" t="s">
        <v>805</v>
      </c>
      <c r="W6" s="380" t="s">
        <v>805</v>
      </c>
      <c r="X6" s="380" t="s">
        <v>805</v>
      </c>
      <c r="Y6" s="380" t="s">
        <v>805</v>
      </c>
      <c r="Z6" s="380" t="s">
        <v>805</v>
      </c>
      <c r="AA6" s="380" t="s">
        <v>805</v>
      </c>
    </row>
    <row r="7" spans="1:27" s="30" customFormat="1" ht="21" customHeight="1" x14ac:dyDescent="0.35">
      <c r="A7" s="27" t="s">
        <v>130</v>
      </c>
      <c r="B7" s="11" t="s">
        <v>402</v>
      </c>
      <c r="C7" s="28" t="s">
        <v>922</v>
      </c>
      <c r="D7" s="29" t="s">
        <v>126</v>
      </c>
      <c r="E7" s="29" t="s">
        <v>131</v>
      </c>
      <c r="F7" s="29" t="s">
        <v>132</v>
      </c>
      <c r="G7" s="29" t="s">
        <v>573</v>
      </c>
      <c r="H7" s="29" t="s">
        <v>574</v>
      </c>
      <c r="I7" s="29" t="s">
        <v>121</v>
      </c>
      <c r="J7" s="29" t="s">
        <v>122</v>
      </c>
      <c r="K7" s="29" t="s">
        <v>41</v>
      </c>
      <c r="L7" s="29" t="s">
        <v>41</v>
      </c>
      <c r="M7" s="29" t="s">
        <v>41</v>
      </c>
      <c r="N7" s="29" t="s">
        <v>41</v>
      </c>
      <c r="O7" s="29" t="s">
        <v>805</v>
      </c>
      <c r="P7" s="29" t="s">
        <v>805</v>
      </c>
      <c r="Q7" s="29" t="s">
        <v>805</v>
      </c>
      <c r="R7" s="29" t="s">
        <v>805</v>
      </c>
      <c r="S7" s="29" t="s">
        <v>805</v>
      </c>
      <c r="T7" s="29" t="s">
        <v>805</v>
      </c>
      <c r="U7" s="29" t="s">
        <v>805</v>
      </c>
      <c r="V7" s="29" t="s">
        <v>805</v>
      </c>
      <c r="W7" s="29" t="s">
        <v>805</v>
      </c>
      <c r="X7" s="29" t="s">
        <v>805</v>
      </c>
      <c r="Y7" s="29" t="s">
        <v>805</v>
      </c>
      <c r="Z7" s="29" t="s">
        <v>805</v>
      </c>
      <c r="AA7" s="29" t="s">
        <v>805</v>
      </c>
    </row>
    <row r="8" spans="1:27" s="7" customFormat="1" ht="21" customHeight="1" x14ac:dyDescent="0.35">
      <c r="A8" s="31" t="s">
        <v>294</v>
      </c>
      <c r="B8" s="378" t="s">
        <v>403</v>
      </c>
      <c r="C8" s="379" t="s">
        <v>922</v>
      </c>
      <c r="D8" s="380" t="s">
        <v>119</v>
      </c>
      <c r="E8" s="380" t="s">
        <v>131</v>
      </c>
      <c r="F8" s="380" t="s">
        <v>132</v>
      </c>
      <c r="G8" s="380" t="s">
        <v>575</v>
      </c>
      <c r="H8" s="380" t="s">
        <v>576</v>
      </c>
      <c r="I8" s="380" t="s">
        <v>129</v>
      </c>
      <c r="J8" s="380" t="s">
        <v>128</v>
      </c>
      <c r="K8" s="380" t="s">
        <v>41</v>
      </c>
      <c r="L8" s="380" t="s">
        <v>41</v>
      </c>
      <c r="M8" s="380" t="s">
        <v>41</v>
      </c>
      <c r="N8" s="380" t="s">
        <v>41</v>
      </c>
      <c r="O8" s="380" t="s">
        <v>805</v>
      </c>
      <c r="P8" s="380" t="s">
        <v>805</v>
      </c>
      <c r="Q8" s="380" t="s">
        <v>805</v>
      </c>
      <c r="R8" s="380" t="s">
        <v>805</v>
      </c>
      <c r="S8" s="380" t="s">
        <v>805</v>
      </c>
      <c r="T8" s="380" t="s">
        <v>805</v>
      </c>
      <c r="U8" s="380" t="s">
        <v>805</v>
      </c>
      <c r="V8" s="380" t="s">
        <v>805</v>
      </c>
      <c r="W8" s="380" t="s">
        <v>805</v>
      </c>
      <c r="X8" s="380" t="s">
        <v>805</v>
      </c>
      <c r="Y8" s="380" t="s">
        <v>805</v>
      </c>
      <c r="Z8" s="380" t="s">
        <v>805</v>
      </c>
      <c r="AA8" s="380" t="s">
        <v>805</v>
      </c>
    </row>
    <row r="9" spans="1:27" s="30" customFormat="1" ht="21" customHeight="1" x14ac:dyDescent="0.35">
      <c r="A9" s="27" t="s">
        <v>138</v>
      </c>
      <c r="B9" s="11" t="s">
        <v>404</v>
      </c>
      <c r="C9" s="28" t="s">
        <v>922</v>
      </c>
      <c r="D9" s="29" t="s">
        <v>139</v>
      </c>
      <c r="E9" s="29" t="s">
        <v>127</v>
      </c>
      <c r="F9" s="29" t="s">
        <v>42</v>
      </c>
      <c r="G9" s="29" t="s">
        <v>573</v>
      </c>
      <c r="H9" s="29" t="s">
        <v>574</v>
      </c>
      <c r="I9" s="29" t="s">
        <v>121</v>
      </c>
      <c r="J9" s="29" t="s">
        <v>128</v>
      </c>
      <c r="K9" s="29" t="s">
        <v>41</v>
      </c>
      <c r="L9" s="29" t="s">
        <v>41</v>
      </c>
      <c r="M9" s="29" t="s">
        <v>41</v>
      </c>
      <c r="N9" s="29" t="s">
        <v>41</v>
      </c>
      <c r="O9" s="29" t="s">
        <v>805</v>
      </c>
      <c r="P9" s="29" t="s">
        <v>805</v>
      </c>
      <c r="Q9" s="29" t="s">
        <v>805</v>
      </c>
      <c r="R9" s="29" t="s">
        <v>805</v>
      </c>
      <c r="S9" s="29" t="s">
        <v>805</v>
      </c>
      <c r="T9" s="29" t="s">
        <v>805</v>
      </c>
      <c r="U9" s="29" t="s">
        <v>805</v>
      </c>
      <c r="V9" s="29" t="s">
        <v>805</v>
      </c>
      <c r="W9" s="29" t="s">
        <v>805</v>
      </c>
      <c r="X9" s="29" t="s">
        <v>805</v>
      </c>
      <c r="Y9" s="29" t="s">
        <v>348</v>
      </c>
      <c r="Z9" s="29" t="s">
        <v>805</v>
      </c>
      <c r="AA9" s="29" t="s">
        <v>805</v>
      </c>
    </row>
    <row r="10" spans="1:27" s="7" customFormat="1" ht="21" customHeight="1" x14ac:dyDescent="0.35">
      <c r="A10" s="31" t="s">
        <v>140</v>
      </c>
      <c r="B10" s="378" t="s">
        <v>405</v>
      </c>
      <c r="C10" s="379" t="s">
        <v>922</v>
      </c>
      <c r="D10" s="380" t="s">
        <v>126</v>
      </c>
      <c r="E10" s="380" t="s">
        <v>127</v>
      </c>
      <c r="F10" s="380" t="s">
        <v>1216</v>
      </c>
      <c r="G10" s="380" t="s">
        <v>573</v>
      </c>
      <c r="H10" s="380" t="s">
        <v>574</v>
      </c>
      <c r="I10" s="380" t="s">
        <v>121</v>
      </c>
      <c r="J10" s="380" t="s">
        <v>122</v>
      </c>
      <c r="K10" s="380" t="s">
        <v>41</v>
      </c>
      <c r="L10" s="380" t="s">
        <v>123</v>
      </c>
      <c r="M10" s="380" t="s">
        <v>41</v>
      </c>
      <c r="N10" s="380" t="s">
        <v>41</v>
      </c>
      <c r="O10" s="380" t="s">
        <v>805</v>
      </c>
      <c r="P10" s="380" t="s">
        <v>805</v>
      </c>
      <c r="Q10" s="380" t="s">
        <v>805</v>
      </c>
      <c r="R10" s="380" t="s">
        <v>805</v>
      </c>
      <c r="S10" s="380" t="s">
        <v>805</v>
      </c>
      <c r="T10" s="380" t="s">
        <v>805</v>
      </c>
      <c r="U10" s="380" t="s">
        <v>805</v>
      </c>
      <c r="V10" s="380" t="s">
        <v>805</v>
      </c>
      <c r="W10" s="380" t="s">
        <v>805</v>
      </c>
      <c r="X10" s="380" t="s">
        <v>805</v>
      </c>
      <c r="Y10" s="380" t="s">
        <v>805</v>
      </c>
      <c r="Z10" s="380" t="s">
        <v>805</v>
      </c>
      <c r="AA10" s="380" t="s">
        <v>805</v>
      </c>
    </row>
    <row r="11" spans="1:27" s="30" customFormat="1" ht="21" customHeight="1" x14ac:dyDescent="0.35">
      <c r="A11" s="27" t="s">
        <v>134</v>
      </c>
      <c r="B11" s="11" t="s">
        <v>406</v>
      </c>
      <c r="C11" s="28" t="s">
        <v>922</v>
      </c>
      <c r="D11" s="29" t="s">
        <v>135</v>
      </c>
      <c r="E11" s="29" t="s">
        <v>131</v>
      </c>
      <c r="F11" s="29" t="s">
        <v>42</v>
      </c>
      <c r="G11" s="29" t="s">
        <v>573</v>
      </c>
      <c r="H11" s="29" t="s">
        <v>574</v>
      </c>
      <c r="I11" s="29" t="s">
        <v>121</v>
      </c>
      <c r="J11" s="29" t="s">
        <v>136</v>
      </c>
      <c r="K11" s="29" t="s">
        <v>137</v>
      </c>
      <c r="L11" s="29" t="s">
        <v>41</v>
      </c>
      <c r="M11" s="29" t="s">
        <v>41</v>
      </c>
      <c r="N11" s="29" t="s">
        <v>41</v>
      </c>
      <c r="O11" s="29" t="s">
        <v>805</v>
      </c>
      <c r="P11" s="29" t="s">
        <v>805</v>
      </c>
      <c r="Q11" s="29" t="s">
        <v>805</v>
      </c>
      <c r="R11" s="29" t="s">
        <v>805</v>
      </c>
      <c r="S11" s="29" t="s">
        <v>805</v>
      </c>
      <c r="T11" s="29" t="s">
        <v>805</v>
      </c>
      <c r="U11" s="29" t="s">
        <v>805</v>
      </c>
      <c r="V11" s="29" t="s">
        <v>805</v>
      </c>
      <c r="W11" s="29" t="s">
        <v>805</v>
      </c>
      <c r="X11" s="29" t="s">
        <v>805</v>
      </c>
      <c r="Y11" s="29" t="s">
        <v>805</v>
      </c>
      <c r="Z11" s="29" t="s">
        <v>805</v>
      </c>
      <c r="AA11" s="29" t="s">
        <v>805</v>
      </c>
    </row>
    <row r="12" spans="1:27" s="7" customFormat="1" ht="21" customHeight="1" x14ac:dyDescent="0.35">
      <c r="A12" s="31" t="s">
        <v>141</v>
      </c>
      <c r="B12" s="378" t="s">
        <v>407</v>
      </c>
      <c r="C12" s="379" t="s">
        <v>922</v>
      </c>
      <c r="D12" s="380" t="s">
        <v>142</v>
      </c>
      <c r="E12" s="380" t="s">
        <v>131</v>
      </c>
      <c r="F12" s="380" t="s">
        <v>132</v>
      </c>
      <c r="G12" s="380" t="s">
        <v>573</v>
      </c>
      <c r="H12" s="380" t="s">
        <v>574</v>
      </c>
      <c r="I12" s="380" t="s">
        <v>121</v>
      </c>
      <c r="J12" s="380" t="s">
        <v>128</v>
      </c>
      <c r="K12" s="380" t="s">
        <v>41</v>
      </c>
      <c r="L12" s="380" t="s">
        <v>41</v>
      </c>
      <c r="M12" s="380" t="s">
        <v>41</v>
      </c>
      <c r="N12" s="380" t="s">
        <v>41</v>
      </c>
      <c r="O12" s="380" t="s">
        <v>805</v>
      </c>
      <c r="P12" s="380" t="s">
        <v>805</v>
      </c>
      <c r="Q12" s="380" t="s">
        <v>805</v>
      </c>
      <c r="R12" s="380" t="s">
        <v>805</v>
      </c>
      <c r="S12" s="380" t="s">
        <v>805</v>
      </c>
      <c r="T12" s="380" t="s">
        <v>805</v>
      </c>
      <c r="U12" s="380" t="s">
        <v>805</v>
      </c>
      <c r="V12" s="380" t="s">
        <v>805</v>
      </c>
      <c r="W12" s="380" t="s">
        <v>805</v>
      </c>
      <c r="X12" s="380" t="s">
        <v>805</v>
      </c>
      <c r="Y12" s="380" t="s">
        <v>805</v>
      </c>
      <c r="Z12" s="380" t="s">
        <v>805</v>
      </c>
      <c r="AA12" s="380" t="s">
        <v>1227</v>
      </c>
    </row>
    <row r="13" spans="1:27" s="30" customFormat="1" ht="21" customHeight="1" x14ac:dyDescent="0.35">
      <c r="A13" s="27" t="s">
        <v>143</v>
      </c>
      <c r="B13" s="11" t="s">
        <v>408</v>
      </c>
      <c r="C13" s="28" t="s">
        <v>922</v>
      </c>
      <c r="D13" s="29" t="s">
        <v>126</v>
      </c>
      <c r="E13" s="29" t="s">
        <v>131</v>
      </c>
      <c r="F13" s="29" t="s">
        <v>132</v>
      </c>
      <c r="G13" s="29" t="s">
        <v>573</v>
      </c>
      <c r="H13" s="29" t="s">
        <v>574</v>
      </c>
      <c r="I13" s="29" t="s">
        <v>121</v>
      </c>
      <c r="J13" s="29" t="s">
        <v>122</v>
      </c>
      <c r="K13" s="29" t="s">
        <v>41</v>
      </c>
      <c r="L13" s="29" t="s">
        <v>41</v>
      </c>
      <c r="M13" s="29" t="s">
        <v>41</v>
      </c>
      <c r="N13" s="29" t="s">
        <v>41</v>
      </c>
      <c r="O13" s="29" t="s">
        <v>805</v>
      </c>
      <c r="P13" s="29" t="s">
        <v>805</v>
      </c>
      <c r="Q13" s="29" t="s">
        <v>805</v>
      </c>
      <c r="R13" s="29" t="s">
        <v>805</v>
      </c>
      <c r="S13" s="29" t="s">
        <v>805</v>
      </c>
      <c r="T13" s="29" t="s">
        <v>805</v>
      </c>
      <c r="U13" s="29" t="s">
        <v>805</v>
      </c>
      <c r="V13" s="29" t="s">
        <v>805</v>
      </c>
      <c r="W13" s="29" t="s">
        <v>805</v>
      </c>
      <c r="X13" s="29" t="s">
        <v>805</v>
      </c>
      <c r="Y13" s="29" t="s">
        <v>805</v>
      </c>
      <c r="Z13" s="29" t="s">
        <v>617</v>
      </c>
      <c r="AA13" s="29" t="s">
        <v>1227</v>
      </c>
    </row>
    <row r="14" spans="1:27" s="7" customFormat="1" ht="21" customHeight="1" x14ac:dyDescent="0.35">
      <c r="A14" s="31" t="s">
        <v>144</v>
      </c>
      <c r="B14" s="378" t="s">
        <v>409</v>
      </c>
      <c r="C14" s="379" t="s">
        <v>922</v>
      </c>
      <c r="D14" s="380" t="s">
        <v>126</v>
      </c>
      <c r="E14" s="380" t="s">
        <v>127</v>
      </c>
      <c r="F14" s="380" t="s">
        <v>1216</v>
      </c>
      <c r="G14" s="380" t="s">
        <v>575</v>
      </c>
      <c r="H14" s="380" t="s">
        <v>576</v>
      </c>
      <c r="I14" s="380" t="s">
        <v>129</v>
      </c>
      <c r="J14" s="380" t="s">
        <v>122</v>
      </c>
      <c r="K14" s="380" t="s">
        <v>41</v>
      </c>
      <c r="L14" s="380" t="s">
        <v>123</v>
      </c>
      <c r="M14" s="380" t="s">
        <v>41</v>
      </c>
      <c r="N14" s="380" t="s">
        <v>41</v>
      </c>
      <c r="O14" s="380" t="s">
        <v>805</v>
      </c>
      <c r="P14" s="380" t="s">
        <v>805</v>
      </c>
      <c r="Q14" s="380" t="s">
        <v>805</v>
      </c>
      <c r="R14" s="380" t="s">
        <v>805</v>
      </c>
      <c r="S14" s="380" t="s">
        <v>805</v>
      </c>
      <c r="T14" s="380" t="s">
        <v>805</v>
      </c>
      <c r="U14" s="380" t="s">
        <v>805</v>
      </c>
      <c r="V14" s="380" t="s">
        <v>805</v>
      </c>
      <c r="W14" s="380" t="s">
        <v>805</v>
      </c>
      <c r="X14" s="380" t="s">
        <v>805</v>
      </c>
      <c r="Y14" s="380" t="s">
        <v>805</v>
      </c>
      <c r="Z14" s="380" t="s">
        <v>805</v>
      </c>
      <c r="AA14" s="380" t="s">
        <v>805</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621</v>
      </c>
      <c r="O15" s="29" t="s">
        <v>341</v>
      </c>
      <c r="P15" s="29" t="s">
        <v>805</v>
      </c>
      <c r="Q15" s="29" t="s">
        <v>342</v>
      </c>
      <c r="R15" s="29" t="s">
        <v>343</v>
      </c>
      <c r="S15" s="29" t="s">
        <v>805</v>
      </c>
      <c r="T15" s="29" t="s">
        <v>805</v>
      </c>
      <c r="U15" s="29" t="s">
        <v>805</v>
      </c>
      <c r="V15" s="29" t="s">
        <v>805</v>
      </c>
      <c r="W15" s="29" t="s">
        <v>805</v>
      </c>
      <c r="X15" s="29" t="s">
        <v>805</v>
      </c>
      <c r="Y15" s="29" t="s">
        <v>805</v>
      </c>
      <c r="Z15" s="29" t="s">
        <v>805</v>
      </c>
      <c r="AA15" s="29" t="s">
        <v>805</v>
      </c>
    </row>
    <row r="16" spans="1:27" s="7" customFormat="1" ht="21" customHeight="1" x14ac:dyDescent="0.35">
      <c r="A16" s="31" t="s">
        <v>150</v>
      </c>
      <c r="B16" s="378" t="s">
        <v>410</v>
      </c>
      <c r="C16" s="379" t="s">
        <v>922</v>
      </c>
      <c r="D16" s="380" t="s">
        <v>126</v>
      </c>
      <c r="E16" s="380" t="s">
        <v>131</v>
      </c>
      <c r="F16" s="380" t="s">
        <v>132</v>
      </c>
      <c r="G16" s="380" t="s">
        <v>573</v>
      </c>
      <c r="H16" s="380" t="s">
        <v>574</v>
      </c>
      <c r="I16" s="380" t="s">
        <v>121</v>
      </c>
      <c r="J16" s="380" t="s">
        <v>128</v>
      </c>
      <c r="K16" s="380" t="s">
        <v>41</v>
      </c>
      <c r="L16" s="380" t="s">
        <v>41</v>
      </c>
      <c r="M16" s="380" t="s">
        <v>41</v>
      </c>
      <c r="N16" s="380" t="s">
        <v>41</v>
      </c>
      <c r="O16" s="380" t="s">
        <v>805</v>
      </c>
      <c r="P16" s="380" t="s">
        <v>805</v>
      </c>
      <c r="Q16" s="380" t="s">
        <v>805</v>
      </c>
      <c r="R16" s="380" t="s">
        <v>805</v>
      </c>
      <c r="S16" s="380" t="s">
        <v>805</v>
      </c>
      <c r="T16" s="380" t="s">
        <v>805</v>
      </c>
      <c r="U16" s="380" t="s">
        <v>805</v>
      </c>
      <c r="V16" s="380" t="s">
        <v>805</v>
      </c>
      <c r="W16" s="380" t="s">
        <v>805</v>
      </c>
      <c r="X16" s="380" t="s">
        <v>805</v>
      </c>
      <c r="Y16" s="380" t="s">
        <v>805</v>
      </c>
      <c r="Z16" s="380" t="s">
        <v>617</v>
      </c>
      <c r="AA16" s="380" t="s">
        <v>1227</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805</v>
      </c>
      <c r="P17" s="29" t="s">
        <v>376</v>
      </c>
      <c r="Q17" s="29" t="s">
        <v>805</v>
      </c>
      <c r="R17" s="29" t="s">
        <v>805</v>
      </c>
      <c r="S17" s="29" t="s">
        <v>344</v>
      </c>
      <c r="T17" s="29" t="s">
        <v>805</v>
      </c>
      <c r="U17" s="29" t="s">
        <v>805</v>
      </c>
      <c r="V17" s="29" t="s">
        <v>805</v>
      </c>
      <c r="W17" s="29" t="s">
        <v>805</v>
      </c>
      <c r="X17" s="29" t="s">
        <v>805</v>
      </c>
      <c r="Y17" s="29" t="s">
        <v>805</v>
      </c>
      <c r="Z17" s="29" t="s">
        <v>805</v>
      </c>
      <c r="AA17" s="29" t="s">
        <v>805</v>
      </c>
    </row>
    <row r="18" spans="1:27" s="7" customFormat="1" ht="21" customHeight="1" x14ac:dyDescent="0.35">
      <c r="A18" s="31" t="s">
        <v>84</v>
      </c>
      <c r="B18" s="378" t="s">
        <v>29</v>
      </c>
      <c r="C18" s="379" t="s">
        <v>39</v>
      </c>
      <c r="D18" s="380" t="s">
        <v>40</v>
      </c>
      <c r="E18" s="380" t="s">
        <v>120</v>
      </c>
      <c r="F18" s="380" t="s">
        <v>40</v>
      </c>
      <c r="G18" s="380" t="s">
        <v>575</v>
      </c>
      <c r="H18" s="380" t="s">
        <v>574</v>
      </c>
      <c r="I18" s="380" t="s">
        <v>121</v>
      </c>
      <c r="J18" s="380" t="s">
        <v>122</v>
      </c>
      <c r="K18" s="380" t="s">
        <v>41</v>
      </c>
      <c r="L18" s="380" t="s">
        <v>123</v>
      </c>
      <c r="M18" s="380" t="s">
        <v>124</v>
      </c>
      <c r="N18" s="380" t="s">
        <v>325</v>
      </c>
      <c r="O18" s="380" t="s">
        <v>805</v>
      </c>
      <c r="P18" s="380" t="s">
        <v>376</v>
      </c>
      <c r="Q18" s="380" t="s">
        <v>805</v>
      </c>
      <c r="R18" s="380" t="s">
        <v>805</v>
      </c>
      <c r="S18" s="380" t="s">
        <v>344</v>
      </c>
      <c r="T18" s="380" t="s">
        <v>805</v>
      </c>
      <c r="U18" s="380" t="s">
        <v>805</v>
      </c>
      <c r="V18" s="380" t="s">
        <v>805</v>
      </c>
      <c r="W18" s="380" t="s">
        <v>805</v>
      </c>
      <c r="X18" s="380" t="s">
        <v>805</v>
      </c>
      <c r="Y18" s="380" t="s">
        <v>805</v>
      </c>
      <c r="Z18" s="380" t="s">
        <v>805</v>
      </c>
      <c r="AA18" s="380" t="s">
        <v>805</v>
      </c>
    </row>
    <row r="19" spans="1:27" s="30" customFormat="1" ht="21" customHeight="1" x14ac:dyDescent="0.35">
      <c r="A19" s="27" t="s">
        <v>147</v>
      </c>
      <c r="B19" s="11" t="s">
        <v>411</v>
      </c>
      <c r="C19" s="28" t="s">
        <v>922</v>
      </c>
      <c r="D19" s="29" t="s">
        <v>119</v>
      </c>
      <c r="E19" s="29" t="s">
        <v>133</v>
      </c>
      <c r="F19" s="29" t="s">
        <v>43</v>
      </c>
      <c r="G19" s="29" t="s">
        <v>573</v>
      </c>
      <c r="H19" s="29" t="s">
        <v>574</v>
      </c>
      <c r="I19" s="29" t="s">
        <v>121</v>
      </c>
      <c r="J19" s="29" t="s">
        <v>128</v>
      </c>
      <c r="K19" s="29" t="s">
        <v>41</v>
      </c>
      <c r="L19" s="29" t="s">
        <v>41</v>
      </c>
      <c r="M19" s="29" t="s">
        <v>124</v>
      </c>
      <c r="N19" s="29" t="s">
        <v>325</v>
      </c>
      <c r="O19" s="29" t="s">
        <v>805</v>
      </c>
      <c r="P19" s="29" t="s">
        <v>805</v>
      </c>
      <c r="Q19" s="29" t="s">
        <v>805</v>
      </c>
      <c r="R19" s="29" t="s">
        <v>805</v>
      </c>
      <c r="S19" s="29" t="s">
        <v>805</v>
      </c>
      <c r="T19" s="29" t="s">
        <v>805</v>
      </c>
      <c r="U19" s="29" t="s">
        <v>805</v>
      </c>
      <c r="V19" s="29" t="s">
        <v>805</v>
      </c>
      <c r="W19" s="29" t="s">
        <v>805</v>
      </c>
      <c r="X19" s="29" t="s">
        <v>805</v>
      </c>
      <c r="Y19" s="29" t="s">
        <v>805</v>
      </c>
      <c r="Z19" s="29" t="s">
        <v>805</v>
      </c>
      <c r="AA19" s="29" t="s">
        <v>805</v>
      </c>
    </row>
    <row r="20" spans="1:27" s="7" customFormat="1" ht="21" customHeight="1" x14ac:dyDescent="0.35">
      <c r="A20" s="31" t="s">
        <v>157</v>
      </c>
      <c r="B20" s="378" t="s">
        <v>412</v>
      </c>
      <c r="C20" s="379" t="s">
        <v>922</v>
      </c>
      <c r="D20" s="380" t="s">
        <v>126</v>
      </c>
      <c r="E20" s="380" t="s">
        <v>127</v>
      </c>
      <c r="F20" s="380" t="s">
        <v>1216</v>
      </c>
      <c r="G20" s="380" t="s">
        <v>573</v>
      </c>
      <c r="H20" s="380" t="s">
        <v>574</v>
      </c>
      <c r="I20" s="380" t="s">
        <v>121</v>
      </c>
      <c r="J20" s="380" t="s">
        <v>128</v>
      </c>
      <c r="K20" s="380" t="s">
        <v>41</v>
      </c>
      <c r="L20" s="380" t="s">
        <v>41</v>
      </c>
      <c r="M20" s="380" t="s">
        <v>41</v>
      </c>
      <c r="N20" s="380" t="s">
        <v>41</v>
      </c>
      <c r="O20" s="380" t="s">
        <v>805</v>
      </c>
      <c r="P20" s="380" t="s">
        <v>805</v>
      </c>
      <c r="Q20" s="380" t="s">
        <v>805</v>
      </c>
      <c r="R20" s="380" t="s">
        <v>805</v>
      </c>
      <c r="S20" s="380" t="s">
        <v>805</v>
      </c>
      <c r="T20" s="380" t="s">
        <v>805</v>
      </c>
      <c r="U20" s="380" t="s">
        <v>805</v>
      </c>
      <c r="V20" s="380" t="s">
        <v>805</v>
      </c>
      <c r="W20" s="380" t="s">
        <v>805</v>
      </c>
      <c r="X20" s="380" t="s">
        <v>805</v>
      </c>
      <c r="Y20" s="380" t="s">
        <v>805</v>
      </c>
      <c r="Z20" s="380" t="s">
        <v>617</v>
      </c>
      <c r="AA20" s="380" t="s">
        <v>805</v>
      </c>
    </row>
    <row r="21" spans="1:27" s="30" customFormat="1" ht="21" customHeight="1" x14ac:dyDescent="0.35">
      <c r="A21" s="27" t="s">
        <v>146</v>
      </c>
      <c r="B21" s="11" t="s">
        <v>413</v>
      </c>
      <c r="C21" s="28" t="s">
        <v>922</v>
      </c>
      <c r="D21" s="29" t="s">
        <v>119</v>
      </c>
      <c r="E21" s="29" t="s">
        <v>131</v>
      </c>
      <c r="F21" s="29" t="s">
        <v>132</v>
      </c>
      <c r="G21" s="29" t="s">
        <v>575</v>
      </c>
      <c r="H21" s="29" t="s">
        <v>574</v>
      </c>
      <c r="I21" s="29" t="s">
        <v>121</v>
      </c>
      <c r="J21" s="29" t="s">
        <v>136</v>
      </c>
      <c r="K21" s="29" t="s">
        <v>137</v>
      </c>
      <c r="L21" s="29" t="s">
        <v>41</v>
      </c>
      <c r="M21" s="29" t="s">
        <v>41</v>
      </c>
      <c r="N21" s="29" t="s">
        <v>41</v>
      </c>
      <c r="O21" s="29" t="s">
        <v>805</v>
      </c>
      <c r="P21" s="29" t="s">
        <v>805</v>
      </c>
      <c r="Q21" s="29" t="s">
        <v>805</v>
      </c>
      <c r="R21" s="29" t="s">
        <v>805</v>
      </c>
      <c r="S21" s="29" t="s">
        <v>805</v>
      </c>
      <c r="T21" s="29" t="s">
        <v>805</v>
      </c>
      <c r="U21" s="29" t="s">
        <v>805</v>
      </c>
      <c r="V21" s="29" t="s">
        <v>805</v>
      </c>
      <c r="W21" s="29" t="s">
        <v>805</v>
      </c>
      <c r="X21" s="29" t="s">
        <v>805</v>
      </c>
      <c r="Y21" s="29" t="s">
        <v>805</v>
      </c>
      <c r="Z21" s="29" t="s">
        <v>805</v>
      </c>
      <c r="AA21" s="29" t="s">
        <v>805</v>
      </c>
    </row>
    <row r="22" spans="1:27" s="7" customFormat="1" ht="21" customHeight="1" x14ac:dyDescent="0.35">
      <c r="A22" s="31" t="s">
        <v>145</v>
      </c>
      <c r="B22" s="378" t="s">
        <v>414</v>
      </c>
      <c r="C22" s="379" t="s">
        <v>922</v>
      </c>
      <c r="D22" s="380" t="s">
        <v>135</v>
      </c>
      <c r="E22" s="380" t="s">
        <v>131</v>
      </c>
      <c r="F22" s="380" t="s">
        <v>42</v>
      </c>
      <c r="G22" s="380" t="s">
        <v>573</v>
      </c>
      <c r="H22" s="380" t="s">
        <v>574</v>
      </c>
      <c r="I22" s="380" t="s">
        <v>121</v>
      </c>
      <c r="J22" s="380" t="s">
        <v>136</v>
      </c>
      <c r="K22" s="380" t="s">
        <v>137</v>
      </c>
      <c r="L22" s="380" t="s">
        <v>41</v>
      </c>
      <c r="M22" s="380" t="s">
        <v>41</v>
      </c>
      <c r="N22" s="380" t="s">
        <v>41</v>
      </c>
      <c r="O22" s="380" t="s">
        <v>805</v>
      </c>
      <c r="P22" s="380" t="s">
        <v>805</v>
      </c>
      <c r="Q22" s="380" t="s">
        <v>805</v>
      </c>
      <c r="R22" s="380" t="s">
        <v>805</v>
      </c>
      <c r="S22" s="380" t="s">
        <v>805</v>
      </c>
      <c r="T22" s="380" t="s">
        <v>805</v>
      </c>
      <c r="U22" s="380" t="s">
        <v>805</v>
      </c>
      <c r="V22" s="380" t="s">
        <v>805</v>
      </c>
      <c r="W22" s="380" t="s">
        <v>805</v>
      </c>
      <c r="X22" s="380" t="s">
        <v>805</v>
      </c>
      <c r="Y22" s="380" t="s">
        <v>805</v>
      </c>
      <c r="Z22" s="380" t="s">
        <v>805</v>
      </c>
      <c r="AA22" s="380" t="s">
        <v>805</v>
      </c>
    </row>
    <row r="23" spans="1:27" s="30" customFormat="1" ht="21" customHeight="1" x14ac:dyDescent="0.35">
      <c r="A23" s="27" t="s">
        <v>154</v>
      </c>
      <c r="B23" s="11" t="s">
        <v>415</v>
      </c>
      <c r="C23" s="28" t="s">
        <v>922</v>
      </c>
      <c r="D23" s="29" t="s">
        <v>126</v>
      </c>
      <c r="E23" s="29" t="s">
        <v>127</v>
      </c>
      <c r="F23" s="29" t="s">
        <v>1216</v>
      </c>
      <c r="G23" s="29" t="s">
        <v>573</v>
      </c>
      <c r="H23" s="29" t="s">
        <v>574</v>
      </c>
      <c r="I23" s="29" t="s">
        <v>121</v>
      </c>
      <c r="J23" s="29" t="s">
        <v>128</v>
      </c>
      <c r="K23" s="29" t="s">
        <v>41</v>
      </c>
      <c r="L23" s="29" t="s">
        <v>41</v>
      </c>
      <c r="M23" s="29" t="s">
        <v>41</v>
      </c>
      <c r="N23" s="29" t="s">
        <v>41</v>
      </c>
      <c r="O23" s="29" t="s">
        <v>805</v>
      </c>
      <c r="P23" s="29" t="s">
        <v>805</v>
      </c>
      <c r="Q23" s="29" t="s">
        <v>805</v>
      </c>
      <c r="R23" s="29" t="s">
        <v>805</v>
      </c>
      <c r="S23" s="29" t="s">
        <v>805</v>
      </c>
      <c r="T23" s="29" t="s">
        <v>805</v>
      </c>
      <c r="U23" s="29" t="s">
        <v>805</v>
      </c>
      <c r="V23" s="29" t="s">
        <v>805</v>
      </c>
      <c r="W23" s="29" t="s">
        <v>805</v>
      </c>
      <c r="X23" s="29" t="s">
        <v>805</v>
      </c>
      <c r="Y23" s="29" t="s">
        <v>805</v>
      </c>
      <c r="Z23" s="29" t="s">
        <v>805</v>
      </c>
      <c r="AA23" s="29" t="s">
        <v>805</v>
      </c>
    </row>
    <row r="24" spans="1:27" s="7" customFormat="1" ht="21" customHeight="1" x14ac:dyDescent="0.35">
      <c r="A24" s="31" t="s">
        <v>149</v>
      </c>
      <c r="B24" s="378" t="s">
        <v>416</v>
      </c>
      <c r="C24" s="379" t="s">
        <v>922</v>
      </c>
      <c r="D24" s="380" t="s">
        <v>126</v>
      </c>
      <c r="E24" s="380" t="s">
        <v>127</v>
      </c>
      <c r="F24" s="380" t="s">
        <v>1216</v>
      </c>
      <c r="G24" s="380" t="s">
        <v>575</v>
      </c>
      <c r="H24" s="380" t="s">
        <v>574</v>
      </c>
      <c r="I24" s="380" t="s">
        <v>121</v>
      </c>
      <c r="J24" s="380" t="s">
        <v>122</v>
      </c>
      <c r="K24" s="380" t="s">
        <v>41</v>
      </c>
      <c r="L24" s="380" t="s">
        <v>41</v>
      </c>
      <c r="M24" s="380" t="s">
        <v>41</v>
      </c>
      <c r="N24" s="380" t="s">
        <v>41</v>
      </c>
      <c r="O24" s="380" t="s">
        <v>805</v>
      </c>
      <c r="P24" s="380" t="s">
        <v>805</v>
      </c>
      <c r="Q24" s="380" t="s">
        <v>805</v>
      </c>
      <c r="R24" s="380" t="s">
        <v>805</v>
      </c>
      <c r="S24" s="380" t="s">
        <v>805</v>
      </c>
      <c r="T24" s="380" t="s">
        <v>805</v>
      </c>
      <c r="U24" s="380" t="s">
        <v>805</v>
      </c>
      <c r="V24" s="380" t="s">
        <v>805</v>
      </c>
      <c r="W24" s="380" t="s">
        <v>805</v>
      </c>
      <c r="X24" s="380" t="s">
        <v>805</v>
      </c>
      <c r="Y24" s="380" t="s">
        <v>805</v>
      </c>
      <c r="Z24" s="380" t="s">
        <v>805</v>
      </c>
      <c r="AA24" s="380" t="s">
        <v>805</v>
      </c>
    </row>
    <row r="25" spans="1:27" s="30" customFormat="1" ht="21" customHeight="1" x14ac:dyDescent="0.35">
      <c r="A25" s="27" t="s">
        <v>151</v>
      </c>
      <c r="B25" s="11" t="s">
        <v>417</v>
      </c>
      <c r="C25" s="28" t="s">
        <v>922</v>
      </c>
      <c r="D25" s="29" t="s">
        <v>135</v>
      </c>
      <c r="E25" s="29" t="s">
        <v>133</v>
      </c>
      <c r="F25" s="29" t="s">
        <v>42</v>
      </c>
      <c r="G25" s="29" t="s">
        <v>573</v>
      </c>
      <c r="H25" s="29" t="s">
        <v>574</v>
      </c>
      <c r="I25" s="29" t="s">
        <v>121</v>
      </c>
      <c r="J25" s="29" t="s">
        <v>128</v>
      </c>
      <c r="K25" s="29" t="s">
        <v>137</v>
      </c>
      <c r="L25" s="29" t="s">
        <v>41</v>
      </c>
      <c r="M25" s="29" t="s">
        <v>41</v>
      </c>
      <c r="N25" s="29" t="s">
        <v>41</v>
      </c>
      <c r="O25" s="29" t="s">
        <v>805</v>
      </c>
      <c r="P25" s="29" t="s">
        <v>805</v>
      </c>
      <c r="Q25" s="29" t="s">
        <v>805</v>
      </c>
      <c r="R25" s="29" t="s">
        <v>805</v>
      </c>
      <c r="S25" s="29" t="s">
        <v>805</v>
      </c>
      <c r="T25" s="29" t="s">
        <v>805</v>
      </c>
      <c r="U25" s="29" t="s">
        <v>805</v>
      </c>
      <c r="V25" s="29" t="s">
        <v>805</v>
      </c>
      <c r="W25" s="29" t="s">
        <v>805</v>
      </c>
      <c r="X25" s="29" t="s">
        <v>805</v>
      </c>
      <c r="Y25" s="29" t="s">
        <v>805</v>
      </c>
      <c r="Z25" s="29" t="s">
        <v>805</v>
      </c>
      <c r="AA25" s="29" t="s">
        <v>805</v>
      </c>
    </row>
    <row r="26" spans="1:27" s="7" customFormat="1" ht="21" customHeight="1" x14ac:dyDescent="0.35">
      <c r="A26" s="31" t="s">
        <v>153</v>
      </c>
      <c r="B26" s="378" t="s">
        <v>418</v>
      </c>
      <c r="C26" s="379" t="s">
        <v>922</v>
      </c>
      <c r="D26" s="380" t="s">
        <v>139</v>
      </c>
      <c r="E26" s="380" t="s">
        <v>133</v>
      </c>
      <c r="F26" s="380" t="s">
        <v>42</v>
      </c>
      <c r="G26" s="380" t="s">
        <v>575</v>
      </c>
      <c r="H26" s="380" t="s">
        <v>574</v>
      </c>
      <c r="I26" s="380" t="s">
        <v>121</v>
      </c>
      <c r="J26" s="380" t="s">
        <v>122</v>
      </c>
      <c r="K26" s="380" t="s">
        <v>41</v>
      </c>
      <c r="L26" s="380" t="s">
        <v>123</v>
      </c>
      <c r="M26" s="380" t="s">
        <v>41</v>
      </c>
      <c r="N26" s="380" t="s">
        <v>41</v>
      </c>
      <c r="O26" s="380" t="s">
        <v>805</v>
      </c>
      <c r="P26" s="380" t="s">
        <v>805</v>
      </c>
      <c r="Q26" s="380" t="s">
        <v>805</v>
      </c>
      <c r="R26" s="380" t="s">
        <v>805</v>
      </c>
      <c r="S26" s="380" t="s">
        <v>805</v>
      </c>
      <c r="T26" s="380" t="s">
        <v>805</v>
      </c>
      <c r="U26" s="380" t="s">
        <v>805</v>
      </c>
      <c r="V26" s="380" t="s">
        <v>805</v>
      </c>
      <c r="W26" s="380" t="s">
        <v>805</v>
      </c>
      <c r="X26" s="380" t="s">
        <v>805</v>
      </c>
      <c r="Y26" s="380" t="s">
        <v>348</v>
      </c>
      <c r="Z26" s="380" t="s">
        <v>805</v>
      </c>
      <c r="AA26" s="380" t="s">
        <v>805</v>
      </c>
    </row>
    <row r="27" spans="1:27" s="30" customFormat="1" ht="21" customHeight="1" x14ac:dyDescent="0.35">
      <c r="A27" s="27" t="s">
        <v>155</v>
      </c>
      <c r="B27" s="11" t="s">
        <v>419</v>
      </c>
      <c r="C27" s="28" t="s">
        <v>922</v>
      </c>
      <c r="D27" s="29" t="s">
        <v>139</v>
      </c>
      <c r="E27" s="29" t="s">
        <v>127</v>
      </c>
      <c r="F27" s="29" t="s">
        <v>42</v>
      </c>
      <c r="G27" s="29" t="s">
        <v>573</v>
      </c>
      <c r="H27" s="29" t="s">
        <v>574</v>
      </c>
      <c r="I27" s="29" t="s">
        <v>121</v>
      </c>
      <c r="J27" s="29" t="s">
        <v>128</v>
      </c>
      <c r="K27" s="29" t="s">
        <v>41</v>
      </c>
      <c r="L27" s="29" t="s">
        <v>41</v>
      </c>
      <c r="M27" s="29" t="s">
        <v>41</v>
      </c>
      <c r="N27" s="29" t="s">
        <v>41</v>
      </c>
      <c r="O27" s="29" t="s">
        <v>805</v>
      </c>
      <c r="P27" s="29" t="s">
        <v>805</v>
      </c>
      <c r="Q27" s="29" t="s">
        <v>805</v>
      </c>
      <c r="R27" s="29" t="s">
        <v>805</v>
      </c>
      <c r="S27" s="29" t="s">
        <v>805</v>
      </c>
      <c r="T27" s="29" t="s">
        <v>805</v>
      </c>
      <c r="U27" s="29" t="s">
        <v>805</v>
      </c>
      <c r="V27" s="29" t="s">
        <v>805</v>
      </c>
      <c r="W27" s="29" t="s">
        <v>805</v>
      </c>
      <c r="X27" s="29" t="s">
        <v>805</v>
      </c>
      <c r="Y27" s="29" t="s">
        <v>348</v>
      </c>
      <c r="Z27" s="29" t="s">
        <v>805</v>
      </c>
      <c r="AA27" s="29" t="s">
        <v>805</v>
      </c>
    </row>
    <row r="28" spans="1:27" s="7" customFormat="1" ht="21" customHeight="1" x14ac:dyDescent="0.35">
      <c r="A28" s="31" t="s">
        <v>148</v>
      </c>
      <c r="B28" s="378" t="s">
        <v>420</v>
      </c>
      <c r="C28" s="379" t="s">
        <v>922</v>
      </c>
      <c r="D28" s="380" t="s">
        <v>135</v>
      </c>
      <c r="E28" s="380" t="s">
        <v>131</v>
      </c>
      <c r="F28" s="380" t="s">
        <v>42</v>
      </c>
      <c r="G28" s="380" t="s">
        <v>573</v>
      </c>
      <c r="H28" s="380" t="s">
        <v>574</v>
      </c>
      <c r="I28" s="380" t="s">
        <v>121</v>
      </c>
      <c r="J28" s="380" t="s">
        <v>136</v>
      </c>
      <c r="K28" s="380" t="s">
        <v>137</v>
      </c>
      <c r="L28" s="380" t="s">
        <v>41</v>
      </c>
      <c r="M28" s="380" t="s">
        <v>41</v>
      </c>
      <c r="N28" s="380" t="s">
        <v>41</v>
      </c>
      <c r="O28" s="380" t="s">
        <v>805</v>
      </c>
      <c r="P28" s="380" t="s">
        <v>805</v>
      </c>
      <c r="Q28" s="380" t="s">
        <v>805</v>
      </c>
      <c r="R28" s="380" t="s">
        <v>805</v>
      </c>
      <c r="S28" s="380" t="s">
        <v>805</v>
      </c>
      <c r="T28" s="380" t="s">
        <v>805</v>
      </c>
      <c r="U28" s="380" t="s">
        <v>805</v>
      </c>
      <c r="V28" s="380" t="s">
        <v>805</v>
      </c>
      <c r="W28" s="380" t="s">
        <v>805</v>
      </c>
      <c r="X28" s="380" t="s">
        <v>805</v>
      </c>
      <c r="Y28" s="380" t="s">
        <v>805</v>
      </c>
      <c r="Z28" s="380" t="s">
        <v>805</v>
      </c>
      <c r="AA28" s="380" t="s">
        <v>805</v>
      </c>
    </row>
    <row r="29" spans="1:27" s="30" customFormat="1" ht="21" customHeight="1" x14ac:dyDescent="0.35">
      <c r="A29" s="27" t="s">
        <v>156</v>
      </c>
      <c r="B29" s="11" t="s">
        <v>421</v>
      </c>
      <c r="C29" s="28" t="s">
        <v>922</v>
      </c>
      <c r="D29" s="29" t="s">
        <v>119</v>
      </c>
      <c r="E29" s="29" t="s">
        <v>131</v>
      </c>
      <c r="F29" s="29" t="s">
        <v>132</v>
      </c>
      <c r="G29" s="29" t="s">
        <v>575</v>
      </c>
      <c r="H29" s="29" t="s">
        <v>576</v>
      </c>
      <c r="I29" s="29" t="s">
        <v>129</v>
      </c>
      <c r="J29" s="29" t="s">
        <v>136</v>
      </c>
      <c r="K29" s="29" t="s">
        <v>41</v>
      </c>
      <c r="L29" s="29" t="s">
        <v>41</v>
      </c>
      <c r="M29" s="29" t="s">
        <v>41</v>
      </c>
      <c r="N29" s="29" t="s">
        <v>41</v>
      </c>
      <c r="O29" s="29" t="s">
        <v>805</v>
      </c>
      <c r="P29" s="29" t="s">
        <v>805</v>
      </c>
      <c r="Q29" s="29" t="s">
        <v>805</v>
      </c>
      <c r="R29" s="29" t="s">
        <v>805</v>
      </c>
      <c r="S29" s="29" t="s">
        <v>805</v>
      </c>
      <c r="T29" s="29" t="s">
        <v>805</v>
      </c>
      <c r="U29" s="29" t="s">
        <v>805</v>
      </c>
      <c r="V29" s="29" t="s">
        <v>805</v>
      </c>
      <c r="W29" s="29" t="s">
        <v>805</v>
      </c>
      <c r="X29" s="29" t="s">
        <v>347</v>
      </c>
      <c r="Y29" s="29" t="s">
        <v>805</v>
      </c>
      <c r="Z29" s="29" t="s">
        <v>805</v>
      </c>
      <c r="AA29" s="29" t="s">
        <v>805</v>
      </c>
    </row>
    <row r="30" spans="1:27" s="7" customFormat="1" ht="21" customHeight="1" x14ac:dyDescent="0.35">
      <c r="A30" s="31" t="s">
        <v>152</v>
      </c>
      <c r="B30" s="378" t="s">
        <v>422</v>
      </c>
      <c r="C30" s="379" t="s">
        <v>922</v>
      </c>
      <c r="D30" s="380" t="s">
        <v>119</v>
      </c>
      <c r="E30" s="380" t="s">
        <v>133</v>
      </c>
      <c r="F30" s="380" t="s">
        <v>43</v>
      </c>
      <c r="G30" s="380" t="s">
        <v>573</v>
      </c>
      <c r="H30" s="380" t="s">
        <v>574</v>
      </c>
      <c r="I30" s="380" t="s">
        <v>121</v>
      </c>
      <c r="J30" s="380" t="s">
        <v>122</v>
      </c>
      <c r="K30" s="380" t="s">
        <v>41</v>
      </c>
      <c r="L30" s="380" t="s">
        <v>123</v>
      </c>
      <c r="M30" s="380" t="s">
        <v>124</v>
      </c>
      <c r="N30" s="380" t="s">
        <v>41</v>
      </c>
      <c r="O30" s="380" t="s">
        <v>805</v>
      </c>
      <c r="P30" s="380" t="s">
        <v>805</v>
      </c>
      <c r="Q30" s="380" t="s">
        <v>805</v>
      </c>
      <c r="R30" s="380" t="s">
        <v>805</v>
      </c>
      <c r="S30" s="380" t="s">
        <v>805</v>
      </c>
      <c r="T30" s="380" t="s">
        <v>805</v>
      </c>
      <c r="U30" s="380" t="s">
        <v>805</v>
      </c>
      <c r="V30" s="380" t="s">
        <v>805</v>
      </c>
      <c r="W30" s="380" t="s">
        <v>805</v>
      </c>
      <c r="X30" s="380" t="s">
        <v>805</v>
      </c>
      <c r="Y30" s="380" t="s">
        <v>805</v>
      </c>
      <c r="Z30" s="380" t="s">
        <v>805</v>
      </c>
      <c r="AA30" s="380" t="s">
        <v>805</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805</v>
      </c>
      <c r="P31" s="29" t="s">
        <v>805</v>
      </c>
      <c r="Q31" s="29" t="s">
        <v>805</v>
      </c>
      <c r="R31" s="29" t="s">
        <v>805</v>
      </c>
      <c r="S31" s="29" t="s">
        <v>805</v>
      </c>
      <c r="T31" s="29" t="s">
        <v>805</v>
      </c>
      <c r="U31" s="29" t="s">
        <v>346</v>
      </c>
      <c r="V31" s="29" t="s">
        <v>805</v>
      </c>
      <c r="W31" s="29" t="s">
        <v>805</v>
      </c>
      <c r="X31" s="29" t="s">
        <v>805</v>
      </c>
      <c r="Y31" s="29" t="s">
        <v>805</v>
      </c>
      <c r="Z31" s="29" t="s">
        <v>805</v>
      </c>
      <c r="AA31" s="29" t="s">
        <v>805</v>
      </c>
    </row>
    <row r="32" spans="1:27" s="7" customFormat="1" ht="21" customHeight="1" x14ac:dyDescent="0.35">
      <c r="A32" s="31" t="s">
        <v>56</v>
      </c>
      <c r="B32" s="378" t="s">
        <v>11</v>
      </c>
      <c r="C32" s="379" t="s">
        <v>12</v>
      </c>
      <c r="D32" s="380" t="s">
        <v>40</v>
      </c>
      <c r="E32" s="380" t="s">
        <v>120</v>
      </c>
      <c r="F32" s="380" t="s">
        <v>40</v>
      </c>
      <c r="G32" s="380" t="s">
        <v>573</v>
      </c>
      <c r="H32" s="380" t="s">
        <v>574</v>
      </c>
      <c r="I32" s="380" t="s">
        <v>121</v>
      </c>
      <c r="J32" s="380" t="s">
        <v>122</v>
      </c>
      <c r="K32" s="380" t="s">
        <v>41</v>
      </c>
      <c r="L32" s="380" t="s">
        <v>123</v>
      </c>
      <c r="M32" s="380" t="s">
        <v>124</v>
      </c>
      <c r="N32" s="380" t="s">
        <v>621</v>
      </c>
      <c r="O32" s="380" t="s">
        <v>805</v>
      </c>
      <c r="P32" s="380" t="s">
        <v>376</v>
      </c>
      <c r="Q32" s="380" t="s">
        <v>805</v>
      </c>
      <c r="R32" s="380" t="s">
        <v>343</v>
      </c>
      <c r="S32" s="380" t="s">
        <v>805</v>
      </c>
      <c r="T32" s="380" t="s">
        <v>805</v>
      </c>
      <c r="U32" s="380" t="s">
        <v>805</v>
      </c>
      <c r="V32" s="380" t="s">
        <v>805</v>
      </c>
      <c r="W32" s="380" t="s">
        <v>805</v>
      </c>
      <c r="X32" s="380" t="s">
        <v>805</v>
      </c>
      <c r="Y32" s="380" t="s">
        <v>805</v>
      </c>
      <c r="Z32" s="380" t="s">
        <v>805</v>
      </c>
      <c r="AA32" s="380" t="s">
        <v>805</v>
      </c>
    </row>
    <row r="33" spans="1:27" s="30" customFormat="1" ht="21" customHeight="1" x14ac:dyDescent="0.35">
      <c r="A33" s="27" t="s">
        <v>159</v>
      </c>
      <c r="B33" s="11" t="s">
        <v>423</v>
      </c>
      <c r="C33" s="28" t="s">
        <v>922</v>
      </c>
      <c r="D33" s="29" t="s">
        <v>135</v>
      </c>
      <c r="E33" s="29" t="s">
        <v>131</v>
      </c>
      <c r="F33" s="29" t="s">
        <v>132</v>
      </c>
      <c r="G33" s="29" t="s">
        <v>573</v>
      </c>
      <c r="H33" s="29" t="s">
        <v>574</v>
      </c>
      <c r="I33" s="29" t="s">
        <v>121</v>
      </c>
      <c r="J33" s="29" t="s">
        <v>128</v>
      </c>
      <c r="K33" s="29" t="s">
        <v>41</v>
      </c>
      <c r="L33" s="29" t="s">
        <v>41</v>
      </c>
      <c r="M33" s="29" t="s">
        <v>41</v>
      </c>
      <c r="N33" s="29" t="s">
        <v>41</v>
      </c>
      <c r="O33" s="29" t="s">
        <v>805</v>
      </c>
      <c r="P33" s="29" t="s">
        <v>805</v>
      </c>
      <c r="Q33" s="29" t="s">
        <v>805</v>
      </c>
      <c r="R33" s="29" t="s">
        <v>805</v>
      </c>
      <c r="S33" s="29" t="s">
        <v>805</v>
      </c>
      <c r="T33" s="29" t="s">
        <v>805</v>
      </c>
      <c r="U33" s="29" t="s">
        <v>805</v>
      </c>
      <c r="V33" s="29" t="s">
        <v>805</v>
      </c>
      <c r="W33" s="29" t="s">
        <v>805</v>
      </c>
      <c r="X33" s="29" t="s">
        <v>805</v>
      </c>
      <c r="Y33" s="29" t="s">
        <v>805</v>
      </c>
      <c r="Z33" s="29" t="s">
        <v>805</v>
      </c>
      <c r="AA33" s="29" t="s">
        <v>1227</v>
      </c>
    </row>
    <row r="34" spans="1:27" s="7" customFormat="1" ht="21" customHeight="1" x14ac:dyDescent="0.35">
      <c r="A34" s="31" t="s">
        <v>283</v>
      </c>
      <c r="B34" s="378" t="s">
        <v>424</v>
      </c>
      <c r="C34" s="379" t="s">
        <v>922</v>
      </c>
      <c r="D34" s="380" t="s">
        <v>126</v>
      </c>
      <c r="E34" s="380" t="s">
        <v>131</v>
      </c>
      <c r="F34" s="380" t="s">
        <v>132</v>
      </c>
      <c r="G34" s="380" t="s">
        <v>573</v>
      </c>
      <c r="H34" s="380" t="s">
        <v>574</v>
      </c>
      <c r="I34" s="380" t="s">
        <v>121</v>
      </c>
      <c r="J34" s="380" t="s">
        <v>122</v>
      </c>
      <c r="K34" s="380" t="s">
        <v>41</v>
      </c>
      <c r="L34" s="380" t="s">
        <v>41</v>
      </c>
      <c r="M34" s="380" t="s">
        <v>41</v>
      </c>
      <c r="N34" s="380" t="s">
        <v>41</v>
      </c>
      <c r="O34" s="380" t="s">
        <v>805</v>
      </c>
      <c r="P34" s="380" t="s">
        <v>805</v>
      </c>
      <c r="Q34" s="380" t="s">
        <v>805</v>
      </c>
      <c r="R34" s="380" t="s">
        <v>805</v>
      </c>
      <c r="S34" s="380" t="s">
        <v>805</v>
      </c>
      <c r="T34" s="380" t="s">
        <v>805</v>
      </c>
      <c r="U34" s="380" t="s">
        <v>805</v>
      </c>
      <c r="V34" s="380" t="s">
        <v>805</v>
      </c>
      <c r="W34" s="380" t="s">
        <v>805</v>
      </c>
      <c r="X34" s="380" t="s">
        <v>805</v>
      </c>
      <c r="Y34" s="380" t="s">
        <v>805</v>
      </c>
      <c r="Z34" s="380" t="s">
        <v>805</v>
      </c>
      <c r="AA34" s="380" t="s">
        <v>1227</v>
      </c>
    </row>
    <row r="35" spans="1:27" s="30" customFormat="1" ht="21" customHeight="1" x14ac:dyDescent="0.35">
      <c r="A35" s="27" t="s">
        <v>160</v>
      </c>
      <c r="B35" s="11" t="s">
        <v>425</v>
      </c>
      <c r="C35" s="28" t="s">
        <v>922</v>
      </c>
      <c r="D35" s="29" t="s">
        <v>139</v>
      </c>
      <c r="E35" s="29" t="s">
        <v>131</v>
      </c>
      <c r="F35" s="29" t="s">
        <v>42</v>
      </c>
      <c r="G35" s="29" t="s">
        <v>575</v>
      </c>
      <c r="H35" s="29" t="s">
        <v>574</v>
      </c>
      <c r="I35" s="29" t="s">
        <v>121</v>
      </c>
      <c r="J35" s="29" t="s">
        <v>128</v>
      </c>
      <c r="K35" s="29" t="s">
        <v>41</v>
      </c>
      <c r="L35" s="29" t="s">
        <v>41</v>
      </c>
      <c r="M35" s="29" t="s">
        <v>41</v>
      </c>
      <c r="N35" s="29" t="s">
        <v>41</v>
      </c>
      <c r="O35" s="29" t="s">
        <v>805</v>
      </c>
      <c r="P35" s="29" t="s">
        <v>805</v>
      </c>
      <c r="Q35" s="29" t="s">
        <v>805</v>
      </c>
      <c r="R35" s="29" t="s">
        <v>805</v>
      </c>
      <c r="S35" s="29" t="s">
        <v>805</v>
      </c>
      <c r="T35" s="29" t="s">
        <v>805</v>
      </c>
      <c r="U35" s="29" t="s">
        <v>805</v>
      </c>
      <c r="V35" s="29" t="s">
        <v>805</v>
      </c>
      <c r="W35" s="29" t="s">
        <v>805</v>
      </c>
      <c r="X35" s="29" t="s">
        <v>805</v>
      </c>
      <c r="Y35" s="29" t="s">
        <v>348</v>
      </c>
      <c r="Z35" s="29" t="s">
        <v>805</v>
      </c>
      <c r="AA35" s="29" t="s">
        <v>1227</v>
      </c>
    </row>
    <row r="36" spans="1:27" s="7" customFormat="1" ht="21" customHeight="1" x14ac:dyDescent="0.35">
      <c r="A36" s="31" t="s">
        <v>161</v>
      </c>
      <c r="B36" s="378" t="s">
        <v>426</v>
      </c>
      <c r="C36" s="379" t="s">
        <v>922</v>
      </c>
      <c r="D36" s="380" t="s">
        <v>119</v>
      </c>
      <c r="E36" s="380" t="s">
        <v>127</v>
      </c>
      <c r="F36" s="380" t="s">
        <v>43</v>
      </c>
      <c r="G36" s="380" t="s">
        <v>573</v>
      </c>
      <c r="H36" s="380" t="s">
        <v>574</v>
      </c>
      <c r="I36" s="380" t="s">
        <v>121</v>
      </c>
      <c r="J36" s="380" t="s">
        <v>128</v>
      </c>
      <c r="K36" s="380" t="s">
        <v>41</v>
      </c>
      <c r="L36" s="380" t="s">
        <v>41</v>
      </c>
      <c r="M36" s="380" t="s">
        <v>41</v>
      </c>
      <c r="N36" s="380" t="s">
        <v>41</v>
      </c>
      <c r="O36" s="380" t="s">
        <v>805</v>
      </c>
      <c r="P36" s="380" t="s">
        <v>805</v>
      </c>
      <c r="Q36" s="380" t="s">
        <v>805</v>
      </c>
      <c r="R36" s="380" t="s">
        <v>805</v>
      </c>
      <c r="S36" s="380" t="s">
        <v>805</v>
      </c>
      <c r="T36" s="380" t="s">
        <v>805</v>
      </c>
      <c r="U36" s="380" t="s">
        <v>805</v>
      </c>
      <c r="V36" s="380" t="s">
        <v>805</v>
      </c>
      <c r="W36" s="380" t="s">
        <v>805</v>
      </c>
      <c r="X36" s="380" t="s">
        <v>805</v>
      </c>
      <c r="Y36" s="380" t="s">
        <v>805</v>
      </c>
      <c r="Z36" s="380" t="s">
        <v>805</v>
      </c>
      <c r="AA36" s="380" t="s">
        <v>805</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805</v>
      </c>
      <c r="P37" s="29" t="s">
        <v>376</v>
      </c>
      <c r="Q37" s="29" t="s">
        <v>805</v>
      </c>
      <c r="R37" s="29" t="s">
        <v>805</v>
      </c>
      <c r="S37" s="29" t="s">
        <v>344</v>
      </c>
      <c r="T37" s="29" t="s">
        <v>805</v>
      </c>
      <c r="U37" s="29" t="s">
        <v>805</v>
      </c>
      <c r="V37" s="29" t="s">
        <v>805</v>
      </c>
      <c r="W37" s="29" t="s">
        <v>805</v>
      </c>
      <c r="X37" s="29" t="s">
        <v>805</v>
      </c>
      <c r="Y37" s="29" t="s">
        <v>805</v>
      </c>
      <c r="Z37" s="29" t="s">
        <v>805</v>
      </c>
      <c r="AA37" s="29" t="s">
        <v>805</v>
      </c>
    </row>
    <row r="38" spans="1:27" s="7" customFormat="1" ht="21" customHeight="1" x14ac:dyDescent="0.35">
      <c r="A38" s="31" t="s">
        <v>55</v>
      </c>
      <c r="B38" s="378" t="s">
        <v>10</v>
      </c>
      <c r="C38" s="379" t="s">
        <v>12</v>
      </c>
      <c r="D38" s="380" t="s">
        <v>40</v>
      </c>
      <c r="E38" s="380" t="s">
        <v>133</v>
      </c>
      <c r="F38" s="380" t="s">
        <v>40</v>
      </c>
      <c r="G38" s="380" t="s">
        <v>573</v>
      </c>
      <c r="H38" s="380" t="s">
        <v>574</v>
      </c>
      <c r="I38" s="380" t="s">
        <v>121</v>
      </c>
      <c r="J38" s="380" t="s">
        <v>128</v>
      </c>
      <c r="K38" s="380" t="s">
        <v>41</v>
      </c>
      <c r="L38" s="380" t="s">
        <v>41</v>
      </c>
      <c r="M38" s="380" t="s">
        <v>41</v>
      </c>
      <c r="N38" s="380" t="s">
        <v>325</v>
      </c>
      <c r="O38" s="380" t="s">
        <v>805</v>
      </c>
      <c r="P38" s="380" t="s">
        <v>805</v>
      </c>
      <c r="Q38" s="380" t="s">
        <v>805</v>
      </c>
      <c r="R38" s="380" t="s">
        <v>343</v>
      </c>
      <c r="S38" s="380" t="s">
        <v>805</v>
      </c>
      <c r="T38" s="380" t="s">
        <v>805</v>
      </c>
      <c r="U38" s="380" t="s">
        <v>805</v>
      </c>
      <c r="V38" s="380" t="s">
        <v>805</v>
      </c>
      <c r="W38" s="380" t="s">
        <v>805</v>
      </c>
      <c r="X38" s="380" t="s">
        <v>805</v>
      </c>
      <c r="Y38" s="380" t="s">
        <v>805</v>
      </c>
      <c r="Z38" s="380" t="s">
        <v>805</v>
      </c>
      <c r="AA38" s="380" t="s">
        <v>805</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621</v>
      </c>
      <c r="O39" s="29" t="s">
        <v>341</v>
      </c>
      <c r="P39" s="29" t="s">
        <v>805</v>
      </c>
      <c r="Q39" s="29" t="s">
        <v>805</v>
      </c>
      <c r="R39" s="29" t="s">
        <v>343</v>
      </c>
      <c r="S39" s="29" t="s">
        <v>805</v>
      </c>
      <c r="T39" s="29" t="s">
        <v>805</v>
      </c>
      <c r="U39" s="29" t="s">
        <v>346</v>
      </c>
      <c r="V39" s="29" t="s">
        <v>805</v>
      </c>
      <c r="W39" s="29" t="s">
        <v>805</v>
      </c>
      <c r="X39" s="29" t="s">
        <v>805</v>
      </c>
      <c r="Y39" s="29" t="s">
        <v>805</v>
      </c>
      <c r="Z39" s="29" t="s">
        <v>805</v>
      </c>
      <c r="AA39" s="29" t="s">
        <v>805</v>
      </c>
    </row>
    <row r="40" spans="1:27" s="7" customFormat="1" ht="21" customHeight="1" x14ac:dyDescent="0.35">
      <c r="A40" s="31" t="s">
        <v>58</v>
      </c>
      <c r="B40" s="378" t="s">
        <v>622</v>
      </c>
      <c r="C40" s="379" t="s">
        <v>12</v>
      </c>
      <c r="D40" s="380" t="s">
        <v>40</v>
      </c>
      <c r="E40" s="380" t="s">
        <v>133</v>
      </c>
      <c r="F40" s="380" t="s">
        <v>40</v>
      </c>
      <c r="G40" s="380" t="s">
        <v>575</v>
      </c>
      <c r="H40" s="380" t="s">
        <v>576</v>
      </c>
      <c r="I40" s="380" t="s">
        <v>129</v>
      </c>
      <c r="J40" s="380" t="s">
        <v>128</v>
      </c>
      <c r="K40" s="380" t="s">
        <v>41</v>
      </c>
      <c r="L40" s="380" t="s">
        <v>41</v>
      </c>
      <c r="M40" s="380" t="s">
        <v>41</v>
      </c>
      <c r="N40" s="380" t="s">
        <v>621</v>
      </c>
      <c r="O40" s="380" t="s">
        <v>805</v>
      </c>
      <c r="P40" s="380" t="s">
        <v>805</v>
      </c>
      <c r="Q40" s="380" t="s">
        <v>805</v>
      </c>
      <c r="R40" s="380" t="s">
        <v>343</v>
      </c>
      <c r="S40" s="380" t="s">
        <v>805</v>
      </c>
      <c r="T40" s="380" t="s">
        <v>805</v>
      </c>
      <c r="U40" s="380" t="s">
        <v>805</v>
      </c>
      <c r="V40" s="380" t="s">
        <v>805</v>
      </c>
      <c r="W40" s="380" t="s">
        <v>805</v>
      </c>
      <c r="X40" s="380" t="s">
        <v>805</v>
      </c>
      <c r="Y40" s="380" t="s">
        <v>805</v>
      </c>
      <c r="Z40" s="380" t="s">
        <v>805</v>
      </c>
      <c r="AA40" s="380" t="s">
        <v>805</v>
      </c>
    </row>
    <row r="41" spans="1:27" s="30" customFormat="1" ht="21" customHeight="1" x14ac:dyDescent="0.35">
      <c r="A41" s="27" t="s">
        <v>162</v>
      </c>
      <c r="B41" s="11" t="s">
        <v>427</v>
      </c>
      <c r="C41" s="28" t="s">
        <v>922</v>
      </c>
      <c r="D41" s="29" t="s">
        <v>139</v>
      </c>
      <c r="E41" s="29" t="s">
        <v>127</v>
      </c>
      <c r="F41" s="29" t="s">
        <v>42</v>
      </c>
      <c r="G41" s="29" t="s">
        <v>573</v>
      </c>
      <c r="H41" s="29" t="s">
        <v>574</v>
      </c>
      <c r="I41" s="29" t="s">
        <v>121</v>
      </c>
      <c r="J41" s="29" t="s">
        <v>128</v>
      </c>
      <c r="K41" s="29" t="s">
        <v>41</v>
      </c>
      <c r="L41" s="29" t="s">
        <v>41</v>
      </c>
      <c r="M41" s="29" t="s">
        <v>41</v>
      </c>
      <c r="N41" s="29" t="s">
        <v>41</v>
      </c>
      <c r="O41" s="29" t="s">
        <v>805</v>
      </c>
      <c r="P41" s="29" t="s">
        <v>805</v>
      </c>
      <c r="Q41" s="29" t="s">
        <v>805</v>
      </c>
      <c r="R41" s="29" t="s">
        <v>805</v>
      </c>
      <c r="S41" s="29" t="s">
        <v>805</v>
      </c>
      <c r="T41" s="29" t="s">
        <v>805</v>
      </c>
      <c r="U41" s="29" t="s">
        <v>805</v>
      </c>
      <c r="V41" s="29" t="s">
        <v>805</v>
      </c>
      <c r="W41" s="29" t="s">
        <v>805</v>
      </c>
      <c r="X41" s="29" t="s">
        <v>805</v>
      </c>
      <c r="Y41" s="29" t="s">
        <v>348</v>
      </c>
      <c r="Z41" s="29" t="s">
        <v>805</v>
      </c>
      <c r="AA41" s="29" t="s">
        <v>1227</v>
      </c>
    </row>
    <row r="42" spans="1:27" s="7" customFormat="1" ht="21" customHeight="1" x14ac:dyDescent="0.35">
      <c r="A42" s="31" t="s">
        <v>63</v>
      </c>
      <c r="B42" s="378" t="s">
        <v>13</v>
      </c>
      <c r="C42" s="379" t="s">
        <v>24</v>
      </c>
      <c r="D42" s="380" t="s">
        <v>40</v>
      </c>
      <c r="E42" s="380" t="s">
        <v>133</v>
      </c>
      <c r="F42" s="380" t="s">
        <v>40</v>
      </c>
      <c r="G42" s="380" t="s">
        <v>573</v>
      </c>
      <c r="H42" s="380" t="s">
        <v>574</v>
      </c>
      <c r="I42" s="380" t="s">
        <v>121</v>
      </c>
      <c r="J42" s="380" t="s">
        <v>136</v>
      </c>
      <c r="K42" s="380" t="s">
        <v>137</v>
      </c>
      <c r="L42" s="380" t="s">
        <v>41</v>
      </c>
      <c r="M42" s="380" t="s">
        <v>124</v>
      </c>
      <c r="N42" s="380" t="s">
        <v>325</v>
      </c>
      <c r="O42" s="380" t="s">
        <v>341</v>
      </c>
      <c r="P42" s="380" t="s">
        <v>376</v>
      </c>
      <c r="Q42" s="380" t="s">
        <v>805</v>
      </c>
      <c r="R42" s="380" t="s">
        <v>805</v>
      </c>
      <c r="S42" s="380" t="s">
        <v>805</v>
      </c>
      <c r="T42" s="380" t="s">
        <v>805</v>
      </c>
      <c r="U42" s="380" t="s">
        <v>346</v>
      </c>
      <c r="V42" s="380" t="s">
        <v>805</v>
      </c>
      <c r="W42" s="380" t="s">
        <v>805</v>
      </c>
      <c r="X42" s="380" t="s">
        <v>805</v>
      </c>
      <c r="Y42" s="380" t="s">
        <v>805</v>
      </c>
      <c r="Z42" s="380" t="s">
        <v>805</v>
      </c>
      <c r="AA42" s="380" t="s">
        <v>805</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805</v>
      </c>
      <c r="P43" s="29" t="s">
        <v>805</v>
      </c>
      <c r="Q43" s="29" t="s">
        <v>805</v>
      </c>
      <c r="R43" s="29" t="s">
        <v>805</v>
      </c>
      <c r="S43" s="29" t="s">
        <v>344</v>
      </c>
      <c r="T43" s="29" t="s">
        <v>805</v>
      </c>
      <c r="U43" s="29" t="s">
        <v>805</v>
      </c>
      <c r="V43" s="29" t="s">
        <v>805</v>
      </c>
      <c r="W43" s="29" t="s">
        <v>1228</v>
      </c>
      <c r="X43" s="29" t="s">
        <v>805</v>
      </c>
      <c r="Y43" s="29" t="s">
        <v>805</v>
      </c>
      <c r="Z43" s="29" t="s">
        <v>805</v>
      </c>
      <c r="AA43" s="29" t="s">
        <v>805</v>
      </c>
    </row>
    <row r="44" spans="1:27" s="7" customFormat="1" ht="21" customHeight="1" x14ac:dyDescent="0.35">
      <c r="A44" s="31" t="s">
        <v>163</v>
      </c>
      <c r="B44" s="378" t="s">
        <v>428</v>
      </c>
      <c r="C44" s="379" t="s">
        <v>922</v>
      </c>
      <c r="D44" s="380" t="s">
        <v>135</v>
      </c>
      <c r="E44" s="380" t="s">
        <v>127</v>
      </c>
      <c r="F44" s="380" t="s">
        <v>42</v>
      </c>
      <c r="G44" s="380" t="s">
        <v>573</v>
      </c>
      <c r="H44" s="380" t="s">
        <v>574</v>
      </c>
      <c r="I44" s="380" t="s">
        <v>121</v>
      </c>
      <c r="J44" s="380" t="s">
        <v>128</v>
      </c>
      <c r="K44" s="380" t="s">
        <v>41</v>
      </c>
      <c r="L44" s="380" t="s">
        <v>41</v>
      </c>
      <c r="M44" s="380" t="s">
        <v>41</v>
      </c>
      <c r="N44" s="380" t="s">
        <v>41</v>
      </c>
      <c r="O44" s="380" t="s">
        <v>805</v>
      </c>
      <c r="P44" s="380" t="s">
        <v>805</v>
      </c>
      <c r="Q44" s="380" t="s">
        <v>805</v>
      </c>
      <c r="R44" s="380" t="s">
        <v>805</v>
      </c>
      <c r="S44" s="380" t="s">
        <v>805</v>
      </c>
      <c r="T44" s="380" t="s">
        <v>805</v>
      </c>
      <c r="U44" s="380" t="s">
        <v>805</v>
      </c>
      <c r="V44" s="380" t="s">
        <v>805</v>
      </c>
      <c r="W44" s="380" t="s">
        <v>805</v>
      </c>
      <c r="X44" s="380" t="s">
        <v>805</v>
      </c>
      <c r="Y44" s="380" t="s">
        <v>805</v>
      </c>
      <c r="Z44" s="380" t="s">
        <v>805</v>
      </c>
      <c r="AA44" s="380" t="s">
        <v>1227</v>
      </c>
    </row>
    <row r="45" spans="1:27" s="30" customFormat="1" ht="21" customHeight="1" x14ac:dyDescent="0.35">
      <c r="A45" s="27" t="s">
        <v>165</v>
      </c>
      <c r="B45" s="11" t="s">
        <v>429</v>
      </c>
      <c r="C45" s="28" t="s">
        <v>922</v>
      </c>
      <c r="D45" s="29" t="s">
        <v>135</v>
      </c>
      <c r="E45" s="29" t="s">
        <v>127</v>
      </c>
      <c r="F45" s="29" t="s">
        <v>42</v>
      </c>
      <c r="G45" s="29" t="s">
        <v>573</v>
      </c>
      <c r="H45" s="29" t="s">
        <v>574</v>
      </c>
      <c r="I45" s="29" t="s">
        <v>121</v>
      </c>
      <c r="J45" s="29" t="s">
        <v>136</v>
      </c>
      <c r="K45" s="29" t="s">
        <v>137</v>
      </c>
      <c r="L45" s="29" t="s">
        <v>41</v>
      </c>
      <c r="M45" s="29" t="s">
        <v>41</v>
      </c>
      <c r="N45" s="29" t="s">
        <v>41</v>
      </c>
      <c r="O45" s="29" t="s">
        <v>805</v>
      </c>
      <c r="P45" s="29" t="s">
        <v>805</v>
      </c>
      <c r="Q45" s="29" t="s">
        <v>805</v>
      </c>
      <c r="R45" s="29" t="s">
        <v>805</v>
      </c>
      <c r="S45" s="29" t="s">
        <v>805</v>
      </c>
      <c r="T45" s="29" t="s">
        <v>805</v>
      </c>
      <c r="U45" s="29" t="s">
        <v>805</v>
      </c>
      <c r="V45" s="29" t="s">
        <v>805</v>
      </c>
      <c r="W45" s="29" t="s">
        <v>805</v>
      </c>
      <c r="X45" s="29" t="s">
        <v>805</v>
      </c>
      <c r="Y45" s="29" t="s">
        <v>805</v>
      </c>
      <c r="Z45" s="29" t="s">
        <v>805</v>
      </c>
      <c r="AA45" s="29" t="s">
        <v>805</v>
      </c>
    </row>
    <row r="46" spans="1:27" s="7" customFormat="1" ht="21" customHeight="1" x14ac:dyDescent="0.35">
      <c r="A46" s="31" t="s">
        <v>166</v>
      </c>
      <c r="B46" s="378" t="s">
        <v>430</v>
      </c>
      <c r="C46" s="379" t="s">
        <v>922</v>
      </c>
      <c r="D46" s="380" t="s">
        <v>126</v>
      </c>
      <c r="E46" s="380" t="s">
        <v>131</v>
      </c>
      <c r="F46" s="380" t="s">
        <v>132</v>
      </c>
      <c r="G46" s="380" t="s">
        <v>573</v>
      </c>
      <c r="H46" s="380" t="s">
        <v>574</v>
      </c>
      <c r="I46" s="380" t="s">
        <v>121</v>
      </c>
      <c r="J46" s="380" t="s">
        <v>136</v>
      </c>
      <c r="K46" s="380" t="s">
        <v>41</v>
      </c>
      <c r="L46" s="380" t="s">
        <v>41</v>
      </c>
      <c r="M46" s="380" t="s">
        <v>41</v>
      </c>
      <c r="N46" s="380" t="s">
        <v>41</v>
      </c>
      <c r="O46" s="380" t="s">
        <v>805</v>
      </c>
      <c r="P46" s="380" t="s">
        <v>805</v>
      </c>
      <c r="Q46" s="380" t="s">
        <v>805</v>
      </c>
      <c r="R46" s="380" t="s">
        <v>805</v>
      </c>
      <c r="S46" s="380" t="s">
        <v>805</v>
      </c>
      <c r="T46" s="380" t="s">
        <v>805</v>
      </c>
      <c r="U46" s="380" t="s">
        <v>805</v>
      </c>
      <c r="V46" s="380" t="s">
        <v>805</v>
      </c>
      <c r="W46" s="380" t="s">
        <v>805</v>
      </c>
      <c r="X46" s="380" t="s">
        <v>805</v>
      </c>
      <c r="Y46" s="380" t="s">
        <v>805</v>
      </c>
      <c r="Z46" s="380" t="s">
        <v>617</v>
      </c>
      <c r="AA46" s="380" t="s">
        <v>805</v>
      </c>
    </row>
    <row r="47" spans="1:27" s="30" customFormat="1" ht="21" customHeight="1" x14ac:dyDescent="0.35">
      <c r="A47" s="27" t="s">
        <v>167</v>
      </c>
      <c r="B47" s="11" t="s">
        <v>431</v>
      </c>
      <c r="C47" s="28" t="s">
        <v>922</v>
      </c>
      <c r="D47" s="29" t="s">
        <v>126</v>
      </c>
      <c r="E47" s="29" t="s">
        <v>131</v>
      </c>
      <c r="F47" s="29" t="s">
        <v>132</v>
      </c>
      <c r="G47" s="29" t="s">
        <v>573</v>
      </c>
      <c r="H47" s="29" t="s">
        <v>574</v>
      </c>
      <c r="I47" s="29" t="s">
        <v>121</v>
      </c>
      <c r="J47" s="29" t="s">
        <v>122</v>
      </c>
      <c r="K47" s="29" t="s">
        <v>41</v>
      </c>
      <c r="L47" s="29" t="s">
        <v>41</v>
      </c>
      <c r="M47" s="29" t="s">
        <v>41</v>
      </c>
      <c r="N47" s="29" t="s">
        <v>41</v>
      </c>
      <c r="O47" s="29" t="s">
        <v>805</v>
      </c>
      <c r="P47" s="29" t="s">
        <v>805</v>
      </c>
      <c r="Q47" s="29" t="s">
        <v>805</v>
      </c>
      <c r="R47" s="29" t="s">
        <v>805</v>
      </c>
      <c r="S47" s="29" t="s">
        <v>805</v>
      </c>
      <c r="T47" s="29" t="s">
        <v>805</v>
      </c>
      <c r="U47" s="29" t="s">
        <v>805</v>
      </c>
      <c r="V47" s="29" t="s">
        <v>805</v>
      </c>
      <c r="W47" s="29" t="s">
        <v>805</v>
      </c>
      <c r="X47" s="29" t="s">
        <v>805</v>
      </c>
      <c r="Y47" s="29" t="s">
        <v>805</v>
      </c>
      <c r="Z47" s="29" t="s">
        <v>617</v>
      </c>
      <c r="AA47" s="29" t="s">
        <v>1227</v>
      </c>
    </row>
    <row r="48" spans="1:27" s="7" customFormat="1" ht="21" customHeight="1" x14ac:dyDescent="0.35">
      <c r="A48" s="31" t="s">
        <v>180</v>
      </c>
      <c r="B48" s="378" t="s">
        <v>432</v>
      </c>
      <c r="C48" s="379" t="s">
        <v>922</v>
      </c>
      <c r="D48" s="380" t="s">
        <v>126</v>
      </c>
      <c r="E48" s="380" t="s">
        <v>131</v>
      </c>
      <c r="F48" s="380" t="s">
        <v>132</v>
      </c>
      <c r="G48" s="380" t="s">
        <v>573</v>
      </c>
      <c r="H48" s="380" t="s">
        <v>574</v>
      </c>
      <c r="I48" s="380" t="s">
        <v>121</v>
      </c>
      <c r="J48" s="380" t="s">
        <v>128</v>
      </c>
      <c r="K48" s="380" t="s">
        <v>41</v>
      </c>
      <c r="L48" s="380" t="s">
        <v>41</v>
      </c>
      <c r="M48" s="380" t="s">
        <v>41</v>
      </c>
      <c r="N48" s="380" t="s">
        <v>41</v>
      </c>
      <c r="O48" s="380" t="s">
        <v>805</v>
      </c>
      <c r="P48" s="380" t="s">
        <v>805</v>
      </c>
      <c r="Q48" s="380" t="s">
        <v>805</v>
      </c>
      <c r="R48" s="380" t="s">
        <v>805</v>
      </c>
      <c r="S48" s="380" t="s">
        <v>805</v>
      </c>
      <c r="T48" s="380" t="s">
        <v>805</v>
      </c>
      <c r="U48" s="380" t="s">
        <v>805</v>
      </c>
      <c r="V48" s="380" t="s">
        <v>805</v>
      </c>
      <c r="W48" s="380" t="s">
        <v>805</v>
      </c>
      <c r="X48" s="380" t="s">
        <v>805</v>
      </c>
      <c r="Y48" s="380" t="s">
        <v>805</v>
      </c>
      <c r="Z48" s="380" t="s">
        <v>617</v>
      </c>
      <c r="AA48" s="380" t="s">
        <v>1227</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805</v>
      </c>
      <c r="R49" s="29" t="s">
        <v>805</v>
      </c>
      <c r="S49" s="29" t="s">
        <v>805</v>
      </c>
      <c r="T49" s="29" t="s">
        <v>345</v>
      </c>
      <c r="U49" s="29" t="s">
        <v>805</v>
      </c>
      <c r="V49" s="29" t="s">
        <v>805</v>
      </c>
      <c r="W49" s="29" t="s">
        <v>805</v>
      </c>
      <c r="X49" s="29" t="s">
        <v>805</v>
      </c>
      <c r="Y49" s="29" t="s">
        <v>805</v>
      </c>
      <c r="Z49" s="29" t="s">
        <v>805</v>
      </c>
      <c r="AA49" s="29" t="s">
        <v>805</v>
      </c>
    </row>
    <row r="50" spans="1:27" s="7" customFormat="1" ht="21" customHeight="1" x14ac:dyDescent="0.35">
      <c r="A50" s="31" t="s">
        <v>170</v>
      </c>
      <c r="B50" s="378" t="s">
        <v>433</v>
      </c>
      <c r="C50" s="379" t="s">
        <v>922</v>
      </c>
      <c r="D50" s="380" t="s">
        <v>135</v>
      </c>
      <c r="E50" s="380" t="s">
        <v>127</v>
      </c>
      <c r="F50" s="380" t="s">
        <v>42</v>
      </c>
      <c r="G50" s="380" t="s">
        <v>573</v>
      </c>
      <c r="H50" s="380" t="s">
        <v>574</v>
      </c>
      <c r="I50" s="380" t="s">
        <v>121</v>
      </c>
      <c r="J50" s="380" t="s">
        <v>136</v>
      </c>
      <c r="K50" s="380" t="s">
        <v>137</v>
      </c>
      <c r="L50" s="380" t="s">
        <v>41</v>
      </c>
      <c r="M50" s="380" t="s">
        <v>41</v>
      </c>
      <c r="N50" s="380" t="s">
        <v>41</v>
      </c>
      <c r="O50" s="380" t="s">
        <v>805</v>
      </c>
      <c r="P50" s="380" t="s">
        <v>805</v>
      </c>
      <c r="Q50" s="380" t="s">
        <v>805</v>
      </c>
      <c r="R50" s="380" t="s">
        <v>805</v>
      </c>
      <c r="S50" s="380" t="s">
        <v>805</v>
      </c>
      <c r="T50" s="380" t="s">
        <v>805</v>
      </c>
      <c r="U50" s="380" t="s">
        <v>805</v>
      </c>
      <c r="V50" s="380" t="s">
        <v>805</v>
      </c>
      <c r="W50" s="380" t="s">
        <v>805</v>
      </c>
      <c r="X50" s="380" t="s">
        <v>805</v>
      </c>
      <c r="Y50" s="380" t="s">
        <v>805</v>
      </c>
      <c r="Z50" s="380" t="s">
        <v>805</v>
      </c>
      <c r="AA50" s="380" t="s">
        <v>805</v>
      </c>
    </row>
    <row r="51" spans="1:27" s="30" customFormat="1" ht="21" customHeight="1" x14ac:dyDescent="0.35">
      <c r="A51" s="27" t="s">
        <v>169</v>
      </c>
      <c r="B51" s="11" t="s">
        <v>434</v>
      </c>
      <c r="C51" s="28" t="s">
        <v>922</v>
      </c>
      <c r="D51" s="29" t="s">
        <v>126</v>
      </c>
      <c r="E51" s="29" t="s">
        <v>131</v>
      </c>
      <c r="F51" s="29" t="s">
        <v>132</v>
      </c>
      <c r="G51" s="29" t="s">
        <v>573</v>
      </c>
      <c r="H51" s="29" t="s">
        <v>574</v>
      </c>
      <c r="I51" s="29" t="s">
        <v>121</v>
      </c>
      <c r="J51" s="29" t="s">
        <v>128</v>
      </c>
      <c r="K51" s="29" t="s">
        <v>41</v>
      </c>
      <c r="L51" s="29" t="s">
        <v>41</v>
      </c>
      <c r="M51" s="29" t="s">
        <v>41</v>
      </c>
      <c r="N51" s="29" t="s">
        <v>41</v>
      </c>
      <c r="O51" s="29" t="s">
        <v>805</v>
      </c>
      <c r="P51" s="29" t="s">
        <v>805</v>
      </c>
      <c r="Q51" s="29" t="s">
        <v>805</v>
      </c>
      <c r="R51" s="29" t="s">
        <v>805</v>
      </c>
      <c r="S51" s="29" t="s">
        <v>805</v>
      </c>
      <c r="T51" s="29" t="s">
        <v>805</v>
      </c>
      <c r="U51" s="29" t="s">
        <v>805</v>
      </c>
      <c r="V51" s="29" t="s">
        <v>805</v>
      </c>
      <c r="W51" s="29" t="s">
        <v>805</v>
      </c>
      <c r="X51" s="29" t="s">
        <v>805</v>
      </c>
      <c r="Y51" s="29" t="s">
        <v>805</v>
      </c>
      <c r="Z51" s="29" t="s">
        <v>617</v>
      </c>
      <c r="AA51" s="29" t="s">
        <v>1227</v>
      </c>
    </row>
    <row r="52" spans="1:27" s="7" customFormat="1" ht="21" customHeight="1" x14ac:dyDescent="0.35">
      <c r="A52" s="31" t="s">
        <v>171</v>
      </c>
      <c r="B52" s="378" t="s">
        <v>435</v>
      </c>
      <c r="C52" s="379" t="s">
        <v>922</v>
      </c>
      <c r="D52" s="380" t="s">
        <v>135</v>
      </c>
      <c r="E52" s="380" t="s">
        <v>127</v>
      </c>
      <c r="F52" s="380" t="s">
        <v>42</v>
      </c>
      <c r="G52" s="380" t="s">
        <v>573</v>
      </c>
      <c r="H52" s="380" t="s">
        <v>574</v>
      </c>
      <c r="I52" s="380" t="s">
        <v>121</v>
      </c>
      <c r="J52" s="380" t="s">
        <v>136</v>
      </c>
      <c r="K52" s="380" t="s">
        <v>137</v>
      </c>
      <c r="L52" s="380" t="s">
        <v>41</v>
      </c>
      <c r="M52" s="380" t="s">
        <v>41</v>
      </c>
      <c r="N52" s="380" t="s">
        <v>41</v>
      </c>
      <c r="O52" s="380" t="s">
        <v>805</v>
      </c>
      <c r="P52" s="380" t="s">
        <v>805</v>
      </c>
      <c r="Q52" s="380" t="s">
        <v>805</v>
      </c>
      <c r="R52" s="380" t="s">
        <v>805</v>
      </c>
      <c r="S52" s="380" t="s">
        <v>805</v>
      </c>
      <c r="T52" s="380" t="s">
        <v>805</v>
      </c>
      <c r="U52" s="380" t="s">
        <v>805</v>
      </c>
      <c r="V52" s="380" t="s">
        <v>805</v>
      </c>
      <c r="W52" s="380" t="s">
        <v>805</v>
      </c>
      <c r="X52" s="380" t="s">
        <v>805</v>
      </c>
      <c r="Y52" s="380" t="s">
        <v>805</v>
      </c>
      <c r="Z52" s="380" t="s">
        <v>805</v>
      </c>
      <c r="AA52" s="380" t="s">
        <v>805</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805</v>
      </c>
      <c r="P53" s="29" t="s">
        <v>805</v>
      </c>
      <c r="Q53" s="29" t="s">
        <v>805</v>
      </c>
      <c r="R53" s="29" t="s">
        <v>805</v>
      </c>
      <c r="S53" s="29" t="s">
        <v>805</v>
      </c>
      <c r="T53" s="29" t="s">
        <v>805</v>
      </c>
      <c r="U53" s="29" t="s">
        <v>805</v>
      </c>
      <c r="V53" s="29" t="s">
        <v>350</v>
      </c>
      <c r="W53" s="29" t="s">
        <v>805</v>
      </c>
      <c r="X53" s="29" t="s">
        <v>805</v>
      </c>
      <c r="Y53" s="29" t="s">
        <v>805</v>
      </c>
      <c r="Z53" s="29" t="s">
        <v>805</v>
      </c>
      <c r="AA53" s="29" t="s">
        <v>805</v>
      </c>
    </row>
    <row r="54" spans="1:27" s="7" customFormat="1" ht="21" customHeight="1" x14ac:dyDescent="0.35">
      <c r="A54" s="31" t="s">
        <v>172</v>
      </c>
      <c r="B54" s="378" t="s">
        <v>437</v>
      </c>
      <c r="C54" s="379" t="s">
        <v>922</v>
      </c>
      <c r="D54" s="380" t="s">
        <v>139</v>
      </c>
      <c r="E54" s="380" t="s">
        <v>127</v>
      </c>
      <c r="F54" s="380" t="s">
        <v>42</v>
      </c>
      <c r="G54" s="380" t="s">
        <v>573</v>
      </c>
      <c r="H54" s="380" t="s">
        <v>576</v>
      </c>
      <c r="I54" s="380" t="s">
        <v>129</v>
      </c>
      <c r="J54" s="380" t="s">
        <v>128</v>
      </c>
      <c r="K54" s="380" t="s">
        <v>41</v>
      </c>
      <c r="L54" s="380" t="s">
        <v>41</v>
      </c>
      <c r="M54" s="380" t="s">
        <v>41</v>
      </c>
      <c r="N54" s="380" t="s">
        <v>41</v>
      </c>
      <c r="O54" s="380" t="s">
        <v>805</v>
      </c>
      <c r="P54" s="380" t="s">
        <v>805</v>
      </c>
      <c r="Q54" s="380" t="s">
        <v>805</v>
      </c>
      <c r="R54" s="380" t="s">
        <v>805</v>
      </c>
      <c r="S54" s="380" t="s">
        <v>805</v>
      </c>
      <c r="T54" s="380" t="s">
        <v>805</v>
      </c>
      <c r="U54" s="380" t="s">
        <v>805</v>
      </c>
      <c r="V54" s="380" t="s">
        <v>805</v>
      </c>
      <c r="W54" s="380" t="s">
        <v>805</v>
      </c>
      <c r="X54" s="380" t="s">
        <v>805</v>
      </c>
      <c r="Y54" s="380" t="s">
        <v>348</v>
      </c>
      <c r="Z54" s="380" t="s">
        <v>805</v>
      </c>
      <c r="AA54" s="380" t="s">
        <v>805</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805</v>
      </c>
      <c r="R55" s="29" t="s">
        <v>805</v>
      </c>
      <c r="S55" s="29" t="s">
        <v>805</v>
      </c>
      <c r="T55" s="29" t="s">
        <v>805</v>
      </c>
      <c r="U55" s="29" t="s">
        <v>805</v>
      </c>
      <c r="V55" s="29" t="s">
        <v>805</v>
      </c>
      <c r="W55" s="29" t="s">
        <v>805</v>
      </c>
      <c r="X55" s="29" t="s">
        <v>805</v>
      </c>
      <c r="Y55" s="29" t="s">
        <v>805</v>
      </c>
      <c r="Z55" s="29" t="s">
        <v>805</v>
      </c>
      <c r="AA55" s="29" t="s">
        <v>805</v>
      </c>
    </row>
    <row r="56" spans="1:27" s="7" customFormat="1" ht="21" customHeight="1" x14ac:dyDescent="0.35">
      <c r="A56" s="31" t="s">
        <v>65</v>
      </c>
      <c r="B56" s="378" t="s">
        <v>15</v>
      </c>
      <c r="C56" s="379" t="s">
        <v>24</v>
      </c>
      <c r="D56" s="380" t="s">
        <v>40</v>
      </c>
      <c r="E56" s="380" t="s">
        <v>120</v>
      </c>
      <c r="F56" s="380" t="s">
        <v>40</v>
      </c>
      <c r="G56" s="380" t="s">
        <v>573</v>
      </c>
      <c r="H56" s="380" t="s">
        <v>574</v>
      </c>
      <c r="I56" s="380" t="s">
        <v>121</v>
      </c>
      <c r="J56" s="380" t="s">
        <v>128</v>
      </c>
      <c r="K56" s="380" t="s">
        <v>41</v>
      </c>
      <c r="L56" s="380" t="s">
        <v>41</v>
      </c>
      <c r="M56" s="380" t="s">
        <v>124</v>
      </c>
      <c r="N56" s="380" t="s">
        <v>325</v>
      </c>
      <c r="O56" s="380" t="s">
        <v>341</v>
      </c>
      <c r="P56" s="380" t="s">
        <v>376</v>
      </c>
      <c r="Q56" s="380" t="s">
        <v>805</v>
      </c>
      <c r="R56" s="380" t="s">
        <v>805</v>
      </c>
      <c r="S56" s="380" t="s">
        <v>805</v>
      </c>
      <c r="T56" s="380" t="s">
        <v>345</v>
      </c>
      <c r="U56" s="380" t="s">
        <v>805</v>
      </c>
      <c r="V56" s="380" t="s">
        <v>805</v>
      </c>
      <c r="W56" s="380" t="s">
        <v>805</v>
      </c>
      <c r="X56" s="380" t="s">
        <v>805</v>
      </c>
      <c r="Y56" s="380" t="s">
        <v>805</v>
      </c>
      <c r="Z56" s="380" t="s">
        <v>805</v>
      </c>
      <c r="AA56" s="380" t="s">
        <v>805</v>
      </c>
    </row>
    <row r="57" spans="1:27" s="30" customFormat="1" ht="21" customHeight="1" x14ac:dyDescent="0.35">
      <c r="A57" s="27" t="s">
        <v>279</v>
      </c>
      <c r="B57" s="11" t="s">
        <v>439</v>
      </c>
      <c r="C57" s="28" t="s">
        <v>922</v>
      </c>
      <c r="D57" s="29" t="s">
        <v>126</v>
      </c>
      <c r="E57" s="29" t="s">
        <v>131</v>
      </c>
      <c r="F57" s="29" t="s">
        <v>132</v>
      </c>
      <c r="G57" s="29" t="s">
        <v>573</v>
      </c>
      <c r="H57" s="29" t="s">
        <v>574</v>
      </c>
      <c r="I57" s="29" t="s">
        <v>121</v>
      </c>
      <c r="J57" s="29" t="s">
        <v>128</v>
      </c>
      <c r="K57" s="29" t="s">
        <v>41</v>
      </c>
      <c r="L57" s="29" t="s">
        <v>41</v>
      </c>
      <c r="M57" s="29" t="s">
        <v>41</v>
      </c>
      <c r="N57" s="29" t="s">
        <v>41</v>
      </c>
      <c r="O57" s="29" t="s">
        <v>805</v>
      </c>
      <c r="P57" s="29" t="s">
        <v>805</v>
      </c>
      <c r="Q57" s="29" t="s">
        <v>805</v>
      </c>
      <c r="R57" s="29" t="s">
        <v>805</v>
      </c>
      <c r="S57" s="29" t="s">
        <v>805</v>
      </c>
      <c r="T57" s="29" t="s">
        <v>805</v>
      </c>
      <c r="U57" s="29" t="s">
        <v>805</v>
      </c>
      <c r="V57" s="29" t="s">
        <v>805</v>
      </c>
      <c r="W57" s="29" t="s">
        <v>805</v>
      </c>
      <c r="X57" s="29" t="s">
        <v>805</v>
      </c>
      <c r="Y57" s="29" t="s">
        <v>805</v>
      </c>
      <c r="Z57" s="29" t="s">
        <v>617</v>
      </c>
      <c r="AA57" s="29" t="s">
        <v>1227</v>
      </c>
    </row>
    <row r="58" spans="1:27" s="7" customFormat="1" ht="21" customHeight="1" x14ac:dyDescent="0.35">
      <c r="A58" s="31" t="s">
        <v>174</v>
      </c>
      <c r="B58" s="378" t="s">
        <v>440</v>
      </c>
      <c r="C58" s="379" t="s">
        <v>922</v>
      </c>
      <c r="D58" s="380" t="s">
        <v>126</v>
      </c>
      <c r="E58" s="380" t="s">
        <v>131</v>
      </c>
      <c r="F58" s="380" t="s">
        <v>132</v>
      </c>
      <c r="G58" s="380" t="s">
        <v>573</v>
      </c>
      <c r="H58" s="380" t="s">
        <v>574</v>
      </c>
      <c r="I58" s="380" t="s">
        <v>121</v>
      </c>
      <c r="J58" s="380" t="s">
        <v>128</v>
      </c>
      <c r="K58" s="380" t="s">
        <v>41</v>
      </c>
      <c r="L58" s="380" t="s">
        <v>41</v>
      </c>
      <c r="M58" s="380" t="s">
        <v>41</v>
      </c>
      <c r="N58" s="380" t="s">
        <v>41</v>
      </c>
      <c r="O58" s="380" t="s">
        <v>805</v>
      </c>
      <c r="P58" s="380" t="s">
        <v>805</v>
      </c>
      <c r="Q58" s="380" t="s">
        <v>805</v>
      </c>
      <c r="R58" s="380" t="s">
        <v>805</v>
      </c>
      <c r="S58" s="380" t="s">
        <v>805</v>
      </c>
      <c r="T58" s="380" t="s">
        <v>805</v>
      </c>
      <c r="U58" s="380" t="s">
        <v>805</v>
      </c>
      <c r="V58" s="380" t="s">
        <v>805</v>
      </c>
      <c r="W58" s="380" t="s">
        <v>805</v>
      </c>
      <c r="X58" s="380" t="s">
        <v>805</v>
      </c>
      <c r="Y58" s="380" t="s">
        <v>805</v>
      </c>
      <c r="Z58" s="380" t="s">
        <v>617</v>
      </c>
      <c r="AA58" s="380" t="s">
        <v>1227</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805</v>
      </c>
      <c r="Q59" s="29" t="s">
        <v>805</v>
      </c>
      <c r="R59" s="29" t="s">
        <v>805</v>
      </c>
      <c r="S59" s="29" t="s">
        <v>805</v>
      </c>
      <c r="T59" s="29" t="s">
        <v>345</v>
      </c>
      <c r="U59" s="29" t="s">
        <v>805</v>
      </c>
      <c r="V59" s="29" t="s">
        <v>805</v>
      </c>
      <c r="W59" s="29" t="s">
        <v>805</v>
      </c>
      <c r="X59" s="29" t="s">
        <v>805</v>
      </c>
      <c r="Y59" s="29" t="s">
        <v>805</v>
      </c>
      <c r="Z59" s="29" t="s">
        <v>805</v>
      </c>
      <c r="AA59" s="29" t="s">
        <v>805</v>
      </c>
    </row>
    <row r="60" spans="1:27" s="7" customFormat="1" ht="21" customHeight="1" x14ac:dyDescent="0.35">
      <c r="A60" s="31" t="s">
        <v>177</v>
      </c>
      <c r="B60" s="378" t="s">
        <v>441</v>
      </c>
      <c r="C60" s="379" t="s">
        <v>922</v>
      </c>
      <c r="D60" s="380" t="s">
        <v>126</v>
      </c>
      <c r="E60" s="380" t="s">
        <v>131</v>
      </c>
      <c r="F60" s="380" t="s">
        <v>132</v>
      </c>
      <c r="G60" s="380" t="s">
        <v>573</v>
      </c>
      <c r="H60" s="380" t="s">
        <v>574</v>
      </c>
      <c r="I60" s="380" t="s">
        <v>121</v>
      </c>
      <c r="J60" s="380" t="s">
        <v>128</v>
      </c>
      <c r="K60" s="380" t="s">
        <v>41</v>
      </c>
      <c r="L60" s="380" t="s">
        <v>41</v>
      </c>
      <c r="M60" s="380" t="s">
        <v>41</v>
      </c>
      <c r="N60" s="380" t="s">
        <v>41</v>
      </c>
      <c r="O60" s="380" t="s">
        <v>805</v>
      </c>
      <c r="P60" s="380" t="s">
        <v>805</v>
      </c>
      <c r="Q60" s="380" t="s">
        <v>805</v>
      </c>
      <c r="R60" s="380" t="s">
        <v>805</v>
      </c>
      <c r="S60" s="380" t="s">
        <v>805</v>
      </c>
      <c r="T60" s="380" t="s">
        <v>805</v>
      </c>
      <c r="U60" s="380" t="s">
        <v>805</v>
      </c>
      <c r="V60" s="380" t="s">
        <v>805</v>
      </c>
      <c r="W60" s="380" t="s">
        <v>805</v>
      </c>
      <c r="X60" s="380" t="s">
        <v>805</v>
      </c>
      <c r="Y60" s="380" t="s">
        <v>805</v>
      </c>
      <c r="Z60" s="380" t="s">
        <v>617</v>
      </c>
      <c r="AA60" s="380" t="s">
        <v>1227</v>
      </c>
    </row>
    <row r="61" spans="1:27" s="30" customFormat="1" ht="21" customHeight="1" x14ac:dyDescent="0.35">
      <c r="A61" s="27" t="s">
        <v>176</v>
      </c>
      <c r="B61" s="11" t="s">
        <v>442</v>
      </c>
      <c r="C61" s="28" t="s">
        <v>922</v>
      </c>
      <c r="D61" s="29" t="s">
        <v>142</v>
      </c>
      <c r="E61" s="29" t="s">
        <v>127</v>
      </c>
      <c r="F61" s="29" t="s">
        <v>1216</v>
      </c>
      <c r="G61" s="29" t="s">
        <v>573</v>
      </c>
      <c r="H61" s="29" t="s">
        <v>574</v>
      </c>
      <c r="I61" s="29" t="s">
        <v>121</v>
      </c>
      <c r="J61" s="29" t="s">
        <v>136</v>
      </c>
      <c r="K61" s="29" t="s">
        <v>137</v>
      </c>
      <c r="L61" s="29" t="s">
        <v>41</v>
      </c>
      <c r="M61" s="29" t="s">
        <v>41</v>
      </c>
      <c r="N61" s="29" t="s">
        <v>41</v>
      </c>
      <c r="O61" s="29" t="s">
        <v>805</v>
      </c>
      <c r="P61" s="29" t="s">
        <v>805</v>
      </c>
      <c r="Q61" s="29" t="s">
        <v>805</v>
      </c>
      <c r="R61" s="29" t="s">
        <v>805</v>
      </c>
      <c r="S61" s="29" t="s">
        <v>805</v>
      </c>
      <c r="T61" s="29" t="s">
        <v>805</v>
      </c>
      <c r="U61" s="29" t="s">
        <v>805</v>
      </c>
      <c r="V61" s="29" t="s">
        <v>805</v>
      </c>
      <c r="W61" s="29" t="s">
        <v>805</v>
      </c>
      <c r="X61" s="29" t="s">
        <v>805</v>
      </c>
      <c r="Y61" s="29" t="s">
        <v>805</v>
      </c>
      <c r="Z61" s="29" t="s">
        <v>805</v>
      </c>
      <c r="AA61" s="29" t="s">
        <v>805</v>
      </c>
    </row>
    <row r="62" spans="1:27" s="7" customFormat="1" ht="21" customHeight="1" x14ac:dyDescent="0.35">
      <c r="A62" s="31" t="s">
        <v>178</v>
      </c>
      <c r="B62" s="378" t="s">
        <v>443</v>
      </c>
      <c r="C62" s="379" t="s">
        <v>922</v>
      </c>
      <c r="D62" s="380" t="s">
        <v>126</v>
      </c>
      <c r="E62" s="380" t="s">
        <v>131</v>
      </c>
      <c r="F62" s="380" t="s">
        <v>132</v>
      </c>
      <c r="G62" s="380" t="s">
        <v>573</v>
      </c>
      <c r="H62" s="380" t="s">
        <v>574</v>
      </c>
      <c r="I62" s="380" t="s">
        <v>121</v>
      </c>
      <c r="J62" s="380" t="s">
        <v>128</v>
      </c>
      <c r="K62" s="380" t="s">
        <v>41</v>
      </c>
      <c r="L62" s="380" t="s">
        <v>41</v>
      </c>
      <c r="M62" s="380" t="s">
        <v>41</v>
      </c>
      <c r="N62" s="380" t="s">
        <v>41</v>
      </c>
      <c r="O62" s="380" t="s">
        <v>805</v>
      </c>
      <c r="P62" s="380" t="s">
        <v>805</v>
      </c>
      <c r="Q62" s="380" t="s">
        <v>805</v>
      </c>
      <c r="R62" s="380" t="s">
        <v>805</v>
      </c>
      <c r="S62" s="380" t="s">
        <v>805</v>
      </c>
      <c r="T62" s="380" t="s">
        <v>805</v>
      </c>
      <c r="U62" s="380" t="s">
        <v>805</v>
      </c>
      <c r="V62" s="380" t="s">
        <v>805</v>
      </c>
      <c r="W62" s="380" t="s">
        <v>805</v>
      </c>
      <c r="X62" s="380" t="s">
        <v>805</v>
      </c>
      <c r="Y62" s="380" t="s">
        <v>805</v>
      </c>
      <c r="Z62" s="380" t="s">
        <v>617</v>
      </c>
      <c r="AA62" s="380" t="s">
        <v>1227</v>
      </c>
    </row>
    <row r="63" spans="1:27" s="30" customFormat="1" ht="21" customHeight="1" x14ac:dyDescent="0.35">
      <c r="A63" s="27" t="s">
        <v>243</v>
      </c>
      <c r="B63" s="11" t="s">
        <v>444</v>
      </c>
      <c r="C63" s="28" t="s">
        <v>922</v>
      </c>
      <c r="D63" s="29" t="s">
        <v>142</v>
      </c>
      <c r="E63" s="29" t="s">
        <v>133</v>
      </c>
      <c r="F63" s="29" t="s">
        <v>1216</v>
      </c>
      <c r="G63" s="29" t="s">
        <v>573</v>
      </c>
      <c r="H63" s="29" t="s">
        <v>574</v>
      </c>
      <c r="I63" s="29" t="s">
        <v>121</v>
      </c>
      <c r="J63" s="29" t="s">
        <v>136</v>
      </c>
      <c r="K63" s="29" t="s">
        <v>137</v>
      </c>
      <c r="L63" s="29" t="s">
        <v>41</v>
      </c>
      <c r="M63" s="29" t="s">
        <v>41</v>
      </c>
      <c r="N63" s="29" t="s">
        <v>41</v>
      </c>
      <c r="O63" s="29" t="s">
        <v>805</v>
      </c>
      <c r="P63" s="29" t="s">
        <v>805</v>
      </c>
      <c r="Q63" s="29" t="s">
        <v>805</v>
      </c>
      <c r="R63" s="29" t="s">
        <v>805</v>
      </c>
      <c r="S63" s="29" t="s">
        <v>805</v>
      </c>
      <c r="T63" s="29" t="s">
        <v>805</v>
      </c>
      <c r="U63" s="29" t="s">
        <v>805</v>
      </c>
      <c r="V63" s="29" t="s">
        <v>805</v>
      </c>
      <c r="W63" s="29" t="s">
        <v>805</v>
      </c>
      <c r="X63" s="29" t="s">
        <v>805</v>
      </c>
      <c r="Y63" s="29" t="s">
        <v>805</v>
      </c>
      <c r="Z63" s="29" t="s">
        <v>805</v>
      </c>
      <c r="AA63" s="29" t="s">
        <v>805</v>
      </c>
    </row>
    <row r="64" spans="1:27" s="7" customFormat="1" ht="21" customHeight="1" x14ac:dyDescent="0.35">
      <c r="A64" s="31" t="s">
        <v>61</v>
      </c>
      <c r="B64" s="378" t="s">
        <v>445</v>
      </c>
      <c r="C64" s="379" t="s">
        <v>12</v>
      </c>
      <c r="D64" s="380" t="s">
        <v>40</v>
      </c>
      <c r="E64" s="380" t="s">
        <v>127</v>
      </c>
      <c r="F64" s="380" t="s">
        <v>40</v>
      </c>
      <c r="G64" s="380" t="s">
        <v>575</v>
      </c>
      <c r="H64" s="380" t="s">
        <v>576</v>
      </c>
      <c r="I64" s="380" t="s">
        <v>129</v>
      </c>
      <c r="J64" s="380" t="s">
        <v>128</v>
      </c>
      <c r="K64" s="380" t="s">
        <v>41</v>
      </c>
      <c r="L64" s="380" t="s">
        <v>41</v>
      </c>
      <c r="M64" s="380" t="s">
        <v>41</v>
      </c>
      <c r="N64" s="380" t="s">
        <v>41</v>
      </c>
      <c r="O64" s="380" t="s">
        <v>805</v>
      </c>
      <c r="P64" s="380" t="s">
        <v>805</v>
      </c>
      <c r="Q64" s="380" t="s">
        <v>805</v>
      </c>
      <c r="R64" s="380" t="s">
        <v>343</v>
      </c>
      <c r="S64" s="380" t="s">
        <v>805</v>
      </c>
      <c r="T64" s="380" t="s">
        <v>805</v>
      </c>
      <c r="U64" s="380" t="s">
        <v>805</v>
      </c>
      <c r="V64" s="380" t="s">
        <v>805</v>
      </c>
      <c r="W64" s="380" t="s">
        <v>805</v>
      </c>
      <c r="X64" s="380" t="s">
        <v>805</v>
      </c>
      <c r="Y64" s="380" t="s">
        <v>805</v>
      </c>
      <c r="Z64" s="380" t="s">
        <v>805</v>
      </c>
      <c r="AA64" s="380" t="s">
        <v>805</v>
      </c>
    </row>
    <row r="65" spans="1:27" s="30" customFormat="1" ht="21" customHeight="1" x14ac:dyDescent="0.35">
      <c r="A65" s="27" t="s">
        <v>295</v>
      </c>
      <c r="B65" s="11" t="s">
        <v>446</v>
      </c>
      <c r="C65" s="28" t="s">
        <v>922</v>
      </c>
      <c r="D65" s="29" t="s">
        <v>126</v>
      </c>
      <c r="E65" s="29" t="s">
        <v>131</v>
      </c>
      <c r="F65" s="29" t="s">
        <v>132</v>
      </c>
      <c r="G65" s="29" t="s">
        <v>573</v>
      </c>
      <c r="H65" s="29" t="s">
        <v>574</v>
      </c>
      <c r="I65" s="29" t="s">
        <v>121</v>
      </c>
      <c r="J65" s="29" t="s">
        <v>136</v>
      </c>
      <c r="K65" s="29" t="s">
        <v>41</v>
      </c>
      <c r="L65" s="29" t="s">
        <v>41</v>
      </c>
      <c r="M65" s="29" t="s">
        <v>41</v>
      </c>
      <c r="N65" s="29" t="s">
        <v>41</v>
      </c>
      <c r="O65" s="29" t="s">
        <v>805</v>
      </c>
      <c r="P65" s="29" t="s">
        <v>805</v>
      </c>
      <c r="Q65" s="29" t="s">
        <v>805</v>
      </c>
      <c r="R65" s="29" t="s">
        <v>805</v>
      </c>
      <c r="S65" s="29" t="s">
        <v>805</v>
      </c>
      <c r="T65" s="29" t="s">
        <v>805</v>
      </c>
      <c r="U65" s="29" t="s">
        <v>805</v>
      </c>
      <c r="V65" s="29" t="s">
        <v>805</v>
      </c>
      <c r="W65" s="29" t="s">
        <v>805</v>
      </c>
      <c r="X65" s="29" t="s">
        <v>805</v>
      </c>
      <c r="Y65" s="29" t="s">
        <v>805</v>
      </c>
      <c r="Z65" s="29" t="s">
        <v>805</v>
      </c>
      <c r="AA65" s="29" t="s">
        <v>1227</v>
      </c>
    </row>
    <row r="66" spans="1:27" s="7" customFormat="1" ht="21" customHeight="1" x14ac:dyDescent="0.35">
      <c r="A66" s="31" t="s">
        <v>179</v>
      </c>
      <c r="B66" s="378" t="s">
        <v>447</v>
      </c>
      <c r="C66" s="379" t="s">
        <v>922</v>
      </c>
      <c r="D66" s="380" t="s">
        <v>126</v>
      </c>
      <c r="E66" s="380" t="s">
        <v>127</v>
      </c>
      <c r="F66" s="380" t="s">
        <v>1216</v>
      </c>
      <c r="G66" s="380" t="s">
        <v>573</v>
      </c>
      <c r="H66" s="380" t="s">
        <v>574</v>
      </c>
      <c r="I66" s="380" t="s">
        <v>121</v>
      </c>
      <c r="J66" s="380" t="s">
        <v>128</v>
      </c>
      <c r="K66" s="380" t="s">
        <v>41</v>
      </c>
      <c r="L66" s="380" t="s">
        <v>41</v>
      </c>
      <c r="M66" s="380" t="s">
        <v>41</v>
      </c>
      <c r="N66" s="380" t="s">
        <v>41</v>
      </c>
      <c r="O66" s="380" t="s">
        <v>805</v>
      </c>
      <c r="P66" s="380" t="s">
        <v>805</v>
      </c>
      <c r="Q66" s="380" t="s">
        <v>805</v>
      </c>
      <c r="R66" s="380" t="s">
        <v>805</v>
      </c>
      <c r="S66" s="380" t="s">
        <v>805</v>
      </c>
      <c r="T66" s="380" t="s">
        <v>805</v>
      </c>
      <c r="U66" s="380" t="s">
        <v>805</v>
      </c>
      <c r="V66" s="380" t="s">
        <v>805</v>
      </c>
      <c r="W66" s="380" t="s">
        <v>805</v>
      </c>
      <c r="X66" s="380" t="s">
        <v>805</v>
      </c>
      <c r="Y66" s="380" t="s">
        <v>805</v>
      </c>
      <c r="Z66" s="380" t="s">
        <v>805</v>
      </c>
      <c r="AA66" s="380" t="s">
        <v>805</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805</v>
      </c>
      <c r="P67" s="29" t="s">
        <v>376</v>
      </c>
      <c r="Q67" s="29" t="s">
        <v>805</v>
      </c>
      <c r="R67" s="29" t="s">
        <v>805</v>
      </c>
      <c r="S67" s="29" t="s">
        <v>344</v>
      </c>
      <c r="T67" s="29" t="s">
        <v>805</v>
      </c>
      <c r="U67" s="29" t="s">
        <v>805</v>
      </c>
      <c r="V67" s="29" t="s">
        <v>805</v>
      </c>
      <c r="W67" s="29" t="s">
        <v>805</v>
      </c>
      <c r="X67" s="29" t="s">
        <v>805</v>
      </c>
      <c r="Y67" s="29" t="s">
        <v>805</v>
      </c>
      <c r="Z67" s="29" t="s">
        <v>805</v>
      </c>
      <c r="AA67" s="29" t="s">
        <v>805</v>
      </c>
    </row>
    <row r="68" spans="1:27" s="7" customFormat="1" ht="21" customHeight="1" x14ac:dyDescent="0.35">
      <c r="A68" s="31" t="s">
        <v>89</v>
      </c>
      <c r="B68" s="378" t="s">
        <v>448</v>
      </c>
      <c r="C68" s="379" t="s">
        <v>39</v>
      </c>
      <c r="D68" s="380" t="s">
        <v>40</v>
      </c>
      <c r="E68" s="380" t="s">
        <v>120</v>
      </c>
      <c r="F68" s="380" t="s">
        <v>40</v>
      </c>
      <c r="G68" s="380" t="s">
        <v>575</v>
      </c>
      <c r="H68" s="380" t="s">
        <v>574</v>
      </c>
      <c r="I68" s="380" t="s">
        <v>121</v>
      </c>
      <c r="J68" s="380" t="s">
        <v>128</v>
      </c>
      <c r="K68" s="380" t="s">
        <v>41</v>
      </c>
      <c r="L68" s="380" t="s">
        <v>41</v>
      </c>
      <c r="M68" s="380" t="s">
        <v>124</v>
      </c>
      <c r="N68" s="380" t="s">
        <v>325</v>
      </c>
      <c r="O68" s="380" t="s">
        <v>805</v>
      </c>
      <c r="P68" s="380" t="s">
        <v>376</v>
      </c>
      <c r="Q68" s="380" t="s">
        <v>805</v>
      </c>
      <c r="R68" s="380" t="s">
        <v>805</v>
      </c>
      <c r="S68" s="380" t="s">
        <v>344</v>
      </c>
      <c r="T68" s="380" t="s">
        <v>805</v>
      </c>
      <c r="U68" s="380" t="s">
        <v>805</v>
      </c>
      <c r="V68" s="380" t="s">
        <v>805</v>
      </c>
      <c r="W68" s="380" t="s">
        <v>805</v>
      </c>
      <c r="X68" s="380" t="s">
        <v>805</v>
      </c>
      <c r="Y68" s="380" t="s">
        <v>805</v>
      </c>
      <c r="Z68" s="380" t="s">
        <v>805</v>
      </c>
      <c r="AA68" s="380" t="s">
        <v>805</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805</v>
      </c>
      <c r="P69" s="29" t="s">
        <v>376</v>
      </c>
      <c r="Q69" s="29" t="s">
        <v>805</v>
      </c>
      <c r="R69" s="29" t="s">
        <v>805</v>
      </c>
      <c r="S69" s="29" t="s">
        <v>344</v>
      </c>
      <c r="T69" s="29" t="s">
        <v>805</v>
      </c>
      <c r="U69" s="29" t="s">
        <v>805</v>
      </c>
      <c r="V69" s="29" t="s">
        <v>805</v>
      </c>
      <c r="W69" s="29" t="s">
        <v>805</v>
      </c>
      <c r="X69" s="29" t="s">
        <v>805</v>
      </c>
      <c r="Y69" s="29" t="s">
        <v>805</v>
      </c>
      <c r="Z69" s="29" t="s">
        <v>805</v>
      </c>
      <c r="AA69" s="29" t="s">
        <v>805</v>
      </c>
    </row>
    <row r="70" spans="1:27" s="7" customFormat="1" ht="21" customHeight="1" x14ac:dyDescent="0.35">
      <c r="A70" s="31" t="s">
        <v>90</v>
      </c>
      <c r="B70" s="378" t="s">
        <v>34</v>
      </c>
      <c r="C70" s="379" t="s">
        <v>39</v>
      </c>
      <c r="D70" s="380" t="s">
        <v>40</v>
      </c>
      <c r="E70" s="380" t="s">
        <v>120</v>
      </c>
      <c r="F70" s="380" t="s">
        <v>40</v>
      </c>
      <c r="G70" s="380" t="s">
        <v>573</v>
      </c>
      <c r="H70" s="380" t="s">
        <v>574</v>
      </c>
      <c r="I70" s="380" t="s">
        <v>121</v>
      </c>
      <c r="J70" s="380" t="s">
        <v>128</v>
      </c>
      <c r="K70" s="380" t="s">
        <v>137</v>
      </c>
      <c r="L70" s="380" t="s">
        <v>41</v>
      </c>
      <c r="M70" s="380" t="s">
        <v>124</v>
      </c>
      <c r="N70" s="380" t="s">
        <v>325</v>
      </c>
      <c r="O70" s="380" t="s">
        <v>805</v>
      </c>
      <c r="P70" s="380" t="s">
        <v>376</v>
      </c>
      <c r="Q70" s="380" t="s">
        <v>805</v>
      </c>
      <c r="R70" s="380" t="s">
        <v>805</v>
      </c>
      <c r="S70" s="380" t="s">
        <v>344</v>
      </c>
      <c r="T70" s="380" t="s">
        <v>805</v>
      </c>
      <c r="U70" s="380" t="s">
        <v>805</v>
      </c>
      <c r="V70" s="380" t="s">
        <v>805</v>
      </c>
      <c r="W70" s="380" t="s">
        <v>1228</v>
      </c>
      <c r="X70" s="380" t="s">
        <v>805</v>
      </c>
      <c r="Y70" s="380" t="s">
        <v>805</v>
      </c>
      <c r="Z70" s="380" t="s">
        <v>805</v>
      </c>
      <c r="AA70" s="380" t="s">
        <v>805</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805</v>
      </c>
      <c r="P71" s="29" t="s">
        <v>805</v>
      </c>
      <c r="Q71" s="29" t="s">
        <v>805</v>
      </c>
      <c r="R71" s="29" t="s">
        <v>343</v>
      </c>
      <c r="S71" s="29" t="s">
        <v>805</v>
      </c>
      <c r="T71" s="29" t="s">
        <v>805</v>
      </c>
      <c r="U71" s="29" t="s">
        <v>805</v>
      </c>
      <c r="V71" s="29" t="s">
        <v>805</v>
      </c>
      <c r="W71" s="29" t="s">
        <v>1228</v>
      </c>
      <c r="X71" s="29" t="s">
        <v>805</v>
      </c>
      <c r="Y71" s="29" t="s">
        <v>805</v>
      </c>
      <c r="Z71" s="29" t="s">
        <v>805</v>
      </c>
      <c r="AA71" s="29" t="s">
        <v>805</v>
      </c>
    </row>
    <row r="72" spans="1:27" s="7" customFormat="1" ht="21" customHeight="1" x14ac:dyDescent="0.35">
      <c r="A72" s="31" t="s">
        <v>181</v>
      </c>
      <c r="B72" s="378" t="s">
        <v>450</v>
      </c>
      <c r="C72" s="379" t="s">
        <v>922</v>
      </c>
      <c r="D72" s="380" t="s">
        <v>126</v>
      </c>
      <c r="E72" s="380" t="s">
        <v>131</v>
      </c>
      <c r="F72" s="380" t="s">
        <v>132</v>
      </c>
      <c r="G72" s="380" t="s">
        <v>573</v>
      </c>
      <c r="H72" s="380" t="s">
        <v>574</v>
      </c>
      <c r="I72" s="380" t="s">
        <v>121</v>
      </c>
      <c r="J72" s="380" t="s">
        <v>128</v>
      </c>
      <c r="K72" s="380" t="s">
        <v>41</v>
      </c>
      <c r="L72" s="380" t="s">
        <v>41</v>
      </c>
      <c r="M72" s="380" t="s">
        <v>41</v>
      </c>
      <c r="N72" s="380" t="s">
        <v>41</v>
      </c>
      <c r="O72" s="380" t="s">
        <v>805</v>
      </c>
      <c r="P72" s="380" t="s">
        <v>805</v>
      </c>
      <c r="Q72" s="380" t="s">
        <v>805</v>
      </c>
      <c r="R72" s="380" t="s">
        <v>805</v>
      </c>
      <c r="S72" s="380" t="s">
        <v>805</v>
      </c>
      <c r="T72" s="380" t="s">
        <v>805</v>
      </c>
      <c r="U72" s="380" t="s">
        <v>805</v>
      </c>
      <c r="V72" s="380" t="s">
        <v>805</v>
      </c>
      <c r="W72" s="380" t="s">
        <v>805</v>
      </c>
      <c r="X72" s="380" t="s">
        <v>805</v>
      </c>
      <c r="Y72" s="380" t="s">
        <v>805</v>
      </c>
      <c r="Z72" s="380" t="s">
        <v>617</v>
      </c>
      <c r="AA72" s="380" t="s">
        <v>1227</v>
      </c>
    </row>
    <row r="73" spans="1:27" s="30" customFormat="1" ht="21" customHeight="1" x14ac:dyDescent="0.35">
      <c r="A73" s="27" t="s">
        <v>182</v>
      </c>
      <c r="B73" s="11" t="s">
        <v>451</v>
      </c>
      <c r="C73" s="28" t="s">
        <v>922</v>
      </c>
      <c r="D73" s="29" t="s">
        <v>135</v>
      </c>
      <c r="E73" s="29" t="s">
        <v>127</v>
      </c>
      <c r="F73" s="29" t="s">
        <v>42</v>
      </c>
      <c r="G73" s="29" t="s">
        <v>573</v>
      </c>
      <c r="H73" s="29" t="s">
        <v>574</v>
      </c>
      <c r="I73" s="29" t="s">
        <v>121</v>
      </c>
      <c r="J73" s="29" t="s">
        <v>136</v>
      </c>
      <c r="K73" s="29" t="s">
        <v>137</v>
      </c>
      <c r="L73" s="29" t="s">
        <v>41</v>
      </c>
      <c r="M73" s="29" t="s">
        <v>41</v>
      </c>
      <c r="N73" s="29" t="s">
        <v>41</v>
      </c>
      <c r="O73" s="29" t="s">
        <v>805</v>
      </c>
      <c r="P73" s="29" t="s">
        <v>805</v>
      </c>
      <c r="Q73" s="29" t="s">
        <v>805</v>
      </c>
      <c r="R73" s="29" t="s">
        <v>805</v>
      </c>
      <c r="S73" s="29" t="s">
        <v>805</v>
      </c>
      <c r="T73" s="29" t="s">
        <v>805</v>
      </c>
      <c r="U73" s="29" t="s">
        <v>805</v>
      </c>
      <c r="V73" s="29" t="s">
        <v>805</v>
      </c>
      <c r="W73" s="29" t="s">
        <v>805</v>
      </c>
      <c r="X73" s="29" t="s">
        <v>805</v>
      </c>
      <c r="Y73" s="29" t="s">
        <v>805</v>
      </c>
      <c r="Z73" s="29" t="s">
        <v>805</v>
      </c>
      <c r="AA73" s="29" t="s">
        <v>805</v>
      </c>
    </row>
    <row r="74" spans="1:27" s="7" customFormat="1" ht="21" customHeight="1" x14ac:dyDescent="0.35">
      <c r="A74" s="31" t="s">
        <v>183</v>
      </c>
      <c r="B74" s="378" t="s">
        <v>452</v>
      </c>
      <c r="C74" s="379" t="s">
        <v>922</v>
      </c>
      <c r="D74" s="380" t="s">
        <v>135</v>
      </c>
      <c r="E74" s="380" t="s">
        <v>127</v>
      </c>
      <c r="F74" s="380" t="s">
        <v>42</v>
      </c>
      <c r="G74" s="380" t="s">
        <v>573</v>
      </c>
      <c r="H74" s="380" t="s">
        <v>574</v>
      </c>
      <c r="I74" s="380" t="s">
        <v>121</v>
      </c>
      <c r="J74" s="380" t="s">
        <v>128</v>
      </c>
      <c r="K74" s="380" t="s">
        <v>41</v>
      </c>
      <c r="L74" s="380" t="s">
        <v>41</v>
      </c>
      <c r="M74" s="380" t="s">
        <v>41</v>
      </c>
      <c r="N74" s="380" t="s">
        <v>325</v>
      </c>
      <c r="O74" s="380" t="s">
        <v>805</v>
      </c>
      <c r="P74" s="380" t="s">
        <v>805</v>
      </c>
      <c r="Q74" s="380" t="s">
        <v>805</v>
      </c>
      <c r="R74" s="380" t="s">
        <v>805</v>
      </c>
      <c r="S74" s="380" t="s">
        <v>805</v>
      </c>
      <c r="T74" s="380" t="s">
        <v>805</v>
      </c>
      <c r="U74" s="380" t="s">
        <v>805</v>
      </c>
      <c r="V74" s="380" t="s">
        <v>805</v>
      </c>
      <c r="W74" s="380" t="s">
        <v>805</v>
      </c>
      <c r="X74" s="380" t="s">
        <v>805</v>
      </c>
      <c r="Y74" s="380" t="s">
        <v>805</v>
      </c>
      <c r="Z74" s="380" t="s">
        <v>805</v>
      </c>
      <c r="AA74" s="380" t="s">
        <v>805</v>
      </c>
    </row>
    <row r="75" spans="1:27" s="30" customFormat="1" ht="21" customHeight="1" x14ac:dyDescent="0.35">
      <c r="A75" s="27" t="s">
        <v>184</v>
      </c>
      <c r="B75" s="11" t="s">
        <v>453</v>
      </c>
      <c r="C75" s="28" t="s">
        <v>922</v>
      </c>
      <c r="D75" s="29" t="s">
        <v>139</v>
      </c>
      <c r="E75" s="29" t="s">
        <v>127</v>
      </c>
      <c r="F75" s="29" t="s">
        <v>42</v>
      </c>
      <c r="G75" s="29" t="s">
        <v>575</v>
      </c>
      <c r="H75" s="29" t="s">
        <v>574</v>
      </c>
      <c r="I75" s="29" t="s">
        <v>121</v>
      </c>
      <c r="J75" s="29" t="s">
        <v>128</v>
      </c>
      <c r="K75" s="29" t="s">
        <v>137</v>
      </c>
      <c r="L75" s="29" t="s">
        <v>41</v>
      </c>
      <c r="M75" s="29" t="s">
        <v>41</v>
      </c>
      <c r="N75" s="29" t="s">
        <v>41</v>
      </c>
      <c r="O75" s="29" t="s">
        <v>805</v>
      </c>
      <c r="P75" s="29" t="s">
        <v>805</v>
      </c>
      <c r="Q75" s="29" t="s">
        <v>805</v>
      </c>
      <c r="R75" s="29" t="s">
        <v>805</v>
      </c>
      <c r="S75" s="29" t="s">
        <v>805</v>
      </c>
      <c r="T75" s="29" t="s">
        <v>805</v>
      </c>
      <c r="U75" s="29" t="s">
        <v>805</v>
      </c>
      <c r="V75" s="29" t="s">
        <v>805</v>
      </c>
      <c r="W75" s="29" t="s">
        <v>805</v>
      </c>
      <c r="X75" s="29" t="s">
        <v>805</v>
      </c>
      <c r="Y75" s="29" t="s">
        <v>348</v>
      </c>
      <c r="Z75" s="29" t="s">
        <v>805</v>
      </c>
      <c r="AA75" s="29" t="s">
        <v>805</v>
      </c>
    </row>
    <row r="76" spans="1:27" s="7" customFormat="1" ht="21" customHeight="1" x14ac:dyDescent="0.35">
      <c r="A76" s="31" t="s">
        <v>186</v>
      </c>
      <c r="B76" s="378" t="s">
        <v>454</v>
      </c>
      <c r="C76" s="379" t="s">
        <v>922</v>
      </c>
      <c r="D76" s="380" t="s">
        <v>135</v>
      </c>
      <c r="E76" s="380" t="s">
        <v>133</v>
      </c>
      <c r="F76" s="380" t="s">
        <v>42</v>
      </c>
      <c r="G76" s="380" t="s">
        <v>573</v>
      </c>
      <c r="H76" s="380" t="s">
        <v>574</v>
      </c>
      <c r="I76" s="380" t="s">
        <v>121</v>
      </c>
      <c r="J76" s="380" t="s">
        <v>128</v>
      </c>
      <c r="K76" s="380" t="s">
        <v>41</v>
      </c>
      <c r="L76" s="380" t="s">
        <v>41</v>
      </c>
      <c r="M76" s="380" t="s">
        <v>41</v>
      </c>
      <c r="N76" s="380" t="s">
        <v>325</v>
      </c>
      <c r="O76" s="380" t="s">
        <v>805</v>
      </c>
      <c r="P76" s="380" t="s">
        <v>805</v>
      </c>
      <c r="Q76" s="380" t="s">
        <v>805</v>
      </c>
      <c r="R76" s="380" t="s">
        <v>805</v>
      </c>
      <c r="S76" s="380" t="s">
        <v>805</v>
      </c>
      <c r="T76" s="380" t="s">
        <v>805</v>
      </c>
      <c r="U76" s="380" t="s">
        <v>805</v>
      </c>
      <c r="V76" s="380" t="s">
        <v>805</v>
      </c>
      <c r="W76" s="380" t="s">
        <v>805</v>
      </c>
      <c r="X76" s="380" t="s">
        <v>805</v>
      </c>
      <c r="Y76" s="380" t="s">
        <v>805</v>
      </c>
      <c r="Z76" s="380" t="s">
        <v>805</v>
      </c>
      <c r="AA76" s="380" t="s">
        <v>805</v>
      </c>
    </row>
    <row r="77" spans="1:27" s="30" customFormat="1" ht="21" customHeight="1" x14ac:dyDescent="0.35">
      <c r="A77" s="27" t="s">
        <v>164</v>
      </c>
      <c r="B77" s="11" t="s">
        <v>455</v>
      </c>
      <c r="C77" s="28" t="s">
        <v>922</v>
      </c>
      <c r="D77" s="29" t="s">
        <v>126</v>
      </c>
      <c r="E77" s="29" t="s">
        <v>131</v>
      </c>
      <c r="F77" s="29" t="s">
        <v>132</v>
      </c>
      <c r="G77" s="29" t="s">
        <v>573</v>
      </c>
      <c r="H77" s="29" t="s">
        <v>574</v>
      </c>
      <c r="I77" s="29" t="s">
        <v>121</v>
      </c>
      <c r="J77" s="29" t="s">
        <v>128</v>
      </c>
      <c r="K77" s="29" t="s">
        <v>41</v>
      </c>
      <c r="L77" s="29" t="s">
        <v>41</v>
      </c>
      <c r="M77" s="29" t="s">
        <v>41</v>
      </c>
      <c r="N77" s="29" t="s">
        <v>41</v>
      </c>
      <c r="O77" s="29" t="s">
        <v>805</v>
      </c>
      <c r="P77" s="29" t="s">
        <v>805</v>
      </c>
      <c r="Q77" s="29" t="s">
        <v>805</v>
      </c>
      <c r="R77" s="29" t="s">
        <v>805</v>
      </c>
      <c r="S77" s="29" t="s">
        <v>805</v>
      </c>
      <c r="T77" s="29" t="s">
        <v>805</v>
      </c>
      <c r="U77" s="29" t="s">
        <v>805</v>
      </c>
      <c r="V77" s="29" t="s">
        <v>805</v>
      </c>
      <c r="W77" s="29" t="s">
        <v>805</v>
      </c>
      <c r="X77" s="29" t="s">
        <v>805</v>
      </c>
      <c r="Y77" s="29" t="s">
        <v>805</v>
      </c>
      <c r="Z77" s="29" t="s">
        <v>617</v>
      </c>
      <c r="AA77" s="29" t="s">
        <v>805</v>
      </c>
    </row>
    <row r="78" spans="1:27" s="7" customFormat="1" ht="21" customHeight="1" x14ac:dyDescent="0.35">
      <c r="A78" s="31" t="s">
        <v>185</v>
      </c>
      <c r="B78" s="378" t="s">
        <v>456</v>
      </c>
      <c r="C78" s="379" t="s">
        <v>922</v>
      </c>
      <c r="D78" s="380" t="s">
        <v>135</v>
      </c>
      <c r="E78" s="380" t="s">
        <v>133</v>
      </c>
      <c r="F78" s="380" t="s">
        <v>42</v>
      </c>
      <c r="G78" s="380" t="s">
        <v>573</v>
      </c>
      <c r="H78" s="380" t="s">
        <v>574</v>
      </c>
      <c r="I78" s="380" t="s">
        <v>121</v>
      </c>
      <c r="J78" s="380" t="s">
        <v>136</v>
      </c>
      <c r="K78" s="380" t="s">
        <v>137</v>
      </c>
      <c r="L78" s="380" t="s">
        <v>41</v>
      </c>
      <c r="M78" s="380" t="s">
        <v>124</v>
      </c>
      <c r="N78" s="380" t="s">
        <v>621</v>
      </c>
      <c r="O78" s="380" t="s">
        <v>805</v>
      </c>
      <c r="P78" s="380" t="s">
        <v>805</v>
      </c>
      <c r="Q78" s="380" t="s">
        <v>805</v>
      </c>
      <c r="R78" s="380" t="s">
        <v>805</v>
      </c>
      <c r="S78" s="380" t="s">
        <v>805</v>
      </c>
      <c r="T78" s="380" t="s">
        <v>805</v>
      </c>
      <c r="U78" s="380" t="s">
        <v>805</v>
      </c>
      <c r="V78" s="380" t="s">
        <v>805</v>
      </c>
      <c r="W78" s="380" t="s">
        <v>805</v>
      </c>
      <c r="X78" s="380" t="s">
        <v>805</v>
      </c>
      <c r="Y78" s="380" t="s">
        <v>805</v>
      </c>
      <c r="Z78" s="380" t="s">
        <v>805</v>
      </c>
      <c r="AA78" s="380" t="s">
        <v>805</v>
      </c>
    </row>
    <row r="79" spans="1:27" s="30" customFormat="1" ht="21" customHeight="1" x14ac:dyDescent="0.35">
      <c r="A79" s="27" t="s">
        <v>187</v>
      </c>
      <c r="B79" s="11" t="s">
        <v>457</v>
      </c>
      <c r="C79" s="28" t="s">
        <v>922</v>
      </c>
      <c r="D79" s="29" t="s">
        <v>126</v>
      </c>
      <c r="E79" s="29" t="s">
        <v>131</v>
      </c>
      <c r="F79" s="29" t="s">
        <v>132</v>
      </c>
      <c r="G79" s="29" t="s">
        <v>573</v>
      </c>
      <c r="H79" s="29" t="s">
        <v>574</v>
      </c>
      <c r="I79" s="29" t="s">
        <v>121</v>
      </c>
      <c r="J79" s="29" t="s">
        <v>122</v>
      </c>
      <c r="K79" s="29" t="s">
        <v>41</v>
      </c>
      <c r="L79" s="29" t="s">
        <v>41</v>
      </c>
      <c r="M79" s="29" t="s">
        <v>41</v>
      </c>
      <c r="N79" s="29" t="s">
        <v>41</v>
      </c>
      <c r="O79" s="29" t="s">
        <v>805</v>
      </c>
      <c r="P79" s="29" t="s">
        <v>805</v>
      </c>
      <c r="Q79" s="29" t="s">
        <v>805</v>
      </c>
      <c r="R79" s="29" t="s">
        <v>805</v>
      </c>
      <c r="S79" s="29" t="s">
        <v>805</v>
      </c>
      <c r="T79" s="29" t="s">
        <v>805</v>
      </c>
      <c r="U79" s="29" t="s">
        <v>805</v>
      </c>
      <c r="V79" s="29" t="s">
        <v>805</v>
      </c>
      <c r="W79" s="29" t="s">
        <v>805</v>
      </c>
      <c r="X79" s="29" t="s">
        <v>805</v>
      </c>
      <c r="Y79" s="29" t="s">
        <v>805</v>
      </c>
      <c r="Z79" s="29" t="s">
        <v>617</v>
      </c>
      <c r="AA79" s="29" t="s">
        <v>1227</v>
      </c>
    </row>
    <row r="80" spans="1:27" s="7" customFormat="1" ht="21" customHeight="1" x14ac:dyDescent="0.35">
      <c r="A80" s="31" t="s">
        <v>190</v>
      </c>
      <c r="B80" s="378" t="s">
        <v>458</v>
      </c>
      <c r="C80" s="379" t="s">
        <v>922</v>
      </c>
      <c r="D80" s="380" t="s">
        <v>119</v>
      </c>
      <c r="E80" s="380" t="s">
        <v>133</v>
      </c>
      <c r="F80" s="380" t="s">
        <v>43</v>
      </c>
      <c r="G80" s="380" t="s">
        <v>573</v>
      </c>
      <c r="H80" s="380" t="s">
        <v>574</v>
      </c>
      <c r="I80" s="380" t="s">
        <v>121</v>
      </c>
      <c r="J80" s="380" t="s">
        <v>136</v>
      </c>
      <c r="K80" s="380" t="s">
        <v>41</v>
      </c>
      <c r="L80" s="380" t="s">
        <v>41</v>
      </c>
      <c r="M80" s="380" t="s">
        <v>41</v>
      </c>
      <c r="N80" s="380" t="s">
        <v>41</v>
      </c>
      <c r="O80" s="380" t="s">
        <v>805</v>
      </c>
      <c r="P80" s="380" t="s">
        <v>805</v>
      </c>
      <c r="Q80" s="380" t="s">
        <v>805</v>
      </c>
      <c r="R80" s="380" t="s">
        <v>805</v>
      </c>
      <c r="S80" s="380" t="s">
        <v>805</v>
      </c>
      <c r="T80" s="380" t="s">
        <v>805</v>
      </c>
      <c r="U80" s="380" t="s">
        <v>805</v>
      </c>
      <c r="V80" s="380" t="s">
        <v>805</v>
      </c>
      <c r="W80" s="380" t="s">
        <v>805</v>
      </c>
      <c r="X80" s="380" t="s">
        <v>347</v>
      </c>
      <c r="Y80" s="380" t="s">
        <v>805</v>
      </c>
      <c r="Z80" s="380" t="s">
        <v>805</v>
      </c>
      <c r="AA80" s="380" t="s">
        <v>805</v>
      </c>
    </row>
    <row r="81" spans="1:27" s="30" customFormat="1" ht="21" customHeight="1" x14ac:dyDescent="0.35">
      <c r="A81" s="27" t="s">
        <v>189</v>
      </c>
      <c r="B81" s="11" t="s">
        <v>459</v>
      </c>
      <c r="C81" s="28" t="s">
        <v>922</v>
      </c>
      <c r="D81" s="29" t="s">
        <v>119</v>
      </c>
      <c r="E81" s="29" t="s">
        <v>133</v>
      </c>
      <c r="F81" s="29" t="s">
        <v>43</v>
      </c>
      <c r="G81" s="29" t="s">
        <v>573</v>
      </c>
      <c r="H81" s="29" t="s">
        <v>574</v>
      </c>
      <c r="I81" s="29" t="s">
        <v>121</v>
      </c>
      <c r="J81" s="29" t="s">
        <v>128</v>
      </c>
      <c r="K81" s="29" t="s">
        <v>41</v>
      </c>
      <c r="L81" s="29" t="s">
        <v>41</v>
      </c>
      <c r="M81" s="29" t="s">
        <v>41</v>
      </c>
      <c r="N81" s="29" t="s">
        <v>41</v>
      </c>
      <c r="O81" s="29" t="s">
        <v>805</v>
      </c>
      <c r="P81" s="29" t="s">
        <v>805</v>
      </c>
      <c r="Q81" s="29" t="s">
        <v>805</v>
      </c>
      <c r="R81" s="29" t="s">
        <v>805</v>
      </c>
      <c r="S81" s="29" t="s">
        <v>805</v>
      </c>
      <c r="T81" s="29" t="s">
        <v>805</v>
      </c>
      <c r="U81" s="29" t="s">
        <v>805</v>
      </c>
      <c r="V81" s="29" t="s">
        <v>805</v>
      </c>
      <c r="W81" s="29" t="s">
        <v>805</v>
      </c>
      <c r="X81" s="29" t="s">
        <v>805</v>
      </c>
      <c r="Y81" s="29" t="s">
        <v>805</v>
      </c>
      <c r="Z81" s="29" t="s">
        <v>805</v>
      </c>
      <c r="AA81" s="29" t="s">
        <v>805</v>
      </c>
    </row>
    <row r="82" spans="1:27" s="7" customFormat="1" ht="21" customHeight="1" x14ac:dyDescent="0.35">
      <c r="A82" s="31" t="s">
        <v>221</v>
      </c>
      <c r="B82" s="378" t="s">
        <v>460</v>
      </c>
      <c r="C82" s="379" t="s">
        <v>922</v>
      </c>
      <c r="D82" s="380" t="s">
        <v>126</v>
      </c>
      <c r="E82" s="380" t="s">
        <v>131</v>
      </c>
      <c r="F82" s="380" t="s">
        <v>132</v>
      </c>
      <c r="G82" s="380" t="s">
        <v>573</v>
      </c>
      <c r="H82" s="380" t="s">
        <v>574</v>
      </c>
      <c r="I82" s="380" t="s">
        <v>121</v>
      </c>
      <c r="J82" s="380" t="s">
        <v>136</v>
      </c>
      <c r="K82" s="380" t="s">
        <v>41</v>
      </c>
      <c r="L82" s="380" t="s">
        <v>41</v>
      </c>
      <c r="M82" s="380" t="s">
        <v>41</v>
      </c>
      <c r="N82" s="380" t="s">
        <v>41</v>
      </c>
      <c r="O82" s="380" t="s">
        <v>805</v>
      </c>
      <c r="P82" s="380" t="s">
        <v>805</v>
      </c>
      <c r="Q82" s="380" t="s">
        <v>805</v>
      </c>
      <c r="R82" s="380" t="s">
        <v>805</v>
      </c>
      <c r="S82" s="380" t="s">
        <v>805</v>
      </c>
      <c r="T82" s="380" t="s">
        <v>805</v>
      </c>
      <c r="U82" s="380" t="s">
        <v>805</v>
      </c>
      <c r="V82" s="380" t="s">
        <v>805</v>
      </c>
      <c r="W82" s="380" t="s">
        <v>805</v>
      </c>
      <c r="X82" s="380" t="s">
        <v>805</v>
      </c>
      <c r="Y82" s="380" t="s">
        <v>805</v>
      </c>
      <c r="Z82" s="380" t="s">
        <v>617</v>
      </c>
      <c r="AA82" s="380" t="s">
        <v>1227</v>
      </c>
    </row>
    <row r="83" spans="1:27" s="30" customFormat="1" ht="21" customHeight="1" x14ac:dyDescent="0.35">
      <c r="A83" s="27" t="s">
        <v>191</v>
      </c>
      <c r="B83" s="11" t="s">
        <v>461</v>
      </c>
      <c r="C83" s="28" t="s">
        <v>922</v>
      </c>
      <c r="D83" s="29" t="s">
        <v>119</v>
      </c>
      <c r="E83" s="29" t="s">
        <v>133</v>
      </c>
      <c r="F83" s="29" t="s">
        <v>43</v>
      </c>
      <c r="G83" s="29" t="s">
        <v>573</v>
      </c>
      <c r="H83" s="29" t="s">
        <v>576</v>
      </c>
      <c r="I83" s="29" t="s">
        <v>129</v>
      </c>
      <c r="J83" s="29" t="s">
        <v>128</v>
      </c>
      <c r="K83" s="29" t="s">
        <v>41</v>
      </c>
      <c r="L83" s="29" t="s">
        <v>41</v>
      </c>
      <c r="M83" s="29" t="s">
        <v>41</v>
      </c>
      <c r="N83" s="29" t="s">
        <v>325</v>
      </c>
      <c r="O83" s="29" t="s">
        <v>805</v>
      </c>
      <c r="P83" s="29" t="s">
        <v>805</v>
      </c>
      <c r="Q83" s="29" t="s">
        <v>805</v>
      </c>
      <c r="R83" s="29" t="s">
        <v>805</v>
      </c>
      <c r="S83" s="29" t="s">
        <v>805</v>
      </c>
      <c r="T83" s="29" t="s">
        <v>805</v>
      </c>
      <c r="U83" s="29" t="s">
        <v>805</v>
      </c>
      <c r="V83" s="29" t="s">
        <v>805</v>
      </c>
      <c r="W83" s="29" t="s">
        <v>805</v>
      </c>
      <c r="X83" s="29" t="s">
        <v>805</v>
      </c>
      <c r="Y83" s="29" t="s">
        <v>805</v>
      </c>
      <c r="Z83" s="29" t="s">
        <v>805</v>
      </c>
      <c r="AA83" s="29" t="s">
        <v>805</v>
      </c>
    </row>
    <row r="84" spans="1:27" s="7" customFormat="1" ht="21" customHeight="1" x14ac:dyDescent="0.35">
      <c r="A84" s="31" t="s">
        <v>220</v>
      </c>
      <c r="B84" s="378" t="s">
        <v>462</v>
      </c>
      <c r="C84" s="379" t="s">
        <v>922</v>
      </c>
      <c r="D84" s="380" t="s">
        <v>119</v>
      </c>
      <c r="E84" s="380" t="s">
        <v>127</v>
      </c>
      <c r="F84" s="380" t="s">
        <v>43</v>
      </c>
      <c r="G84" s="380" t="s">
        <v>575</v>
      </c>
      <c r="H84" s="380" t="s">
        <v>576</v>
      </c>
      <c r="I84" s="380" t="s">
        <v>129</v>
      </c>
      <c r="J84" s="380" t="s">
        <v>128</v>
      </c>
      <c r="K84" s="380" t="s">
        <v>41</v>
      </c>
      <c r="L84" s="380" t="s">
        <v>41</v>
      </c>
      <c r="M84" s="380" t="s">
        <v>41</v>
      </c>
      <c r="N84" s="380" t="s">
        <v>621</v>
      </c>
      <c r="O84" s="380" t="s">
        <v>805</v>
      </c>
      <c r="P84" s="380" t="s">
        <v>805</v>
      </c>
      <c r="Q84" s="380" t="s">
        <v>805</v>
      </c>
      <c r="R84" s="380" t="s">
        <v>805</v>
      </c>
      <c r="S84" s="380" t="s">
        <v>805</v>
      </c>
      <c r="T84" s="380" t="s">
        <v>805</v>
      </c>
      <c r="U84" s="380" t="s">
        <v>805</v>
      </c>
      <c r="V84" s="380" t="s">
        <v>805</v>
      </c>
      <c r="W84" s="380" t="s">
        <v>805</v>
      </c>
      <c r="X84" s="380" t="s">
        <v>805</v>
      </c>
      <c r="Y84" s="380" t="s">
        <v>805</v>
      </c>
      <c r="Z84" s="380" t="s">
        <v>805</v>
      </c>
      <c r="AA84" s="380" t="s">
        <v>805</v>
      </c>
    </row>
    <row r="85" spans="1:27" s="30" customFormat="1" ht="21" customHeight="1" x14ac:dyDescent="0.35">
      <c r="A85" s="27" t="s">
        <v>188</v>
      </c>
      <c r="B85" s="11" t="s">
        <v>463</v>
      </c>
      <c r="C85" s="28" t="s">
        <v>922</v>
      </c>
      <c r="D85" s="29" t="s">
        <v>126</v>
      </c>
      <c r="E85" s="29" t="s">
        <v>131</v>
      </c>
      <c r="F85" s="29" t="s">
        <v>132</v>
      </c>
      <c r="G85" s="29" t="s">
        <v>573</v>
      </c>
      <c r="H85" s="29" t="s">
        <v>574</v>
      </c>
      <c r="I85" s="29" t="s">
        <v>121</v>
      </c>
      <c r="J85" s="29" t="s">
        <v>136</v>
      </c>
      <c r="K85" s="29" t="s">
        <v>41</v>
      </c>
      <c r="L85" s="29" t="s">
        <v>41</v>
      </c>
      <c r="M85" s="29" t="s">
        <v>41</v>
      </c>
      <c r="N85" s="29" t="s">
        <v>41</v>
      </c>
      <c r="O85" s="29" t="s">
        <v>805</v>
      </c>
      <c r="P85" s="29" t="s">
        <v>805</v>
      </c>
      <c r="Q85" s="29" t="s">
        <v>805</v>
      </c>
      <c r="R85" s="29" t="s">
        <v>805</v>
      </c>
      <c r="S85" s="29" t="s">
        <v>805</v>
      </c>
      <c r="T85" s="29" t="s">
        <v>805</v>
      </c>
      <c r="U85" s="29" t="s">
        <v>805</v>
      </c>
      <c r="V85" s="29" t="s">
        <v>805</v>
      </c>
      <c r="W85" s="29" t="s">
        <v>805</v>
      </c>
      <c r="X85" s="29" t="s">
        <v>805</v>
      </c>
      <c r="Y85" s="29" t="s">
        <v>805</v>
      </c>
      <c r="Z85" s="29" t="s">
        <v>805</v>
      </c>
      <c r="AA85" s="29" t="s">
        <v>1227</v>
      </c>
    </row>
    <row r="86" spans="1:27" s="7" customFormat="1" ht="21" customHeight="1" x14ac:dyDescent="0.35">
      <c r="A86" s="31" t="s">
        <v>222</v>
      </c>
      <c r="B86" s="378" t="s">
        <v>464</v>
      </c>
      <c r="C86" s="379" t="s">
        <v>922</v>
      </c>
      <c r="D86" s="380" t="s">
        <v>119</v>
      </c>
      <c r="E86" s="380" t="s">
        <v>131</v>
      </c>
      <c r="F86" s="380" t="s">
        <v>132</v>
      </c>
      <c r="G86" s="380" t="s">
        <v>573</v>
      </c>
      <c r="H86" s="380" t="s">
        <v>574</v>
      </c>
      <c r="I86" s="380" t="s">
        <v>121</v>
      </c>
      <c r="J86" s="380" t="s">
        <v>128</v>
      </c>
      <c r="K86" s="380" t="s">
        <v>41</v>
      </c>
      <c r="L86" s="380" t="s">
        <v>41</v>
      </c>
      <c r="M86" s="380" t="s">
        <v>41</v>
      </c>
      <c r="N86" s="380" t="s">
        <v>41</v>
      </c>
      <c r="O86" s="380" t="s">
        <v>805</v>
      </c>
      <c r="P86" s="380" t="s">
        <v>805</v>
      </c>
      <c r="Q86" s="380" t="s">
        <v>805</v>
      </c>
      <c r="R86" s="380" t="s">
        <v>805</v>
      </c>
      <c r="S86" s="380" t="s">
        <v>805</v>
      </c>
      <c r="T86" s="380" t="s">
        <v>805</v>
      </c>
      <c r="U86" s="380" t="s">
        <v>805</v>
      </c>
      <c r="V86" s="380" t="s">
        <v>805</v>
      </c>
      <c r="W86" s="380" t="s">
        <v>805</v>
      </c>
      <c r="X86" s="380" t="s">
        <v>805</v>
      </c>
      <c r="Y86" s="380" t="s">
        <v>805</v>
      </c>
      <c r="Z86" s="380" t="s">
        <v>805</v>
      </c>
      <c r="AA86" s="380" t="s">
        <v>1227</v>
      </c>
    </row>
    <row r="87" spans="1:27" s="30" customFormat="1" ht="21" customHeight="1" x14ac:dyDescent="0.35">
      <c r="A87" s="27" t="s">
        <v>223</v>
      </c>
      <c r="B87" s="11" t="s">
        <v>465</v>
      </c>
      <c r="C87" s="28" t="s">
        <v>922</v>
      </c>
      <c r="D87" s="29" t="s">
        <v>126</v>
      </c>
      <c r="E87" s="29" t="s">
        <v>131</v>
      </c>
      <c r="F87" s="29" t="s">
        <v>132</v>
      </c>
      <c r="G87" s="29" t="s">
        <v>573</v>
      </c>
      <c r="H87" s="29" t="s">
        <v>574</v>
      </c>
      <c r="I87" s="29" t="s">
        <v>121</v>
      </c>
      <c r="J87" s="29" t="s">
        <v>128</v>
      </c>
      <c r="K87" s="29" t="s">
        <v>41</v>
      </c>
      <c r="L87" s="29" t="s">
        <v>41</v>
      </c>
      <c r="M87" s="29" t="s">
        <v>41</v>
      </c>
      <c r="N87" s="29" t="s">
        <v>41</v>
      </c>
      <c r="O87" s="29" t="s">
        <v>805</v>
      </c>
      <c r="P87" s="29" t="s">
        <v>805</v>
      </c>
      <c r="Q87" s="29" t="s">
        <v>805</v>
      </c>
      <c r="R87" s="29" t="s">
        <v>805</v>
      </c>
      <c r="S87" s="29" t="s">
        <v>805</v>
      </c>
      <c r="T87" s="29" t="s">
        <v>805</v>
      </c>
      <c r="U87" s="29" t="s">
        <v>805</v>
      </c>
      <c r="V87" s="29" t="s">
        <v>805</v>
      </c>
      <c r="W87" s="29" t="s">
        <v>805</v>
      </c>
      <c r="X87" s="29" t="s">
        <v>805</v>
      </c>
      <c r="Y87" s="29" t="s">
        <v>805</v>
      </c>
      <c r="Z87" s="29" t="s">
        <v>617</v>
      </c>
      <c r="AA87" s="29" t="s">
        <v>1227</v>
      </c>
    </row>
    <row r="88" spans="1:27" s="7" customFormat="1" ht="21" customHeight="1" x14ac:dyDescent="0.35">
      <c r="A88" s="31" t="s">
        <v>224</v>
      </c>
      <c r="B88" s="378" t="s">
        <v>466</v>
      </c>
      <c r="C88" s="379" t="s">
        <v>922</v>
      </c>
      <c r="D88" s="380" t="s">
        <v>135</v>
      </c>
      <c r="E88" s="380" t="s">
        <v>127</v>
      </c>
      <c r="F88" s="380" t="s">
        <v>42</v>
      </c>
      <c r="G88" s="380" t="s">
        <v>573</v>
      </c>
      <c r="H88" s="380" t="s">
        <v>574</v>
      </c>
      <c r="I88" s="380" t="s">
        <v>121</v>
      </c>
      <c r="J88" s="380" t="s">
        <v>136</v>
      </c>
      <c r="K88" s="380" t="s">
        <v>137</v>
      </c>
      <c r="L88" s="380" t="s">
        <v>41</v>
      </c>
      <c r="M88" s="380" t="s">
        <v>41</v>
      </c>
      <c r="N88" s="380" t="s">
        <v>41</v>
      </c>
      <c r="O88" s="380" t="s">
        <v>805</v>
      </c>
      <c r="P88" s="380" t="s">
        <v>805</v>
      </c>
      <c r="Q88" s="380" t="s">
        <v>805</v>
      </c>
      <c r="R88" s="380" t="s">
        <v>805</v>
      </c>
      <c r="S88" s="380" t="s">
        <v>805</v>
      </c>
      <c r="T88" s="380" t="s">
        <v>805</v>
      </c>
      <c r="U88" s="380" t="s">
        <v>805</v>
      </c>
      <c r="V88" s="380" t="s">
        <v>805</v>
      </c>
      <c r="W88" s="380" t="s">
        <v>805</v>
      </c>
      <c r="X88" s="380" t="s">
        <v>805</v>
      </c>
      <c r="Y88" s="380" t="s">
        <v>805</v>
      </c>
      <c r="Z88" s="380" t="s">
        <v>805</v>
      </c>
      <c r="AA88" s="380" t="s">
        <v>805</v>
      </c>
    </row>
    <row r="89" spans="1:27" s="30" customFormat="1" ht="21" customHeight="1" x14ac:dyDescent="0.35">
      <c r="A89" s="27" t="s">
        <v>226</v>
      </c>
      <c r="B89" s="11" t="s">
        <v>467</v>
      </c>
      <c r="C89" s="28" t="s">
        <v>922</v>
      </c>
      <c r="D89" s="29" t="s">
        <v>119</v>
      </c>
      <c r="E89" s="29" t="s">
        <v>127</v>
      </c>
      <c r="F89" s="29" t="s">
        <v>43</v>
      </c>
      <c r="G89" s="29" t="s">
        <v>573</v>
      </c>
      <c r="H89" s="29" t="s">
        <v>574</v>
      </c>
      <c r="I89" s="29" t="s">
        <v>121</v>
      </c>
      <c r="J89" s="29" t="s">
        <v>128</v>
      </c>
      <c r="K89" s="29" t="s">
        <v>41</v>
      </c>
      <c r="L89" s="29" t="s">
        <v>41</v>
      </c>
      <c r="M89" s="29" t="s">
        <v>41</v>
      </c>
      <c r="N89" s="29" t="s">
        <v>41</v>
      </c>
      <c r="O89" s="29" t="s">
        <v>805</v>
      </c>
      <c r="P89" s="29" t="s">
        <v>805</v>
      </c>
      <c r="Q89" s="29" t="s">
        <v>805</v>
      </c>
      <c r="R89" s="29" t="s">
        <v>805</v>
      </c>
      <c r="S89" s="29" t="s">
        <v>805</v>
      </c>
      <c r="T89" s="29" t="s">
        <v>805</v>
      </c>
      <c r="U89" s="29" t="s">
        <v>805</v>
      </c>
      <c r="V89" s="29" t="s">
        <v>805</v>
      </c>
      <c r="W89" s="29" t="s">
        <v>805</v>
      </c>
      <c r="X89" s="29" t="s">
        <v>805</v>
      </c>
      <c r="Y89" s="29" t="s">
        <v>805</v>
      </c>
      <c r="Z89" s="29" t="s">
        <v>805</v>
      </c>
      <c r="AA89" s="29" t="s">
        <v>805</v>
      </c>
    </row>
    <row r="90" spans="1:27" s="7" customFormat="1" ht="21" customHeight="1" x14ac:dyDescent="0.35">
      <c r="A90" s="31" t="s">
        <v>225</v>
      </c>
      <c r="B90" s="378" t="s">
        <v>468</v>
      </c>
      <c r="C90" s="379" t="s">
        <v>922</v>
      </c>
      <c r="D90" s="380" t="s">
        <v>119</v>
      </c>
      <c r="E90" s="380" t="s">
        <v>131</v>
      </c>
      <c r="F90" s="380" t="s">
        <v>132</v>
      </c>
      <c r="G90" s="380" t="s">
        <v>573</v>
      </c>
      <c r="H90" s="380" t="s">
        <v>574</v>
      </c>
      <c r="I90" s="380" t="s">
        <v>121</v>
      </c>
      <c r="J90" s="380" t="s">
        <v>136</v>
      </c>
      <c r="K90" s="380" t="s">
        <v>41</v>
      </c>
      <c r="L90" s="380" t="s">
        <v>41</v>
      </c>
      <c r="M90" s="380" t="s">
        <v>41</v>
      </c>
      <c r="N90" s="380" t="s">
        <v>41</v>
      </c>
      <c r="O90" s="380" t="s">
        <v>805</v>
      </c>
      <c r="P90" s="380" t="s">
        <v>805</v>
      </c>
      <c r="Q90" s="380" t="s">
        <v>805</v>
      </c>
      <c r="R90" s="380" t="s">
        <v>805</v>
      </c>
      <c r="S90" s="380" t="s">
        <v>805</v>
      </c>
      <c r="T90" s="380" t="s">
        <v>805</v>
      </c>
      <c r="U90" s="380" t="s">
        <v>805</v>
      </c>
      <c r="V90" s="380" t="s">
        <v>805</v>
      </c>
      <c r="W90" s="380" t="s">
        <v>805</v>
      </c>
      <c r="X90" s="380" t="s">
        <v>805</v>
      </c>
      <c r="Y90" s="380" t="s">
        <v>805</v>
      </c>
      <c r="Z90" s="380" t="s">
        <v>805</v>
      </c>
      <c r="AA90" s="380" t="s">
        <v>1227</v>
      </c>
    </row>
    <row r="91" spans="1:27" s="30" customFormat="1" ht="21" customHeight="1" x14ac:dyDescent="0.35">
      <c r="A91" s="27" t="s">
        <v>227</v>
      </c>
      <c r="B91" s="11" t="s">
        <v>469</v>
      </c>
      <c r="C91" s="28" t="s">
        <v>922</v>
      </c>
      <c r="D91" s="29" t="s">
        <v>126</v>
      </c>
      <c r="E91" s="29" t="s">
        <v>127</v>
      </c>
      <c r="F91" s="29" t="s">
        <v>1216</v>
      </c>
      <c r="G91" s="29" t="s">
        <v>575</v>
      </c>
      <c r="H91" s="29" t="s">
        <v>576</v>
      </c>
      <c r="I91" s="29" t="s">
        <v>129</v>
      </c>
      <c r="J91" s="29" t="s">
        <v>122</v>
      </c>
      <c r="K91" s="29" t="s">
        <v>41</v>
      </c>
      <c r="L91" s="29" t="s">
        <v>123</v>
      </c>
      <c r="M91" s="29" t="s">
        <v>41</v>
      </c>
      <c r="N91" s="29" t="s">
        <v>41</v>
      </c>
      <c r="O91" s="29" t="s">
        <v>805</v>
      </c>
      <c r="P91" s="29" t="s">
        <v>805</v>
      </c>
      <c r="Q91" s="29" t="s">
        <v>805</v>
      </c>
      <c r="R91" s="29" t="s">
        <v>805</v>
      </c>
      <c r="S91" s="29" t="s">
        <v>805</v>
      </c>
      <c r="T91" s="29" t="s">
        <v>805</v>
      </c>
      <c r="U91" s="29" t="s">
        <v>805</v>
      </c>
      <c r="V91" s="29" t="s">
        <v>805</v>
      </c>
      <c r="W91" s="29" t="s">
        <v>805</v>
      </c>
      <c r="X91" s="29" t="s">
        <v>805</v>
      </c>
      <c r="Y91" s="29" t="s">
        <v>805</v>
      </c>
      <c r="Z91" s="29" t="s">
        <v>805</v>
      </c>
      <c r="AA91" s="29" t="s">
        <v>805</v>
      </c>
    </row>
    <row r="92" spans="1:27" s="7" customFormat="1" ht="21" customHeight="1" x14ac:dyDescent="0.35">
      <c r="A92" s="31" t="s">
        <v>67</v>
      </c>
      <c r="B92" s="378" t="s">
        <v>17</v>
      </c>
      <c r="C92" s="379" t="s">
        <v>24</v>
      </c>
      <c r="D92" s="380" t="s">
        <v>40</v>
      </c>
      <c r="E92" s="380" t="s">
        <v>133</v>
      </c>
      <c r="F92" s="380" t="s">
        <v>40</v>
      </c>
      <c r="G92" s="380" t="s">
        <v>573</v>
      </c>
      <c r="H92" s="380" t="s">
        <v>574</v>
      </c>
      <c r="I92" s="380" t="s">
        <v>121</v>
      </c>
      <c r="J92" s="380" t="s">
        <v>128</v>
      </c>
      <c r="K92" s="380" t="s">
        <v>41</v>
      </c>
      <c r="L92" s="380" t="s">
        <v>41</v>
      </c>
      <c r="M92" s="380" t="s">
        <v>41</v>
      </c>
      <c r="N92" s="380" t="s">
        <v>325</v>
      </c>
      <c r="O92" s="380" t="s">
        <v>341</v>
      </c>
      <c r="P92" s="380" t="s">
        <v>805</v>
      </c>
      <c r="Q92" s="380" t="s">
        <v>342</v>
      </c>
      <c r="R92" s="380" t="s">
        <v>805</v>
      </c>
      <c r="S92" s="380" t="s">
        <v>805</v>
      </c>
      <c r="T92" s="380" t="s">
        <v>345</v>
      </c>
      <c r="U92" s="380" t="s">
        <v>805</v>
      </c>
      <c r="V92" s="380" t="s">
        <v>805</v>
      </c>
      <c r="W92" s="380" t="s">
        <v>805</v>
      </c>
      <c r="X92" s="380" t="s">
        <v>805</v>
      </c>
      <c r="Y92" s="380" t="s">
        <v>805</v>
      </c>
      <c r="Z92" s="380" t="s">
        <v>805</v>
      </c>
      <c r="AA92" s="380" t="s">
        <v>805</v>
      </c>
    </row>
    <row r="93" spans="1:27" s="30" customFormat="1" ht="21" customHeight="1" x14ac:dyDescent="0.35">
      <c r="A93" s="27" t="s">
        <v>231</v>
      </c>
      <c r="B93" s="11" t="s">
        <v>470</v>
      </c>
      <c r="C93" s="28" t="s">
        <v>922</v>
      </c>
      <c r="D93" s="29" t="s">
        <v>119</v>
      </c>
      <c r="E93" s="29" t="s">
        <v>133</v>
      </c>
      <c r="F93" s="29" t="s">
        <v>43</v>
      </c>
      <c r="G93" s="29" t="s">
        <v>575</v>
      </c>
      <c r="H93" s="29" t="s">
        <v>574</v>
      </c>
      <c r="I93" s="29" t="s">
        <v>121</v>
      </c>
      <c r="J93" s="29" t="s">
        <v>122</v>
      </c>
      <c r="K93" s="29" t="s">
        <v>41</v>
      </c>
      <c r="L93" s="29" t="s">
        <v>123</v>
      </c>
      <c r="M93" s="29" t="s">
        <v>41</v>
      </c>
      <c r="N93" s="29" t="s">
        <v>41</v>
      </c>
      <c r="O93" s="29" t="s">
        <v>805</v>
      </c>
      <c r="P93" s="29" t="s">
        <v>805</v>
      </c>
      <c r="Q93" s="29" t="s">
        <v>805</v>
      </c>
      <c r="R93" s="29" t="s">
        <v>805</v>
      </c>
      <c r="S93" s="29" t="s">
        <v>805</v>
      </c>
      <c r="T93" s="29" t="s">
        <v>805</v>
      </c>
      <c r="U93" s="29" t="s">
        <v>805</v>
      </c>
      <c r="V93" s="29" t="s">
        <v>805</v>
      </c>
      <c r="W93" s="29" t="s">
        <v>805</v>
      </c>
      <c r="X93" s="29" t="s">
        <v>805</v>
      </c>
      <c r="Y93" s="29" t="s">
        <v>805</v>
      </c>
      <c r="Z93" s="29" t="s">
        <v>805</v>
      </c>
      <c r="AA93" s="29" t="s">
        <v>805</v>
      </c>
    </row>
    <row r="94" spans="1:27" s="7" customFormat="1" ht="21" customHeight="1" x14ac:dyDescent="0.35">
      <c r="A94" s="31" t="s">
        <v>158</v>
      </c>
      <c r="B94" s="378" t="s">
        <v>471</v>
      </c>
      <c r="C94" s="379" t="s">
        <v>922</v>
      </c>
      <c r="D94" s="380" t="s">
        <v>119</v>
      </c>
      <c r="E94" s="380" t="s">
        <v>133</v>
      </c>
      <c r="F94" s="380" t="s">
        <v>43</v>
      </c>
      <c r="G94" s="380" t="s">
        <v>573</v>
      </c>
      <c r="H94" s="380" t="s">
        <v>574</v>
      </c>
      <c r="I94" s="380" t="s">
        <v>121</v>
      </c>
      <c r="J94" s="380" t="s">
        <v>128</v>
      </c>
      <c r="K94" s="380" t="s">
        <v>41</v>
      </c>
      <c r="L94" s="380" t="s">
        <v>41</v>
      </c>
      <c r="M94" s="380" t="s">
        <v>124</v>
      </c>
      <c r="N94" s="380" t="s">
        <v>325</v>
      </c>
      <c r="O94" s="380" t="s">
        <v>805</v>
      </c>
      <c r="P94" s="380" t="s">
        <v>805</v>
      </c>
      <c r="Q94" s="380" t="s">
        <v>805</v>
      </c>
      <c r="R94" s="380" t="s">
        <v>805</v>
      </c>
      <c r="S94" s="380" t="s">
        <v>805</v>
      </c>
      <c r="T94" s="380" t="s">
        <v>805</v>
      </c>
      <c r="U94" s="380" t="s">
        <v>805</v>
      </c>
      <c r="V94" s="380" t="s">
        <v>805</v>
      </c>
      <c r="W94" s="380" t="s">
        <v>805</v>
      </c>
      <c r="X94" s="380" t="s">
        <v>347</v>
      </c>
      <c r="Y94" s="380" t="s">
        <v>805</v>
      </c>
      <c r="Z94" s="380" t="s">
        <v>805</v>
      </c>
      <c r="AA94" s="380" t="s">
        <v>805</v>
      </c>
    </row>
    <row r="95" spans="1:27" s="30" customFormat="1" ht="21" customHeight="1" x14ac:dyDescent="0.35">
      <c r="A95" s="27" t="s">
        <v>228</v>
      </c>
      <c r="B95" s="11" t="s">
        <v>472</v>
      </c>
      <c r="C95" s="28" t="s">
        <v>922</v>
      </c>
      <c r="D95" s="29" t="s">
        <v>142</v>
      </c>
      <c r="E95" s="29" t="s">
        <v>133</v>
      </c>
      <c r="F95" s="29" t="s">
        <v>1216</v>
      </c>
      <c r="G95" s="29" t="s">
        <v>573</v>
      </c>
      <c r="H95" s="29" t="s">
        <v>574</v>
      </c>
      <c r="I95" s="29" t="s">
        <v>121</v>
      </c>
      <c r="J95" s="29" t="s">
        <v>136</v>
      </c>
      <c r="K95" s="29" t="s">
        <v>137</v>
      </c>
      <c r="L95" s="29" t="s">
        <v>41</v>
      </c>
      <c r="M95" s="29" t="s">
        <v>124</v>
      </c>
      <c r="N95" s="29" t="s">
        <v>41</v>
      </c>
      <c r="O95" s="29" t="s">
        <v>805</v>
      </c>
      <c r="P95" s="29" t="s">
        <v>805</v>
      </c>
      <c r="Q95" s="29" t="s">
        <v>805</v>
      </c>
      <c r="R95" s="29" t="s">
        <v>805</v>
      </c>
      <c r="S95" s="29" t="s">
        <v>805</v>
      </c>
      <c r="T95" s="29" t="s">
        <v>805</v>
      </c>
      <c r="U95" s="29" t="s">
        <v>805</v>
      </c>
      <c r="V95" s="29" t="s">
        <v>805</v>
      </c>
      <c r="W95" s="29" t="s">
        <v>805</v>
      </c>
      <c r="X95" s="29" t="s">
        <v>805</v>
      </c>
      <c r="Y95" s="29" t="s">
        <v>805</v>
      </c>
      <c r="Z95" s="29" t="s">
        <v>805</v>
      </c>
      <c r="AA95" s="29" t="s">
        <v>805</v>
      </c>
    </row>
    <row r="96" spans="1:27" s="7" customFormat="1" ht="21" customHeight="1" x14ac:dyDescent="0.35">
      <c r="A96" s="31" t="s">
        <v>268</v>
      </c>
      <c r="B96" s="378" t="s">
        <v>473</v>
      </c>
      <c r="C96" s="379" t="s">
        <v>922</v>
      </c>
      <c r="D96" s="380" t="s">
        <v>135</v>
      </c>
      <c r="E96" s="380" t="s">
        <v>131</v>
      </c>
      <c r="F96" s="380" t="s">
        <v>42</v>
      </c>
      <c r="G96" s="380" t="s">
        <v>573</v>
      </c>
      <c r="H96" s="380" t="s">
        <v>574</v>
      </c>
      <c r="I96" s="380" t="s">
        <v>121</v>
      </c>
      <c r="J96" s="380" t="s">
        <v>136</v>
      </c>
      <c r="K96" s="380" t="s">
        <v>137</v>
      </c>
      <c r="L96" s="380" t="s">
        <v>41</v>
      </c>
      <c r="M96" s="380" t="s">
        <v>41</v>
      </c>
      <c r="N96" s="380" t="s">
        <v>41</v>
      </c>
      <c r="O96" s="380" t="s">
        <v>805</v>
      </c>
      <c r="P96" s="380" t="s">
        <v>805</v>
      </c>
      <c r="Q96" s="380" t="s">
        <v>805</v>
      </c>
      <c r="R96" s="380" t="s">
        <v>805</v>
      </c>
      <c r="S96" s="380" t="s">
        <v>805</v>
      </c>
      <c r="T96" s="380" t="s">
        <v>805</v>
      </c>
      <c r="U96" s="380" t="s">
        <v>805</v>
      </c>
      <c r="V96" s="380" t="s">
        <v>805</v>
      </c>
      <c r="W96" s="380" t="s">
        <v>805</v>
      </c>
      <c r="X96" s="380" t="s">
        <v>805</v>
      </c>
      <c r="Y96" s="380" t="s">
        <v>805</v>
      </c>
      <c r="Z96" s="380" t="s">
        <v>805</v>
      </c>
      <c r="AA96" s="380" t="s">
        <v>805</v>
      </c>
    </row>
    <row r="97" spans="1:27" s="30" customFormat="1" ht="21" customHeight="1" x14ac:dyDescent="0.35">
      <c r="A97" s="27" t="s">
        <v>229</v>
      </c>
      <c r="B97" s="11" t="s">
        <v>474</v>
      </c>
      <c r="C97" s="28" t="s">
        <v>922</v>
      </c>
      <c r="D97" s="29" t="s">
        <v>119</v>
      </c>
      <c r="E97" s="29" t="s">
        <v>131</v>
      </c>
      <c r="F97" s="29" t="s">
        <v>132</v>
      </c>
      <c r="G97" s="29" t="s">
        <v>573</v>
      </c>
      <c r="H97" s="29" t="s">
        <v>574</v>
      </c>
      <c r="I97" s="29" t="s">
        <v>121</v>
      </c>
      <c r="J97" s="29" t="s">
        <v>128</v>
      </c>
      <c r="K97" s="29" t="s">
        <v>41</v>
      </c>
      <c r="L97" s="29" t="s">
        <v>41</v>
      </c>
      <c r="M97" s="29" t="s">
        <v>41</v>
      </c>
      <c r="N97" s="29" t="s">
        <v>41</v>
      </c>
      <c r="O97" s="29" t="s">
        <v>805</v>
      </c>
      <c r="P97" s="29" t="s">
        <v>805</v>
      </c>
      <c r="Q97" s="29" t="s">
        <v>805</v>
      </c>
      <c r="R97" s="29" t="s">
        <v>805</v>
      </c>
      <c r="S97" s="29" t="s">
        <v>805</v>
      </c>
      <c r="T97" s="29" t="s">
        <v>805</v>
      </c>
      <c r="U97" s="29" t="s">
        <v>805</v>
      </c>
      <c r="V97" s="29" t="s">
        <v>805</v>
      </c>
      <c r="W97" s="29" t="s">
        <v>805</v>
      </c>
      <c r="X97" s="29" t="s">
        <v>805</v>
      </c>
      <c r="Y97" s="29" t="s">
        <v>805</v>
      </c>
      <c r="Z97" s="29" t="s">
        <v>805</v>
      </c>
      <c r="AA97" s="29" t="s">
        <v>1227</v>
      </c>
    </row>
    <row r="98" spans="1:27" s="7" customFormat="1" ht="21" customHeight="1" x14ac:dyDescent="0.35">
      <c r="A98" s="31" t="s">
        <v>230</v>
      </c>
      <c r="B98" s="378" t="s">
        <v>475</v>
      </c>
      <c r="C98" s="379" t="s">
        <v>922</v>
      </c>
      <c r="D98" s="380" t="s">
        <v>119</v>
      </c>
      <c r="E98" s="380" t="s">
        <v>131</v>
      </c>
      <c r="F98" s="380" t="s">
        <v>132</v>
      </c>
      <c r="G98" s="380" t="s">
        <v>575</v>
      </c>
      <c r="H98" s="380" t="s">
        <v>576</v>
      </c>
      <c r="I98" s="380" t="s">
        <v>129</v>
      </c>
      <c r="J98" s="380" t="s">
        <v>128</v>
      </c>
      <c r="K98" s="380" t="s">
        <v>41</v>
      </c>
      <c r="L98" s="380" t="s">
        <v>41</v>
      </c>
      <c r="M98" s="380" t="s">
        <v>41</v>
      </c>
      <c r="N98" s="380" t="s">
        <v>41</v>
      </c>
      <c r="O98" s="380" t="s">
        <v>805</v>
      </c>
      <c r="P98" s="380" t="s">
        <v>805</v>
      </c>
      <c r="Q98" s="380" t="s">
        <v>805</v>
      </c>
      <c r="R98" s="380" t="s">
        <v>805</v>
      </c>
      <c r="S98" s="380" t="s">
        <v>805</v>
      </c>
      <c r="T98" s="380" t="s">
        <v>805</v>
      </c>
      <c r="U98" s="380" t="s">
        <v>805</v>
      </c>
      <c r="V98" s="380" t="s">
        <v>805</v>
      </c>
      <c r="W98" s="380" t="s">
        <v>805</v>
      </c>
      <c r="X98" s="380" t="s">
        <v>805</v>
      </c>
      <c r="Y98" s="380" t="s">
        <v>805</v>
      </c>
      <c r="Z98" s="380" t="s">
        <v>805</v>
      </c>
      <c r="AA98" s="380" t="s">
        <v>805</v>
      </c>
    </row>
    <row r="99" spans="1:27" s="30" customFormat="1" ht="21" customHeight="1" x14ac:dyDescent="0.35">
      <c r="A99" s="27" t="s">
        <v>232</v>
      </c>
      <c r="B99" s="11" t="s">
        <v>476</v>
      </c>
      <c r="C99" s="28" t="s">
        <v>922</v>
      </c>
      <c r="D99" s="29" t="s">
        <v>119</v>
      </c>
      <c r="E99" s="29" t="s">
        <v>133</v>
      </c>
      <c r="F99" s="29" t="s">
        <v>43</v>
      </c>
      <c r="G99" s="29" t="s">
        <v>573</v>
      </c>
      <c r="H99" s="29" t="s">
        <v>574</v>
      </c>
      <c r="I99" s="29" t="s">
        <v>121</v>
      </c>
      <c r="J99" s="29" t="s">
        <v>122</v>
      </c>
      <c r="K99" s="29" t="s">
        <v>41</v>
      </c>
      <c r="L99" s="29" t="s">
        <v>123</v>
      </c>
      <c r="M99" s="29" t="s">
        <v>124</v>
      </c>
      <c r="N99" s="29" t="s">
        <v>325</v>
      </c>
      <c r="O99" s="29" t="s">
        <v>805</v>
      </c>
      <c r="P99" s="29" t="s">
        <v>805</v>
      </c>
      <c r="Q99" s="29" t="s">
        <v>805</v>
      </c>
      <c r="R99" s="29" t="s">
        <v>805</v>
      </c>
      <c r="S99" s="29" t="s">
        <v>805</v>
      </c>
      <c r="T99" s="29" t="s">
        <v>805</v>
      </c>
      <c r="U99" s="29" t="s">
        <v>805</v>
      </c>
      <c r="V99" s="29" t="s">
        <v>805</v>
      </c>
      <c r="W99" s="29" t="s">
        <v>805</v>
      </c>
      <c r="X99" s="29" t="s">
        <v>347</v>
      </c>
      <c r="Y99" s="29" t="s">
        <v>805</v>
      </c>
      <c r="Z99" s="29" t="s">
        <v>805</v>
      </c>
      <c r="AA99" s="29" t="s">
        <v>805</v>
      </c>
    </row>
    <row r="100" spans="1:27" s="7" customFormat="1" ht="21" customHeight="1" x14ac:dyDescent="0.35">
      <c r="A100" s="31" t="s">
        <v>234</v>
      </c>
      <c r="B100" s="378" t="s">
        <v>477</v>
      </c>
      <c r="C100" s="379" t="s">
        <v>922</v>
      </c>
      <c r="D100" s="380" t="s">
        <v>119</v>
      </c>
      <c r="E100" s="380" t="s">
        <v>127</v>
      </c>
      <c r="F100" s="380" t="s">
        <v>43</v>
      </c>
      <c r="G100" s="380" t="s">
        <v>573</v>
      </c>
      <c r="H100" s="380" t="s">
        <v>574</v>
      </c>
      <c r="I100" s="380" t="s">
        <v>121</v>
      </c>
      <c r="J100" s="380" t="s">
        <v>128</v>
      </c>
      <c r="K100" s="380" t="s">
        <v>41</v>
      </c>
      <c r="L100" s="380" t="s">
        <v>41</v>
      </c>
      <c r="M100" s="380" t="s">
        <v>41</v>
      </c>
      <c r="N100" s="380" t="s">
        <v>41</v>
      </c>
      <c r="O100" s="380" t="s">
        <v>805</v>
      </c>
      <c r="P100" s="380" t="s">
        <v>805</v>
      </c>
      <c r="Q100" s="380" t="s">
        <v>805</v>
      </c>
      <c r="R100" s="380" t="s">
        <v>805</v>
      </c>
      <c r="S100" s="380" t="s">
        <v>805</v>
      </c>
      <c r="T100" s="380" t="s">
        <v>805</v>
      </c>
      <c r="U100" s="380" t="s">
        <v>805</v>
      </c>
      <c r="V100" s="380" t="s">
        <v>805</v>
      </c>
      <c r="W100" s="380" t="s">
        <v>805</v>
      </c>
      <c r="X100" s="380" t="s">
        <v>805</v>
      </c>
      <c r="Y100" s="380" t="s">
        <v>805</v>
      </c>
      <c r="Z100" s="380" t="s">
        <v>805</v>
      </c>
      <c r="AA100" s="380" t="s">
        <v>805</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805</v>
      </c>
      <c r="P101" s="29" t="s">
        <v>805</v>
      </c>
      <c r="Q101" s="29" t="s">
        <v>805</v>
      </c>
      <c r="R101" s="29" t="s">
        <v>805</v>
      </c>
      <c r="S101" s="29" t="s">
        <v>344</v>
      </c>
      <c r="T101" s="29" t="s">
        <v>805</v>
      </c>
      <c r="U101" s="29" t="s">
        <v>805</v>
      </c>
      <c r="V101" s="29" t="s">
        <v>805</v>
      </c>
      <c r="W101" s="29" t="s">
        <v>805</v>
      </c>
      <c r="X101" s="29" t="s">
        <v>805</v>
      </c>
      <c r="Y101" s="29" t="s">
        <v>805</v>
      </c>
      <c r="Z101" s="29" t="s">
        <v>805</v>
      </c>
      <c r="AA101" s="29" t="s">
        <v>805</v>
      </c>
    </row>
    <row r="102" spans="1:27" s="7" customFormat="1" ht="21" customHeight="1" x14ac:dyDescent="0.35">
      <c r="A102" s="31" t="s">
        <v>79</v>
      </c>
      <c r="B102" s="378" t="s">
        <v>479</v>
      </c>
      <c r="C102" s="379" t="s">
        <v>27</v>
      </c>
      <c r="D102" s="380" t="s">
        <v>40</v>
      </c>
      <c r="E102" s="380" t="s">
        <v>127</v>
      </c>
      <c r="F102" s="380" t="s">
        <v>40</v>
      </c>
      <c r="G102" s="380" t="s">
        <v>575</v>
      </c>
      <c r="H102" s="380" t="s">
        <v>576</v>
      </c>
      <c r="I102" s="380" t="s">
        <v>129</v>
      </c>
      <c r="J102" s="380" t="s">
        <v>128</v>
      </c>
      <c r="K102" s="380" t="s">
        <v>41</v>
      </c>
      <c r="L102" s="380" t="s">
        <v>41</v>
      </c>
      <c r="M102" s="380" t="s">
        <v>41</v>
      </c>
      <c r="N102" s="380" t="s">
        <v>325</v>
      </c>
      <c r="O102" s="380" t="s">
        <v>341</v>
      </c>
      <c r="P102" s="380" t="s">
        <v>376</v>
      </c>
      <c r="Q102" s="380" t="s">
        <v>805</v>
      </c>
      <c r="R102" s="380" t="s">
        <v>805</v>
      </c>
      <c r="S102" s="380" t="s">
        <v>805</v>
      </c>
      <c r="T102" s="380" t="s">
        <v>805</v>
      </c>
      <c r="U102" s="380" t="s">
        <v>805</v>
      </c>
      <c r="V102" s="380" t="s">
        <v>350</v>
      </c>
      <c r="W102" s="380" t="s">
        <v>805</v>
      </c>
      <c r="X102" s="380" t="s">
        <v>805</v>
      </c>
      <c r="Y102" s="380" t="s">
        <v>805</v>
      </c>
      <c r="Z102" s="380" t="s">
        <v>805</v>
      </c>
      <c r="AA102" s="380" t="s">
        <v>805</v>
      </c>
    </row>
    <row r="103" spans="1:27" s="30" customFormat="1" ht="21" customHeight="1" x14ac:dyDescent="0.35">
      <c r="A103" s="27" t="s">
        <v>269</v>
      </c>
      <c r="B103" s="11" t="s">
        <v>480</v>
      </c>
      <c r="C103" s="28" t="s">
        <v>922</v>
      </c>
      <c r="D103" s="29" t="s">
        <v>135</v>
      </c>
      <c r="E103" s="29" t="s">
        <v>127</v>
      </c>
      <c r="F103" s="29" t="s">
        <v>42</v>
      </c>
      <c r="G103" s="29" t="s">
        <v>573</v>
      </c>
      <c r="H103" s="29" t="s">
        <v>574</v>
      </c>
      <c r="I103" s="29" t="s">
        <v>121</v>
      </c>
      <c r="J103" s="29" t="s">
        <v>136</v>
      </c>
      <c r="K103" s="29" t="s">
        <v>137</v>
      </c>
      <c r="L103" s="29" t="s">
        <v>41</v>
      </c>
      <c r="M103" s="29" t="s">
        <v>41</v>
      </c>
      <c r="N103" s="29" t="s">
        <v>41</v>
      </c>
      <c r="O103" s="29" t="s">
        <v>805</v>
      </c>
      <c r="P103" s="29" t="s">
        <v>805</v>
      </c>
      <c r="Q103" s="29" t="s">
        <v>805</v>
      </c>
      <c r="R103" s="29" t="s">
        <v>805</v>
      </c>
      <c r="S103" s="29" t="s">
        <v>805</v>
      </c>
      <c r="T103" s="29" t="s">
        <v>805</v>
      </c>
      <c r="U103" s="29" t="s">
        <v>805</v>
      </c>
      <c r="V103" s="29" t="s">
        <v>805</v>
      </c>
      <c r="W103" s="29" t="s">
        <v>805</v>
      </c>
      <c r="X103" s="29" t="s">
        <v>805</v>
      </c>
      <c r="Y103" s="29" t="s">
        <v>805</v>
      </c>
      <c r="Z103" s="29" t="s">
        <v>805</v>
      </c>
      <c r="AA103" s="29" t="s">
        <v>805</v>
      </c>
    </row>
    <row r="104" spans="1:27" s="7" customFormat="1" ht="21" customHeight="1" x14ac:dyDescent="0.35">
      <c r="A104" s="31" t="s">
        <v>235</v>
      </c>
      <c r="B104" s="378" t="s">
        <v>481</v>
      </c>
      <c r="C104" s="379" t="s">
        <v>922</v>
      </c>
      <c r="D104" s="380" t="s">
        <v>126</v>
      </c>
      <c r="E104" s="380" t="s">
        <v>131</v>
      </c>
      <c r="F104" s="380" t="s">
        <v>132</v>
      </c>
      <c r="G104" s="380" t="s">
        <v>573</v>
      </c>
      <c r="H104" s="380" t="s">
        <v>574</v>
      </c>
      <c r="I104" s="380" t="s">
        <v>121</v>
      </c>
      <c r="J104" s="380" t="s">
        <v>122</v>
      </c>
      <c r="K104" s="380" t="s">
        <v>41</v>
      </c>
      <c r="L104" s="380" t="s">
        <v>41</v>
      </c>
      <c r="M104" s="380" t="s">
        <v>41</v>
      </c>
      <c r="N104" s="380" t="s">
        <v>41</v>
      </c>
      <c r="O104" s="380" t="s">
        <v>805</v>
      </c>
      <c r="P104" s="380" t="s">
        <v>805</v>
      </c>
      <c r="Q104" s="380" t="s">
        <v>805</v>
      </c>
      <c r="R104" s="380" t="s">
        <v>805</v>
      </c>
      <c r="S104" s="380" t="s">
        <v>805</v>
      </c>
      <c r="T104" s="380" t="s">
        <v>805</v>
      </c>
      <c r="U104" s="380" t="s">
        <v>805</v>
      </c>
      <c r="V104" s="380" t="s">
        <v>805</v>
      </c>
      <c r="W104" s="380" t="s">
        <v>805</v>
      </c>
      <c r="X104" s="380" t="s">
        <v>805</v>
      </c>
      <c r="Y104" s="380" t="s">
        <v>805</v>
      </c>
      <c r="Z104" s="380" t="s">
        <v>805</v>
      </c>
      <c r="AA104" s="380" t="s">
        <v>805</v>
      </c>
    </row>
    <row r="105" spans="1:27" s="30" customFormat="1" ht="21" customHeight="1" x14ac:dyDescent="0.35">
      <c r="A105" s="27" t="s">
        <v>280</v>
      </c>
      <c r="B105" s="11" t="s">
        <v>482</v>
      </c>
      <c r="C105" s="28" t="s">
        <v>922</v>
      </c>
      <c r="D105" s="29" t="s">
        <v>119</v>
      </c>
      <c r="E105" s="29" t="s">
        <v>133</v>
      </c>
      <c r="F105" s="29" t="s">
        <v>43</v>
      </c>
      <c r="G105" s="29" t="s">
        <v>573</v>
      </c>
      <c r="H105" s="29" t="s">
        <v>574</v>
      </c>
      <c r="I105" s="29" t="s">
        <v>121</v>
      </c>
      <c r="J105" s="29" t="s">
        <v>136</v>
      </c>
      <c r="K105" s="29" t="s">
        <v>41</v>
      </c>
      <c r="L105" s="29" t="s">
        <v>41</v>
      </c>
      <c r="M105" s="29" t="s">
        <v>41</v>
      </c>
      <c r="N105" s="29" t="s">
        <v>41</v>
      </c>
      <c r="O105" s="29" t="s">
        <v>805</v>
      </c>
      <c r="P105" s="29" t="s">
        <v>805</v>
      </c>
      <c r="Q105" s="29" t="s">
        <v>805</v>
      </c>
      <c r="R105" s="29" t="s">
        <v>805</v>
      </c>
      <c r="S105" s="29" t="s">
        <v>805</v>
      </c>
      <c r="T105" s="29" t="s">
        <v>805</v>
      </c>
      <c r="U105" s="29" t="s">
        <v>805</v>
      </c>
      <c r="V105" s="29" t="s">
        <v>805</v>
      </c>
      <c r="W105" s="29" t="s">
        <v>805</v>
      </c>
      <c r="X105" s="29" t="s">
        <v>805</v>
      </c>
      <c r="Y105" s="29" t="s">
        <v>805</v>
      </c>
      <c r="Z105" s="29" t="s">
        <v>805</v>
      </c>
      <c r="AA105" s="29" t="s">
        <v>805</v>
      </c>
    </row>
    <row r="106" spans="1:27" s="7" customFormat="1" ht="21" customHeight="1" x14ac:dyDescent="0.35">
      <c r="A106" s="31" t="s">
        <v>47</v>
      </c>
      <c r="B106" s="378" t="s">
        <v>2</v>
      </c>
      <c r="C106" s="379" t="s">
        <v>8</v>
      </c>
      <c r="D106" s="380" t="s">
        <v>40</v>
      </c>
      <c r="E106" s="380" t="s">
        <v>133</v>
      </c>
      <c r="F106" s="380" t="s">
        <v>40</v>
      </c>
      <c r="G106" s="380" t="s">
        <v>575</v>
      </c>
      <c r="H106" s="380" t="s">
        <v>574</v>
      </c>
      <c r="I106" s="380" t="s">
        <v>121</v>
      </c>
      <c r="J106" s="380" t="s">
        <v>122</v>
      </c>
      <c r="K106" s="380" t="s">
        <v>41</v>
      </c>
      <c r="L106" s="380" t="s">
        <v>123</v>
      </c>
      <c r="M106" s="380" t="s">
        <v>124</v>
      </c>
      <c r="N106" s="380" t="s">
        <v>325</v>
      </c>
      <c r="O106" s="380" t="s">
        <v>805</v>
      </c>
      <c r="P106" s="380" t="s">
        <v>805</v>
      </c>
      <c r="Q106" s="380" t="s">
        <v>805</v>
      </c>
      <c r="R106" s="380" t="s">
        <v>805</v>
      </c>
      <c r="S106" s="380" t="s">
        <v>805</v>
      </c>
      <c r="T106" s="380" t="s">
        <v>805</v>
      </c>
      <c r="U106" s="380" t="s">
        <v>346</v>
      </c>
      <c r="V106" s="380" t="s">
        <v>805</v>
      </c>
      <c r="W106" s="380" t="s">
        <v>805</v>
      </c>
      <c r="X106" s="380" t="s">
        <v>805</v>
      </c>
      <c r="Y106" s="380" t="s">
        <v>805</v>
      </c>
      <c r="Z106" s="380" t="s">
        <v>805</v>
      </c>
      <c r="AA106" s="380" t="s">
        <v>805</v>
      </c>
    </row>
    <row r="107" spans="1:27" s="30" customFormat="1" ht="21" customHeight="1" x14ac:dyDescent="0.35">
      <c r="A107" s="27" t="s">
        <v>236</v>
      </c>
      <c r="B107" s="11" t="s">
        <v>483</v>
      </c>
      <c r="C107" s="28" t="s">
        <v>922</v>
      </c>
      <c r="D107" s="29" t="s">
        <v>126</v>
      </c>
      <c r="E107" s="29" t="s">
        <v>131</v>
      </c>
      <c r="F107" s="29" t="s">
        <v>132</v>
      </c>
      <c r="G107" s="29" t="s">
        <v>573</v>
      </c>
      <c r="H107" s="29" t="s">
        <v>574</v>
      </c>
      <c r="I107" s="29" t="s">
        <v>121</v>
      </c>
      <c r="J107" s="29" t="s">
        <v>128</v>
      </c>
      <c r="K107" s="29" t="s">
        <v>41</v>
      </c>
      <c r="L107" s="29" t="s">
        <v>41</v>
      </c>
      <c r="M107" s="29" t="s">
        <v>41</v>
      </c>
      <c r="N107" s="29" t="s">
        <v>41</v>
      </c>
      <c r="O107" s="29" t="s">
        <v>805</v>
      </c>
      <c r="P107" s="29" t="s">
        <v>805</v>
      </c>
      <c r="Q107" s="29" t="s">
        <v>805</v>
      </c>
      <c r="R107" s="29" t="s">
        <v>805</v>
      </c>
      <c r="S107" s="29" t="s">
        <v>805</v>
      </c>
      <c r="T107" s="29" t="s">
        <v>805</v>
      </c>
      <c r="U107" s="29" t="s">
        <v>805</v>
      </c>
      <c r="V107" s="29" t="s">
        <v>805</v>
      </c>
      <c r="W107" s="29" t="s">
        <v>805</v>
      </c>
      <c r="X107" s="29" t="s">
        <v>805</v>
      </c>
      <c r="Y107" s="29" t="s">
        <v>805</v>
      </c>
      <c r="Z107" s="29" t="s">
        <v>617</v>
      </c>
      <c r="AA107" s="29" t="s">
        <v>1227</v>
      </c>
    </row>
    <row r="108" spans="1:27" s="7" customFormat="1" ht="21" customHeight="1" x14ac:dyDescent="0.35">
      <c r="A108" s="31" t="s">
        <v>237</v>
      </c>
      <c r="B108" s="378" t="s">
        <v>484</v>
      </c>
      <c r="C108" s="379" t="s">
        <v>922</v>
      </c>
      <c r="D108" s="380" t="s">
        <v>126</v>
      </c>
      <c r="E108" s="380" t="s">
        <v>131</v>
      </c>
      <c r="F108" s="380" t="s">
        <v>132</v>
      </c>
      <c r="G108" s="380" t="s">
        <v>573</v>
      </c>
      <c r="H108" s="380" t="s">
        <v>574</v>
      </c>
      <c r="I108" s="380" t="s">
        <v>121</v>
      </c>
      <c r="J108" s="380" t="s">
        <v>122</v>
      </c>
      <c r="K108" s="380" t="s">
        <v>41</v>
      </c>
      <c r="L108" s="380" t="s">
        <v>41</v>
      </c>
      <c r="M108" s="380" t="s">
        <v>41</v>
      </c>
      <c r="N108" s="380" t="s">
        <v>41</v>
      </c>
      <c r="O108" s="380" t="s">
        <v>805</v>
      </c>
      <c r="P108" s="380" t="s">
        <v>805</v>
      </c>
      <c r="Q108" s="380" t="s">
        <v>805</v>
      </c>
      <c r="R108" s="380" t="s">
        <v>805</v>
      </c>
      <c r="S108" s="380" t="s">
        <v>805</v>
      </c>
      <c r="T108" s="380" t="s">
        <v>805</v>
      </c>
      <c r="U108" s="380" t="s">
        <v>805</v>
      </c>
      <c r="V108" s="380" t="s">
        <v>805</v>
      </c>
      <c r="W108" s="380" t="s">
        <v>805</v>
      </c>
      <c r="X108" s="380" t="s">
        <v>805</v>
      </c>
      <c r="Y108" s="380" t="s">
        <v>805</v>
      </c>
      <c r="Z108" s="380" t="s">
        <v>617</v>
      </c>
      <c r="AA108" s="380" t="s">
        <v>1227</v>
      </c>
    </row>
    <row r="109" spans="1:27" s="30" customFormat="1" ht="21" customHeight="1" x14ac:dyDescent="0.35">
      <c r="A109" s="27" t="s">
        <v>233</v>
      </c>
      <c r="B109" s="11" t="s">
        <v>485</v>
      </c>
      <c r="C109" s="28" t="s">
        <v>922</v>
      </c>
      <c r="D109" s="29" t="s">
        <v>126</v>
      </c>
      <c r="E109" s="29" t="s">
        <v>131</v>
      </c>
      <c r="F109" s="29" t="s">
        <v>132</v>
      </c>
      <c r="G109" s="29" t="s">
        <v>573</v>
      </c>
      <c r="H109" s="29" t="s">
        <v>574</v>
      </c>
      <c r="I109" s="29" t="s">
        <v>121</v>
      </c>
      <c r="J109" s="29" t="s">
        <v>128</v>
      </c>
      <c r="K109" s="29" t="s">
        <v>41</v>
      </c>
      <c r="L109" s="29" t="s">
        <v>41</v>
      </c>
      <c r="M109" s="29" t="s">
        <v>41</v>
      </c>
      <c r="N109" s="29" t="s">
        <v>41</v>
      </c>
      <c r="O109" s="29" t="s">
        <v>805</v>
      </c>
      <c r="P109" s="29" t="s">
        <v>805</v>
      </c>
      <c r="Q109" s="29" t="s">
        <v>805</v>
      </c>
      <c r="R109" s="29" t="s">
        <v>805</v>
      </c>
      <c r="S109" s="29" t="s">
        <v>805</v>
      </c>
      <c r="T109" s="29" t="s">
        <v>805</v>
      </c>
      <c r="U109" s="29" t="s">
        <v>805</v>
      </c>
      <c r="V109" s="29" t="s">
        <v>805</v>
      </c>
      <c r="W109" s="29" t="s">
        <v>805</v>
      </c>
      <c r="X109" s="29" t="s">
        <v>805</v>
      </c>
      <c r="Y109" s="29" t="s">
        <v>805</v>
      </c>
      <c r="Z109" s="29" t="s">
        <v>617</v>
      </c>
      <c r="AA109" s="29" t="s">
        <v>1227</v>
      </c>
    </row>
    <row r="110" spans="1:27" s="7" customFormat="1" ht="21" customHeight="1" x14ac:dyDescent="0.35">
      <c r="A110" s="31" t="s">
        <v>81</v>
      </c>
      <c r="B110" s="378" t="s">
        <v>25</v>
      </c>
      <c r="C110" s="379" t="s">
        <v>27</v>
      </c>
      <c r="D110" s="380" t="s">
        <v>40</v>
      </c>
      <c r="E110" s="380" t="s">
        <v>133</v>
      </c>
      <c r="F110" s="380" t="s">
        <v>40</v>
      </c>
      <c r="G110" s="380" t="s">
        <v>573</v>
      </c>
      <c r="H110" s="380" t="s">
        <v>574</v>
      </c>
      <c r="I110" s="380" t="s">
        <v>121</v>
      </c>
      <c r="J110" s="380" t="s">
        <v>128</v>
      </c>
      <c r="K110" s="380" t="s">
        <v>41</v>
      </c>
      <c r="L110" s="380" t="s">
        <v>41</v>
      </c>
      <c r="M110" s="380" t="s">
        <v>41</v>
      </c>
      <c r="N110" s="380" t="s">
        <v>41</v>
      </c>
      <c r="O110" s="380" t="s">
        <v>805</v>
      </c>
      <c r="P110" s="380" t="s">
        <v>376</v>
      </c>
      <c r="Q110" s="380" t="s">
        <v>805</v>
      </c>
      <c r="R110" s="380" t="s">
        <v>805</v>
      </c>
      <c r="S110" s="380" t="s">
        <v>805</v>
      </c>
      <c r="T110" s="380" t="s">
        <v>805</v>
      </c>
      <c r="U110" s="380" t="s">
        <v>805</v>
      </c>
      <c r="V110" s="380" t="s">
        <v>350</v>
      </c>
      <c r="W110" s="380" t="s">
        <v>805</v>
      </c>
      <c r="X110" s="380" t="s">
        <v>805</v>
      </c>
      <c r="Y110" s="380" t="s">
        <v>805</v>
      </c>
      <c r="Z110" s="380" t="s">
        <v>805</v>
      </c>
      <c r="AA110" s="380" t="s">
        <v>805</v>
      </c>
    </row>
    <row r="111" spans="1:27" s="30" customFormat="1" ht="21" customHeight="1" x14ac:dyDescent="0.35">
      <c r="A111" s="27" t="s">
        <v>245</v>
      </c>
      <c r="B111" s="11" t="s">
        <v>486</v>
      </c>
      <c r="C111" s="28" t="s">
        <v>922</v>
      </c>
      <c r="D111" s="29" t="s">
        <v>126</v>
      </c>
      <c r="E111" s="29" t="s">
        <v>131</v>
      </c>
      <c r="F111" s="29" t="s">
        <v>132</v>
      </c>
      <c r="G111" s="29" t="s">
        <v>573</v>
      </c>
      <c r="H111" s="29" t="s">
        <v>574</v>
      </c>
      <c r="I111" s="29" t="s">
        <v>121</v>
      </c>
      <c r="J111" s="29" t="s">
        <v>128</v>
      </c>
      <c r="K111" s="29" t="s">
        <v>41</v>
      </c>
      <c r="L111" s="29" t="s">
        <v>41</v>
      </c>
      <c r="M111" s="29" t="s">
        <v>41</v>
      </c>
      <c r="N111" s="29" t="s">
        <v>41</v>
      </c>
      <c r="O111" s="29" t="s">
        <v>805</v>
      </c>
      <c r="P111" s="29" t="s">
        <v>805</v>
      </c>
      <c r="Q111" s="29" t="s">
        <v>805</v>
      </c>
      <c r="R111" s="29" t="s">
        <v>805</v>
      </c>
      <c r="S111" s="29" t="s">
        <v>805</v>
      </c>
      <c r="T111" s="29" t="s">
        <v>805</v>
      </c>
      <c r="U111" s="29" t="s">
        <v>805</v>
      </c>
      <c r="V111" s="29" t="s">
        <v>805</v>
      </c>
      <c r="W111" s="29" t="s">
        <v>805</v>
      </c>
      <c r="X111" s="29" t="s">
        <v>805</v>
      </c>
      <c r="Y111" s="29" t="s">
        <v>805</v>
      </c>
      <c r="Z111" s="29" t="s">
        <v>805</v>
      </c>
      <c r="AA111" s="29" t="s">
        <v>805</v>
      </c>
    </row>
    <row r="112" spans="1:27" s="7" customFormat="1" ht="21" customHeight="1" x14ac:dyDescent="0.35">
      <c r="A112" s="31" t="s">
        <v>244</v>
      </c>
      <c r="B112" s="378" t="s">
        <v>487</v>
      </c>
      <c r="C112" s="379" t="s">
        <v>922</v>
      </c>
      <c r="D112" s="380" t="s">
        <v>126</v>
      </c>
      <c r="E112" s="380" t="s">
        <v>127</v>
      </c>
      <c r="F112" s="380" t="s">
        <v>1216</v>
      </c>
      <c r="G112" s="380" t="s">
        <v>573</v>
      </c>
      <c r="H112" s="380" t="s">
        <v>574</v>
      </c>
      <c r="I112" s="380" t="s">
        <v>121</v>
      </c>
      <c r="J112" s="380" t="s">
        <v>122</v>
      </c>
      <c r="K112" s="380" t="s">
        <v>41</v>
      </c>
      <c r="L112" s="380" t="s">
        <v>123</v>
      </c>
      <c r="M112" s="380" t="s">
        <v>41</v>
      </c>
      <c r="N112" s="380" t="s">
        <v>41</v>
      </c>
      <c r="O112" s="380" t="s">
        <v>805</v>
      </c>
      <c r="P112" s="380" t="s">
        <v>805</v>
      </c>
      <c r="Q112" s="380" t="s">
        <v>805</v>
      </c>
      <c r="R112" s="380" t="s">
        <v>805</v>
      </c>
      <c r="S112" s="380" t="s">
        <v>805</v>
      </c>
      <c r="T112" s="380" t="s">
        <v>805</v>
      </c>
      <c r="U112" s="380" t="s">
        <v>805</v>
      </c>
      <c r="V112" s="380" t="s">
        <v>805</v>
      </c>
      <c r="W112" s="380" t="s">
        <v>805</v>
      </c>
      <c r="X112" s="380" t="s">
        <v>805</v>
      </c>
      <c r="Y112" s="380" t="s">
        <v>805</v>
      </c>
      <c r="Z112" s="380" t="s">
        <v>805</v>
      </c>
      <c r="AA112" s="380" t="s">
        <v>805</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805</v>
      </c>
      <c r="Q113" s="29" t="s">
        <v>805</v>
      </c>
      <c r="R113" s="29" t="s">
        <v>805</v>
      </c>
      <c r="S113" s="29" t="s">
        <v>805</v>
      </c>
      <c r="T113" s="29" t="s">
        <v>805</v>
      </c>
      <c r="U113" s="29" t="s">
        <v>346</v>
      </c>
      <c r="V113" s="29" t="s">
        <v>805</v>
      </c>
      <c r="W113" s="29" t="s">
        <v>805</v>
      </c>
      <c r="X113" s="29" t="s">
        <v>805</v>
      </c>
      <c r="Y113" s="29" t="s">
        <v>805</v>
      </c>
      <c r="Z113" s="29" t="s">
        <v>805</v>
      </c>
      <c r="AA113" s="29" t="s">
        <v>805</v>
      </c>
    </row>
    <row r="114" spans="1:27" s="7" customFormat="1" ht="21" customHeight="1" x14ac:dyDescent="0.35">
      <c r="A114" s="31" t="s">
        <v>239</v>
      </c>
      <c r="B114" s="378" t="s">
        <v>488</v>
      </c>
      <c r="C114" s="379" t="s">
        <v>922</v>
      </c>
      <c r="D114" s="380" t="s">
        <v>119</v>
      </c>
      <c r="E114" s="380" t="s">
        <v>127</v>
      </c>
      <c r="F114" s="380" t="s">
        <v>43</v>
      </c>
      <c r="G114" s="380" t="s">
        <v>573</v>
      </c>
      <c r="H114" s="380" t="s">
        <v>574</v>
      </c>
      <c r="I114" s="380" t="s">
        <v>121</v>
      </c>
      <c r="J114" s="380" t="s">
        <v>136</v>
      </c>
      <c r="K114" s="380" t="s">
        <v>137</v>
      </c>
      <c r="L114" s="380" t="s">
        <v>41</v>
      </c>
      <c r="M114" s="380" t="s">
        <v>41</v>
      </c>
      <c r="N114" s="380" t="s">
        <v>41</v>
      </c>
      <c r="O114" s="380" t="s">
        <v>805</v>
      </c>
      <c r="P114" s="380" t="s">
        <v>805</v>
      </c>
      <c r="Q114" s="380" t="s">
        <v>805</v>
      </c>
      <c r="R114" s="380" t="s">
        <v>805</v>
      </c>
      <c r="S114" s="380" t="s">
        <v>805</v>
      </c>
      <c r="T114" s="380" t="s">
        <v>805</v>
      </c>
      <c r="U114" s="380" t="s">
        <v>805</v>
      </c>
      <c r="V114" s="380" t="s">
        <v>805</v>
      </c>
      <c r="W114" s="380" t="s">
        <v>805</v>
      </c>
      <c r="X114" s="380" t="s">
        <v>805</v>
      </c>
      <c r="Y114" s="380" t="s">
        <v>805</v>
      </c>
      <c r="Z114" s="380" t="s">
        <v>805</v>
      </c>
      <c r="AA114" s="380" t="s">
        <v>805</v>
      </c>
    </row>
    <row r="115" spans="1:27" s="30" customFormat="1" ht="21" customHeight="1" x14ac:dyDescent="0.35">
      <c r="A115" s="27" t="s">
        <v>242</v>
      </c>
      <c r="B115" s="11" t="s">
        <v>489</v>
      </c>
      <c r="C115" s="28" t="s">
        <v>922</v>
      </c>
      <c r="D115" s="29" t="s">
        <v>135</v>
      </c>
      <c r="E115" s="29" t="s">
        <v>127</v>
      </c>
      <c r="F115" s="29" t="s">
        <v>42</v>
      </c>
      <c r="G115" s="29" t="s">
        <v>573</v>
      </c>
      <c r="H115" s="29" t="s">
        <v>574</v>
      </c>
      <c r="I115" s="29" t="s">
        <v>121</v>
      </c>
      <c r="J115" s="29" t="s">
        <v>128</v>
      </c>
      <c r="K115" s="29" t="s">
        <v>41</v>
      </c>
      <c r="L115" s="29" t="s">
        <v>41</v>
      </c>
      <c r="M115" s="29" t="s">
        <v>41</v>
      </c>
      <c r="N115" s="29" t="s">
        <v>41</v>
      </c>
      <c r="O115" s="29" t="s">
        <v>805</v>
      </c>
      <c r="P115" s="29" t="s">
        <v>805</v>
      </c>
      <c r="Q115" s="29" t="s">
        <v>805</v>
      </c>
      <c r="R115" s="29" t="s">
        <v>805</v>
      </c>
      <c r="S115" s="29" t="s">
        <v>805</v>
      </c>
      <c r="T115" s="29" t="s">
        <v>805</v>
      </c>
      <c r="U115" s="29" t="s">
        <v>805</v>
      </c>
      <c r="V115" s="29" t="s">
        <v>805</v>
      </c>
      <c r="W115" s="29" t="s">
        <v>805</v>
      </c>
      <c r="X115" s="29" t="s">
        <v>805</v>
      </c>
      <c r="Y115" s="29" t="s">
        <v>805</v>
      </c>
      <c r="Z115" s="29" t="s">
        <v>805</v>
      </c>
      <c r="AA115" s="29" t="s">
        <v>1227</v>
      </c>
    </row>
    <row r="116" spans="1:27" s="7" customFormat="1" ht="21" customHeight="1" x14ac:dyDescent="0.35">
      <c r="A116" s="31" t="s">
        <v>241</v>
      </c>
      <c r="B116" s="378" t="s">
        <v>490</v>
      </c>
      <c r="C116" s="379" t="s">
        <v>922</v>
      </c>
      <c r="D116" s="380" t="s">
        <v>142</v>
      </c>
      <c r="E116" s="380" t="s">
        <v>127</v>
      </c>
      <c r="F116" s="380" t="s">
        <v>1216</v>
      </c>
      <c r="G116" s="380" t="s">
        <v>573</v>
      </c>
      <c r="H116" s="380" t="s">
        <v>574</v>
      </c>
      <c r="I116" s="380" t="s">
        <v>121</v>
      </c>
      <c r="J116" s="380" t="s">
        <v>136</v>
      </c>
      <c r="K116" s="380" t="s">
        <v>137</v>
      </c>
      <c r="L116" s="380" t="s">
        <v>41</v>
      </c>
      <c r="M116" s="380" t="s">
        <v>41</v>
      </c>
      <c r="N116" s="380" t="s">
        <v>41</v>
      </c>
      <c r="O116" s="380" t="s">
        <v>805</v>
      </c>
      <c r="P116" s="380" t="s">
        <v>805</v>
      </c>
      <c r="Q116" s="380" t="s">
        <v>805</v>
      </c>
      <c r="R116" s="380" t="s">
        <v>805</v>
      </c>
      <c r="S116" s="380" t="s">
        <v>805</v>
      </c>
      <c r="T116" s="380" t="s">
        <v>805</v>
      </c>
      <c r="U116" s="380" t="s">
        <v>805</v>
      </c>
      <c r="V116" s="380" t="s">
        <v>805</v>
      </c>
      <c r="W116" s="380" t="s">
        <v>805</v>
      </c>
      <c r="X116" s="380" t="s">
        <v>805</v>
      </c>
      <c r="Y116" s="380" t="s">
        <v>805</v>
      </c>
      <c r="Z116" s="380" t="s">
        <v>805</v>
      </c>
      <c r="AA116" s="380" t="s">
        <v>805</v>
      </c>
    </row>
    <row r="117" spans="1:27" s="30" customFormat="1" ht="21" customHeight="1" x14ac:dyDescent="0.35">
      <c r="A117" s="27" t="s">
        <v>175</v>
      </c>
      <c r="B117" s="11" t="s">
        <v>491</v>
      </c>
      <c r="C117" s="28" t="s">
        <v>922</v>
      </c>
      <c r="D117" s="29" t="s">
        <v>126</v>
      </c>
      <c r="E117" s="29" t="s">
        <v>127</v>
      </c>
      <c r="F117" s="29" t="s">
        <v>1216</v>
      </c>
      <c r="G117" s="29" t="s">
        <v>573</v>
      </c>
      <c r="H117" s="29" t="s">
        <v>574</v>
      </c>
      <c r="I117" s="29" t="s">
        <v>121</v>
      </c>
      <c r="J117" s="29" t="s">
        <v>122</v>
      </c>
      <c r="K117" s="29" t="s">
        <v>41</v>
      </c>
      <c r="L117" s="29" t="s">
        <v>123</v>
      </c>
      <c r="M117" s="29" t="s">
        <v>41</v>
      </c>
      <c r="N117" s="29" t="s">
        <v>41</v>
      </c>
      <c r="O117" s="29" t="s">
        <v>805</v>
      </c>
      <c r="P117" s="29" t="s">
        <v>805</v>
      </c>
      <c r="Q117" s="29" t="s">
        <v>805</v>
      </c>
      <c r="R117" s="29" t="s">
        <v>805</v>
      </c>
      <c r="S117" s="29" t="s">
        <v>805</v>
      </c>
      <c r="T117" s="29" t="s">
        <v>805</v>
      </c>
      <c r="U117" s="29" t="s">
        <v>805</v>
      </c>
      <c r="V117" s="29" t="s">
        <v>805</v>
      </c>
      <c r="W117" s="29" t="s">
        <v>805</v>
      </c>
      <c r="X117" s="29" t="s">
        <v>805</v>
      </c>
      <c r="Y117" s="29" t="s">
        <v>805</v>
      </c>
      <c r="Z117" s="29" t="s">
        <v>805</v>
      </c>
      <c r="AA117" s="29" t="s">
        <v>805</v>
      </c>
    </row>
    <row r="118" spans="1:27" s="7" customFormat="1" ht="21" customHeight="1" x14ac:dyDescent="0.35">
      <c r="A118" s="31" t="s">
        <v>92</v>
      </c>
      <c r="B118" s="378" t="s">
        <v>35</v>
      </c>
      <c r="C118" s="379" t="s">
        <v>39</v>
      </c>
      <c r="D118" s="380" t="s">
        <v>40</v>
      </c>
      <c r="E118" s="380" t="s">
        <v>120</v>
      </c>
      <c r="F118" s="380" t="s">
        <v>40</v>
      </c>
      <c r="G118" s="380" t="s">
        <v>575</v>
      </c>
      <c r="H118" s="380" t="s">
        <v>574</v>
      </c>
      <c r="I118" s="380" t="s">
        <v>121</v>
      </c>
      <c r="J118" s="380" t="s">
        <v>122</v>
      </c>
      <c r="K118" s="380" t="s">
        <v>41</v>
      </c>
      <c r="L118" s="380" t="s">
        <v>123</v>
      </c>
      <c r="M118" s="380" t="s">
        <v>124</v>
      </c>
      <c r="N118" s="380" t="s">
        <v>325</v>
      </c>
      <c r="O118" s="380" t="s">
        <v>805</v>
      </c>
      <c r="P118" s="380" t="s">
        <v>376</v>
      </c>
      <c r="Q118" s="380" t="s">
        <v>805</v>
      </c>
      <c r="R118" s="380" t="s">
        <v>805</v>
      </c>
      <c r="S118" s="380" t="s">
        <v>344</v>
      </c>
      <c r="T118" s="380" t="s">
        <v>805</v>
      </c>
      <c r="U118" s="380" t="s">
        <v>805</v>
      </c>
      <c r="V118" s="380" t="s">
        <v>805</v>
      </c>
      <c r="W118" s="380" t="s">
        <v>805</v>
      </c>
      <c r="X118" s="380" t="s">
        <v>805</v>
      </c>
      <c r="Y118" s="380" t="s">
        <v>805</v>
      </c>
      <c r="Z118" s="380" t="s">
        <v>805</v>
      </c>
      <c r="AA118" s="380" t="s">
        <v>805</v>
      </c>
    </row>
    <row r="119" spans="1:27" s="30" customFormat="1" ht="21" customHeight="1" x14ac:dyDescent="0.35">
      <c r="A119" s="27" t="s">
        <v>240</v>
      </c>
      <c r="B119" s="11" t="s">
        <v>492</v>
      </c>
      <c r="C119" s="28" t="s">
        <v>922</v>
      </c>
      <c r="D119" s="29" t="s">
        <v>126</v>
      </c>
      <c r="E119" s="29" t="s">
        <v>131</v>
      </c>
      <c r="F119" s="29" t="s">
        <v>132</v>
      </c>
      <c r="G119" s="29" t="s">
        <v>573</v>
      </c>
      <c r="H119" s="29" t="s">
        <v>574</v>
      </c>
      <c r="I119" s="29" t="s">
        <v>121</v>
      </c>
      <c r="J119" s="29" t="s">
        <v>136</v>
      </c>
      <c r="K119" s="29" t="s">
        <v>41</v>
      </c>
      <c r="L119" s="29" t="s">
        <v>41</v>
      </c>
      <c r="M119" s="29" t="s">
        <v>41</v>
      </c>
      <c r="N119" s="29" t="s">
        <v>41</v>
      </c>
      <c r="O119" s="29" t="s">
        <v>805</v>
      </c>
      <c r="P119" s="29" t="s">
        <v>805</v>
      </c>
      <c r="Q119" s="29" t="s">
        <v>805</v>
      </c>
      <c r="R119" s="29" t="s">
        <v>805</v>
      </c>
      <c r="S119" s="29" t="s">
        <v>805</v>
      </c>
      <c r="T119" s="29" t="s">
        <v>805</v>
      </c>
      <c r="U119" s="29" t="s">
        <v>805</v>
      </c>
      <c r="V119" s="29" t="s">
        <v>805</v>
      </c>
      <c r="W119" s="29" t="s">
        <v>805</v>
      </c>
      <c r="X119" s="29" t="s">
        <v>805</v>
      </c>
      <c r="Y119" s="29" t="s">
        <v>805</v>
      </c>
      <c r="Z119" s="29" t="s">
        <v>617</v>
      </c>
      <c r="AA119" s="29" t="s">
        <v>805</v>
      </c>
    </row>
    <row r="120" spans="1:27" s="7" customFormat="1" ht="21" customHeight="1" x14ac:dyDescent="0.35">
      <c r="A120" s="31" t="s">
        <v>248</v>
      </c>
      <c r="B120" s="378" t="s">
        <v>493</v>
      </c>
      <c r="C120" s="379" t="s">
        <v>922</v>
      </c>
      <c r="D120" s="380" t="s">
        <v>119</v>
      </c>
      <c r="E120" s="380" t="s">
        <v>133</v>
      </c>
      <c r="F120" s="380" t="s">
        <v>43</v>
      </c>
      <c r="G120" s="380" t="s">
        <v>573</v>
      </c>
      <c r="H120" s="380" t="s">
        <v>574</v>
      </c>
      <c r="I120" s="380" t="s">
        <v>121</v>
      </c>
      <c r="J120" s="380" t="s">
        <v>128</v>
      </c>
      <c r="K120" s="380" t="s">
        <v>41</v>
      </c>
      <c r="L120" s="380" t="s">
        <v>41</v>
      </c>
      <c r="M120" s="380" t="s">
        <v>124</v>
      </c>
      <c r="N120" s="380" t="s">
        <v>325</v>
      </c>
      <c r="O120" s="380" t="s">
        <v>805</v>
      </c>
      <c r="P120" s="380" t="s">
        <v>805</v>
      </c>
      <c r="Q120" s="380" t="s">
        <v>805</v>
      </c>
      <c r="R120" s="380" t="s">
        <v>805</v>
      </c>
      <c r="S120" s="380" t="s">
        <v>805</v>
      </c>
      <c r="T120" s="380" t="s">
        <v>805</v>
      </c>
      <c r="U120" s="380" t="s">
        <v>805</v>
      </c>
      <c r="V120" s="380" t="s">
        <v>805</v>
      </c>
      <c r="W120" s="380" t="s">
        <v>805</v>
      </c>
      <c r="X120" s="380" t="s">
        <v>347</v>
      </c>
      <c r="Y120" s="380" t="s">
        <v>805</v>
      </c>
      <c r="Z120" s="380" t="s">
        <v>805</v>
      </c>
      <c r="AA120" s="380" t="s">
        <v>805</v>
      </c>
    </row>
    <row r="121" spans="1:27" s="30" customFormat="1" ht="21" customHeight="1" x14ac:dyDescent="0.35">
      <c r="A121" s="27" t="s">
        <v>247</v>
      </c>
      <c r="B121" s="11" t="s">
        <v>494</v>
      </c>
      <c r="C121" s="28" t="s">
        <v>922</v>
      </c>
      <c r="D121" s="29" t="s">
        <v>126</v>
      </c>
      <c r="E121" s="29" t="s">
        <v>127</v>
      </c>
      <c r="F121" s="29" t="s">
        <v>1216</v>
      </c>
      <c r="G121" s="29" t="s">
        <v>573</v>
      </c>
      <c r="H121" s="29" t="s">
        <v>574</v>
      </c>
      <c r="I121" s="29" t="s">
        <v>121</v>
      </c>
      <c r="J121" s="29" t="s">
        <v>128</v>
      </c>
      <c r="K121" s="29" t="s">
        <v>41</v>
      </c>
      <c r="L121" s="29" t="s">
        <v>41</v>
      </c>
      <c r="M121" s="29" t="s">
        <v>41</v>
      </c>
      <c r="N121" s="29" t="s">
        <v>41</v>
      </c>
      <c r="O121" s="29" t="s">
        <v>805</v>
      </c>
      <c r="P121" s="29" t="s">
        <v>805</v>
      </c>
      <c r="Q121" s="29" t="s">
        <v>805</v>
      </c>
      <c r="R121" s="29" t="s">
        <v>805</v>
      </c>
      <c r="S121" s="29" t="s">
        <v>805</v>
      </c>
      <c r="T121" s="29" t="s">
        <v>805</v>
      </c>
      <c r="U121" s="29" t="s">
        <v>805</v>
      </c>
      <c r="V121" s="29" t="s">
        <v>805</v>
      </c>
      <c r="W121" s="29" t="s">
        <v>805</v>
      </c>
      <c r="X121" s="29" t="s">
        <v>805</v>
      </c>
      <c r="Y121" s="29" t="s">
        <v>805</v>
      </c>
      <c r="Z121" s="29" t="s">
        <v>805</v>
      </c>
      <c r="AA121" s="29" t="s">
        <v>805</v>
      </c>
    </row>
    <row r="122" spans="1:27" s="7" customFormat="1" ht="21" customHeight="1" x14ac:dyDescent="0.35">
      <c r="A122" s="31" t="s">
        <v>246</v>
      </c>
      <c r="B122" s="378" t="s">
        <v>495</v>
      </c>
      <c r="C122" s="379" t="s">
        <v>922</v>
      </c>
      <c r="D122" s="380" t="s">
        <v>119</v>
      </c>
      <c r="E122" s="380" t="s">
        <v>133</v>
      </c>
      <c r="F122" s="380" t="s">
        <v>43</v>
      </c>
      <c r="G122" s="380" t="s">
        <v>575</v>
      </c>
      <c r="H122" s="380" t="s">
        <v>574</v>
      </c>
      <c r="I122" s="380" t="s">
        <v>129</v>
      </c>
      <c r="J122" s="380" t="s">
        <v>122</v>
      </c>
      <c r="K122" s="380" t="s">
        <v>41</v>
      </c>
      <c r="L122" s="380" t="s">
        <v>123</v>
      </c>
      <c r="M122" s="380" t="s">
        <v>41</v>
      </c>
      <c r="N122" s="380" t="s">
        <v>41</v>
      </c>
      <c r="O122" s="380" t="s">
        <v>805</v>
      </c>
      <c r="P122" s="380" t="s">
        <v>805</v>
      </c>
      <c r="Q122" s="380" t="s">
        <v>805</v>
      </c>
      <c r="R122" s="380" t="s">
        <v>805</v>
      </c>
      <c r="S122" s="380" t="s">
        <v>805</v>
      </c>
      <c r="T122" s="380" t="s">
        <v>805</v>
      </c>
      <c r="U122" s="380" t="s">
        <v>805</v>
      </c>
      <c r="V122" s="380" t="s">
        <v>805</v>
      </c>
      <c r="W122" s="380" t="s">
        <v>805</v>
      </c>
      <c r="X122" s="380" t="s">
        <v>805</v>
      </c>
      <c r="Y122" s="380" t="s">
        <v>805</v>
      </c>
      <c r="Z122" s="380" t="s">
        <v>805</v>
      </c>
      <c r="AA122" s="380" t="s">
        <v>805</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805</v>
      </c>
      <c r="P123" s="29" t="s">
        <v>805</v>
      </c>
      <c r="Q123" s="29" t="s">
        <v>805</v>
      </c>
      <c r="R123" s="29" t="s">
        <v>805</v>
      </c>
      <c r="S123" s="29" t="s">
        <v>805</v>
      </c>
      <c r="T123" s="29" t="s">
        <v>805</v>
      </c>
      <c r="U123" s="29" t="s">
        <v>346</v>
      </c>
      <c r="V123" s="29" t="s">
        <v>805</v>
      </c>
      <c r="W123" s="29" t="s">
        <v>1228</v>
      </c>
      <c r="X123" s="29" t="s">
        <v>805</v>
      </c>
      <c r="Y123" s="29" t="s">
        <v>805</v>
      </c>
      <c r="Z123" s="29" t="s">
        <v>805</v>
      </c>
      <c r="AA123" s="29" t="s">
        <v>805</v>
      </c>
    </row>
    <row r="124" spans="1:27" s="7" customFormat="1" ht="21" customHeight="1" x14ac:dyDescent="0.35">
      <c r="A124" s="31" t="s">
        <v>80</v>
      </c>
      <c r="B124" s="378" t="s">
        <v>496</v>
      </c>
      <c r="C124" s="379" t="s">
        <v>27</v>
      </c>
      <c r="D124" s="380" t="s">
        <v>40</v>
      </c>
      <c r="E124" s="380" t="s">
        <v>133</v>
      </c>
      <c r="F124" s="380" t="s">
        <v>40</v>
      </c>
      <c r="G124" s="380" t="s">
        <v>575</v>
      </c>
      <c r="H124" s="380" t="s">
        <v>574</v>
      </c>
      <c r="I124" s="380" t="s">
        <v>129</v>
      </c>
      <c r="J124" s="380" t="s">
        <v>128</v>
      </c>
      <c r="K124" s="380" t="s">
        <v>41</v>
      </c>
      <c r="L124" s="380" t="s">
        <v>41</v>
      </c>
      <c r="M124" s="380" t="s">
        <v>124</v>
      </c>
      <c r="N124" s="380" t="s">
        <v>325</v>
      </c>
      <c r="O124" s="380" t="s">
        <v>805</v>
      </c>
      <c r="P124" s="380" t="s">
        <v>376</v>
      </c>
      <c r="Q124" s="380" t="s">
        <v>805</v>
      </c>
      <c r="R124" s="380" t="s">
        <v>805</v>
      </c>
      <c r="S124" s="380" t="s">
        <v>805</v>
      </c>
      <c r="T124" s="380" t="s">
        <v>805</v>
      </c>
      <c r="U124" s="380" t="s">
        <v>805</v>
      </c>
      <c r="V124" s="380" t="s">
        <v>350</v>
      </c>
      <c r="W124" s="380" t="s">
        <v>805</v>
      </c>
      <c r="X124" s="380" t="s">
        <v>805</v>
      </c>
      <c r="Y124" s="380" t="s">
        <v>805</v>
      </c>
      <c r="Z124" s="380" t="s">
        <v>805</v>
      </c>
      <c r="AA124" s="380" t="s">
        <v>805</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805</v>
      </c>
      <c r="Q125" s="29" t="s">
        <v>805</v>
      </c>
      <c r="R125" s="29" t="s">
        <v>805</v>
      </c>
      <c r="S125" s="29" t="s">
        <v>805</v>
      </c>
      <c r="T125" s="29" t="s">
        <v>805</v>
      </c>
      <c r="U125" s="29" t="s">
        <v>346</v>
      </c>
      <c r="V125" s="29" t="s">
        <v>805</v>
      </c>
      <c r="W125" s="29" t="s">
        <v>805</v>
      </c>
      <c r="X125" s="29" t="s">
        <v>805</v>
      </c>
      <c r="Y125" s="29" t="s">
        <v>805</v>
      </c>
      <c r="Z125" s="29" t="s">
        <v>805</v>
      </c>
      <c r="AA125" s="29" t="s">
        <v>805</v>
      </c>
    </row>
    <row r="126" spans="1:27" s="7" customFormat="1" ht="21" customHeight="1" x14ac:dyDescent="0.35">
      <c r="A126" s="31" t="s">
        <v>48</v>
      </c>
      <c r="B126" s="378" t="s">
        <v>3</v>
      </c>
      <c r="C126" s="379" t="s">
        <v>8</v>
      </c>
      <c r="D126" s="380" t="s">
        <v>40</v>
      </c>
      <c r="E126" s="380" t="s">
        <v>120</v>
      </c>
      <c r="F126" s="380" t="s">
        <v>40</v>
      </c>
      <c r="G126" s="380" t="s">
        <v>573</v>
      </c>
      <c r="H126" s="380" t="s">
        <v>574</v>
      </c>
      <c r="I126" s="380" t="s">
        <v>121</v>
      </c>
      <c r="J126" s="380" t="s">
        <v>122</v>
      </c>
      <c r="K126" s="380" t="s">
        <v>41</v>
      </c>
      <c r="L126" s="380" t="s">
        <v>123</v>
      </c>
      <c r="M126" s="380" t="s">
        <v>124</v>
      </c>
      <c r="N126" s="380" t="s">
        <v>41</v>
      </c>
      <c r="O126" s="380" t="s">
        <v>341</v>
      </c>
      <c r="P126" s="380" t="s">
        <v>805</v>
      </c>
      <c r="Q126" s="380" t="s">
        <v>805</v>
      </c>
      <c r="R126" s="380" t="s">
        <v>805</v>
      </c>
      <c r="S126" s="380" t="s">
        <v>805</v>
      </c>
      <c r="T126" s="380" t="s">
        <v>805</v>
      </c>
      <c r="U126" s="380" t="s">
        <v>346</v>
      </c>
      <c r="V126" s="380" t="s">
        <v>805</v>
      </c>
      <c r="W126" s="380" t="s">
        <v>805</v>
      </c>
      <c r="X126" s="380" t="s">
        <v>805</v>
      </c>
      <c r="Y126" s="380" t="s">
        <v>805</v>
      </c>
      <c r="Z126" s="380" t="s">
        <v>805</v>
      </c>
      <c r="AA126" s="380" t="s">
        <v>805</v>
      </c>
    </row>
    <row r="127" spans="1:27" s="30" customFormat="1" ht="21" customHeight="1" x14ac:dyDescent="0.35">
      <c r="A127" s="27" t="s">
        <v>238</v>
      </c>
      <c r="B127" s="11" t="s">
        <v>497</v>
      </c>
      <c r="C127" s="28" t="s">
        <v>922</v>
      </c>
      <c r="D127" s="29" t="s">
        <v>119</v>
      </c>
      <c r="E127" s="29" t="s">
        <v>127</v>
      </c>
      <c r="F127" s="29" t="s">
        <v>43</v>
      </c>
      <c r="G127" s="29" t="s">
        <v>573</v>
      </c>
      <c r="H127" s="29" t="s">
        <v>574</v>
      </c>
      <c r="I127" s="29" t="s">
        <v>121</v>
      </c>
      <c r="J127" s="29" t="s">
        <v>128</v>
      </c>
      <c r="K127" s="29" t="s">
        <v>41</v>
      </c>
      <c r="L127" s="29" t="s">
        <v>41</v>
      </c>
      <c r="M127" s="29" t="s">
        <v>41</v>
      </c>
      <c r="N127" s="29" t="s">
        <v>41</v>
      </c>
      <c r="O127" s="29" t="s">
        <v>805</v>
      </c>
      <c r="P127" s="29" t="s">
        <v>805</v>
      </c>
      <c r="Q127" s="29" t="s">
        <v>805</v>
      </c>
      <c r="R127" s="29" t="s">
        <v>805</v>
      </c>
      <c r="S127" s="29" t="s">
        <v>805</v>
      </c>
      <c r="T127" s="29" t="s">
        <v>805</v>
      </c>
      <c r="U127" s="29" t="s">
        <v>805</v>
      </c>
      <c r="V127" s="29" t="s">
        <v>805</v>
      </c>
      <c r="W127" s="29" t="s">
        <v>805</v>
      </c>
      <c r="X127" s="29" t="s">
        <v>347</v>
      </c>
      <c r="Y127" s="29" t="s">
        <v>805</v>
      </c>
      <c r="Z127" s="29" t="s">
        <v>805</v>
      </c>
      <c r="AA127" s="29" t="s">
        <v>805</v>
      </c>
    </row>
    <row r="128" spans="1:27" s="7" customFormat="1" ht="21" customHeight="1" x14ac:dyDescent="0.35">
      <c r="A128" s="31" t="s">
        <v>50</v>
      </c>
      <c r="B128" s="378" t="s">
        <v>5</v>
      </c>
      <c r="C128" s="379" t="s">
        <v>8</v>
      </c>
      <c r="D128" s="380" t="s">
        <v>40</v>
      </c>
      <c r="E128" s="380" t="s">
        <v>127</v>
      </c>
      <c r="F128" s="380" t="s">
        <v>40</v>
      </c>
      <c r="G128" s="380" t="s">
        <v>575</v>
      </c>
      <c r="H128" s="380" t="s">
        <v>574</v>
      </c>
      <c r="I128" s="380" t="s">
        <v>121</v>
      </c>
      <c r="J128" s="380" t="s">
        <v>128</v>
      </c>
      <c r="K128" s="380" t="s">
        <v>41</v>
      </c>
      <c r="L128" s="380" t="s">
        <v>41</v>
      </c>
      <c r="M128" s="380" t="s">
        <v>41</v>
      </c>
      <c r="N128" s="380" t="s">
        <v>41</v>
      </c>
      <c r="O128" s="380" t="s">
        <v>805</v>
      </c>
      <c r="P128" s="380" t="s">
        <v>805</v>
      </c>
      <c r="Q128" s="380" t="s">
        <v>805</v>
      </c>
      <c r="R128" s="380" t="s">
        <v>805</v>
      </c>
      <c r="S128" s="380" t="s">
        <v>805</v>
      </c>
      <c r="T128" s="380" t="s">
        <v>805</v>
      </c>
      <c r="U128" s="380" t="s">
        <v>346</v>
      </c>
      <c r="V128" s="380" t="s">
        <v>805</v>
      </c>
      <c r="W128" s="380" t="s">
        <v>805</v>
      </c>
      <c r="X128" s="380" t="s">
        <v>805</v>
      </c>
      <c r="Y128" s="380" t="s">
        <v>805</v>
      </c>
      <c r="Z128" s="380" t="s">
        <v>805</v>
      </c>
      <c r="AA128" s="380" t="s">
        <v>805</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805</v>
      </c>
      <c r="P129" s="29" t="s">
        <v>376</v>
      </c>
      <c r="Q129" s="29" t="s">
        <v>805</v>
      </c>
      <c r="R129" s="29" t="s">
        <v>805</v>
      </c>
      <c r="S129" s="29" t="s">
        <v>344</v>
      </c>
      <c r="T129" s="29" t="s">
        <v>805</v>
      </c>
      <c r="U129" s="29" t="s">
        <v>805</v>
      </c>
      <c r="V129" s="29" t="s">
        <v>805</v>
      </c>
      <c r="W129" s="29" t="s">
        <v>805</v>
      </c>
      <c r="X129" s="29" t="s">
        <v>805</v>
      </c>
      <c r="Y129" s="29" t="s">
        <v>805</v>
      </c>
      <c r="Z129" s="29" t="s">
        <v>805</v>
      </c>
      <c r="AA129" s="29" t="s">
        <v>805</v>
      </c>
    </row>
    <row r="130" spans="1:27" s="7" customFormat="1" ht="21" customHeight="1" x14ac:dyDescent="0.35">
      <c r="A130" s="31" t="s">
        <v>94</v>
      </c>
      <c r="B130" s="378" t="s">
        <v>498</v>
      </c>
      <c r="C130" s="379" t="s">
        <v>39</v>
      </c>
      <c r="D130" s="380" t="s">
        <v>40</v>
      </c>
      <c r="E130" s="380" t="s">
        <v>133</v>
      </c>
      <c r="F130" s="380" t="s">
        <v>40</v>
      </c>
      <c r="G130" s="380" t="s">
        <v>575</v>
      </c>
      <c r="H130" s="380" t="s">
        <v>576</v>
      </c>
      <c r="I130" s="380" t="s">
        <v>129</v>
      </c>
      <c r="J130" s="380" t="s">
        <v>128</v>
      </c>
      <c r="K130" s="380" t="s">
        <v>41</v>
      </c>
      <c r="L130" s="380" t="s">
        <v>41</v>
      </c>
      <c r="M130" s="380" t="s">
        <v>41</v>
      </c>
      <c r="N130" s="380" t="s">
        <v>325</v>
      </c>
      <c r="O130" s="380" t="s">
        <v>805</v>
      </c>
      <c r="P130" s="380" t="s">
        <v>376</v>
      </c>
      <c r="Q130" s="380" t="s">
        <v>805</v>
      </c>
      <c r="R130" s="380" t="s">
        <v>805</v>
      </c>
      <c r="S130" s="380" t="s">
        <v>344</v>
      </c>
      <c r="T130" s="380" t="s">
        <v>805</v>
      </c>
      <c r="U130" s="380" t="s">
        <v>805</v>
      </c>
      <c r="V130" s="380" t="s">
        <v>805</v>
      </c>
      <c r="W130" s="380" t="s">
        <v>805</v>
      </c>
      <c r="X130" s="380" t="s">
        <v>805</v>
      </c>
      <c r="Y130" s="380" t="s">
        <v>805</v>
      </c>
      <c r="Z130" s="380" t="s">
        <v>805</v>
      </c>
      <c r="AA130" s="380" t="s">
        <v>805</v>
      </c>
    </row>
    <row r="131" spans="1:27" s="30" customFormat="1" ht="21" customHeight="1" x14ac:dyDescent="0.35">
      <c r="A131" s="27" t="s">
        <v>253</v>
      </c>
      <c r="B131" s="11" t="s">
        <v>499</v>
      </c>
      <c r="C131" s="28" t="s">
        <v>922</v>
      </c>
      <c r="D131" s="29" t="s">
        <v>135</v>
      </c>
      <c r="E131" s="29" t="s">
        <v>133</v>
      </c>
      <c r="F131" s="29" t="s">
        <v>42</v>
      </c>
      <c r="G131" s="29" t="s">
        <v>573</v>
      </c>
      <c r="H131" s="29" t="s">
        <v>574</v>
      </c>
      <c r="I131" s="29" t="s">
        <v>121</v>
      </c>
      <c r="J131" s="29" t="s">
        <v>128</v>
      </c>
      <c r="K131" s="29" t="s">
        <v>41</v>
      </c>
      <c r="L131" s="29" t="s">
        <v>41</v>
      </c>
      <c r="M131" s="29" t="s">
        <v>41</v>
      </c>
      <c r="N131" s="29" t="s">
        <v>325</v>
      </c>
      <c r="O131" s="29" t="s">
        <v>805</v>
      </c>
      <c r="P131" s="29" t="s">
        <v>805</v>
      </c>
      <c r="Q131" s="29" t="s">
        <v>805</v>
      </c>
      <c r="R131" s="29" t="s">
        <v>805</v>
      </c>
      <c r="S131" s="29" t="s">
        <v>805</v>
      </c>
      <c r="T131" s="29" t="s">
        <v>805</v>
      </c>
      <c r="U131" s="29" t="s">
        <v>805</v>
      </c>
      <c r="V131" s="29" t="s">
        <v>805</v>
      </c>
      <c r="W131" s="29" t="s">
        <v>805</v>
      </c>
      <c r="X131" s="29" t="s">
        <v>805</v>
      </c>
      <c r="Y131" s="29" t="s">
        <v>805</v>
      </c>
      <c r="Z131" s="29" t="s">
        <v>805</v>
      </c>
      <c r="AA131" s="29" t="s">
        <v>805</v>
      </c>
    </row>
    <row r="132" spans="1:27" s="7" customFormat="1" ht="21" customHeight="1" x14ac:dyDescent="0.35">
      <c r="A132" s="31" t="s">
        <v>251</v>
      </c>
      <c r="B132" s="378" t="s">
        <v>500</v>
      </c>
      <c r="C132" s="379" t="s">
        <v>922</v>
      </c>
      <c r="D132" s="380" t="s">
        <v>126</v>
      </c>
      <c r="E132" s="380" t="s">
        <v>131</v>
      </c>
      <c r="F132" s="380" t="s">
        <v>132</v>
      </c>
      <c r="G132" s="380" t="s">
        <v>573</v>
      </c>
      <c r="H132" s="380" t="s">
        <v>574</v>
      </c>
      <c r="I132" s="380" t="s">
        <v>121</v>
      </c>
      <c r="J132" s="380" t="s">
        <v>128</v>
      </c>
      <c r="K132" s="380" t="s">
        <v>41</v>
      </c>
      <c r="L132" s="380" t="s">
        <v>41</v>
      </c>
      <c r="M132" s="380" t="s">
        <v>41</v>
      </c>
      <c r="N132" s="380" t="s">
        <v>41</v>
      </c>
      <c r="O132" s="380" t="s">
        <v>805</v>
      </c>
      <c r="P132" s="380" t="s">
        <v>805</v>
      </c>
      <c r="Q132" s="380" t="s">
        <v>805</v>
      </c>
      <c r="R132" s="380" t="s">
        <v>805</v>
      </c>
      <c r="S132" s="380" t="s">
        <v>805</v>
      </c>
      <c r="T132" s="380" t="s">
        <v>805</v>
      </c>
      <c r="U132" s="380" t="s">
        <v>805</v>
      </c>
      <c r="V132" s="380" t="s">
        <v>805</v>
      </c>
      <c r="W132" s="380" t="s">
        <v>805</v>
      </c>
      <c r="X132" s="380" t="s">
        <v>805</v>
      </c>
      <c r="Y132" s="380" t="s">
        <v>805</v>
      </c>
      <c r="Z132" s="380" t="s">
        <v>617</v>
      </c>
      <c r="AA132" s="380" t="s">
        <v>1227</v>
      </c>
    </row>
    <row r="133" spans="1:27" s="30" customFormat="1" ht="21" customHeight="1" x14ac:dyDescent="0.35">
      <c r="A133" s="27" t="s">
        <v>254</v>
      </c>
      <c r="B133" s="11" t="s">
        <v>501</v>
      </c>
      <c r="C133" s="28" t="s">
        <v>922</v>
      </c>
      <c r="D133" s="29" t="s">
        <v>126</v>
      </c>
      <c r="E133" s="29" t="s">
        <v>131</v>
      </c>
      <c r="F133" s="29" t="s">
        <v>132</v>
      </c>
      <c r="G133" s="29" t="s">
        <v>575</v>
      </c>
      <c r="H133" s="29" t="s">
        <v>574</v>
      </c>
      <c r="I133" s="29" t="s">
        <v>121</v>
      </c>
      <c r="J133" s="29" t="s">
        <v>128</v>
      </c>
      <c r="K133" s="29" t="s">
        <v>41</v>
      </c>
      <c r="L133" s="29" t="s">
        <v>41</v>
      </c>
      <c r="M133" s="29" t="s">
        <v>41</v>
      </c>
      <c r="N133" s="29" t="s">
        <v>41</v>
      </c>
      <c r="O133" s="29" t="s">
        <v>805</v>
      </c>
      <c r="P133" s="29" t="s">
        <v>805</v>
      </c>
      <c r="Q133" s="29" t="s">
        <v>805</v>
      </c>
      <c r="R133" s="29" t="s">
        <v>805</v>
      </c>
      <c r="S133" s="29" t="s">
        <v>805</v>
      </c>
      <c r="T133" s="29" t="s">
        <v>805</v>
      </c>
      <c r="U133" s="29" t="s">
        <v>805</v>
      </c>
      <c r="V133" s="29" t="s">
        <v>805</v>
      </c>
      <c r="W133" s="29" t="s">
        <v>805</v>
      </c>
      <c r="X133" s="29" t="s">
        <v>805</v>
      </c>
      <c r="Y133" s="29" t="s">
        <v>805</v>
      </c>
      <c r="Z133" s="29" t="s">
        <v>805</v>
      </c>
      <c r="AA133" s="29" t="s">
        <v>1227</v>
      </c>
    </row>
    <row r="134" spans="1:27" s="7" customFormat="1" ht="21" customHeight="1" x14ac:dyDescent="0.35">
      <c r="A134" s="31" t="s">
        <v>250</v>
      </c>
      <c r="B134" s="378" t="s">
        <v>502</v>
      </c>
      <c r="C134" s="379" t="s">
        <v>922</v>
      </c>
      <c r="D134" s="380" t="s">
        <v>119</v>
      </c>
      <c r="E134" s="380" t="s">
        <v>133</v>
      </c>
      <c r="F134" s="380" t="s">
        <v>43</v>
      </c>
      <c r="G134" s="380" t="s">
        <v>573</v>
      </c>
      <c r="H134" s="380" t="s">
        <v>574</v>
      </c>
      <c r="I134" s="380" t="s">
        <v>121</v>
      </c>
      <c r="J134" s="380" t="s">
        <v>122</v>
      </c>
      <c r="K134" s="380" t="s">
        <v>41</v>
      </c>
      <c r="L134" s="380" t="s">
        <v>123</v>
      </c>
      <c r="M134" s="380" t="s">
        <v>124</v>
      </c>
      <c r="N134" s="380" t="s">
        <v>41</v>
      </c>
      <c r="O134" s="380" t="s">
        <v>805</v>
      </c>
      <c r="P134" s="380" t="s">
        <v>805</v>
      </c>
      <c r="Q134" s="380" t="s">
        <v>805</v>
      </c>
      <c r="R134" s="380" t="s">
        <v>805</v>
      </c>
      <c r="S134" s="380" t="s">
        <v>805</v>
      </c>
      <c r="T134" s="380" t="s">
        <v>805</v>
      </c>
      <c r="U134" s="380" t="s">
        <v>805</v>
      </c>
      <c r="V134" s="380" t="s">
        <v>805</v>
      </c>
      <c r="W134" s="380" t="s">
        <v>805</v>
      </c>
      <c r="X134" s="380" t="s">
        <v>805</v>
      </c>
      <c r="Y134" s="380" t="s">
        <v>805</v>
      </c>
      <c r="Z134" s="380" t="s">
        <v>805</v>
      </c>
      <c r="AA134" s="380" t="s">
        <v>805</v>
      </c>
    </row>
    <row r="135" spans="1:27" s="30" customFormat="1" ht="21" customHeight="1" x14ac:dyDescent="0.35">
      <c r="A135" s="27" t="s">
        <v>249</v>
      </c>
      <c r="B135" s="11" t="s">
        <v>503</v>
      </c>
      <c r="C135" s="28" t="s">
        <v>922</v>
      </c>
      <c r="D135" s="29" t="s">
        <v>142</v>
      </c>
      <c r="E135" s="29" t="s">
        <v>131</v>
      </c>
      <c r="F135" s="29" t="s">
        <v>132</v>
      </c>
      <c r="G135" s="29" t="s">
        <v>575</v>
      </c>
      <c r="H135" s="29" t="s">
        <v>574</v>
      </c>
      <c r="I135" s="29" t="s">
        <v>121</v>
      </c>
      <c r="J135" s="29" t="s">
        <v>136</v>
      </c>
      <c r="K135" s="29" t="s">
        <v>137</v>
      </c>
      <c r="L135" s="29" t="s">
        <v>41</v>
      </c>
      <c r="M135" s="29" t="s">
        <v>41</v>
      </c>
      <c r="N135" s="29" t="s">
        <v>41</v>
      </c>
      <c r="O135" s="29" t="s">
        <v>805</v>
      </c>
      <c r="P135" s="29" t="s">
        <v>805</v>
      </c>
      <c r="Q135" s="29" t="s">
        <v>805</v>
      </c>
      <c r="R135" s="29" t="s">
        <v>805</v>
      </c>
      <c r="S135" s="29" t="s">
        <v>805</v>
      </c>
      <c r="T135" s="29" t="s">
        <v>805</v>
      </c>
      <c r="U135" s="29" t="s">
        <v>805</v>
      </c>
      <c r="V135" s="29" t="s">
        <v>805</v>
      </c>
      <c r="W135" s="29" t="s">
        <v>805</v>
      </c>
      <c r="X135" s="29" t="s">
        <v>805</v>
      </c>
      <c r="Y135" s="29" t="s">
        <v>805</v>
      </c>
      <c r="Z135" s="29" t="s">
        <v>805</v>
      </c>
      <c r="AA135" s="29" t="s">
        <v>805</v>
      </c>
    </row>
    <row r="136" spans="1:27" s="7" customFormat="1" ht="21" customHeight="1" x14ac:dyDescent="0.35">
      <c r="A136" s="31" t="s">
        <v>252</v>
      </c>
      <c r="B136" s="378" t="s">
        <v>504</v>
      </c>
      <c r="C136" s="379" t="s">
        <v>922</v>
      </c>
      <c r="D136" s="380" t="s">
        <v>142</v>
      </c>
      <c r="E136" s="380" t="s">
        <v>131</v>
      </c>
      <c r="F136" s="380" t="s">
        <v>132</v>
      </c>
      <c r="G136" s="380" t="s">
        <v>573</v>
      </c>
      <c r="H136" s="380" t="s">
        <v>574</v>
      </c>
      <c r="I136" s="380" t="s">
        <v>121</v>
      </c>
      <c r="J136" s="380" t="s">
        <v>136</v>
      </c>
      <c r="K136" s="380" t="s">
        <v>41</v>
      </c>
      <c r="L136" s="380" t="s">
        <v>41</v>
      </c>
      <c r="M136" s="380" t="s">
        <v>41</v>
      </c>
      <c r="N136" s="380" t="s">
        <v>41</v>
      </c>
      <c r="O136" s="380" t="s">
        <v>805</v>
      </c>
      <c r="P136" s="380" t="s">
        <v>805</v>
      </c>
      <c r="Q136" s="380" t="s">
        <v>805</v>
      </c>
      <c r="R136" s="380" t="s">
        <v>805</v>
      </c>
      <c r="S136" s="380" t="s">
        <v>805</v>
      </c>
      <c r="T136" s="380" t="s">
        <v>805</v>
      </c>
      <c r="U136" s="380" t="s">
        <v>805</v>
      </c>
      <c r="V136" s="380" t="s">
        <v>805</v>
      </c>
      <c r="W136" s="380" t="s">
        <v>805</v>
      </c>
      <c r="X136" s="380" t="s">
        <v>805</v>
      </c>
      <c r="Y136" s="380" t="s">
        <v>805</v>
      </c>
      <c r="Z136" s="380" t="s">
        <v>805</v>
      </c>
      <c r="AA136" s="380" t="s">
        <v>1227</v>
      </c>
    </row>
    <row r="137" spans="1:27" s="30" customFormat="1" ht="21" customHeight="1" x14ac:dyDescent="0.35">
      <c r="A137" s="27" t="s">
        <v>255</v>
      </c>
      <c r="B137" s="11" t="s">
        <v>505</v>
      </c>
      <c r="C137" s="28" t="s">
        <v>922</v>
      </c>
      <c r="D137" s="29" t="s">
        <v>119</v>
      </c>
      <c r="E137" s="29" t="s">
        <v>131</v>
      </c>
      <c r="F137" s="29" t="s">
        <v>132</v>
      </c>
      <c r="G137" s="29" t="s">
        <v>575</v>
      </c>
      <c r="H137" s="29" t="s">
        <v>576</v>
      </c>
      <c r="I137" s="29" t="s">
        <v>129</v>
      </c>
      <c r="J137" s="29" t="s">
        <v>128</v>
      </c>
      <c r="K137" s="29" t="s">
        <v>41</v>
      </c>
      <c r="L137" s="29" t="s">
        <v>41</v>
      </c>
      <c r="M137" s="29" t="s">
        <v>41</v>
      </c>
      <c r="N137" s="29" t="s">
        <v>41</v>
      </c>
      <c r="O137" s="29" t="s">
        <v>805</v>
      </c>
      <c r="P137" s="29" t="s">
        <v>805</v>
      </c>
      <c r="Q137" s="29" t="s">
        <v>805</v>
      </c>
      <c r="R137" s="29" t="s">
        <v>805</v>
      </c>
      <c r="S137" s="29" t="s">
        <v>805</v>
      </c>
      <c r="T137" s="29" t="s">
        <v>805</v>
      </c>
      <c r="U137" s="29" t="s">
        <v>805</v>
      </c>
      <c r="V137" s="29" t="s">
        <v>805</v>
      </c>
      <c r="W137" s="29" t="s">
        <v>805</v>
      </c>
      <c r="X137" s="29" t="s">
        <v>805</v>
      </c>
      <c r="Y137" s="29" t="s">
        <v>805</v>
      </c>
      <c r="Z137" s="29" t="s">
        <v>805</v>
      </c>
      <c r="AA137" s="29" t="s">
        <v>805</v>
      </c>
    </row>
    <row r="138" spans="1:27" s="7" customFormat="1" ht="21" customHeight="1" x14ac:dyDescent="0.35">
      <c r="A138" s="31" t="s">
        <v>256</v>
      </c>
      <c r="B138" s="378" t="s">
        <v>506</v>
      </c>
      <c r="C138" s="379" t="s">
        <v>922</v>
      </c>
      <c r="D138" s="380" t="s">
        <v>119</v>
      </c>
      <c r="E138" s="380" t="s">
        <v>133</v>
      </c>
      <c r="F138" s="380" t="s">
        <v>43</v>
      </c>
      <c r="G138" s="380" t="s">
        <v>573</v>
      </c>
      <c r="H138" s="380" t="s">
        <v>574</v>
      </c>
      <c r="I138" s="380" t="s">
        <v>121</v>
      </c>
      <c r="J138" s="380" t="s">
        <v>128</v>
      </c>
      <c r="K138" s="380" t="s">
        <v>41</v>
      </c>
      <c r="L138" s="380" t="s">
        <v>41</v>
      </c>
      <c r="M138" s="380" t="s">
        <v>41</v>
      </c>
      <c r="N138" s="380" t="s">
        <v>325</v>
      </c>
      <c r="O138" s="380" t="s">
        <v>805</v>
      </c>
      <c r="P138" s="380" t="s">
        <v>805</v>
      </c>
      <c r="Q138" s="380" t="s">
        <v>805</v>
      </c>
      <c r="R138" s="380" t="s">
        <v>805</v>
      </c>
      <c r="S138" s="380" t="s">
        <v>805</v>
      </c>
      <c r="T138" s="380" t="s">
        <v>805</v>
      </c>
      <c r="U138" s="380" t="s">
        <v>805</v>
      </c>
      <c r="V138" s="380" t="s">
        <v>805</v>
      </c>
      <c r="W138" s="380" t="s">
        <v>805</v>
      </c>
      <c r="X138" s="380" t="s">
        <v>805</v>
      </c>
      <c r="Y138" s="380" t="s">
        <v>805</v>
      </c>
      <c r="Z138" s="380" t="s">
        <v>805</v>
      </c>
      <c r="AA138" s="380" t="s">
        <v>805</v>
      </c>
    </row>
    <row r="139" spans="1:27" s="30" customFormat="1" ht="21" customHeight="1" x14ac:dyDescent="0.35">
      <c r="A139" s="27" t="s">
        <v>258</v>
      </c>
      <c r="B139" s="11" t="s">
        <v>507</v>
      </c>
      <c r="C139" s="28" t="s">
        <v>922</v>
      </c>
      <c r="D139" s="29" t="s">
        <v>135</v>
      </c>
      <c r="E139" s="29" t="s">
        <v>127</v>
      </c>
      <c r="F139" s="29" t="s">
        <v>42</v>
      </c>
      <c r="G139" s="29" t="s">
        <v>573</v>
      </c>
      <c r="H139" s="29" t="s">
        <v>574</v>
      </c>
      <c r="I139" s="29" t="s">
        <v>121</v>
      </c>
      <c r="J139" s="29" t="s">
        <v>128</v>
      </c>
      <c r="K139" s="29" t="s">
        <v>41</v>
      </c>
      <c r="L139" s="29" t="s">
        <v>41</v>
      </c>
      <c r="M139" s="29" t="s">
        <v>41</v>
      </c>
      <c r="N139" s="29" t="s">
        <v>41</v>
      </c>
      <c r="O139" s="29" t="s">
        <v>805</v>
      </c>
      <c r="P139" s="29" t="s">
        <v>805</v>
      </c>
      <c r="Q139" s="29" t="s">
        <v>805</v>
      </c>
      <c r="R139" s="29" t="s">
        <v>805</v>
      </c>
      <c r="S139" s="29" t="s">
        <v>805</v>
      </c>
      <c r="T139" s="29" t="s">
        <v>805</v>
      </c>
      <c r="U139" s="29" t="s">
        <v>805</v>
      </c>
      <c r="V139" s="29" t="s">
        <v>805</v>
      </c>
      <c r="W139" s="29" t="s">
        <v>805</v>
      </c>
      <c r="X139" s="29" t="s">
        <v>805</v>
      </c>
      <c r="Y139" s="29" t="s">
        <v>805</v>
      </c>
      <c r="Z139" s="29" t="s">
        <v>805</v>
      </c>
      <c r="AA139" s="29" t="s">
        <v>805</v>
      </c>
    </row>
    <row r="140" spans="1:27" s="7" customFormat="1" ht="21" customHeight="1" x14ac:dyDescent="0.35">
      <c r="A140" s="31" t="s">
        <v>261</v>
      </c>
      <c r="B140" s="378" t="s">
        <v>508</v>
      </c>
      <c r="C140" s="379" t="s">
        <v>922</v>
      </c>
      <c r="D140" s="380" t="s">
        <v>139</v>
      </c>
      <c r="E140" s="380" t="s">
        <v>127</v>
      </c>
      <c r="F140" s="380" t="s">
        <v>42</v>
      </c>
      <c r="G140" s="380" t="s">
        <v>573</v>
      </c>
      <c r="H140" s="380" t="s">
        <v>574</v>
      </c>
      <c r="I140" s="380" t="s">
        <v>121</v>
      </c>
      <c r="J140" s="380" t="s">
        <v>128</v>
      </c>
      <c r="K140" s="380" t="s">
        <v>41</v>
      </c>
      <c r="L140" s="380" t="s">
        <v>41</v>
      </c>
      <c r="M140" s="380" t="s">
        <v>41</v>
      </c>
      <c r="N140" s="380" t="s">
        <v>41</v>
      </c>
      <c r="O140" s="380" t="s">
        <v>805</v>
      </c>
      <c r="P140" s="380" t="s">
        <v>805</v>
      </c>
      <c r="Q140" s="380" t="s">
        <v>805</v>
      </c>
      <c r="R140" s="380" t="s">
        <v>805</v>
      </c>
      <c r="S140" s="380" t="s">
        <v>805</v>
      </c>
      <c r="T140" s="380" t="s">
        <v>805</v>
      </c>
      <c r="U140" s="380" t="s">
        <v>805</v>
      </c>
      <c r="V140" s="380" t="s">
        <v>805</v>
      </c>
      <c r="W140" s="380" t="s">
        <v>805</v>
      </c>
      <c r="X140" s="380" t="s">
        <v>805</v>
      </c>
      <c r="Y140" s="380" t="s">
        <v>348</v>
      </c>
      <c r="Z140" s="380" t="s">
        <v>805</v>
      </c>
      <c r="AA140" s="380" t="s">
        <v>805</v>
      </c>
    </row>
    <row r="141" spans="1:27" s="30" customFormat="1" ht="21" customHeight="1" x14ac:dyDescent="0.35">
      <c r="A141" s="27" t="s">
        <v>262</v>
      </c>
      <c r="B141" s="11" t="s">
        <v>509</v>
      </c>
      <c r="C141" s="28" t="s">
        <v>922</v>
      </c>
      <c r="D141" s="29" t="s">
        <v>119</v>
      </c>
      <c r="E141" s="29" t="s">
        <v>133</v>
      </c>
      <c r="F141" s="29" t="s">
        <v>43</v>
      </c>
      <c r="G141" s="29" t="s">
        <v>573</v>
      </c>
      <c r="H141" s="29" t="s">
        <v>574</v>
      </c>
      <c r="I141" s="29" t="s">
        <v>121</v>
      </c>
      <c r="J141" s="29" t="s">
        <v>136</v>
      </c>
      <c r="K141" s="29" t="s">
        <v>41</v>
      </c>
      <c r="L141" s="29" t="s">
        <v>41</v>
      </c>
      <c r="M141" s="29" t="s">
        <v>41</v>
      </c>
      <c r="N141" s="29" t="s">
        <v>41</v>
      </c>
      <c r="O141" s="29" t="s">
        <v>805</v>
      </c>
      <c r="P141" s="29" t="s">
        <v>805</v>
      </c>
      <c r="Q141" s="29" t="s">
        <v>805</v>
      </c>
      <c r="R141" s="29" t="s">
        <v>805</v>
      </c>
      <c r="S141" s="29" t="s">
        <v>805</v>
      </c>
      <c r="T141" s="29" t="s">
        <v>805</v>
      </c>
      <c r="U141" s="29" t="s">
        <v>805</v>
      </c>
      <c r="V141" s="29" t="s">
        <v>805</v>
      </c>
      <c r="W141" s="29" t="s">
        <v>805</v>
      </c>
      <c r="X141" s="29" t="s">
        <v>347</v>
      </c>
      <c r="Y141" s="29" t="s">
        <v>805</v>
      </c>
      <c r="Z141" s="29" t="s">
        <v>805</v>
      </c>
      <c r="AA141" s="29" t="s">
        <v>805</v>
      </c>
    </row>
    <row r="142" spans="1:27" s="7" customFormat="1" ht="21" customHeight="1" x14ac:dyDescent="0.35">
      <c r="A142" s="31" t="s">
        <v>257</v>
      </c>
      <c r="B142" s="378" t="s">
        <v>510</v>
      </c>
      <c r="C142" s="379" t="s">
        <v>922</v>
      </c>
      <c r="D142" s="380" t="s">
        <v>142</v>
      </c>
      <c r="E142" s="380" t="s">
        <v>131</v>
      </c>
      <c r="F142" s="380" t="s">
        <v>132</v>
      </c>
      <c r="G142" s="380" t="s">
        <v>573</v>
      </c>
      <c r="H142" s="380" t="s">
        <v>574</v>
      </c>
      <c r="I142" s="380" t="s">
        <v>121</v>
      </c>
      <c r="J142" s="380" t="s">
        <v>136</v>
      </c>
      <c r="K142" s="380" t="s">
        <v>137</v>
      </c>
      <c r="L142" s="380" t="s">
        <v>41</v>
      </c>
      <c r="M142" s="380" t="s">
        <v>41</v>
      </c>
      <c r="N142" s="380" t="s">
        <v>41</v>
      </c>
      <c r="O142" s="380" t="s">
        <v>805</v>
      </c>
      <c r="P142" s="380" t="s">
        <v>805</v>
      </c>
      <c r="Q142" s="380" t="s">
        <v>805</v>
      </c>
      <c r="R142" s="380" t="s">
        <v>805</v>
      </c>
      <c r="S142" s="380" t="s">
        <v>805</v>
      </c>
      <c r="T142" s="380" t="s">
        <v>805</v>
      </c>
      <c r="U142" s="380" t="s">
        <v>805</v>
      </c>
      <c r="V142" s="380" t="s">
        <v>805</v>
      </c>
      <c r="W142" s="380" t="s">
        <v>805</v>
      </c>
      <c r="X142" s="380" t="s">
        <v>805</v>
      </c>
      <c r="Y142" s="380" t="s">
        <v>805</v>
      </c>
      <c r="Z142" s="380" t="s">
        <v>805</v>
      </c>
      <c r="AA142" s="380" t="s">
        <v>805</v>
      </c>
    </row>
    <row r="143" spans="1:27" s="30" customFormat="1" ht="21" customHeight="1" x14ac:dyDescent="0.35">
      <c r="A143" s="27" t="s">
        <v>259</v>
      </c>
      <c r="B143" s="11" t="s">
        <v>511</v>
      </c>
      <c r="C143" s="28" t="s">
        <v>922</v>
      </c>
      <c r="D143" s="29" t="s">
        <v>142</v>
      </c>
      <c r="E143" s="29" t="s">
        <v>133</v>
      </c>
      <c r="F143" s="29" t="s">
        <v>1216</v>
      </c>
      <c r="G143" s="29" t="s">
        <v>575</v>
      </c>
      <c r="H143" s="29" t="s">
        <v>574</v>
      </c>
      <c r="I143" s="29" t="s">
        <v>121</v>
      </c>
      <c r="J143" s="29" t="s">
        <v>136</v>
      </c>
      <c r="K143" s="29" t="s">
        <v>137</v>
      </c>
      <c r="L143" s="29" t="s">
        <v>41</v>
      </c>
      <c r="M143" s="29" t="s">
        <v>41</v>
      </c>
      <c r="N143" s="29" t="s">
        <v>325</v>
      </c>
      <c r="O143" s="29" t="s">
        <v>805</v>
      </c>
      <c r="P143" s="29" t="s">
        <v>805</v>
      </c>
      <c r="Q143" s="29" t="s">
        <v>805</v>
      </c>
      <c r="R143" s="29" t="s">
        <v>805</v>
      </c>
      <c r="S143" s="29" t="s">
        <v>805</v>
      </c>
      <c r="T143" s="29" t="s">
        <v>805</v>
      </c>
      <c r="U143" s="29" t="s">
        <v>805</v>
      </c>
      <c r="V143" s="29" t="s">
        <v>805</v>
      </c>
      <c r="W143" s="29" t="s">
        <v>805</v>
      </c>
      <c r="X143" s="29" t="s">
        <v>805</v>
      </c>
      <c r="Y143" s="29" t="s">
        <v>805</v>
      </c>
      <c r="Z143" s="29" t="s">
        <v>805</v>
      </c>
      <c r="AA143" s="29" t="s">
        <v>805</v>
      </c>
    </row>
    <row r="144" spans="1:27" s="7" customFormat="1" ht="21" customHeight="1" x14ac:dyDescent="0.35">
      <c r="A144" s="31" t="s">
        <v>263</v>
      </c>
      <c r="B144" s="378" t="s">
        <v>512</v>
      </c>
      <c r="C144" s="379" t="s">
        <v>922</v>
      </c>
      <c r="D144" s="380" t="s">
        <v>126</v>
      </c>
      <c r="E144" s="380" t="s">
        <v>131</v>
      </c>
      <c r="F144" s="380" t="s">
        <v>132</v>
      </c>
      <c r="G144" s="380" t="s">
        <v>573</v>
      </c>
      <c r="H144" s="380" t="s">
        <v>574</v>
      </c>
      <c r="I144" s="380" t="s">
        <v>121</v>
      </c>
      <c r="J144" s="380" t="s">
        <v>128</v>
      </c>
      <c r="K144" s="380" t="s">
        <v>41</v>
      </c>
      <c r="L144" s="380" t="s">
        <v>41</v>
      </c>
      <c r="M144" s="380" t="s">
        <v>41</v>
      </c>
      <c r="N144" s="380" t="s">
        <v>41</v>
      </c>
      <c r="O144" s="380" t="s">
        <v>805</v>
      </c>
      <c r="P144" s="380" t="s">
        <v>805</v>
      </c>
      <c r="Q144" s="380" t="s">
        <v>805</v>
      </c>
      <c r="R144" s="380" t="s">
        <v>805</v>
      </c>
      <c r="S144" s="380" t="s">
        <v>805</v>
      </c>
      <c r="T144" s="380" t="s">
        <v>805</v>
      </c>
      <c r="U144" s="380" t="s">
        <v>805</v>
      </c>
      <c r="V144" s="380" t="s">
        <v>805</v>
      </c>
      <c r="W144" s="380" t="s">
        <v>805</v>
      </c>
      <c r="X144" s="380" t="s">
        <v>805</v>
      </c>
      <c r="Y144" s="380" t="s">
        <v>805</v>
      </c>
      <c r="Z144" s="380" t="s">
        <v>617</v>
      </c>
      <c r="AA144" s="380" t="s">
        <v>1227</v>
      </c>
    </row>
    <row r="145" spans="1:27" s="30" customFormat="1" ht="21" customHeight="1" x14ac:dyDescent="0.35">
      <c r="A145" s="27" t="s">
        <v>168</v>
      </c>
      <c r="B145" s="11" t="s">
        <v>513</v>
      </c>
      <c r="C145" s="28" t="s">
        <v>922</v>
      </c>
      <c r="D145" s="29" t="s">
        <v>119</v>
      </c>
      <c r="E145" s="29" t="s">
        <v>120</v>
      </c>
      <c r="F145" s="29" t="s">
        <v>43</v>
      </c>
      <c r="G145" s="29" t="s">
        <v>573</v>
      </c>
      <c r="H145" s="29" t="s">
        <v>574</v>
      </c>
      <c r="I145" s="29" t="s">
        <v>121</v>
      </c>
      <c r="J145" s="29" t="s">
        <v>128</v>
      </c>
      <c r="K145" s="29" t="s">
        <v>41</v>
      </c>
      <c r="L145" s="29" t="s">
        <v>41</v>
      </c>
      <c r="M145" s="29" t="s">
        <v>41</v>
      </c>
      <c r="N145" s="29" t="s">
        <v>325</v>
      </c>
      <c r="O145" s="29" t="s">
        <v>805</v>
      </c>
      <c r="P145" s="29" t="s">
        <v>805</v>
      </c>
      <c r="Q145" s="29" t="s">
        <v>805</v>
      </c>
      <c r="R145" s="29" t="s">
        <v>805</v>
      </c>
      <c r="S145" s="29" t="s">
        <v>805</v>
      </c>
      <c r="T145" s="29" t="s">
        <v>805</v>
      </c>
      <c r="U145" s="29" t="s">
        <v>805</v>
      </c>
      <c r="V145" s="29" t="s">
        <v>805</v>
      </c>
      <c r="W145" s="29" t="s">
        <v>805</v>
      </c>
      <c r="X145" s="29" t="s">
        <v>805</v>
      </c>
      <c r="Y145" s="29" t="s">
        <v>805</v>
      </c>
      <c r="Z145" s="29" t="s">
        <v>805</v>
      </c>
      <c r="AA145" s="29" t="s">
        <v>805</v>
      </c>
    </row>
    <row r="146" spans="1:27" s="7" customFormat="1" ht="21" customHeight="1" x14ac:dyDescent="0.35">
      <c r="A146" s="31" t="s">
        <v>264</v>
      </c>
      <c r="B146" s="378" t="s">
        <v>514</v>
      </c>
      <c r="C146" s="379" t="s">
        <v>922</v>
      </c>
      <c r="D146" s="380" t="s">
        <v>126</v>
      </c>
      <c r="E146" s="380" t="s">
        <v>131</v>
      </c>
      <c r="F146" s="380" t="s">
        <v>132</v>
      </c>
      <c r="G146" s="380" t="s">
        <v>573</v>
      </c>
      <c r="H146" s="380" t="s">
        <v>574</v>
      </c>
      <c r="I146" s="380" t="s">
        <v>121</v>
      </c>
      <c r="J146" s="380" t="s">
        <v>128</v>
      </c>
      <c r="K146" s="380" t="s">
        <v>41</v>
      </c>
      <c r="L146" s="380" t="s">
        <v>41</v>
      </c>
      <c r="M146" s="380" t="s">
        <v>41</v>
      </c>
      <c r="N146" s="380" t="s">
        <v>41</v>
      </c>
      <c r="O146" s="380" t="s">
        <v>805</v>
      </c>
      <c r="P146" s="380" t="s">
        <v>805</v>
      </c>
      <c r="Q146" s="380" t="s">
        <v>805</v>
      </c>
      <c r="R146" s="380" t="s">
        <v>805</v>
      </c>
      <c r="S146" s="380" t="s">
        <v>805</v>
      </c>
      <c r="T146" s="380" t="s">
        <v>805</v>
      </c>
      <c r="U146" s="380" t="s">
        <v>805</v>
      </c>
      <c r="V146" s="380" t="s">
        <v>805</v>
      </c>
      <c r="W146" s="380" t="s">
        <v>805</v>
      </c>
      <c r="X146" s="380" t="s">
        <v>805</v>
      </c>
      <c r="Y146" s="380" t="s">
        <v>805</v>
      </c>
      <c r="Z146" s="380" t="s">
        <v>617</v>
      </c>
      <c r="AA146" s="380" t="s">
        <v>1227</v>
      </c>
    </row>
    <row r="147" spans="1:27" s="30" customFormat="1" ht="21" customHeight="1" x14ac:dyDescent="0.35">
      <c r="A147" s="27" t="s">
        <v>260</v>
      </c>
      <c r="B147" s="11" t="s">
        <v>515</v>
      </c>
      <c r="C147" s="28" t="s">
        <v>922</v>
      </c>
      <c r="D147" s="29" t="s">
        <v>139</v>
      </c>
      <c r="E147" s="29" t="s">
        <v>127</v>
      </c>
      <c r="F147" s="29" t="s">
        <v>42</v>
      </c>
      <c r="G147" s="29" t="s">
        <v>573</v>
      </c>
      <c r="H147" s="29" t="s">
        <v>574</v>
      </c>
      <c r="I147" s="29" t="s">
        <v>121</v>
      </c>
      <c r="J147" s="29" t="s">
        <v>122</v>
      </c>
      <c r="K147" s="29" t="s">
        <v>41</v>
      </c>
      <c r="L147" s="29" t="s">
        <v>123</v>
      </c>
      <c r="M147" s="29" t="s">
        <v>41</v>
      </c>
      <c r="N147" s="29" t="s">
        <v>41</v>
      </c>
      <c r="O147" s="29" t="s">
        <v>805</v>
      </c>
      <c r="P147" s="29" t="s">
        <v>805</v>
      </c>
      <c r="Q147" s="29" t="s">
        <v>805</v>
      </c>
      <c r="R147" s="29" t="s">
        <v>805</v>
      </c>
      <c r="S147" s="29" t="s">
        <v>805</v>
      </c>
      <c r="T147" s="29" t="s">
        <v>805</v>
      </c>
      <c r="U147" s="29" t="s">
        <v>805</v>
      </c>
      <c r="V147" s="29" t="s">
        <v>805</v>
      </c>
      <c r="W147" s="29" t="s">
        <v>805</v>
      </c>
      <c r="X147" s="29" t="s">
        <v>805</v>
      </c>
      <c r="Y147" s="29" t="s">
        <v>348</v>
      </c>
      <c r="Z147" s="29" t="s">
        <v>805</v>
      </c>
      <c r="AA147" s="29" t="s">
        <v>805</v>
      </c>
    </row>
    <row r="148" spans="1:27" s="7" customFormat="1" ht="21" customHeight="1" x14ac:dyDescent="0.35">
      <c r="A148" s="31" t="s">
        <v>265</v>
      </c>
      <c r="B148" s="378" t="s">
        <v>516</v>
      </c>
      <c r="C148" s="379" t="s">
        <v>922</v>
      </c>
      <c r="D148" s="380" t="s">
        <v>119</v>
      </c>
      <c r="E148" s="380" t="s">
        <v>131</v>
      </c>
      <c r="F148" s="380" t="s">
        <v>132</v>
      </c>
      <c r="G148" s="380" t="s">
        <v>575</v>
      </c>
      <c r="H148" s="380" t="s">
        <v>576</v>
      </c>
      <c r="I148" s="380" t="s">
        <v>129</v>
      </c>
      <c r="J148" s="380" t="s">
        <v>128</v>
      </c>
      <c r="K148" s="380" t="s">
        <v>41</v>
      </c>
      <c r="L148" s="380" t="s">
        <v>41</v>
      </c>
      <c r="M148" s="380" t="s">
        <v>41</v>
      </c>
      <c r="N148" s="380" t="s">
        <v>41</v>
      </c>
      <c r="O148" s="380" t="s">
        <v>805</v>
      </c>
      <c r="P148" s="380" t="s">
        <v>805</v>
      </c>
      <c r="Q148" s="380" t="s">
        <v>805</v>
      </c>
      <c r="R148" s="380" t="s">
        <v>805</v>
      </c>
      <c r="S148" s="380" t="s">
        <v>805</v>
      </c>
      <c r="T148" s="380" t="s">
        <v>805</v>
      </c>
      <c r="U148" s="380" t="s">
        <v>805</v>
      </c>
      <c r="V148" s="380" t="s">
        <v>805</v>
      </c>
      <c r="W148" s="380" t="s">
        <v>805</v>
      </c>
      <c r="X148" s="380" t="s">
        <v>805</v>
      </c>
      <c r="Y148" s="380" t="s">
        <v>805</v>
      </c>
      <c r="Z148" s="380" t="s">
        <v>805</v>
      </c>
      <c r="AA148" s="380" t="s">
        <v>805</v>
      </c>
    </row>
    <row r="149" spans="1:27" s="30" customFormat="1" ht="21" customHeight="1" x14ac:dyDescent="0.35">
      <c r="A149" s="27" t="s">
        <v>266</v>
      </c>
      <c r="B149" s="11" t="s">
        <v>517</v>
      </c>
      <c r="C149" s="28" t="s">
        <v>922</v>
      </c>
      <c r="D149" s="29" t="s">
        <v>126</v>
      </c>
      <c r="E149" s="29" t="s">
        <v>127</v>
      </c>
      <c r="F149" s="29" t="s">
        <v>1216</v>
      </c>
      <c r="G149" s="29" t="s">
        <v>573</v>
      </c>
      <c r="H149" s="29" t="s">
        <v>574</v>
      </c>
      <c r="I149" s="29" t="s">
        <v>121</v>
      </c>
      <c r="J149" s="29" t="s">
        <v>128</v>
      </c>
      <c r="K149" s="29" t="s">
        <v>41</v>
      </c>
      <c r="L149" s="29" t="s">
        <v>41</v>
      </c>
      <c r="M149" s="29" t="s">
        <v>41</v>
      </c>
      <c r="N149" s="29" t="s">
        <v>41</v>
      </c>
      <c r="O149" s="29" t="s">
        <v>805</v>
      </c>
      <c r="P149" s="29" t="s">
        <v>805</v>
      </c>
      <c r="Q149" s="29" t="s">
        <v>805</v>
      </c>
      <c r="R149" s="29" t="s">
        <v>805</v>
      </c>
      <c r="S149" s="29" t="s">
        <v>805</v>
      </c>
      <c r="T149" s="29" t="s">
        <v>805</v>
      </c>
      <c r="U149" s="29" t="s">
        <v>805</v>
      </c>
      <c r="V149" s="29" t="s">
        <v>805</v>
      </c>
      <c r="W149" s="29" t="s">
        <v>805</v>
      </c>
      <c r="X149" s="29" t="s">
        <v>805</v>
      </c>
      <c r="Y149" s="29" t="s">
        <v>805</v>
      </c>
      <c r="Z149" s="29" t="s">
        <v>617</v>
      </c>
      <c r="AA149" s="29" t="s">
        <v>805</v>
      </c>
    </row>
    <row r="150" spans="1:27" s="7" customFormat="1" ht="21" customHeight="1" x14ac:dyDescent="0.35">
      <c r="A150" s="31" t="s">
        <v>267</v>
      </c>
      <c r="B150" s="378" t="s">
        <v>518</v>
      </c>
      <c r="C150" s="379" t="s">
        <v>922</v>
      </c>
      <c r="D150" s="380" t="s">
        <v>126</v>
      </c>
      <c r="E150" s="380" t="s">
        <v>127</v>
      </c>
      <c r="F150" s="380" t="s">
        <v>1216</v>
      </c>
      <c r="G150" s="380" t="s">
        <v>575</v>
      </c>
      <c r="H150" s="380" t="s">
        <v>576</v>
      </c>
      <c r="I150" s="380" t="s">
        <v>129</v>
      </c>
      <c r="J150" s="380" t="s">
        <v>128</v>
      </c>
      <c r="K150" s="380" t="s">
        <v>41</v>
      </c>
      <c r="L150" s="380" t="s">
        <v>41</v>
      </c>
      <c r="M150" s="380" t="s">
        <v>41</v>
      </c>
      <c r="N150" s="380" t="s">
        <v>41</v>
      </c>
      <c r="O150" s="380" t="s">
        <v>805</v>
      </c>
      <c r="P150" s="380" t="s">
        <v>805</v>
      </c>
      <c r="Q150" s="380" t="s">
        <v>805</v>
      </c>
      <c r="R150" s="380" t="s">
        <v>805</v>
      </c>
      <c r="S150" s="380" t="s">
        <v>805</v>
      </c>
      <c r="T150" s="380" t="s">
        <v>805</v>
      </c>
      <c r="U150" s="380" t="s">
        <v>805</v>
      </c>
      <c r="V150" s="380" t="s">
        <v>805</v>
      </c>
      <c r="W150" s="380" t="s">
        <v>805</v>
      </c>
      <c r="X150" s="380" t="s">
        <v>805</v>
      </c>
      <c r="Y150" s="380" t="s">
        <v>805</v>
      </c>
      <c r="Z150" s="380" t="s">
        <v>805</v>
      </c>
      <c r="AA150" s="380" t="s">
        <v>805</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805</v>
      </c>
      <c r="Q151" s="29" t="s">
        <v>342</v>
      </c>
      <c r="R151" s="29" t="s">
        <v>343</v>
      </c>
      <c r="S151" s="29" t="s">
        <v>805</v>
      </c>
      <c r="T151" s="29" t="s">
        <v>805</v>
      </c>
      <c r="U151" s="29" t="s">
        <v>805</v>
      </c>
      <c r="V151" s="29" t="s">
        <v>805</v>
      </c>
      <c r="W151" s="29" t="s">
        <v>805</v>
      </c>
      <c r="X151" s="29" t="s">
        <v>805</v>
      </c>
      <c r="Y151" s="29" t="s">
        <v>805</v>
      </c>
      <c r="Z151" s="29" t="s">
        <v>805</v>
      </c>
      <c r="AA151" s="29" t="s">
        <v>805</v>
      </c>
    </row>
    <row r="152" spans="1:27" s="7" customFormat="1" ht="21" customHeight="1" x14ac:dyDescent="0.35">
      <c r="A152" s="31" t="s">
        <v>273</v>
      </c>
      <c r="B152" s="378" t="s">
        <v>519</v>
      </c>
      <c r="C152" s="379" t="s">
        <v>922</v>
      </c>
      <c r="D152" s="380" t="s">
        <v>119</v>
      </c>
      <c r="E152" s="380" t="s">
        <v>131</v>
      </c>
      <c r="F152" s="380" t="s">
        <v>132</v>
      </c>
      <c r="G152" s="380" t="s">
        <v>575</v>
      </c>
      <c r="H152" s="380" t="s">
        <v>576</v>
      </c>
      <c r="I152" s="380" t="s">
        <v>129</v>
      </c>
      <c r="J152" s="380" t="s">
        <v>128</v>
      </c>
      <c r="K152" s="380" t="s">
        <v>41</v>
      </c>
      <c r="L152" s="380" t="s">
        <v>41</v>
      </c>
      <c r="M152" s="380" t="s">
        <v>41</v>
      </c>
      <c r="N152" s="380" t="s">
        <v>41</v>
      </c>
      <c r="O152" s="380" t="s">
        <v>805</v>
      </c>
      <c r="P152" s="380" t="s">
        <v>805</v>
      </c>
      <c r="Q152" s="380" t="s">
        <v>805</v>
      </c>
      <c r="R152" s="380" t="s">
        <v>805</v>
      </c>
      <c r="S152" s="380" t="s">
        <v>805</v>
      </c>
      <c r="T152" s="380" t="s">
        <v>805</v>
      </c>
      <c r="U152" s="380" t="s">
        <v>805</v>
      </c>
      <c r="V152" s="380" t="s">
        <v>805</v>
      </c>
      <c r="W152" s="380" t="s">
        <v>805</v>
      </c>
      <c r="X152" s="380" t="s">
        <v>805</v>
      </c>
      <c r="Y152" s="380" t="s">
        <v>805</v>
      </c>
      <c r="Z152" s="380" t="s">
        <v>805</v>
      </c>
      <c r="AA152" s="380" t="s">
        <v>805</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621</v>
      </c>
      <c r="O153" s="29" t="s">
        <v>341</v>
      </c>
      <c r="P153" s="29" t="s">
        <v>376</v>
      </c>
      <c r="Q153" s="29" t="s">
        <v>805</v>
      </c>
      <c r="R153" s="29" t="s">
        <v>805</v>
      </c>
      <c r="S153" s="29" t="s">
        <v>805</v>
      </c>
      <c r="T153" s="29" t="s">
        <v>345</v>
      </c>
      <c r="U153" s="29" t="s">
        <v>805</v>
      </c>
      <c r="V153" s="29" t="s">
        <v>805</v>
      </c>
      <c r="W153" s="29" t="s">
        <v>805</v>
      </c>
      <c r="X153" s="29" t="s">
        <v>805</v>
      </c>
      <c r="Y153" s="29" t="s">
        <v>805</v>
      </c>
      <c r="Z153" s="29" t="s">
        <v>805</v>
      </c>
      <c r="AA153" s="29" t="s">
        <v>805</v>
      </c>
    </row>
    <row r="154" spans="1:27" s="7" customFormat="1" ht="21" customHeight="1" x14ac:dyDescent="0.35">
      <c r="A154" s="31" t="s">
        <v>95</v>
      </c>
      <c r="B154" s="378" t="s">
        <v>37</v>
      </c>
      <c r="C154" s="379" t="s">
        <v>39</v>
      </c>
      <c r="D154" s="380" t="s">
        <v>40</v>
      </c>
      <c r="E154" s="380" t="s">
        <v>133</v>
      </c>
      <c r="F154" s="380" t="s">
        <v>40</v>
      </c>
      <c r="G154" s="380" t="s">
        <v>573</v>
      </c>
      <c r="H154" s="380" t="s">
        <v>574</v>
      </c>
      <c r="I154" s="380" t="s">
        <v>121</v>
      </c>
      <c r="J154" s="380" t="s">
        <v>128</v>
      </c>
      <c r="K154" s="380" t="s">
        <v>41</v>
      </c>
      <c r="L154" s="380" t="s">
        <v>41</v>
      </c>
      <c r="M154" s="380" t="s">
        <v>124</v>
      </c>
      <c r="N154" s="380" t="s">
        <v>41</v>
      </c>
      <c r="O154" s="380" t="s">
        <v>805</v>
      </c>
      <c r="P154" s="380" t="s">
        <v>376</v>
      </c>
      <c r="Q154" s="380" t="s">
        <v>805</v>
      </c>
      <c r="R154" s="380" t="s">
        <v>805</v>
      </c>
      <c r="S154" s="380" t="s">
        <v>344</v>
      </c>
      <c r="T154" s="380" t="s">
        <v>805</v>
      </c>
      <c r="U154" s="380" t="s">
        <v>805</v>
      </c>
      <c r="V154" s="380" t="s">
        <v>805</v>
      </c>
      <c r="W154" s="380" t="s">
        <v>805</v>
      </c>
      <c r="X154" s="380" t="s">
        <v>805</v>
      </c>
      <c r="Y154" s="380" t="s">
        <v>805</v>
      </c>
      <c r="Z154" s="380" t="s">
        <v>805</v>
      </c>
      <c r="AA154" s="380" t="s">
        <v>805</v>
      </c>
    </row>
    <row r="155" spans="1:27" s="30" customFormat="1" ht="21" customHeight="1" x14ac:dyDescent="0.35">
      <c r="A155" s="27" t="s">
        <v>275</v>
      </c>
      <c r="B155" s="11" t="s">
        <v>521</v>
      </c>
      <c r="C155" s="28" t="s">
        <v>922</v>
      </c>
      <c r="D155" s="29" t="s">
        <v>119</v>
      </c>
      <c r="E155" s="29" t="s">
        <v>131</v>
      </c>
      <c r="F155" s="29" t="s">
        <v>132</v>
      </c>
      <c r="G155" s="29" t="s">
        <v>575</v>
      </c>
      <c r="H155" s="29" t="s">
        <v>574</v>
      </c>
      <c r="I155" s="29" t="s">
        <v>121</v>
      </c>
      <c r="J155" s="29" t="s">
        <v>136</v>
      </c>
      <c r="K155" s="29" t="s">
        <v>137</v>
      </c>
      <c r="L155" s="29" t="s">
        <v>41</v>
      </c>
      <c r="M155" s="29" t="s">
        <v>41</v>
      </c>
      <c r="N155" s="29" t="s">
        <v>41</v>
      </c>
      <c r="O155" s="29" t="s">
        <v>805</v>
      </c>
      <c r="P155" s="29" t="s">
        <v>805</v>
      </c>
      <c r="Q155" s="29" t="s">
        <v>805</v>
      </c>
      <c r="R155" s="29" t="s">
        <v>805</v>
      </c>
      <c r="S155" s="29" t="s">
        <v>805</v>
      </c>
      <c r="T155" s="29" t="s">
        <v>805</v>
      </c>
      <c r="U155" s="29" t="s">
        <v>805</v>
      </c>
      <c r="V155" s="29" t="s">
        <v>805</v>
      </c>
      <c r="W155" s="29" t="s">
        <v>805</v>
      </c>
      <c r="X155" s="29" t="s">
        <v>347</v>
      </c>
      <c r="Y155" s="29" t="s">
        <v>805</v>
      </c>
      <c r="Z155" s="29" t="s">
        <v>805</v>
      </c>
      <c r="AA155" s="29" t="s">
        <v>805</v>
      </c>
    </row>
    <row r="156" spans="1:27" s="7" customFormat="1" ht="21" customHeight="1" x14ac:dyDescent="0.35">
      <c r="A156" s="31" t="s">
        <v>278</v>
      </c>
      <c r="B156" s="378" t="s">
        <v>522</v>
      </c>
      <c r="C156" s="379" t="s">
        <v>922</v>
      </c>
      <c r="D156" s="380" t="s">
        <v>142</v>
      </c>
      <c r="E156" s="380" t="s">
        <v>133</v>
      </c>
      <c r="F156" s="380" t="s">
        <v>1216</v>
      </c>
      <c r="G156" s="380" t="s">
        <v>573</v>
      </c>
      <c r="H156" s="380" t="s">
        <v>574</v>
      </c>
      <c r="I156" s="380" t="s">
        <v>121</v>
      </c>
      <c r="J156" s="380" t="s">
        <v>136</v>
      </c>
      <c r="K156" s="380" t="s">
        <v>137</v>
      </c>
      <c r="L156" s="380" t="s">
        <v>41</v>
      </c>
      <c r="M156" s="380" t="s">
        <v>124</v>
      </c>
      <c r="N156" s="380" t="s">
        <v>325</v>
      </c>
      <c r="O156" s="380" t="s">
        <v>805</v>
      </c>
      <c r="P156" s="380" t="s">
        <v>805</v>
      </c>
      <c r="Q156" s="380" t="s">
        <v>805</v>
      </c>
      <c r="R156" s="380" t="s">
        <v>805</v>
      </c>
      <c r="S156" s="380" t="s">
        <v>805</v>
      </c>
      <c r="T156" s="380" t="s">
        <v>805</v>
      </c>
      <c r="U156" s="380" t="s">
        <v>805</v>
      </c>
      <c r="V156" s="380" t="s">
        <v>805</v>
      </c>
      <c r="W156" s="380" t="s">
        <v>805</v>
      </c>
      <c r="X156" s="380" t="s">
        <v>805</v>
      </c>
      <c r="Y156" s="380" t="s">
        <v>805</v>
      </c>
      <c r="Z156" s="380" t="s">
        <v>805</v>
      </c>
      <c r="AA156" s="380" t="s">
        <v>805</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805</v>
      </c>
      <c r="P157" s="29" t="s">
        <v>376</v>
      </c>
      <c r="Q157" s="29" t="s">
        <v>805</v>
      </c>
      <c r="R157" s="29" t="s">
        <v>805</v>
      </c>
      <c r="S157" s="29" t="s">
        <v>344</v>
      </c>
      <c r="T157" s="29" t="s">
        <v>805</v>
      </c>
      <c r="U157" s="29" t="s">
        <v>805</v>
      </c>
      <c r="V157" s="29" t="s">
        <v>805</v>
      </c>
      <c r="W157" s="29" t="s">
        <v>805</v>
      </c>
      <c r="X157" s="29" t="s">
        <v>805</v>
      </c>
      <c r="Y157" s="29" t="s">
        <v>805</v>
      </c>
      <c r="Z157" s="29" t="s">
        <v>805</v>
      </c>
      <c r="AA157" s="29" t="s">
        <v>805</v>
      </c>
    </row>
    <row r="158" spans="1:27" s="7" customFormat="1" ht="21" customHeight="1" x14ac:dyDescent="0.35">
      <c r="A158" s="31" t="s">
        <v>173</v>
      </c>
      <c r="B158" s="378" t="s">
        <v>523</v>
      </c>
      <c r="C158" s="379" t="s">
        <v>922</v>
      </c>
      <c r="D158" s="380" t="s">
        <v>135</v>
      </c>
      <c r="E158" s="380" t="s">
        <v>133</v>
      </c>
      <c r="F158" s="380" t="s">
        <v>42</v>
      </c>
      <c r="G158" s="380" t="s">
        <v>573</v>
      </c>
      <c r="H158" s="380" t="s">
        <v>574</v>
      </c>
      <c r="I158" s="380" t="s">
        <v>121</v>
      </c>
      <c r="J158" s="380" t="s">
        <v>128</v>
      </c>
      <c r="K158" s="380" t="s">
        <v>41</v>
      </c>
      <c r="L158" s="380" t="s">
        <v>41</v>
      </c>
      <c r="M158" s="380" t="s">
        <v>41</v>
      </c>
      <c r="N158" s="380" t="s">
        <v>41</v>
      </c>
      <c r="O158" s="380" t="s">
        <v>805</v>
      </c>
      <c r="P158" s="380" t="s">
        <v>805</v>
      </c>
      <c r="Q158" s="380" t="s">
        <v>805</v>
      </c>
      <c r="R158" s="380" t="s">
        <v>805</v>
      </c>
      <c r="S158" s="380" t="s">
        <v>805</v>
      </c>
      <c r="T158" s="380" t="s">
        <v>805</v>
      </c>
      <c r="U158" s="380" t="s">
        <v>805</v>
      </c>
      <c r="V158" s="380" t="s">
        <v>805</v>
      </c>
      <c r="W158" s="380" t="s">
        <v>805</v>
      </c>
      <c r="X158" s="380" t="s">
        <v>805</v>
      </c>
      <c r="Y158" s="380" t="s">
        <v>805</v>
      </c>
      <c r="Z158" s="380" t="s">
        <v>805</v>
      </c>
      <c r="AA158" s="380" t="s">
        <v>805</v>
      </c>
    </row>
    <row r="159" spans="1:27" s="30" customFormat="1" ht="21" customHeight="1" x14ac:dyDescent="0.35">
      <c r="A159" s="27" t="s">
        <v>272</v>
      </c>
      <c r="B159" s="11" t="s">
        <v>524</v>
      </c>
      <c r="C159" s="28" t="s">
        <v>922</v>
      </c>
      <c r="D159" s="29" t="s">
        <v>126</v>
      </c>
      <c r="E159" s="29" t="s">
        <v>131</v>
      </c>
      <c r="F159" s="29" t="s">
        <v>132</v>
      </c>
      <c r="G159" s="29" t="s">
        <v>573</v>
      </c>
      <c r="H159" s="29" t="s">
        <v>574</v>
      </c>
      <c r="I159" s="29" t="s">
        <v>121</v>
      </c>
      <c r="J159" s="29" t="s">
        <v>122</v>
      </c>
      <c r="K159" s="29" t="s">
        <v>41</v>
      </c>
      <c r="L159" s="29" t="s">
        <v>41</v>
      </c>
      <c r="M159" s="29" t="s">
        <v>41</v>
      </c>
      <c r="N159" s="29" t="s">
        <v>41</v>
      </c>
      <c r="O159" s="29" t="s">
        <v>805</v>
      </c>
      <c r="P159" s="29" t="s">
        <v>805</v>
      </c>
      <c r="Q159" s="29" t="s">
        <v>805</v>
      </c>
      <c r="R159" s="29" t="s">
        <v>805</v>
      </c>
      <c r="S159" s="29" t="s">
        <v>805</v>
      </c>
      <c r="T159" s="29" t="s">
        <v>805</v>
      </c>
      <c r="U159" s="29" t="s">
        <v>805</v>
      </c>
      <c r="V159" s="29" t="s">
        <v>805</v>
      </c>
      <c r="W159" s="29" t="s">
        <v>805</v>
      </c>
      <c r="X159" s="29" t="s">
        <v>805</v>
      </c>
      <c r="Y159" s="29" t="s">
        <v>805</v>
      </c>
      <c r="Z159" s="29" t="s">
        <v>805</v>
      </c>
      <c r="AA159" s="29" t="s">
        <v>805</v>
      </c>
    </row>
    <row r="160" spans="1:27" s="7" customFormat="1" ht="21" customHeight="1" x14ac:dyDescent="0.35">
      <c r="A160" s="31" t="s">
        <v>72</v>
      </c>
      <c r="B160" s="378" t="s">
        <v>22</v>
      </c>
      <c r="C160" s="379" t="s">
        <v>24</v>
      </c>
      <c r="D160" s="380" t="s">
        <v>40</v>
      </c>
      <c r="E160" s="380" t="s">
        <v>120</v>
      </c>
      <c r="F160" s="380" t="s">
        <v>40</v>
      </c>
      <c r="G160" s="380" t="s">
        <v>573</v>
      </c>
      <c r="H160" s="380" t="s">
        <v>574</v>
      </c>
      <c r="I160" s="380" t="s">
        <v>121</v>
      </c>
      <c r="J160" s="380" t="s">
        <v>128</v>
      </c>
      <c r="K160" s="380" t="s">
        <v>41</v>
      </c>
      <c r="L160" s="380" t="s">
        <v>41</v>
      </c>
      <c r="M160" s="380" t="s">
        <v>124</v>
      </c>
      <c r="N160" s="380" t="s">
        <v>621</v>
      </c>
      <c r="O160" s="380" t="s">
        <v>341</v>
      </c>
      <c r="P160" s="380" t="s">
        <v>376</v>
      </c>
      <c r="Q160" s="380" t="s">
        <v>805</v>
      </c>
      <c r="R160" s="380" t="s">
        <v>805</v>
      </c>
      <c r="S160" s="380" t="s">
        <v>805</v>
      </c>
      <c r="T160" s="380" t="s">
        <v>345</v>
      </c>
      <c r="U160" s="380" t="s">
        <v>805</v>
      </c>
      <c r="V160" s="380" t="s">
        <v>805</v>
      </c>
      <c r="W160" s="380" t="s">
        <v>805</v>
      </c>
      <c r="X160" s="380" t="s">
        <v>805</v>
      </c>
      <c r="Y160" s="380" t="s">
        <v>805</v>
      </c>
      <c r="Z160" s="380" t="s">
        <v>805</v>
      </c>
      <c r="AA160" s="380" t="s">
        <v>805</v>
      </c>
    </row>
    <row r="161" spans="1:27" s="30" customFormat="1" ht="21" customHeight="1" x14ac:dyDescent="0.35">
      <c r="A161" s="27" t="s">
        <v>274</v>
      </c>
      <c r="B161" s="11" t="s">
        <v>525</v>
      </c>
      <c r="C161" s="28" t="s">
        <v>922</v>
      </c>
      <c r="D161" s="29" t="s">
        <v>126</v>
      </c>
      <c r="E161" s="29" t="s">
        <v>127</v>
      </c>
      <c r="F161" s="29" t="s">
        <v>1216</v>
      </c>
      <c r="G161" s="29" t="s">
        <v>573</v>
      </c>
      <c r="H161" s="29" t="s">
        <v>574</v>
      </c>
      <c r="I161" s="29" t="s">
        <v>121</v>
      </c>
      <c r="J161" s="29" t="s">
        <v>122</v>
      </c>
      <c r="K161" s="29" t="s">
        <v>41</v>
      </c>
      <c r="L161" s="29" t="s">
        <v>41</v>
      </c>
      <c r="M161" s="29" t="s">
        <v>41</v>
      </c>
      <c r="N161" s="29" t="s">
        <v>41</v>
      </c>
      <c r="O161" s="29" t="s">
        <v>805</v>
      </c>
      <c r="P161" s="29" t="s">
        <v>805</v>
      </c>
      <c r="Q161" s="29" t="s">
        <v>805</v>
      </c>
      <c r="R161" s="29" t="s">
        <v>805</v>
      </c>
      <c r="S161" s="29" t="s">
        <v>805</v>
      </c>
      <c r="T161" s="29" t="s">
        <v>805</v>
      </c>
      <c r="U161" s="29" t="s">
        <v>805</v>
      </c>
      <c r="V161" s="29" t="s">
        <v>805</v>
      </c>
      <c r="W161" s="29" t="s">
        <v>805</v>
      </c>
      <c r="X161" s="29" t="s">
        <v>805</v>
      </c>
      <c r="Y161" s="29" t="s">
        <v>805</v>
      </c>
      <c r="Z161" s="29" t="s">
        <v>805</v>
      </c>
      <c r="AA161" s="29" t="s">
        <v>805</v>
      </c>
    </row>
    <row r="162" spans="1:27" s="7" customFormat="1" ht="21" customHeight="1" x14ac:dyDescent="0.35">
      <c r="A162" s="31" t="s">
        <v>73</v>
      </c>
      <c r="B162" s="378" t="s">
        <v>526</v>
      </c>
      <c r="C162" s="379" t="s">
        <v>24</v>
      </c>
      <c r="D162" s="380" t="s">
        <v>40</v>
      </c>
      <c r="E162" s="380" t="s">
        <v>120</v>
      </c>
      <c r="F162" s="380" t="s">
        <v>40</v>
      </c>
      <c r="G162" s="380" t="s">
        <v>575</v>
      </c>
      <c r="H162" s="380" t="s">
        <v>574</v>
      </c>
      <c r="I162" s="380" t="s">
        <v>121</v>
      </c>
      <c r="J162" s="380" t="s">
        <v>122</v>
      </c>
      <c r="K162" s="380" t="s">
        <v>41</v>
      </c>
      <c r="L162" s="380" t="s">
        <v>123</v>
      </c>
      <c r="M162" s="380" t="s">
        <v>124</v>
      </c>
      <c r="N162" s="380" t="s">
        <v>621</v>
      </c>
      <c r="O162" s="380" t="s">
        <v>805</v>
      </c>
      <c r="P162" s="380" t="s">
        <v>805</v>
      </c>
      <c r="Q162" s="380" t="s">
        <v>342</v>
      </c>
      <c r="R162" s="380" t="s">
        <v>805</v>
      </c>
      <c r="S162" s="380" t="s">
        <v>805</v>
      </c>
      <c r="T162" s="380" t="s">
        <v>345</v>
      </c>
      <c r="U162" s="380" t="s">
        <v>805</v>
      </c>
      <c r="V162" s="380" t="s">
        <v>805</v>
      </c>
      <c r="W162" s="380" t="s">
        <v>805</v>
      </c>
      <c r="X162" s="380" t="s">
        <v>805</v>
      </c>
      <c r="Y162" s="380" t="s">
        <v>805</v>
      </c>
      <c r="Z162" s="380" t="s">
        <v>805</v>
      </c>
      <c r="AA162" s="380" t="s">
        <v>805</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805</v>
      </c>
      <c r="P163" s="29" t="s">
        <v>805</v>
      </c>
      <c r="Q163" s="29" t="s">
        <v>805</v>
      </c>
      <c r="R163" s="29" t="s">
        <v>343</v>
      </c>
      <c r="S163" s="29" t="s">
        <v>805</v>
      </c>
      <c r="T163" s="29" t="s">
        <v>805</v>
      </c>
      <c r="U163" s="29" t="s">
        <v>805</v>
      </c>
      <c r="V163" s="29" t="s">
        <v>805</v>
      </c>
      <c r="W163" s="29" t="s">
        <v>1228</v>
      </c>
      <c r="X163" s="29" t="s">
        <v>805</v>
      </c>
      <c r="Y163" s="29" t="s">
        <v>805</v>
      </c>
      <c r="Z163" s="29" t="s">
        <v>805</v>
      </c>
      <c r="AA163" s="29" t="s">
        <v>805</v>
      </c>
    </row>
    <row r="164" spans="1:27" s="7" customFormat="1" ht="21" customHeight="1" x14ac:dyDescent="0.35">
      <c r="A164" s="31" t="s">
        <v>281</v>
      </c>
      <c r="B164" s="378" t="s">
        <v>527</v>
      </c>
      <c r="C164" s="379" t="s">
        <v>922</v>
      </c>
      <c r="D164" s="380" t="s">
        <v>139</v>
      </c>
      <c r="E164" s="380" t="s">
        <v>127</v>
      </c>
      <c r="F164" s="380" t="s">
        <v>42</v>
      </c>
      <c r="G164" s="380" t="s">
        <v>575</v>
      </c>
      <c r="H164" s="380" t="s">
        <v>574</v>
      </c>
      <c r="I164" s="380" t="s">
        <v>129</v>
      </c>
      <c r="J164" s="380" t="s">
        <v>128</v>
      </c>
      <c r="K164" s="380" t="s">
        <v>137</v>
      </c>
      <c r="L164" s="380" t="s">
        <v>41</v>
      </c>
      <c r="M164" s="380" t="s">
        <v>41</v>
      </c>
      <c r="N164" s="380" t="s">
        <v>41</v>
      </c>
      <c r="O164" s="380" t="s">
        <v>805</v>
      </c>
      <c r="P164" s="380" t="s">
        <v>805</v>
      </c>
      <c r="Q164" s="380" t="s">
        <v>805</v>
      </c>
      <c r="R164" s="380" t="s">
        <v>805</v>
      </c>
      <c r="S164" s="380" t="s">
        <v>805</v>
      </c>
      <c r="T164" s="380" t="s">
        <v>805</v>
      </c>
      <c r="U164" s="380" t="s">
        <v>805</v>
      </c>
      <c r="V164" s="380" t="s">
        <v>805</v>
      </c>
      <c r="W164" s="380" t="s">
        <v>805</v>
      </c>
      <c r="X164" s="380" t="s">
        <v>805</v>
      </c>
      <c r="Y164" s="380" t="s">
        <v>348</v>
      </c>
      <c r="Z164" s="380" t="s">
        <v>805</v>
      </c>
      <c r="AA164" s="380" t="s">
        <v>805</v>
      </c>
    </row>
    <row r="165" spans="1:27" s="30" customFormat="1" ht="21" customHeight="1" x14ac:dyDescent="0.35">
      <c r="A165" s="27" t="s">
        <v>276</v>
      </c>
      <c r="B165" s="11" t="s">
        <v>528</v>
      </c>
      <c r="C165" s="28" t="s">
        <v>922</v>
      </c>
      <c r="D165" s="29" t="s">
        <v>126</v>
      </c>
      <c r="E165" s="29" t="s">
        <v>131</v>
      </c>
      <c r="F165" s="29" t="s">
        <v>132</v>
      </c>
      <c r="G165" s="29" t="s">
        <v>573</v>
      </c>
      <c r="H165" s="29" t="s">
        <v>574</v>
      </c>
      <c r="I165" s="29" t="s">
        <v>121</v>
      </c>
      <c r="J165" s="29" t="s">
        <v>122</v>
      </c>
      <c r="K165" s="29" t="s">
        <v>41</v>
      </c>
      <c r="L165" s="29" t="s">
        <v>41</v>
      </c>
      <c r="M165" s="29" t="s">
        <v>41</v>
      </c>
      <c r="N165" s="29" t="s">
        <v>41</v>
      </c>
      <c r="O165" s="29" t="s">
        <v>805</v>
      </c>
      <c r="P165" s="29" t="s">
        <v>805</v>
      </c>
      <c r="Q165" s="29" t="s">
        <v>805</v>
      </c>
      <c r="R165" s="29" t="s">
        <v>805</v>
      </c>
      <c r="S165" s="29" t="s">
        <v>805</v>
      </c>
      <c r="T165" s="29" t="s">
        <v>805</v>
      </c>
      <c r="U165" s="29" t="s">
        <v>805</v>
      </c>
      <c r="V165" s="29" t="s">
        <v>805</v>
      </c>
      <c r="W165" s="29" t="s">
        <v>805</v>
      </c>
      <c r="X165" s="29" t="s">
        <v>805</v>
      </c>
      <c r="Y165" s="29" t="s">
        <v>805</v>
      </c>
      <c r="Z165" s="29" t="s">
        <v>617</v>
      </c>
      <c r="AA165" s="29" t="s">
        <v>1227</v>
      </c>
    </row>
    <row r="166" spans="1:27" s="7" customFormat="1" ht="21" customHeight="1" x14ac:dyDescent="0.35">
      <c r="A166" s="31" t="s">
        <v>277</v>
      </c>
      <c r="B166" s="378" t="s">
        <v>529</v>
      </c>
      <c r="C166" s="379" t="s">
        <v>922</v>
      </c>
      <c r="D166" s="380" t="s">
        <v>126</v>
      </c>
      <c r="E166" s="380" t="s">
        <v>131</v>
      </c>
      <c r="F166" s="380" t="s">
        <v>132</v>
      </c>
      <c r="G166" s="380" t="s">
        <v>573</v>
      </c>
      <c r="H166" s="380" t="s">
        <v>574</v>
      </c>
      <c r="I166" s="380" t="s">
        <v>121</v>
      </c>
      <c r="J166" s="380" t="s">
        <v>128</v>
      </c>
      <c r="K166" s="380" t="s">
        <v>41</v>
      </c>
      <c r="L166" s="380" t="s">
        <v>41</v>
      </c>
      <c r="M166" s="380" t="s">
        <v>41</v>
      </c>
      <c r="N166" s="380" t="s">
        <v>41</v>
      </c>
      <c r="O166" s="380" t="s">
        <v>805</v>
      </c>
      <c r="P166" s="380" t="s">
        <v>805</v>
      </c>
      <c r="Q166" s="380" t="s">
        <v>805</v>
      </c>
      <c r="R166" s="380" t="s">
        <v>805</v>
      </c>
      <c r="S166" s="380" t="s">
        <v>805</v>
      </c>
      <c r="T166" s="380" t="s">
        <v>805</v>
      </c>
      <c r="U166" s="380" t="s">
        <v>805</v>
      </c>
      <c r="V166" s="380" t="s">
        <v>805</v>
      </c>
      <c r="W166" s="380" t="s">
        <v>805</v>
      </c>
      <c r="X166" s="380" t="s">
        <v>805</v>
      </c>
      <c r="Y166" s="380" t="s">
        <v>805</v>
      </c>
      <c r="Z166" s="380" t="s">
        <v>617</v>
      </c>
      <c r="AA166" s="380" t="s">
        <v>1227</v>
      </c>
    </row>
    <row r="167" spans="1:27" s="30" customFormat="1" ht="21" customHeight="1" x14ac:dyDescent="0.35">
      <c r="A167" s="27" t="s">
        <v>282</v>
      </c>
      <c r="B167" s="11" t="s">
        <v>530</v>
      </c>
      <c r="C167" s="28" t="s">
        <v>922</v>
      </c>
      <c r="D167" s="29" t="s">
        <v>126</v>
      </c>
      <c r="E167" s="29" t="s">
        <v>131</v>
      </c>
      <c r="F167" s="29" t="s">
        <v>132</v>
      </c>
      <c r="G167" s="29" t="s">
        <v>573</v>
      </c>
      <c r="H167" s="29" t="s">
        <v>574</v>
      </c>
      <c r="I167" s="29" t="s">
        <v>121</v>
      </c>
      <c r="J167" s="29" t="s">
        <v>128</v>
      </c>
      <c r="K167" s="29" t="s">
        <v>41</v>
      </c>
      <c r="L167" s="29" t="s">
        <v>41</v>
      </c>
      <c r="M167" s="29" t="s">
        <v>41</v>
      </c>
      <c r="N167" s="29" t="s">
        <v>41</v>
      </c>
      <c r="O167" s="29" t="s">
        <v>805</v>
      </c>
      <c r="P167" s="29" t="s">
        <v>805</v>
      </c>
      <c r="Q167" s="29" t="s">
        <v>805</v>
      </c>
      <c r="R167" s="29" t="s">
        <v>805</v>
      </c>
      <c r="S167" s="29" t="s">
        <v>805</v>
      </c>
      <c r="T167" s="29" t="s">
        <v>805</v>
      </c>
      <c r="U167" s="29" t="s">
        <v>805</v>
      </c>
      <c r="V167" s="29" t="s">
        <v>805</v>
      </c>
      <c r="W167" s="29" t="s">
        <v>805</v>
      </c>
      <c r="X167" s="29" t="s">
        <v>805</v>
      </c>
      <c r="Y167" s="29" t="s">
        <v>805</v>
      </c>
      <c r="Z167" s="29" t="s">
        <v>617</v>
      </c>
      <c r="AA167" s="29" t="s">
        <v>1227</v>
      </c>
    </row>
    <row r="168" spans="1:27" s="7" customFormat="1" ht="21" customHeight="1" x14ac:dyDescent="0.35">
      <c r="A168" s="31" t="s">
        <v>46</v>
      </c>
      <c r="B168" s="378" t="s">
        <v>1</v>
      </c>
      <c r="C168" s="379" t="s">
        <v>8</v>
      </c>
      <c r="D168" s="380" t="s">
        <v>40</v>
      </c>
      <c r="E168" s="380" t="s">
        <v>133</v>
      </c>
      <c r="F168" s="380" t="s">
        <v>40</v>
      </c>
      <c r="G168" s="380" t="s">
        <v>573</v>
      </c>
      <c r="H168" s="380" t="s">
        <v>574</v>
      </c>
      <c r="I168" s="380" t="s">
        <v>121</v>
      </c>
      <c r="J168" s="380" t="s">
        <v>122</v>
      </c>
      <c r="K168" s="380" t="s">
        <v>41</v>
      </c>
      <c r="L168" s="380" t="s">
        <v>123</v>
      </c>
      <c r="M168" s="380" t="s">
        <v>41</v>
      </c>
      <c r="N168" s="380" t="s">
        <v>325</v>
      </c>
      <c r="O168" s="380" t="s">
        <v>341</v>
      </c>
      <c r="P168" s="380" t="s">
        <v>805</v>
      </c>
      <c r="Q168" s="380" t="s">
        <v>805</v>
      </c>
      <c r="R168" s="380" t="s">
        <v>805</v>
      </c>
      <c r="S168" s="380" t="s">
        <v>805</v>
      </c>
      <c r="T168" s="380" t="s">
        <v>805</v>
      </c>
      <c r="U168" s="380" t="s">
        <v>346</v>
      </c>
      <c r="V168" s="380" t="s">
        <v>805</v>
      </c>
      <c r="W168" s="380" t="s">
        <v>805</v>
      </c>
      <c r="X168" s="380" t="s">
        <v>805</v>
      </c>
      <c r="Y168" s="380" t="s">
        <v>805</v>
      </c>
      <c r="Z168" s="380" t="s">
        <v>805</v>
      </c>
      <c r="AA168" s="380" t="s">
        <v>805</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805</v>
      </c>
      <c r="Q169" s="29" t="s">
        <v>805</v>
      </c>
      <c r="R169" s="29" t="s">
        <v>805</v>
      </c>
      <c r="S169" s="29" t="s">
        <v>805</v>
      </c>
      <c r="T169" s="29" t="s">
        <v>805</v>
      </c>
      <c r="U169" s="29" t="s">
        <v>346</v>
      </c>
      <c r="V169" s="29" t="s">
        <v>805</v>
      </c>
      <c r="W169" s="29" t="s">
        <v>805</v>
      </c>
      <c r="X169" s="29" t="s">
        <v>805</v>
      </c>
      <c r="Y169" s="29" t="s">
        <v>805</v>
      </c>
      <c r="Z169" s="29" t="s">
        <v>805</v>
      </c>
      <c r="AA169" s="29" t="s">
        <v>805</v>
      </c>
    </row>
    <row r="170" spans="1:27" s="7" customFormat="1" ht="21" customHeight="1" x14ac:dyDescent="0.35">
      <c r="A170" s="31" t="s">
        <v>284</v>
      </c>
      <c r="B170" s="378" t="s">
        <v>531</v>
      </c>
      <c r="C170" s="379" t="s">
        <v>922</v>
      </c>
      <c r="D170" s="380" t="s">
        <v>119</v>
      </c>
      <c r="E170" s="380" t="s">
        <v>120</v>
      </c>
      <c r="F170" s="380" t="s">
        <v>43</v>
      </c>
      <c r="G170" s="380" t="s">
        <v>573</v>
      </c>
      <c r="H170" s="380" t="s">
        <v>574</v>
      </c>
      <c r="I170" s="380" t="s">
        <v>121</v>
      </c>
      <c r="J170" s="380" t="s">
        <v>128</v>
      </c>
      <c r="K170" s="380" t="s">
        <v>41</v>
      </c>
      <c r="L170" s="380" t="s">
        <v>41</v>
      </c>
      <c r="M170" s="380" t="s">
        <v>41</v>
      </c>
      <c r="N170" s="380" t="s">
        <v>621</v>
      </c>
      <c r="O170" s="380" t="s">
        <v>805</v>
      </c>
      <c r="P170" s="380" t="s">
        <v>805</v>
      </c>
      <c r="Q170" s="380" t="s">
        <v>805</v>
      </c>
      <c r="R170" s="380" t="s">
        <v>805</v>
      </c>
      <c r="S170" s="380" t="s">
        <v>805</v>
      </c>
      <c r="T170" s="380" t="s">
        <v>805</v>
      </c>
      <c r="U170" s="380" t="s">
        <v>805</v>
      </c>
      <c r="V170" s="380" t="s">
        <v>805</v>
      </c>
      <c r="W170" s="380" t="s">
        <v>805</v>
      </c>
      <c r="X170" s="380" t="s">
        <v>805</v>
      </c>
      <c r="Y170" s="380" t="s">
        <v>805</v>
      </c>
      <c r="Z170" s="380" t="s">
        <v>805</v>
      </c>
      <c r="AA170" s="380" t="s">
        <v>805</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621</v>
      </c>
      <c r="O171" s="29" t="s">
        <v>805</v>
      </c>
      <c r="P171" s="29" t="s">
        <v>376</v>
      </c>
      <c r="Q171" s="29" t="s">
        <v>805</v>
      </c>
      <c r="R171" s="29" t="s">
        <v>343</v>
      </c>
      <c r="S171" s="29" t="s">
        <v>805</v>
      </c>
      <c r="T171" s="29" t="s">
        <v>805</v>
      </c>
      <c r="U171" s="29" t="s">
        <v>805</v>
      </c>
      <c r="V171" s="29" t="s">
        <v>805</v>
      </c>
      <c r="W171" s="29" t="s">
        <v>805</v>
      </c>
      <c r="X171" s="29" t="s">
        <v>805</v>
      </c>
      <c r="Y171" s="29" t="s">
        <v>805</v>
      </c>
      <c r="Z171" s="29" t="s">
        <v>805</v>
      </c>
      <c r="AA171" s="29" t="s">
        <v>805</v>
      </c>
    </row>
    <row r="172" spans="1:27" s="7" customFormat="1" ht="21" customHeight="1" x14ac:dyDescent="0.35">
      <c r="A172" s="31" t="s">
        <v>97</v>
      </c>
      <c r="B172" s="378" t="s">
        <v>533</v>
      </c>
      <c r="C172" s="379" t="s">
        <v>39</v>
      </c>
      <c r="D172" s="380" t="s">
        <v>40</v>
      </c>
      <c r="E172" s="380" t="s">
        <v>120</v>
      </c>
      <c r="F172" s="380" t="s">
        <v>40</v>
      </c>
      <c r="G172" s="380" t="s">
        <v>575</v>
      </c>
      <c r="H172" s="380" t="s">
        <v>574</v>
      </c>
      <c r="I172" s="380" t="s">
        <v>121</v>
      </c>
      <c r="J172" s="380" t="s">
        <v>128</v>
      </c>
      <c r="K172" s="380" t="s">
        <v>41</v>
      </c>
      <c r="L172" s="380" t="s">
        <v>41</v>
      </c>
      <c r="M172" s="380" t="s">
        <v>124</v>
      </c>
      <c r="N172" s="380" t="s">
        <v>325</v>
      </c>
      <c r="O172" s="380" t="s">
        <v>805</v>
      </c>
      <c r="P172" s="380" t="s">
        <v>376</v>
      </c>
      <c r="Q172" s="380" t="s">
        <v>805</v>
      </c>
      <c r="R172" s="380" t="s">
        <v>805</v>
      </c>
      <c r="S172" s="380" t="s">
        <v>344</v>
      </c>
      <c r="T172" s="380" t="s">
        <v>805</v>
      </c>
      <c r="U172" s="380" t="s">
        <v>805</v>
      </c>
      <c r="V172" s="380" t="s">
        <v>805</v>
      </c>
      <c r="W172" s="380" t="s">
        <v>805</v>
      </c>
      <c r="X172" s="380" t="s">
        <v>805</v>
      </c>
      <c r="Y172" s="380" t="s">
        <v>805</v>
      </c>
      <c r="Z172" s="380" t="s">
        <v>805</v>
      </c>
      <c r="AA172" s="380" t="s">
        <v>805</v>
      </c>
    </row>
    <row r="173" spans="1:27" s="30" customFormat="1" ht="21" customHeight="1" x14ac:dyDescent="0.35">
      <c r="A173" s="27" t="s">
        <v>286</v>
      </c>
      <c r="B173" s="11" t="s">
        <v>534</v>
      </c>
      <c r="C173" s="28" t="s">
        <v>922</v>
      </c>
      <c r="D173" s="29" t="s">
        <v>119</v>
      </c>
      <c r="E173" s="29" t="s">
        <v>127</v>
      </c>
      <c r="F173" s="29" t="s">
        <v>43</v>
      </c>
      <c r="G173" s="29" t="s">
        <v>573</v>
      </c>
      <c r="H173" s="29" t="s">
        <v>574</v>
      </c>
      <c r="I173" s="29" t="s">
        <v>121</v>
      </c>
      <c r="J173" s="29" t="s">
        <v>128</v>
      </c>
      <c r="K173" s="29" t="s">
        <v>41</v>
      </c>
      <c r="L173" s="29" t="s">
        <v>41</v>
      </c>
      <c r="M173" s="29" t="s">
        <v>41</v>
      </c>
      <c r="N173" s="29" t="s">
        <v>41</v>
      </c>
      <c r="O173" s="29" t="s">
        <v>805</v>
      </c>
      <c r="P173" s="29" t="s">
        <v>805</v>
      </c>
      <c r="Q173" s="29" t="s">
        <v>805</v>
      </c>
      <c r="R173" s="29" t="s">
        <v>805</v>
      </c>
      <c r="S173" s="29" t="s">
        <v>805</v>
      </c>
      <c r="T173" s="29" t="s">
        <v>805</v>
      </c>
      <c r="U173" s="29" t="s">
        <v>805</v>
      </c>
      <c r="V173" s="29" t="s">
        <v>805</v>
      </c>
      <c r="W173" s="29" t="s">
        <v>805</v>
      </c>
      <c r="X173" s="29" t="s">
        <v>347</v>
      </c>
      <c r="Y173" s="29" t="s">
        <v>805</v>
      </c>
      <c r="Z173" s="29" t="s">
        <v>805</v>
      </c>
      <c r="AA173" s="29" t="s">
        <v>805</v>
      </c>
    </row>
    <row r="174" spans="1:27" s="7" customFormat="1" ht="21" customHeight="1" x14ac:dyDescent="0.35">
      <c r="A174" s="31" t="s">
        <v>285</v>
      </c>
      <c r="B174" s="378" t="s">
        <v>535</v>
      </c>
      <c r="C174" s="379" t="s">
        <v>922</v>
      </c>
      <c r="D174" s="380" t="s">
        <v>119</v>
      </c>
      <c r="E174" s="380" t="s">
        <v>133</v>
      </c>
      <c r="F174" s="380" t="s">
        <v>43</v>
      </c>
      <c r="G174" s="380" t="s">
        <v>573</v>
      </c>
      <c r="H174" s="380" t="s">
        <v>574</v>
      </c>
      <c r="I174" s="380" t="s">
        <v>121</v>
      </c>
      <c r="J174" s="380" t="s">
        <v>122</v>
      </c>
      <c r="K174" s="380" t="s">
        <v>41</v>
      </c>
      <c r="L174" s="380" t="s">
        <v>123</v>
      </c>
      <c r="M174" s="380" t="s">
        <v>41</v>
      </c>
      <c r="N174" s="380" t="s">
        <v>325</v>
      </c>
      <c r="O174" s="380" t="s">
        <v>805</v>
      </c>
      <c r="P174" s="380" t="s">
        <v>805</v>
      </c>
      <c r="Q174" s="380" t="s">
        <v>805</v>
      </c>
      <c r="R174" s="380" t="s">
        <v>805</v>
      </c>
      <c r="S174" s="380" t="s">
        <v>805</v>
      </c>
      <c r="T174" s="380" t="s">
        <v>805</v>
      </c>
      <c r="U174" s="380" t="s">
        <v>805</v>
      </c>
      <c r="V174" s="380" t="s">
        <v>805</v>
      </c>
      <c r="W174" s="380" t="s">
        <v>805</v>
      </c>
      <c r="X174" s="380" t="s">
        <v>805</v>
      </c>
      <c r="Y174" s="380" t="s">
        <v>805</v>
      </c>
      <c r="Z174" s="380" t="s">
        <v>805</v>
      </c>
      <c r="AA174" s="380" t="s">
        <v>805</v>
      </c>
    </row>
    <row r="175" spans="1:27" s="30" customFormat="1" ht="21" customHeight="1" x14ac:dyDescent="0.35">
      <c r="A175" s="27" t="s">
        <v>291</v>
      </c>
      <c r="B175" s="11" t="s">
        <v>536</v>
      </c>
      <c r="C175" s="28" t="s">
        <v>922</v>
      </c>
      <c r="D175" s="29" t="s">
        <v>119</v>
      </c>
      <c r="E175" s="29" t="s">
        <v>127</v>
      </c>
      <c r="F175" s="29" t="s">
        <v>43</v>
      </c>
      <c r="G175" s="29" t="s">
        <v>575</v>
      </c>
      <c r="H175" s="29" t="s">
        <v>576</v>
      </c>
      <c r="I175" s="29" t="s">
        <v>129</v>
      </c>
      <c r="J175" s="29" t="s">
        <v>122</v>
      </c>
      <c r="K175" s="29" t="s">
        <v>41</v>
      </c>
      <c r="L175" s="29" t="s">
        <v>123</v>
      </c>
      <c r="M175" s="29" t="s">
        <v>41</v>
      </c>
      <c r="N175" s="29" t="s">
        <v>41</v>
      </c>
      <c r="O175" s="29" t="s">
        <v>805</v>
      </c>
      <c r="P175" s="29" t="s">
        <v>805</v>
      </c>
      <c r="Q175" s="29" t="s">
        <v>805</v>
      </c>
      <c r="R175" s="29" t="s">
        <v>805</v>
      </c>
      <c r="S175" s="29" t="s">
        <v>805</v>
      </c>
      <c r="T175" s="29" t="s">
        <v>805</v>
      </c>
      <c r="U175" s="29" t="s">
        <v>805</v>
      </c>
      <c r="V175" s="29" t="s">
        <v>805</v>
      </c>
      <c r="W175" s="29" t="s">
        <v>805</v>
      </c>
      <c r="X175" s="29" t="s">
        <v>805</v>
      </c>
      <c r="Y175" s="29" t="s">
        <v>805</v>
      </c>
      <c r="Z175" s="29" t="s">
        <v>805</v>
      </c>
      <c r="AA175" s="29" t="s">
        <v>805</v>
      </c>
    </row>
    <row r="176" spans="1:27" s="7" customFormat="1" ht="21" customHeight="1" x14ac:dyDescent="0.35">
      <c r="A176" s="31" t="s">
        <v>287</v>
      </c>
      <c r="B176" s="378" t="s">
        <v>537</v>
      </c>
      <c r="C176" s="379" t="s">
        <v>922</v>
      </c>
      <c r="D176" s="380" t="s">
        <v>119</v>
      </c>
      <c r="E176" s="380" t="s">
        <v>133</v>
      </c>
      <c r="F176" s="380" t="s">
        <v>43</v>
      </c>
      <c r="G176" s="380" t="s">
        <v>573</v>
      </c>
      <c r="H176" s="380" t="s">
        <v>576</v>
      </c>
      <c r="I176" s="380" t="s">
        <v>129</v>
      </c>
      <c r="J176" s="380" t="s">
        <v>136</v>
      </c>
      <c r="K176" s="380" t="s">
        <v>137</v>
      </c>
      <c r="L176" s="380" t="s">
        <v>41</v>
      </c>
      <c r="M176" s="380" t="s">
        <v>124</v>
      </c>
      <c r="N176" s="380" t="s">
        <v>41</v>
      </c>
      <c r="O176" s="380" t="s">
        <v>805</v>
      </c>
      <c r="P176" s="380" t="s">
        <v>805</v>
      </c>
      <c r="Q176" s="380" t="s">
        <v>805</v>
      </c>
      <c r="R176" s="380" t="s">
        <v>805</v>
      </c>
      <c r="S176" s="380" t="s">
        <v>805</v>
      </c>
      <c r="T176" s="380" t="s">
        <v>805</v>
      </c>
      <c r="U176" s="380" t="s">
        <v>805</v>
      </c>
      <c r="V176" s="380" t="s">
        <v>805</v>
      </c>
      <c r="W176" s="380" t="s">
        <v>805</v>
      </c>
      <c r="X176" s="380" t="s">
        <v>805</v>
      </c>
      <c r="Y176" s="380" t="s">
        <v>805</v>
      </c>
      <c r="Z176" s="380" t="s">
        <v>805</v>
      </c>
      <c r="AA176" s="380" t="s">
        <v>805</v>
      </c>
    </row>
    <row r="177" spans="1:27" s="30" customFormat="1" ht="21" customHeight="1" x14ac:dyDescent="0.35">
      <c r="A177" s="27" t="s">
        <v>288</v>
      </c>
      <c r="B177" s="11" t="s">
        <v>538</v>
      </c>
      <c r="C177" s="28" t="s">
        <v>922</v>
      </c>
      <c r="D177" s="29" t="s">
        <v>142</v>
      </c>
      <c r="E177" s="29" t="s">
        <v>127</v>
      </c>
      <c r="F177" s="29" t="s">
        <v>1216</v>
      </c>
      <c r="G177" s="29" t="s">
        <v>573</v>
      </c>
      <c r="H177" s="29" t="s">
        <v>574</v>
      </c>
      <c r="I177" s="29" t="s">
        <v>121</v>
      </c>
      <c r="J177" s="29" t="s">
        <v>136</v>
      </c>
      <c r="K177" s="29" t="s">
        <v>137</v>
      </c>
      <c r="L177" s="29" t="s">
        <v>41</v>
      </c>
      <c r="M177" s="29" t="s">
        <v>41</v>
      </c>
      <c r="N177" s="29" t="s">
        <v>41</v>
      </c>
      <c r="O177" s="29" t="s">
        <v>805</v>
      </c>
      <c r="P177" s="29" t="s">
        <v>805</v>
      </c>
      <c r="Q177" s="29" t="s">
        <v>805</v>
      </c>
      <c r="R177" s="29" t="s">
        <v>805</v>
      </c>
      <c r="S177" s="29" t="s">
        <v>805</v>
      </c>
      <c r="T177" s="29" t="s">
        <v>805</v>
      </c>
      <c r="U177" s="29" t="s">
        <v>805</v>
      </c>
      <c r="V177" s="29" t="s">
        <v>805</v>
      </c>
      <c r="W177" s="29" t="s">
        <v>805</v>
      </c>
      <c r="X177" s="29" t="s">
        <v>805</v>
      </c>
      <c r="Y177" s="29" t="s">
        <v>805</v>
      </c>
      <c r="Z177" s="29" t="s">
        <v>805</v>
      </c>
      <c r="AA177" s="29" t="s">
        <v>805</v>
      </c>
    </row>
    <row r="178" spans="1:27" s="7" customFormat="1" ht="21" customHeight="1" x14ac:dyDescent="0.35">
      <c r="A178" s="31" t="s">
        <v>289</v>
      </c>
      <c r="B178" s="378" t="s">
        <v>539</v>
      </c>
      <c r="C178" s="379" t="s">
        <v>922</v>
      </c>
      <c r="D178" s="380" t="s">
        <v>135</v>
      </c>
      <c r="E178" s="380" t="s">
        <v>131</v>
      </c>
      <c r="F178" s="380" t="s">
        <v>42</v>
      </c>
      <c r="G178" s="380" t="s">
        <v>575</v>
      </c>
      <c r="H178" s="380" t="s">
        <v>576</v>
      </c>
      <c r="I178" s="380" t="s">
        <v>129</v>
      </c>
      <c r="J178" s="380" t="s">
        <v>136</v>
      </c>
      <c r="K178" s="380" t="s">
        <v>137</v>
      </c>
      <c r="L178" s="380" t="s">
        <v>41</v>
      </c>
      <c r="M178" s="380" t="s">
        <v>41</v>
      </c>
      <c r="N178" s="380" t="s">
        <v>41</v>
      </c>
      <c r="O178" s="380" t="s">
        <v>805</v>
      </c>
      <c r="P178" s="380" t="s">
        <v>805</v>
      </c>
      <c r="Q178" s="380" t="s">
        <v>805</v>
      </c>
      <c r="R178" s="380" t="s">
        <v>805</v>
      </c>
      <c r="S178" s="380" t="s">
        <v>805</v>
      </c>
      <c r="T178" s="380" t="s">
        <v>805</v>
      </c>
      <c r="U178" s="380" t="s">
        <v>805</v>
      </c>
      <c r="V178" s="380" t="s">
        <v>805</v>
      </c>
      <c r="W178" s="380" t="s">
        <v>805</v>
      </c>
      <c r="X178" s="380" t="s">
        <v>805</v>
      </c>
      <c r="Y178" s="380" t="s">
        <v>805</v>
      </c>
      <c r="Z178" s="380" t="s">
        <v>805</v>
      </c>
      <c r="AA178" s="380" t="s">
        <v>805</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805</v>
      </c>
      <c r="R179" s="29" t="s">
        <v>805</v>
      </c>
      <c r="S179" s="29" t="s">
        <v>805</v>
      </c>
      <c r="T179" s="29" t="s">
        <v>805</v>
      </c>
      <c r="U179" s="29" t="s">
        <v>805</v>
      </c>
      <c r="V179" s="29" t="s">
        <v>350</v>
      </c>
      <c r="W179" s="29" t="s">
        <v>805</v>
      </c>
      <c r="X179" s="29" t="s">
        <v>805</v>
      </c>
      <c r="Y179" s="29" t="s">
        <v>805</v>
      </c>
      <c r="Z179" s="29" t="s">
        <v>805</v>
      </c>
      <c r="AA179" s="29" t="s">
        <v>805</v>
      </c>
    </row>
    <row r="180" spans="1:27" s="7" customFormat="1" ht="21" customHeight="1" x14ac:dyDescent="0.35">
      <c r="A180" s="31" t="s">
        <v>290</v>
      </c>
      <c r="B180" s="378" t="s">
        <v>540</v>
      </c>
      <c r="C180" s="379" t="s">
        <v>922</v>
      </c>
      <c r="D180" s="380" t="s">
        <v>126</v>
      </c>
      <c r="E180" s="380" t="s">
        <v>127</v>
      </c>
      <c r="F180" s="380" t="s">
        <v>1216</v>
      </c>
      <c r="G180" s="380" t="s">
        <v>573</v>
      </c>
      <c r="H180" s="380" t="s">
        <v>574</v>
      </c>
      <c r="I180" s="380" t="s">
        <v>121</v>
      </c>
      <c r="J180" s="380" t="s">
        <v>128</v>
      </c>
      <c r="K180" s="380" t="s">
        <v>41</v>
      </c>
      <c r="L180" s="380" t="s">
        <v>41</v>
      </c>
      <c r="M180" s="380" t="s">
        <v>41</v>
      </c>
      <c r="N180" s="380" t="s">
        <v>41</v>
      </c>
      <c r="O180" s="380" t="s">
        <v>805</v>
      </c>
      <c r="P180" s="380" t="s">
        <v>805</v>
      </c>
      <c r="Q180" s="380" t="s">
        <v>805</v>
      </c>
      <c r="R180" s="380" t="s">
        <v>805</v>
      </c>
      <c r="S180" s="380" t="s">
        <v>805</v>
      </c>
      <c r="T180" s="380" t="s">
        <v>805</v>
      </c>
      <c r="U180" s="380" t="s">
        <v>805</v>
      </c>
      <c r="V180" s="380" t="s">
        <v>805</v>
      </c>
      <c r="W180" s="380" t="s">
        <v>805</v>
      </c>
      <c r="X180" s="380" t="s">
        <v>805</v>
      </c>
      <c r="Y180" s="380" t="s">
        <v>805</v>
      </c>
      <c r="Z180" s="380" t="s">
        <v>805</v>
      </c>
      <c r="AA180" s="380" t="s">
        <v>1227</v>
      </c>
    </row>
    <row r="181" spans="1:27" s="30" customFormat="1" ht="21" customHeight="1" x14ac:dyDescent="0.35">
      <c r="A181" s="27" t="s">
        <v>292</v>
      </c>
      <c r="B181" s="11" t="s">
        <v>541</v>
      </c>
      <c r="C181" s="28" t="s">
        <v>922</v>
      </c>
      <c r="D181" s="29" t="s">
        <v>142</v>
      </c>
      <c r="E181" s="29" t="s">
        <v>127</v>
      </c>
      <c r="F181" s="29" t="s">
        <v>1216</v>
      </c>
      <c r="G181" s="29" t="s">
        <v>573</v>
      </c>
      <c r="H181" s="29" t="s">
        <v>574</v>
      </c>
      <c r="I181" s="29" t="s">
        <v>121</v>
      </c>
      <c r="J181" s="29" t="s">
        <v>136</v>
      </c>
      <c r="K181" s="29" t="s">
        <v>137</v>
      </c>
      <c r="L181" s="29" t="s">
        <v>41</v>
      </c>
      <c r="M181" s="29" t="s">
        <v>124</v>
      </c>
      <c r="N181" s="29" t="s">
        <v>41</v>
      </c>
      <c r="O181" s="29" t="s">
        <v>805</v>
      </c>
      <c r="P181" s="29" t="s">
        <v>805</v>
      </c>
      <c r="Q181" s="29" t="s">
        <v>805</v>
      </c>
      <c r="R181" s="29" t="s">
        <v>805</v>
      </c>
      <c r="S181" s="29" t="s">
        <v>805</v>
      </c>
      <c r="T181" s="29" t="s">
        <v>805</v>
      </c>
      <c r="U181" s="29" t="s">
        <v>805</v>
      </c>
      <c r="V181" s="29" t="s">
        <v>805</v>
      </c>
      <c r="W181" s="29" t="s">
        <v>805</v>
      </c>
      <c r="X181" s="29" t="s">
        <v>805</v>
      </c>
      <c r="Y181" s="29" t="s">
        <v>805</v>
      </c>
      <c r="Z181" s="29" t="s">
        <v>805</v>
      </c>
      <c r="AA181" s="29" t="s">
        <v>805</v>
      </c>
    </row>
    <row r="182" spans="1:27" s="7" customFormat="1" ht="21" customHeight="1" x14ac:dyDescent="0.35">
      <c r="A182" s="31" t="s">
        <v>75</v>
      </c>
      <c r="B182" s="378" t="s">
        <v>616</v>
      </c>
      <c r="C182" s="379" t="s">
        <v>24</v>
      </c>
      <c r="D182" s="380" t="s">
        <v>40</v>
      </c>
      <c r="E182" s="380" t="s">
        <v>133</v>
      </c>
      <c r="F182" s="380" t="s">
        <v>40</v>
      </c>
      <c r="G182" s="380" t="s">
        <v>573</v>
      </c>
      <c r="H182" s="380" t="s">
        <v>574</v>
      </c>
      <c r="I182" s="380" t="s">
        <v>121</v>
      </c>
      <c r="J182" s="380" t="s">
        <v>128</v>
      </c>
      <c r="K182" s="380" t="s">
        <v>41</v>
      </c>
      <c r="L182" s="380" t="s">
        <v>41</v>
      </c>
      <c r="M182" s="380" t="s">
        <v>124</v>
      </c>
      <c r="N182" s="380" t="s">
        <v>325</v>
      </c>
      <c r="O182" s="380" t="s">
        <v>805</v>
      </c>
      <c r="P182" s="380" t="s">
        <v>805</v>
      </c>
      <c r="Q182" s="380" t="s">
        <v>342</v>
      </c>
      <c r="R182" s="380" t="s">
        <v>805</v>
      </c>
      <c r="S182" s="380" t="s">
        <v>805</v>
      </c>
      <c r="T182" s="380" t="s">
        <v>805</v>
      </c>
      <c r="U182" s="380" t="s">
        <v>346</v>
      </c>
      <c r="V182" s="380" t="s">
        <v>805</v>
      </c>
      <c r="W182" s="380" t="s">
        <v>805</v>
      </c>
      <c r="X182" s="380" t="s">
        <v>805</v>
      </c>
      <c r="Y182" s="380" t="s">
        <v>805</v>
      </c>
      <c r="Z182" s="380" t="s">
        <v>805</v>
      </c>
      <c r="AA182" s="380" t="s">
        <v>805</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805</v>
      </c>
      <c r="Q183" s="29" t="s">
        <v>342</v>
      </c>
      <c r="R183" s="29" t="s">
        <v>805</v>
      </c>
      <c r="S183" s="29" t="s">
        <v>805</v>
      </c>
      <c r="T183" s="29" t="s">
        <v>345</v>
      </c>
      <c r="U183" s="29" t="s">
        <v>805</v>
      </c>
      <c r="V183" s="29" t="s">
        <v>805</v>
      </c>
      <c r="W183" s="29" t="s">
        <v>805</v>
      </c>
      <c r="X183" s="29" t="s">
        <v>805</v>
      </c>
      <c r="Y183" s="29" t="s">
        <v>805</v>
      </c>
      <c r="Z183" s="29" t="s">
        <v>805</v>
      </c>
      <c r="AA183" s="29" t="s">
        <v>805</v>
      </c>
    </row>
    <row r="184" spans="1:27" s="7" customFormat="1" ht="21" customHeight="1" x14ac:dyDescent="0.35">
      <c r="A184" s="31" t="s">
        <v>293</v>
      </c>
      <c r="B184" s="378" t="s">
        <v>542</v>
      </c>
      <c r="C184" s="379" t="s">
        <v>922</v>
      </c>
      <c r="D184" s="380" t="s">
        <v>126</v>
      </c>
      <c r="E184" s="380" t="s">
        <v>133</v>
      </c>
      <c r="F184" s="380" t="s">
        <v>1216</v>
      </c>
      <c r="G184" s="380" t="s">
        <v>573</v>
      </c>
      <c r="H184" s="380" t="s">
        <v>574</v>
      </c>
      <c r="I184" s="380" t="s">
        <v>121</v>
      </c>
      <c r="J184" s="380" t="s">
        <v>128</v>
      </c>
      <c r="K184" s="380" t="s">
        <v>41</v>
      </c>
      <c r="L184" s="380" t="s">
        <v>41</v>
      </c>
      <c r="M184" s="380" t="s">
        <v>41</v>
      </c>
      <c r="N184" s="380" t="s">
        <v>41</v>
      </c>
      <c r="O184" s="380" t="s">
        <v>805</v>
      </c>
      <c r="P184" s="380" t="s">
        <v>805</v>
      </c>
      <c r="Q184" s="380" t="s">
        <v>805</v>
      </c>
      <c r="R184" s="380" t="s">
        <v>805</v>
      </c>
      <c r="S184" s="380" t="s">
        <v>805</v>
      </c>
      <c r="T184" s="380" t="s">
        <v>805</v>
      </c>
      <c r="U184" s="380" t="s">
        <v>805</v>
      </c>
      <c r="V184" s="380" t="s">
        <v>805</v>
      </c>
      <c r="W184" s="380" t="s">
        <v>805</v>
      </c>
      <c r="X184" s="380" t="s">
        <v>805</v>
      </c>
      <c r="Y184" s="380" t="s">
        <v>805</v>
      </c>
      <c r="Z184" s="380" t="s">
        <v>805</v>
      </c>
      <c r="AA184" s="380" t="s">
        <v>805</v>
      </c>
    </row>
    <row r="185" spans="1:27" s="30" customFormat="1" ht="21" customHeight="1" x14ac:dyDescent="0.35">
      <c r="A185" s="27" t="s">
        <v>297</v>
      </c>
      <c r="B185" s="11" t="s">
        <v>543</v>
      </c>
      <c r="C185" s="28" t="s">
        <v>922</v>
      </c>
      <c r="D185" s="29" t="s">
        <v>139</v>
      </c>
      <c r="E185" s="29" t="s">
        <v>131</v>
      </c>
      <c r="F185" s="29" t="s">
        <v>42</v>
      </c>
      <c r="G185" s="29" t="s">
        <v>573</v>
      </c>
      <c r="H185" s="29" t="s">
        <v>574</v>
      </c>
      <c r="I185" s="29" t="s">
        <v>121</v>
      </c>
      <c r="J185" s="29" t="s">
        <v>128</v>
      </c>
      <c r="K185" s="29" t="s">
        <v>41</v>
      </c>
      <c r="L185" s="29" t="s">
        <v>41</v>
      </c>
      <c r="M185" s="29" t="s">
        <v>41</v>
      </c>
      <c r="N185" s="29" t="s">
        <v>41</v>
      </c>
      <c r="O185" s="29" t="s">
        <v>805</v>
      </c>
      <c r="P185" s="29" t="s">
        <v>805</v>
      </c>
      <c r="Q185" s="29" t="s">
        <v>805</v>
      </c>
      <c r="R185" s="29" t="s">
        <v>805</v>
      </c>
      <c r="S185" s="29" t="s">
        <v>805</v>
      </c>
      <c r="T185" s="29" t="s">
        <v>805</v>
      </c>
      <c r="U185" s="29" t="s">
        <v>805</v>
      </c>
      <c r="V185" s="29" t="s">
        <v>805</v>
      </c>
      <c r="W185" s="29" t="s">
        <v>805</v>
      </c>
      <c r="X185" s="29" t="s">
        <v>805</v>
      </c>
      <c r="Y185" s="29" t="s">
        <v>348</v>
      </c>
      <c r="Z185" s="29" t="s">
        <v>805</v>
      </c>
      <c r="AA185" s="29" t="s">
        <v>805</v>
      </c>
    </row>
    <row r="186" spans="1:27" s="7" customFormat="1" ht="21" customHeight="1" x14ac:dyDescent="0.35">
      <c r="A186" s="31" t="s">
        <v>296</v>
      </c>
      <c r="B186" s="378" t="s">
        <v>544</v>
      </c>
      <c r="C186" s="379" t="s">
        <v>922</v>
      </c>
      <c r="D186" s="380" t="s">
        <v>135</v>
      </c>
      <c r="E186" s="380" t="s">
        <v>131</v>
      </c>
      <c r="F186" s="380" t="s">
        <v>132</v>
      </c>
      <c r="G186" s="380" t="s">
        <v>573</v>
      </c>
      <c r="H186" s="380" t="s">
        <v>574</v>
      </c>
      <c r="I186" s="380" t="s">
        <v>121</v>
      </c>
      <c r="J186" s="380" t="s">
        <v>128</v>
      </c>
      <c r="K186" s="380" t="s">
        <v>41</v>
      </c>
      <c r="L186" s="380" t="s">
        <v>41</v>
      </c>
      <c r="M186" s="380" t="s">
        <v>41</v>
      </c>
      <c r="N186" s="380" t="s">
        <v>41</v>
      </c>
      <c r="O186" s="380" t="s">
        <v>805</v>
      </c>
      <c r="P186" s="380" t="s">
        <v>805</v>
      </c>
      <c r="Q186" s="380" t="s">
        <v>805</v>
      </c>
      <c r="R186" s="380" t="s">
        <v>805</v>
      </c>
      <c r="S186" s="380" t="s">
        <v>805</v>
      </c>
      <c r="T186" s="380" t="s">
        <v>805</v>
      </c>
      <c r="U186" s="380" t="s">
        <v>805</v>
      </c>
      <c r="V186" s="380" t="s">
        <v>805</v>
      </c>
      <c r="W186" s="380" t="s">
        <v>805</v>
      </c>
      <c r="X186" s="380" t="s">
        <v>805</v>
      </c>
      <c r="Y186" s="380" t="s">
        <v>805</v>
      </c>
      <c r="Z186" s="380" t="s">
        <v>805</v>
      </c>
      <c r="AA186" s="380" t="s">
        <v>1227</v>
      </c>
    </row>
    <row r="187" spans="1:27" s="30" customFormat="1" ht="21" customHeight="1" x14ac:dyDescent="0.35">
      <c r="A187" s="27" t="s">
        <v>298</v>
      </c>
      <c r="B187" s="11" t="s">
        <v>545</v>
      </c>
      <c r="C187" s="28" t="s">
        <v>922</v>
      </c>
      <c r="D187" s="29" t="s">
        <v>119</v>
      </c>
      <c r="E187" s="29" t="s">
        <v>133</v>
      </c>
      <c r="F187" s="29" t="s">
        <v>43</v>
      </c>
      <c r="G187" s="29" t="s">
        <v>573</v>
      </c>
      <c r="H187" s="29" t="s">
        <v>576</v>
      </c>
      <c r="I187" s="29" t="s">
        <v>129</v>
      </c>
      <c r="J187" s="29" t="s">
        <v>122</v>
      </c>
      <c r="K187" s="29" t="s">
        <v>41</v>
      </c>
      <c r="L187" s="29" t="s">
        <v>123</v>
      </c>
      <c r="M187" s="29" t="s">
        <v>41</v>
      </c>
      <c r="N187" s="29" t="s">
        <v>41</v>
      </c>
      <c r="O187" s="29" t="s">
        <v>805</v>
      </c>
      <c r="P187" s="29" t="s">
        <v>805</v>
      </c>
      <c r="Q187" s="29" t="s">
        <v>805</v>
      </c>
      <c r="R187" s="29" t="s">
        <v>805</v>
      </c>
      <c r="S187" s="29" t="s">
        <v>805</v>
      </c>
      <c r="T187" s="29" t="s">
        <v>805</v>
      </c>
      <c r="U187" s="29" t="s">
        <v>805</v>
      </c>
      <c r="V187" s="29" t="s">
        <v>805</v>
      </c>
      <c r="W187" s="29" t="s">
        <v>805</v>
      </c>
      <c r="X187" s="29" t="s">
        <v>805</v>
      </c>
      <c r="Y187" s="29" t="s">
        <v>805</v>
      </c>
      <c r="Z187" s="29" t="s">
        <v>805</v>
      </c>
      <c r="AA187" s="29" t="s">
        <v>805</v>
      </c>
    </row>
    <row r="188" spans="1:27" s="7" customFormat="1" ht="21" customHeight="1" x14ac:dyDescent="0.35">
      <c r="A188" s="31" t="s">
        <v>270</v>
      </c>
      <c r="B188" s="378" t="s">
        <v>546</v>
      </c>
      <c r="C188" s="379" t="s">
        <v>922</v>
      </c>
      <c r="D188" s="380" t="s">
        <v>135</v>
      </c>
      <c r="E188" s="380" t="s">
        <v>127</v>
      </c>
      <c r="F188" s="380" t="s">
        <v>42</v>
      </c>
      <c r="G188" s="380" t="s">
        <v>573</v>
      </c>
      <c r="H188" s="380" t="s">
        <v>574</v>
      </c>
      <c r="I188" s="380" t="s">
        <v>121</v>
      </c>
      <c r="J188" s="380" t="s">
        <v>136</v>
      </c>
      <c r="K188" s="380" t="s">
        <v>137</v>
      </c>
      <c r="L188" s="380" t="s">
        <v>41</v>
      </c>
      <c r="M188" s="380" t="s">
        <v>41</v>
      </c>
      <c r="N188" s="380" t="s">
        <v>41</v>
      </c>
      <c r="O188" s="380" t="s">
        <v>805</v>
      </c>
      <c r="P188" s="380" t="s">
        <v>805</v>
      </c>
      <c r="Q188" s="380" t="s">
        <v>805</v>
      </c>
      <c r="R188" s="380" t="s">
        <v>805</v>
      </c>
      <c r="S188" s="380" t="s">
        <v>805</v>
      </c>
      <c r="T188" s="380" t="s">
        <v>805</v>
      </c>
      <c r="U188" s="380" t="s">
        <v>805</v>
      </c>
      <c r="V188" s="380" t="s">
        <v>805</v>
      </c>
      <c r="W188" s="380" t="s">
        <v>805</v>
      </c>
      <c r="X188" s="380" t="s">
        <v>805</v>
      </c>
      <c r="Y188" s="380" t="s">
        <v>805</v>
      </c>
      <c r="Z188" s="380" t="s">
        <v>805</v>
      </c>
      <c r="AA188" s="380" t="s">
        <v>805</v>
      </c>
    </row>
    <row r="189" spans="1:27" s="30" customFormat="1" ht="21" customHeight="1" x14ac:dyDescent="0.35">
      <c r="A189" s="27" t="s">
        <v>193</v>
      </c>
      <c r="B189" s="11" t="s">
        <v>547</v>
      </c>
      <c r="C189" s="28" t="s">
        <v>922</v>
      </c>
      <c r="D189" s="29" t="s">
        <v>139</v>
      </c>
      <c r="E189" s="29" t="s">
        <v>805</v>
      </c>
      <c r="F189" s="29" t="s">
        <v>42</v>
      </c>
      <c r="G189" s="29" t="s">
        <v>575</v>
      </c>
      <c r="H189" s="29" t="s">
        <v>576</v>
      </c>
      <c r="I189" s="29" t="s">
        <v>129</v>
      </c>
      <c r="J189" s="29" t="s">
        <v>128</v>
      </c>
      <c r="K189" s="29" t="s">
        <v>41</v>
      </c>
      <c r="L189" s="29" t="s">
        <v>41</v>
      </c>
      <c r="M189" s="29" t="s">
        <v>41</v>
      </c>
      <c r="N189" s="29" t="s">
        <v>325</v>
      </c>
      <c r="O189" s="29" t="s">
        <v>805</v>
      </c>
      <c r="P189" s="29" t="s">
        <v>805</v>
      </c>
      <c r="Q189" s="29" t="s">
        <v>805</v>
      </c>
      <c r="R189" s="29" t="s">
        <v>805</v>
      </c>
      <c r="S189" s="29" t="s">
        <v>805</v>
      </c>
      <c r="T189" s="29" t="s">
        <v>805</v>
      </c>
      <c r="U189" s="29" t="s">
        <v>805</v>
      </c>
      <c r="V189" s="29" t="s">
        <v>805</v>
      </c>
      <c r="W189" s="29" t="s">
        <v>805</v>
      </c>
      <c r="X189" s="29" t="s">
        <v>805</v>
      </c>
      <c r="Y189" s="29" t="s">
        <v>348</v>
      </c>
      <c r="Z189" s="29" t="s">
        <v>805</v>
      </c>
      <c r="AA189" s="29" t="s">
        <v>805</v>
      </c>
    </row>
    <row r="190" spans="1:27" s="7" customFormat="1" ht="21" customHeight="1" x14ac:dyDescent="0.35">
      <c r="A190" s="31" t="s">
        <v>194</v>
      </c>
      <c r="B190" s="378" t="s">
        <v>548</v>
      </c>
      <c r="C190" s="379" t="s">
        <v>922</v>
      </c>
      <c r="D190" s="380" t="s">
        <v>119</v>
      </c>
      <c r="E190" s="380" t="s">
        <v>133</v>
      </c>
      <c r="F190" s="380" t="s">
        <v>43</v>
      </c>
      <c r="G190" s="380" t="s">
        <v>573</v>
      </c>
      <c r="H190" s="380" t="s">
        <v>574</v>
      </c>
      <c r="I190" s="380" t="s">
        <v>121</v>
      </c>
      <c r="J190" s="380" t="s">
        <v>128</v>
      </c>
      <c r="K190" s="380" t="s">
        <v>41</v>
      </c>
      <c r="L190" s="380" t="s">
        <v>41</v>
      </c>
      <c r="M190" s="380" t="s">
        <v>41</v>
      </c>
      <c r="N190" s="380" t="s">
        <v>41</v>
      </c>
      <c r="O190" s="380" t="s">
        <v>805</v>
      </c>
      <c r="P190" s="380" t="s">
        <v>805</v>
      </c>
      <c r="Q190" s="380" t="s">
        <v>805</v>
      </c>
      <c r="R190" s="380" t="s">
        <v>805</v>
      </c>
      <c r="S190" s="380" t="s">
        <v>805</v>
      </c>
      <c r="T190" s="380" t="s">
        <v>805</v>
      </c>
      <c r="U190" s="380" t="s">
        <v>805</v>
      </c>
      <c r="V190" s="380" t="s">
        <v>805</v>
      </c>
      <c r="W190" s="380" t="s">
        <v>805</v>
      </c>
      <c r="X190" s="380" t="s">
        <v>347</v>
      </c>
      <c r="Y190" s="380" t="s">
        <v>805</v>
      </c>
      <c r="Z190" s="380" t="s">
        <v>805</v>
      </c>
      <c r="AA190" s="380" t="s">
        <v>805</v>
      </c>
    </row>
    <row r="191" spans="1:27" s="30" customFormat="1" ht="21" customHeight="1" x14ac:dyDescent="0.35">
      <c r="A191" s="27" t="s">
        <v>192</v>
      </c>
      <c r="B191" s="11" t="s">
        <v>549</v>
      </c>
      <c r="C191" s="28" t="s">
        <v>922</v>
      </c>
      <c r="D191" s="29" t="s">
        <v>142</v>
      </c>
      <c r="E191" s="29" t="s">
        <v>133</v>
      </c>
      <c r="F191" s="29" t="s">
        <v>1216</v>
      </c>
      <c r="G191" s="29" t="s">
        <v>573</v>
      </c>
      <c r="H191" s="29" t="s">
        <v>574</v>
      </c>
      <c r="I191" s="29" t="s">
        <v>121</v>
      </c>
      <c r="J191" s="29" t="s">
        <v>136</v>
      </c>
      <c r="K191" s="29" t="s">
        <v>137</v>
      </c>
      <c r="L191" s="29" t="s">
        <v>41</v>
      </c>
      <c r="M191" s="29" t="s">
        <v>124</v>
      </c>
      <c r="N191" s="29" t="s">
        <v>41</v>
      </c>
      <c r="O191" s="29" t="s">
        <v>805</v>
      </c>
      <c r="P191" s="29" t="s">
        <v>805</v>
      </c>
      <c r="Q191" s="29" t="s">
        <v>805</v>
      </c>
      <c r="R191" s="29" t="s">
        <v>805</v>
      </c>
      <c r="S191" s="29" t="s">
        <v>805</v>
      </c>
      <c r="T191" s="29" t="s">
        <v>805</v>
      </c>
      <c r="U191" s="29" t="s">
        <v>805</v>
      </c>
      <c r="V191" s="29" t="s">
        <v>805</v>
      </c>
      <c r="W191" s="29" t="s">
        <v>805</v>
      </c>
      <c r="X191" s="29" t="s">
        <v>805</v>
      </c>
      <c r="Y191" s="29" t="s">
        <v>805</v>
      </c>
      <c r="Z191" s="29" t="s">
        <v>805</v>
      </c>
      <c r="AA191" s="29" t="s">
        <v>805</v>
      </c>
    </row>
    <row r="192" spans="1:27" s="7" customFormat="1" ht="21" customHeight="1" x14ac:dyDescent="0.35">
      <c r="A192" s="31" t="s">
        <v>271</v>
      </c>
      <c r="B192" s="378" t="s">
        <v>550</v>
      </c>
      <c r="C192" s="379" t="s">
        <v>922</v>
      </c>
      <c r="D192" s="380" t="s">
        <v>142</v>
      </c>
      <c r="E192" s="380" t="s">
        <v>133</v>
      </c>
      <c r="F192" s="380" t="s">
        <v>1216</v>
      </c>
      <c r="G192" s="380" t="s">
        <v>573</v>
      </c>
      <c r="H192" s="380" t="s">
        <v>574</v>
      </c>
      <c r="I192" s="380" t="s">
        <v>121</v>
      </c>
      <c r="J192" s="380" t="s">
        <v>136</v>
      </c>
      <c r="K192" s="380" t="s">
        <v>137</v>
      </c>
      <c r="L192" s="380" t="s">
        <v>41</v>
      </c>
      <c r="M192" s="380" t="s">
        <v>41</v>
      </c>
      <c r="N192" s="380" t="s">
        <v>41</v>
      </c>
      <c r="O192" s="380" t="s">
        <v>805</v>
      </c>
      <c r="P192" s="380" t="s">
        <v>805</v>
      </c>
      <c r="Q192" s="380" t="s">
        <v>805</v>
      </c>
      <c r="R192" s="380" t="s">
        <v>805</v>
      </c>
      <c r="S192" s="380" t="s">
        <v>805</v>
      </c>
      <c r="T192" s="380" t="s">
        <v>805</v>
      </c>
      <c r="U192" s="380" t="s">
        <v>805</v>
      </c>
      <c r="V192" s="380" t="s">
        <v>805</v>
      </c>
      <c r="W192" s="380" t="s">
        <v>805</v>
      </c>
      <c r="X192" s="380" t="s">
        <v>805</v>
      </c>
      <c r="Y192" s="380" t="s">
        <v>805</v>
      </c>
      <c r="Z192" s="380" t="s">
        <v>805</v>
      </c>
      <c r="AA192" s="380" t="s">
        <v>805</v>
      </c>
    </row>
    <row r="193" spans="1:27" s="30" customFormat="1" ht="21" customHeight="1" x14ac:dyDescent="0.35">
      <c r="A193" s="27" t="s">
        <v>195</v>
      </c>
      <c r="B193" s="11" t="s">
        <v>551</v>
      </c>
      <c r="C193" s="28" t="s">
        <v>922</v>
      </c>
      <c r="D193" s="29" t="s">
        <v>119</v>
      </c>
      <c r="E193" s="29" t="s">
        <v>120</v>
      </c>
      <c r="F193" s="29" t="s">
        <v>43</v>
      </c>
      <c r="G193" s="29" t="s">
        <v>573</v>
      </c>
      <c r="H193" s="29" t="s">
        <v>576</v>
      </c>
      <c r="I193" s="29" t="s">
        <v>129</v>
      </c>
      <c r="J193" s="29" t="s">
        <v>128</v>
      </c>
      <c r="K193" s="29" t="s">
        <v>41</v>
      </c>
      <c r="L193" s="29" t="s">
        <v>41</v>
      </c>
      <c r="M193" s="29" t="s">
        <v>124</v>
      </c>
      <c r="N193" s="29" t="s">
        <v>621</v>
      </c>
      <c r="O193" s="29" t="s">
        <v>805</v>
      </c>
      <c r="P193" s="29" t="s">
        <v>805</v>
      </c>
      <c r="Q193" s="29" t="s">
        <v>805</v>
      </c>
      <c r="R193" s="29" t="s">
        <v>805</v>
      </c>
      <c r="S193" s="29" t="s">
        <v>805</v>
      </c>
      <c r="T193" s="29" t="s">
        <v>805</v>
      </c>
      <c r="U193" s="29" t="s">
        <v>805</v>
      </c>
      <c r="V193" s="29" t="s">
        <v>805</v>
      </c>
      <c r="W193" s="29" t="s">
        <v>805</v>
      </c>
      <c r="X193" s="29" t="s">
        <v>805</v>
      </c>
      <c r="Y193" s="29" t="s">
        <v>805</v>
      </c>
      <c r="Z193" s="29" t="s">
        <v>805</v>
      </c>
      <c r="AA193" s="29" t="s">
        <v>805</v>
      </c>
    </row>
    <row r="194" spans="1:27" s="7" customFormat="1" ht="21" customHeight="1" x14ac:dyDescent="0.35">
      <c r="A194" s="31" t="s">
        <v>51</v>
      </c>
      <c r="B194" s="378" t="s">
        <v>6</v>
      </c>
      <c r="C194" s="379" t="s">
        <v>8</v>
      </c>
      <c r="D194" s="380" t="s">
        <v>40</v>
      </c>
      <c r="E194" s="380" t="s">
        <v>127</v>
      </c>
      <c r="F194" s="380" t="s">
        <v>40</v>
      </c>
      <c r="G194" s="380" t="s">
        <v>573</v>
      </c>
      <c r="H194" s="380" t="s">
        <v>574</v>
      </c>
      <c r="I194" s="380" t="s">
        <v>121</v>
      </c>
      <c r="J194" s="380" t="s">
        <v>128</v>
      </c>
      <c r="K194" s="380" t="s">
        <v>41</v>
      </c>
      <c r="L194" s="380" t="s">
        <v>41</v>
      </c>
      <c r="M194" s="380" t="s">
        <v>41</v>
      </c>
      <c r="N194" s="380" t="s">
        <v>41</v>
      </c>
      <c r="O194" s="380" t="s">
        <v>805</v>
      </c>
      <c r="P194" s="380" t="s">
        <v>805</v>
      </c>
      <c r="Q194" s="380" t="s">
        <v>805</v>
      </c>
      <c r="R194" s="380" t="s">
        <v>805</v>
      </c>
      <c r="S194" s="380" t="s">
        <v>805</v>
      </c>
      <c r="T194" s="380" t="s">
        <v>805</v>
      </c>
      <c r="U194" s="380" t="s">
        <v>346</v>
      </c>
      <c r="V194" s="380" t="s">
        <v>805</v>
      </c>
      <c r="W194" s="380" t="s">
        <v>805</v>
      </c>
      <c r="X194" s="380" t="s">
        <v>805</v>
      </c>
      <c r="Y194" s="380" t="s">
        <v>805</v>
      </c>
      <c r="Z194" s="380" t="s">
        <v>805</v>
      </c>
      <c r="AA194" s="380" t="s">
        <v>805</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805</v>
      </c>
      <c r="Q195" s="29" t="s">
        <v>805</v>
      </c>
      <c r="R195" s="29" t="s">
        <v>805</v>
      </c>
      <c r="S195" s="29" t="s">
        <v>805</v>
      </c>
      <c r="T195" s="29" t="s">
        <v>805</v>
      </c>
      <c r="U195" s="29" t="s">
        <v>346</v>
      </c>
      <c r="V195" s="29" t="s">
        <v>805</v>
      </c>
      <c r="W195" s="29" t="s">
        <v>805</v>
      </c>
      <c r="X195" s="29" t="s">
        <v>805</v>
      </c>
      <c r="Y195" s="29" t="s">
        <v>805</v>
      </c>
      <c r="Z195" s="29" t="s">
        <v>805</v>
      </c>
      <c r="AA195" s="29" t="s">
        <v>805</v>
      </c>
    </row>
    <row r="196" spans="1:27" s="30" customFormat="1" ht="21" customHeight="1" x14ac:dyDescent="0.35">
      <c r="A196" s="27" t="s">
        <v>53</v>
      </c>
      <c r="B196" s="384" t="s">
        <v>7</v>
      </c>
      <c r="C196" s="385" t="s">
        <v>8</v>
      </c>
      <c r="D196" s="386" t="s">
        <v>40</v>
      </c>
      <c r="E196" s="386" t="s">
        <v>133</v>
      </c>
      <c r="F196" s="386" t="s">
        <v>40</v>
      </c>
      <c r="G196" s="386" t="s">
        <v>573</v>
      </c>
      <c r="H196" s="386" t="s">
        <v>574</v>
      </c>
      <c r="I196" s="386" t="s">
        <v>121</v>
      </c>
      <c r="J196" s="386" t="s">
        <v>122</v>
      </c>
      <c r="K196" s="386" t="s">
        <v>41</v>
      </c>
      <c r="L196" s="386" t="s">
        <v>123</v>
      </c>
      <c r="M196" s="386" t="s">
        <v>41</v>
      </c>
      <c r="N196" s="386" t="s">
        <v>325</v>
      </c>
      <c r="O196" s="386" t="s">
        <v>341</v>
      </c>
      <c r="P196" s="386" t="s">
        <v>805</v>
      </c>
      <c r="Q196" s="386" t="s">
        <v>805</v>
      </c>
      <c r="R196" s="386" t="s">
        <v>805</v>
      </c>
      <c r="S196" s="386" t="s">
        <v>805</v>
      </c>
      <c r="T196" s="386" t="s">
        <v>805</v>
      </c>
      <c r="U196" s="386" t="s">
        <v>346</v>
      </c>
      <c r="V196" s="386" t="s">
        <v>805</v>
      </c>
      <c r="W196" s="386" t="s">
        <v>805</v>
      </c>
      <c r="X196" s="386" t="s">
        <v>805</v>
      </c>
      <c r="Y196" s="386" t="s">
        <v>805</v>
      </c>
      <c r="Z196" s="386" t="s">
        <v>805</v>
      </c>
      <c r="AA196" s="386" t="s">
        <v>805</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1220</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1231</v>
      </c>
      <c r="B201" s="12"/>
      <c r="G201"/>
      <c r="H201"/>
      <c r="I201"/>
      <c r="J201"/>
      <c r="K201"/>
      <c r="L201"/>
      <c r="N201" s="5"/>
      <c r="P201" s="5"/>
      <c r="T201" s="5"/>
      <c r="U201" s="5"/>
      <c r="V201" s="5"/>
    </row>
    <row r="202" spans="1:27" x14ac:dyDescent="0.35">
      <c r="A202" t="s">
        <v>631</v>
      </c>
      <c r="B202" s="12"/>
      <c r="G202"/>
      <c r="H202"/>
      <c r="I202"/>
      <c r="J202"/>
      <c r="K202"/>
      <c r="L202"/>
      <c r="N202" s="5"/>
      <c r="P202" s="5"/>
      <c r="T202" s="5"/>
      <c r="U202" s="5"/>
      <c r="V202" s="5"/>
    </row>
    <row r="203" spans="1:27" x14ac:dyDescent="0.35">
      <c r="A203" t="s">
        <v>632</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1232</v>
      </c>
      <c r="B205" s="12"/>
      <c r="G205"/>
      <c r="H205"/>
      <c r="I205"/>
      <c r="J205"/>
      <c r="K205"/>
      <c r="L205"/>
      <c r="N205" s="5"/>
      <c r="P205" s="5"/>
      <c r="T205" s="5"/>
      <c r="U205" s="5"/>
      <c r="V205" s="5"/>
    </row>
    <row r="206" spans="1:27" x14ac:dyDescent="0.35">
      <c r="A206" t="s">
        <v>633</v>
      </c>
      <c r="B206" s="12"/>
      <c r="G206"/>
      <c r="H206"/>
      <c r="I206"/>
      <c r="J206"/>
      <c r="K206"/>
      <c r="L206"/>
      <c r="N206" s="5"/>
      <c r="P206" s="5"/>
      <c r="T206" s="5"/>
      <c r="U206" s="5"/>
      <c r="V206" s="5"/>
    </row>
    <row r="207" spans="1:27" x14ac:dyDescent="0.35">
      <c r="A207" t="s">
        <v>1274</v>
      </c>
      <c r="B207" s="12"/>
      <c r="G207"/>
      <c r="H207"/>
      <c r="I207"/>
      <c r="J207"/>
      <c r="K207"/>
      <c r="L207"/>
      <c r="N207" s="5"/>
      <c r="P207" s="5"/>
      <c r="T207" s="5"/>
      <c r="U207" s="5"/>
      <c r="V207" s="5"/>
    </row>
    <row r="208" spans="1:27" x14ac:dyDescent="0.35">
      <c r="B208" s="12"/>
      <c r="G208"/>
      <c r="H208"/>
      <c r="I208"/>
      <c r="J208"/>
      <c r="K208"/>
      <c r="L208"/>
      <c r="N208" s="5"/>
      <c r="P208" s="5"/>
      <c r="T208" s="5"/>
      <c r="U208" s="5"/>
      <c r="V208" s="5"/>
    </row>
    <row r="209" spans="1:12" x14ac:dyDescent="0.35">
      <c r="A209" s="392" t="s">
        <v>1308</v>
      </c>
    </row>
    <row r="211" spans="1:12" ht="15.5" x14ac:dyDescent="0.35">
      <c r="B211" s="69" t="s">
        <v>1277</v>
      </c>
    </row>
    <row r="212" spans="1:12" x14ac:dyDescent="0.35">
      <c r="B212" s="70"/>
    </row>
    <row r="213" spans="1:12" x14ac:dyDescent="0.35">
      <c r="B213" s="70" t="s">
        <v>1334</v>
      </c>
      <c r="C213"/>
      <c r="D213"/>
      <c r="E213"/>
      <c r="F213"/>
      <c r="G213"/>
      <c r="H213"/>
      <c r="I213"/>
      <c r="J213"/>
      <c r="K213"/>
      <c r="L213"/>
    </row>
    <row r="214" spans="1:12" x14ac:dyDescent="0.35">
      <c r="B214" s="70" t="s">
        <v>1335</v>
      </c>
      <c r="C214"/>
      <c r="D214"/>
      <c r="E214"/>
      <c r="F214"/>
      <c r="G214"/>
      <c r="H214"/>
      <c r="I214"/>
      <c r="J214"/>
      <c r="K214"/>
      <c r="L214"/>
    </row>
    <row r="215" spans="1:12" x14ac:dyDescent="0.35">
      <c r="B215" s="21"/>
      <c r="C215"/>
      <c r="D215"/>
      <c r="E215"/>
      <c r="F215"/>
      <c r="G215"/>
      <c r="H215"/>
      <c r="I215"/>
      <c r="J215"/>
      <c r="K215"/>
      <c r="L215"/>
    </row>
  </sheetData>
  <hyperlinks>
    <hyperlink ref="B1" location="Contents!A1" display="Back to Contents"/>
    <hyperlink ref="B211" r:id="rId1"/>
    <hyperlink ref="B214" r:id="rId2"/>
    <hyperlink ref="B213" r:id="rId3"/>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97"/>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1275</v>
      </c>
      <c r="Q1" s="43"/>
      <c r="R1" s="43"/>
    </row>
    <row r="2" spans="1:18" ht="15" customHeight="1" x14ac:dyDescent="0.35">
      <c r="B2" s="366" t="s">
        <v>387</v>
      </c>
      <c r="C2" s="367"/>
      <c r="D2" s="368"/>
      <c r="E2" s="367"/>
      <c r="F2" s="367"/>
      <c r="G2" s="367"/>
      <c r="H2" s="367"/>
      <c r="I2" s="367"/>
      <c r="J2" s="367"/>
      <c r="K2" s="367"/>
      <c r="L2" s="367"/>
      <c r="M2" s="367"/>
      <c r="N2" s="367"/>
      <c r="O2" s="367"/>
      <c r="P2" s="367"/>
      <c r="Q2" s="367"/>
      <c r="R2" s="367"/>
    </row>
    <row r="3" spans="1:18" s="45" customFormat="1" ht="21" x14ac:dyDescent="0.35">
      <c r="A3" s="9"/>
      <c r="B3" s="46" t="s">
        <v>199</v>
      </c>
      <c r="C3" s="46" t="s">
        <v>792</v>
      </c>
      <c r="D3" s="46" t="s">
        <v>200</v>
      </c>
      <c r="E3" s="47" t="s">
        <v>386</v>
      </c>
      <c r="F3" s="46" t="s">
        <v>217</v>
      </c>
      <c r="G3" s="46" t="s">
        <v>390</v>
      </c>
      <c r="H3" s="46" t="s">
        <v>218</v>
      </c>
      <c r="I3" s="46" t="s">
        <v>219</v>
      </c>
      <c r="J3" s="46" t="s">
        <v>801</v>
      </c>
      <c r="K3" s="46" t="s">
        <v>802</v>
      </c>
      <c r="L3" s="48" t="s">
        <v>301</v>
      </c>
      <c r="M3" s="48" t="s">
        <v>302</v>
      </c>
      <c r="N3" s="48" t="s">
        <v>303</v>
      </c>
      <c r="O3" s="48" t="s">
        <v>304</v>
      </c>
      <c r="P3" s="48" t="s">
        <v>305</v>
      </c>
      <c r="Q3" s="48" t="s">
        <v>306</v>
      </c>
      <c r="R3" s="47" t="s">
        <v>806</v>
      </c>
    </row>
    <row r="4" spans="1:18" s="68" customFormat="1" ht="31.5" x14ac:dyDescent="0.35">
      <c r="A4" s="72"/>
      <c r="B4" s="369" t="s">
        <v>201</v>
      </c>
      <c r="C4" s="370" t="s">
        <v>807</v>
      </c>
      <c r="D4" s="371" t="s">
        <v>1336</v>
      </c>
      <c r="E4" s="371" t="s">
        <v>1337</v>
      </c>
      <c r="F4" s="372" t="str">
        <f>IFERROR(VLOOKUP(Table36[[#This Row],[Indicator Code]],'[1]Indicators tab'!$A:$P,4,FALSE),"..")</f>
        <v>Persons</v>
      </c>
      <c r="G4" s="372" t="str">
        <f>IFERROR(VLOOKUP(Table36[[#This Row],[Indicator Code]],'[1]Indicators tab'!$A:$P,5,FALSE),"..")</f>
        <v>Thousands</v>
      </c>
      <c r="H4" s="372" t="str">
        <f>IFERROR(VLOOKUP(Table36[[#This Row],[Indicator Code]],'[1]Indicators tab'!$A:$P,6,FALSE),"..")</f>
        <v>Sum</v>
      </c>
      <c r="I4" s="372" t="str">
        <f>IFERROR(VLOOKUP(Table36[[#This Row],[Indicator Code]],'[1]Indicators tab'!$A:$P,7,FALSE),"..")</f>
        <v>Unweighted</v>
      </c>
      <c r="J4" s="372" t="str">
        <f>IFERROR(VLOOKUP(Table36[[#This Row],[Indicator Code]],'[1]Indicators tab'!$A:$P,8,FALSE),"..")</f>
        <v>2000-2026</v>
      </c>
      <c r="K4" s="372">
        <f>IFERROR(VLOOKUP(Table36[[#This Row],[Indicator Code]],'[1]Indicators tab'!$A:$P,9,FALSE),"..")</f>
        <v>2020</v>
      </c>
      <c r="L4" s="373">
        <f>IFERROR(VLOOKUP(Table36[[#This Row],[Indicator Code]],'[1]Indicators tab'!$A:$P,10,FALSE),"..")</f>
        <v>100</v>
      </c>
      <c r="M4" s="373">
        <f>IFERROR(VLOOKUP(Table36[[#This Row],[Indicator Code]],'[1]Indicators tab'!$A:$P,11,FALSE),"..")</f>
        <v>100</v>
      </c>
      <c r="N4" s="373">
        <v>100</v>
      </c>
      <c r="O4" s="373">
        <f>IFERROR(VLOOKUP(Table36[[#This Row],[Indicator Code]],'[1]Indicators tab'!$A:$P,13,FALSE),"..")</f>
        <v>100</v>
      </c>
      <c r="P4" s="373">
        <f>IFERROR(VLOOKUP(Table36[[#This Row],[Indicator Code]],'[1]Indicators tab'!$A:$P,14,FALSE),"..")</f>
        <v>100</v>
      </c>
      <c r="Q4" s="373">
        <f>IFERROR(VLOOKUP(Table36[[#This Row],[Indicator Code]],'[1]Indicators tab'!$A:$P,15,FALSE),"..")</f>
        <v>100</v>
      </c>
      <c r="R4" s="371" t="str">
        <f>IFERROR(VLOOKUP(Table36[[#This Row],[Indicator Code]],'[1]Indicators tab'!$A:$P,16,FALSE),"..")</f>
        <v>World Population Prospects: the 2019 Revision, UN</v>
      </c>
    </row>
    <row r="5" spans="1:18" s="68" customFormat="1" ht="63" x14ac:dyDescent="0.35">
      <c r="A5" s="72"/>
      <c r="B5" s="82" t="s">
        <v>202</v>
      </c>
      <c r="C5" s="71" t="s">
        <v>770</v>
      </c>
      <c r="D5" s="67" t="s">
        <v>1338</v>
      </c>
      <c r="E5" s="67" t="s">
        <v>1339</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770</v>
      </c>
      <c r="D6" s="67" t="s">
        <v>1340</v>
      </c>
      <c r="E6" s="67" t="s">
        <v>1341</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591</v>
      </c>
      <c r="C7" s="374" t="s">
        <v>808</v>
      </c>
      <c r="D7" s="67" t="s">
        <v>1342</v>
      </c>
      <c r="E7" s="67" t="s">
        <v>1343</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770</v>
      </c>
      <c r="D8" s="67" t="s">
        <v>1344</v>
      </c>
      <c r="E8" s="67" t="s">
        <v>1345</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648</v>
      </c>
      <c r="C9" s="374" t="s">
        <v>809</v>
      </c>
      <c r="D9" s="67" t="s">
        <v>1346</v>
      </c>
      <c r="E9" s="67" t="s">
        <v>1347</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720</v>
      </c>
      <c r="C10" s="374" t="s">
        <v>810</v>
      </c>
      <c r="D10" s="67" t="s">
        <v>1348</v>
      </c>
      <c r="E10" s="67" t="s">
        <v>1349</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584</v>
      </c>
      <c r="C11" s="374" t="s">
        <v>810</v>
      </c>
      <c r="D11" s="67" t="s">
        <v>1350</v>
      </c>
      <c r="E11" s="67" t="s">
        <v>1351</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4" t="s">
        <v>811</v>
      </c>
      <c r="D12" s="67" t="s">
        <v>1352</v>
      </c>
      <c r="E12" s="67" t="s">
        <v>1353</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770</v>
      </c>
      <c r="D13" s="67" t="s">
        <v>1354</v>
      </c>
      <c r="E13" s="67" t="s">
        <v>1355</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592</v>
      </c>
      <c r="C14" s="71" t="s">
        <v>771</v>
      </c>
      <c r="D14" s="67" t="s">
        <v>1356</v>
      </c>
      <c r="E14" s="67" t="s">
        <v>1357</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593</v>
      </c>
      <c r="C15" s="71" t="s">
        <v>772</v>
      </c>
      <c r="D15" s="67" t="s">
        <v>1358</v>
      </c>
      <c r="E15" s="67" t="s">
        <v>1359</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773</v>
      </c>
      <c r="D16" s="67" t="s">
        <v>1360</v>
      </c>
      <c r="E16" s="67" t="s">
        <v>1361</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773</v>
      </c>
      <c r="D17" s="67" t="s">
        <v>1362</v>
      </c>
      <c r="E17" s="67" t="s">
        <v>1363</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773</v>
      </c>
      <c r="D18" s="67" t="s">
        <v>1364</v>
      </c>
      <c r="E18" s="67" t="s">
        <v>1365</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773</v>
      </c>
      <c r="D19" s="67" t="s">
        <v>1366</v>
      </c>
      <c r="E19" s="67" t="s">
        <v>1367</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773</v>
      </c>
      <c r="D20" s="67" t="s">
        <v>1368</v>
      </c>
      <c r="E20" s="67" t="s">
        <v>1369</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773</v>
      </c>
      <c r="D21" s="67" t="s">
        <v>1370</v>
      </c>
      <c r="E21" s="67" t="s">
        <v>1371</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42" x14ac:dyDescent="0.35">
      <c r="A22" s="72"/>
      <c r="B22" s="82" t="s">
        <v>323</v>
      </c>
      <c r="C22" s="71" t="s">
        <v>773</v>
      </c>
      <c r="D22" s="67" t="s">
        <v>1372</v>
      </c>
      <c r="E22" s="67" t="s">
        <v>1373</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42" x14ac:dyDescent="0.35">
      <c r="A23" s="72"/>
      <c r="B23" s="82" t="s">
        <v>324</v>
      </c>
      <c r="C23" s="71" t="s">
        <v>773</v>
      </c>
      <c r="D23" s="67" t="s">
        <v>1374</v>
      </c>
      <c r="E23" s="67" t="s">
        <v>1373</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773</v>
      </c>
      <c r="D24" s="67" t="s">
        <v>1375</v>
      </c>
      <c r="E24" s="67" t="s">
        <v>1376</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751</v>
      </c>
      <c r="C25" s="71" t="s">
        <v>774</v>
      </c>
      <c r="D25" s="67" t="s">
        <v>1377</v>
      </c>
      <c r="E25" s="67" t="s">
        <v>1378</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753</v>
      </c>
      <c r="C26" s="71" t="s">
        <v>774</v>
      </c>
      <c r="D26" s="67" t="s">
        <v>1379</v>
      </c>
      <c r="E26" s="67" t="s">
        <v>1380</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754</v>
      </c>
      <c r="C27" s="71" t="s">
        <v>774</v>
      </c>
      <c r="D27" s="67" t="s">
        <v>1381</v>
      </c>
      <c r="E27" s="67" t="s">
        <v>1382</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755</v>
      </c>
      <c r="C28" s="71" t="s">
        <v>774</v>
      </c>
      <c r="D28" s="67" t="s">
        <v>1383</v>
      </c>
      <c r="E28" s="67" t="s">
        <v>1384</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752</v>
      </c>
      <c r="C29" s="71" t="s">
        <v>774</v>
      </c>
      <c r="D29" s="67" t="s">
        <v>1385</v>
      </c>
      <c r="E29" s="67" t="s">
        <v>1386</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756</v>
      </c>
      <c r="C30" s="71" t="s">
        <v>774</v>
      </c>
      <c r="D30" s="67" t="s">
        <v>1387</v>
      </c>
      <c r="E30" s="67" t="s">
        <v>1388</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757</v>
      </c>
      <c r="C31" s="71" t="s">
        <v>774</v>
      </c>
      <c r="D31" s="67" t="s">
        <v>1389</v>
      </c>
      <c r="E31" s="67" t="s">
        <v>1390</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758</v>
      </c>
      <c r="C32" s="71" t="s">
        <v>774</v>
      </c>
      <c r="D32" s="67" t="s">
        <v>1391</v>
      </c>
      <c r="E32" s="67" t="s">
        <v>1392</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649</v>
      </c>
      <c r="C33" s="71" t="s">
        <v>775</v>
      </c>
      <c r="D33" s="67" t="s">
        <v>1393</v>
      </c>
      <c r="E33" s="67" t="s">
        <v>1394</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650</v>
      </c>
      <c r="C34" s="71" t="s">
        <v>775</v>
      </c>
      <c r="D34" s="67" t="s">
        <v>1395</v>
      </c>
      <c r="E34" s="67" t="s">
        <v>1396</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651</v>
      </c>
      <c r="C35" s="71" t="s">
        <v>775</v>
      </c>
      <c r="D35" s="67" t="s">
        <v>1397</v>
      </c>
      <c r="E35" s="67" t="s">
        <v>1398</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652</v>
      </c>
      <c r="C36" s="71" t="s">
        <v>775</v>
      </c>
      <c r="D36" s="67" t="s">
        <v>1399</v>
      </c>
      <c r="E36" s="67" t="s">
        <v>1400</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653</v>
      </c>
      <c r="C37" s="71" t="s">
        <v>775</v>
      </c>
      <c r="D37" s="67" t="s">
        <v>1401</v>
      </c>
      <c r="E37" s="67" t="s">
        <v>1402</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654</v>
      </c>
      <c r="C38" s="71" t="s">
        <v>775</v>
      </c>
      <c r="D38" s="67" t="s">
        <v>1403</v>
      </c>
      <c r="E38" s="67" t="s">
        <v>1404</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655</v>
      </c>
      <c r="C39" s="83" t="s">
        <v>776</v>
      </c>
      <c r="D39" s="67" t="s">
        <v>1405</v>
      </c>
      <c r="E39" s="67" t="s">
        <v>1406</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656</v>
      </c>
      <c r="C40" s="83" t="s">
        <v>776</v>
      </c>
      <c r="D40" s="67" t="s">
        <v>1407</v>
      </c>
      <c r="E40" s="67" t="s">
        <v>1408</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657</v>
      </c>
      <c r="C41" s="83" t="s">
        <v>776</v>
      </c>
      <c r="D41" s="67" t="s">
        <v>1409</v>
      </c>
      <c r="E41" s="67" t="s">
        <v>1410</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658</v>
      </c>
      <c r="C42" s="83" t="s">
        <v>776</v>
      </c>
      <c r="D42" s="67" t="s">
        <v>1411</v>
      </c>
      <c r="E42" s="67" t="s">
        <v>1412</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659</v>
      </c>
      <c r="C43" s="83" t="s">
        <v>776</v>
      </c>
      <c r="D43" s="67" t="s">
        <v>1413</v>
      </c>
      <c r="E43" s="67" t="s">
        <v>1414</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660</v>
      </c>
      <c r="C44" s="83" t="s">
        <v>776</v>
      </c>
      <c r="D44" s="67" t="s">
        <v>1415</v>
      </c>
      <c r="E44" s="67" t="s">
        <v>1416</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661</v>
      </c>
      <c r="C45" s="71" t="s">
        <v>777</v>
      </c>
      <c r="D45" s="67" t="s">
        <v>1417</v>
      </c>
      <c r="E45" s="67" t="s">
        <v>1345</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662</v>
      </c>
      <c r="C46" s="83" t="s">
        <v>777</v>
      </c>
      <c r="D46" s="67" t="s">
        <v>1418</v>
      </c>
      <c r="E46" s="67" t="s">
        <v>1345</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777</v>
      </c>
      <c r="D47" s="67" t="s">
        <v>1419</v>
      </c>
      <c r="E47" s="67" t="s">
        <v>1420</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663</v>
      </c>
      <c r="C48" s="83" t="s">
        <v>777</v>
      </c>
      <c r="D48" s="67" t="s">
        <v>1421</v>
      </c>
      <c r="E48" s="67" t="s">
        <v>1422</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664</v>
      </c>
      <c r="C49" s="83" t="s">
        <v>777</v>
      </c>
      <c r="D49" s="67" t="s">
        <v>1423</v>
      </c>
      <c r="E49" s="67" t="s">
        <v>1422</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665</v>
      </c>
      <c r="C50" s="83" t="s">
        <v>777</v>
      </c>
      <c r="D50" s="67" t="s">
        <v>1424</v>
      </c>
      <c r="E50" s="67" t="s">
        <v>1422</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666</v>
      </c>
      <c r="C51" s="83" t="s">
        <v>777</v>
      </c>
      <c r="D51" s="67" t="s">
        <v>1425</v>
      </c>
      <c r="E51" s="67" t="s">
        <v>1422</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721</v>
      </c>
      <c r="C52" s="71" t="s">
        <v>778</v>
      </c>
      <c r="D52" s="67" t="s">
        <v>1426</v>
      </c>
      <c r="E52" s="67" t="s">
        <v>1427</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722</v>
      </c>
      <c r="C53" s="83" t="s">
        <v>778</v>
      </c>
      <c r="D53" s="67" t="s">
        <v>1428</v>
      </c>
      <c r="E53" s="67" t="s">
        <v>1429</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723</v>
      </c>
      <c r="C54" s="83" t="s">
        <v>778</v>
      </c>
      <c r="D54" s="67" t="s">
        <v>1430</v>
      </c>
      <c r="E54" s="67" t="s">
        <v>1431</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724</v>
      </c>
      <c r="C55" s="83" t="s">
        <v>778</v>
      </c>
      <c r="D55" s="67" t="s">
        <v>1432</v>
      </c>
      <c r="E55" s="67" t="s">
        <v>1433</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725</v>
      </c>
      <c r="C56" s="83" t="s">
        <v>778</v>
      </c>
      <c r="D56" s="67" t="s">
        <v>1434</v>
      </c>
      <c r="E56" s="67" t="s">
        <v>1435</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726</v>
      </c>
      <c r="C57" s="83" t="s">
        <v>778</v>
      </c>
      <c r="D57" s="67" t="s">
        <v>1436</v>
      </c>
      <c r="E57" s="67" t="s">
        <v>1437</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727</v>
      </c>
      <c r="C58" s="83" t="s">
        <v>778</v>
      </c>
      <c r="D58" s="67" t="s">
        <v>1438</v>
      </c>
      <c r="E58" s="67" t="s">
        <v>1439</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728</v>
      </c>
      <c r="C59" s="83" t="s">
        <v>778</v>
      </c>
      <c r="D59" s="67" t="s">
        <v>1440</v>
      </c>
      <c r="E59" s="67" t="s">
        <v>1435</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729</v>
      </c>
      <c r="C60" s="83" t="s">
        <v>778</v>
      </c>
      <c r="D60" s="67" t="s">
        <v>1441</v>
      </c>
      <c r="E60" s="67" t="s">
        <v>1442</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730</v>
      </c>
      <c r="C61" s="83" t="s">
        <v>778</v>
      </c>
      <c r="D61" s="67" t="s">
        <v>1443</v>
      </c>
      <c r="E61" s="67" t="s">
        <v>1444</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731</v>
      </c>
      <c r="C62" s="83" t="s">
        <v>778</v>
      </c>
      <c r="D62" s="67" t="s">
        <v>1445</v>
      </c>
      <c r="E62" s="67" t="s">
        <v>1446</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732</v>
      </c>
      <c r="C63" s="83" t="s">
        <v>778</v>
      </c>
      <c r="D63" s="67" t="s">
        <v>1447</v>
      </c>
      <c r="E63" s="67" t="s">
        <v>1448</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733</v>
      </c>
      <c r="C64" s="83" t="s">
        <v>778</v>
      </c>
      <c r="D64" s="67" t="s">
        <v>1449</v>
      </c>
      <c r="E64" s="67" t="s">
        <v>1450</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734</v>
      </c>
      <c r="C65" s="83" t="s">
        <v>778</v>
      </c>
      <c r="D65" s="67" t="s">
        <v>1451</v>
      </c>
      <c r="E65" s="67" t="s">
        <v>1452</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585</v>
      </c>
      <c r="C66" s="83" t="s">
        <v>779</v>
      </c>
      <c r="D66" s="67" t="s">
        <v>1453</v>
      </c>
      <c r="E66" s="67" t="s">
        <v>1454</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586</v>
      </c>
      <c r="C67" s="83" t="s">
        <v>779</v>
      </c>
      <c r="D67" s="67" t="s">
        <v>1455</v>
      </c>
      <c r="E67" s="67" t="s">
        <v>1456</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735</v>
      </c>
      <c r="C68" s="83" t="s">
        <v>779</v>
      </c>
      <c r="D68" s="67" t="s">
        <v>1457</v>
      </c>
      <c r="E68" s="67" t="s">
        <v>1458</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667</v>
      </c>
      <c r="C69" s="83" t="s">
        <v>779</v>
      </c>
      <c r="D69" s="67" t="s">
        <v>1459</v>
      </c>
      <c r="E69" s="67" t="s">
        <v>1460</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668</v>
      </c>
      <c r="C70" s="83" t="s">
        <v>779</v>
      </c>
      <c r="D70" s="67" t="s">
        <v>1461</v>
      </c>
      <c r="E70" s="67" t="s">
        <v>1462</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669</v>
      </c>
      <c r="C71" s="83" t="s">
        <v>779</v>
      </c>
      <c r="D71" s="67" t="s">
        <v>1463</v>
      </c>
      <c r="E71" s="67" t="s">
        <v>1464</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670</v>
      </c>
      <c r="C72" s="83" t="s">
        <v>779</v>
      </c>
      <c r="D72" s="67" t="s">
        <v>1465</v>
      </c>
      <c r="E72" s="67" t="s">
        <v>1466</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671</v>
      </c>
      <c r="C73" s="83" t="s">
        <v>779</v>
      </c>
      <c r="D73" s="67" t="s">
        <v>1467</v>
      </c>
      <c r="E73" s="67" t="s">
        <v>1468</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672</v>
      </c>
      <c r="C74" s="83" t="s">
        <v>779</v>
      </c>
      <c r="D74" s="67" t="s">
        <v>1469</v>
      </c>
      <c r="E74" s="67" t="s">
        <v>1470</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673</v>
      </c>
      <c r="C75" s="83" t="s">
        <v>779</v>
      </c>
      <c r="D75" s="67" t="s">
        <v>1471</v>
      </c>
      <c r="E75" s="67" t="s">
        <v>1472</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780</v>
      </c>
      <c r="D76" s="67" t="s">
        <v>1473</v>
      </c>
      <c r="E76" s="67" t="s">
        <v>1474</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780</v>
      </c>
      <c r="D77" s="67" t="s">
        <v>1475</v>
      </c>
      <c r="E77" s="67" t="s">
        <v>1476</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780</v>
      </c>
      <c r="D78" s="67" t="s">
        <v>394</v>
      </c>
      <c r="E78" s="67" t="s">
        <v>1477</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780</v>
      </c>
      <c r="D79" s="67" t="s">
        <v>395</v>
      </c>
      <c r="E79" s="67" t="s">
        <v>1478</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780</v>
      </c>
      <c r="D80" s="67" t="s">
        <v>396</v>
      </c>
      <c r="E80" s="67" t="s">
        <v>1479</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780</v>
      </c>
      <c r="D81" s="67" t="s">
        <v>397</v>
      </c>
      <c r="E81" s="67" t="s">
        <v>1480</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780</v>
      </c>
      <c r="D82" s="67" t="s">
        <v>398</v>
      </c>
      <c r="E82" s="67" t="s">
        <v>1481</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781</v>
      </c>
      <c r="D83" s="67" t="s">
        <v>1482</v>
      </c>
      <c r="E83" s="67" t="s">
        <v>1483</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781</v>
      </c>
      <c r="D84" s="67" t="s">
        <v>1484</v>
      </c>
      <c r="E84" s="67" t="s">
        <v>1483</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781</v>
      </c>
      <c r="D85" s="67" t="s">
        <v>1485</v>
      </c>
      <c r="E85" s="67" t="s">
        <v>1483</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781</v>
      </c>
      <c r="D86" s="67" t="s">
        <v>1486</v>
      </c>
      <c r="E86" s="67" t="s">
        <v>1483</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674</v>
      </c>
      <c r="C87" s="83" t="s">
        <v>781</v>
      </c>
      <c r="D87" s="67" t="s">
        <v>1487</v>
      </c>
      <c r="E87" s="67" t="s">
        <v>1483</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675</v>
      </c>
      <c r="C88" s="83" t="s">
        <v>781</v>
      </c>
      <c r="D88" s="67" t="s">
        <v>1488</v>
      </c>
      <c r="E88" s="67" t="s">
        <v>1483</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676</v>
      </c>
      <c r="C89" s="83" t="s">
        <v>781</v>
      </c>
      <c r="D89" s="67" t="s">
        <v>1489</v>
      </c>
      <c r="E89" s="67" t="s">
        <v>1490</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677</v>
      </c>
      <c r="C90" s="83" t="s">
        <v>781</v>
      </c>
      <c r="D90" s="67" t="s">
        <v>1491</v>
      </c>
      <c r="E90" s="67" t="s">
        <v>1492</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678</v>
      </c>
      <c r="C91" s="83" t="s">
        <v>782</v>
      </c>
      <c r="D91" s="67" t="s">
        <v>1493</v>
      </c>
      <c r="E91" s="67" t="s">
        <v>1494</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679</v>
      </c>
      <c r="C92" s="83" t="s">
        <v>782</v>
      </c>
      <c r="D92" s="67" t="s">
        <v>1495</v>
      </c>
      <c r="E92" s="67" t="s">
        <v>1494</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680</v>
      </c>
      <c r="C93" s="83" t="s">
        <v>782</v>
      </c>
      <c r="D93" s="67" t="s">
        <v>1496</v>
      </c>
      <c r="E93" s="67" t="s">
        <v>1494</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681</v>
      </c>
      <c r="C94" s="83" t="s">
        <v>782</v>
      </c>
      <c r="D94" s="67" t="s">
        <v>1497</v>
      </c>
      <c r="E94" s="67" t="s">
        <v>1494</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682</v>
      </c>
      <c r="C95" s="83" t="s">
        <v>782</v>
      </c>
      <c r="D95" s="67" t="s">
        <v>1498</v>
      </c>
      <c r="E95" s="67" t="s">
        <v>1499</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683</v>
      </c>
      <c r="C96" s="83" t="s">
        <v>782</v>
      </c>
      <c r="D96" s="67" t="s">
        <v>1500</v>
      </c>
      <c r="E96" s="67" t="s">
        <v>1499</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684</v>
      </c>
      <c r="C97" s="83" t="s">
        <v>782</v>
      </c>
      <c r="D97" s="67" t="s">
        <v>1501</v>
      </c>
      <c r="E97" s="67" t="s">
        <v>1499</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685</v>
      </c>
      <c r="C98" s="83" t="s">
        <v>782</v>
      </c>
      <c r="D98" s="67" t="s">
        <v>1502</v>
      </c>
      <c r="E98" s="67" t="s">
        <v>1499</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686</v>
      </c>
      <c r="C99" s="83" t="s">
        <v>782</v>
      </c>
      <c r="D99" s="67" t="s">
        <v>1503</v>
      </c>
      <c r="E99" s="67" t="s">
        <v>1504</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687</v>
      </c>
      <c r="C100" s="83" t="s">
        <v>782</v>
      </c>
      <c r="D100" s="67" t="s">
        <v>1505</v>
      </c>
      <c r="E100" s="67" t="s">
        <v>1504</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688</v>
      </c>
      <c r="C101" s="83" t="s">
        <v>782</v>
      </c>
      <c r="D101" s="67" t="s">
        <v>1506</v>
      </c>
      <c r="E101" s="67" t="s">
        <v>1507</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689</v>
      </c>
      <c r="C102" s="83" t="s">
        <v>782</v>
      </c>
      <c r="D102" s="67" t="s">
        <v>1508</v>
      </c>
      <c r="E102" s="67" t="s">
        <v>1507</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690</v>
      </c>
      <c r="C103" s="83" t="s">
        <v>782</v>
      </c>
      <c r="D103" s="67" t="s">
        <v>1509</v>
      </c>
      <c r="E103" s="67" t="s">
        <v>1510</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783</v>
      </c>
      <c r="D104" s="67" t="s">
        <v>1511</v>
      </c>
      <c r="E104" s="67" t="s">
        <v>1512</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783</v>
      </c>
      <c r="D105" s="67" t="s">
        <v>1513</v>
      </c>
      <c r="E105" s="67" t="s">
        <v>1514</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783</v>
      </c>
      <c r="D106" s="67" t="s">
        <v>1515</v>
      </c>
      <c r="E106" s="67" t="s">
        <v>1516</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783</v>
      </c>
      <c r="D107" s="67" t="s">
        <v>1517</v>
      </c>
      <c r="E107" s="67" t="s">
        <v>1518</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783</v>
      </c>
      <c r="D108" s="67" t="s">
        <v>1519</v>
      </c>
      <c r="E108" s="67" t="s">
        <v>1520</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783</v>
      </c>
      <c r="D109" s="67" t="s">
        <v>1521</v>
      </c>
      <c r="E109" s="67" t="s">
        <v>1522</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783</v>
      </c>
      <c r="D110" s="67" t="s">
        <v>1523</v>
      </c>
      <c r="E110" s="67" t="s">
        <v>1524</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783</v>
      </c>
      <c r="D111" s="67" t="s">
        <v>1525</v>
      </c>
      <c r="E111" s="67" t="s">
        <v>1524</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784</v>
      </c>
      <c r="D112" s="67" t="s">
        <v>1526</v>
      </c>
      <c r="E112" s="67" t="s">
        <v>1527</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784</v>
      </c>
      <c r="D113" s="67" t="s">
        <v>1528</v>
      </c>
      <c r="E113" s="67" t="s">
        <v>1529</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784</v>
      </c>
      <c r="D114" s="67" t="s">
        <v>1530</v>
      </c>
      <c r="E114" s="67" t="s">
        <v>1531</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784</v>
      </c>
      <c r="D115" s="67" t="s">
        <v>1532</v>
      </c>
      <c r="E115" s="67" t="s">
        <v>1533</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691</v>
      </c>
      <c r="C116" s="83" t="s">
        <v>784</v>
      </c>
      <c r="D116" s="67" t="s">
        <v>691</v>
      </c>
      <c r="E116" s="67" t="s">
        <v>1534</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784</v>
      </c>
      <c r="D117" s="67" t="s">
        <v>1535</v>
      </c>
      <c r="E117" s="67" t="s">
        <v>1536</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692</v>
      </c>
      <c r="C118" s="83" t="s">
        <v>785</v>
      </c>
      <c r="D118" s="67" t="s">
        <v>1537</v>
      </c>
      <c r="E118" s="67" t="s">
        <v>1538</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693</v>
      </c>
      <c r="C119" s="83" t="s">
        <v>785</v>
      </c>
      <c r="D119" s="67" t="s">
        <v>1539</v>
      </c>
      <c r="E119" s="67" t="s">
        <v>1540</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694</v>
      </c>
      <c r="C120" s="83" t="s">
        <v>785</v>
      </c>
      <c r="D120" s="67" t="s">
        <v>1541</v>
      </c>
      <c r="E120" s="67" t="s">
        <v>1542</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695</v>
      </c>
      <c r="C121" s="83" t="s">
        <v>785</v>
      </c>
      <c r="D121" s="67" t="s">
        <v>1543</v>
      </c>
      <c r="E121" s="67" t="s">
        <v>1544</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696</v>
      </c>
      <c r="C122" s="83" t="s">
        <v>785</v>
      </c>
      <c r="D122" s="67" t="s">
        <v>1545</v>
      </c>
      <c r="E122" s="67" t="s">
        <v>1546</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697</v>
      </c>
      <c r="C123" s="83" t="s">
        <v>785</v>
      </c>
      <c r="D123" s="67" t="s">
        <v>1547</v>
      </c>
      <c r="E123" s="67" t="s">
        <v>1548</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698</v>
      </c>
      <c r="C124" s="83" t="s">
        <v>785</v>
      </c>
      <c r="D124" s="67" t="s">
        <v>1549</v>
      </c>
      <c r="E124" s="67" t="s">
        <v>1550</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736</v>
      </c>
      <c r="C125" s="83" t="s">
        <v>786</v>
      </c>
      <c r="D125" s="67" t="s">
        <v>1551</v>
      </c>
      <c r="E125" s="67" t="s">
        <v>1552</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737</v>
      </c>
      <c r="C126" s="83" t="s">
        <v>786</v>
      </c>
      <c r="D126" s="67" t="s">
        <v>1553</v>
      </c>
      <c r="E126" s="67" t="s">
        <v>1554</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738</v>
      </c>
      <c r="C127" s="83" t="s">
        <v>786</v>
      </c>
      <c r="D127" s="67" t="s">
        <v>1555</v>
      </c>
      <c r="E127" s="67" t="s">
        <v>1556</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739</v>
      </c>
      <c r="C128" s="83" t="s">
        <v>786</v>
      </c>
      <c r="D128" s="67" t="s">
        <v>1557</v>
      </c>
      <c r="E128" s="67" t="s">
        <v>1341</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740</v>
      </c>
      <c r="C129" s="83" t="s">
        <v>786</v>
      </c>
      <c r="D129" s="67" t="s">
        <v>1558</v>
      </c>
      <c r="E129" s="67" t="s">
        <v>1556</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741</v>
      </c>
      <c r="C130" s="83" t="s">
        <v>786</v>
      </c>
      <c r="D130" s="67" t="s">
        <v>1559</v>
      </c>
      <c r="E130" s="67" t="s">
        <v>1556</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742</v>
      </c>
      <c r="C131" s="83" t="s">
        <v>786</v>
      </c>
      <c r="D131" s="67" t="s">
        <v>1560</v>
      </c>
      <c r="E131" s="67" t="s">
        <v>1556</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743</v>
      </c>
      <c r="C132" s="83" t="s">
        <v>786</v>
      </c>
      <c r="D132" s="67" t="s">
        <v>1561</v>
      </c>
      <c r="E132" s="67" t="s">
        <v>1341</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744</v>
      </c>
      <c r="C133" s="83" t="s">
        <v>786</v>
      </c>
      <c r="D133" s="67" t="s">
        <v>1562</v>
      </c>
      <c r="E133" s="67" t="s">
        <v>1341</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812</v>
      </c>
      <c r="C134" s="83" t="s">
        <v>786</v>
      </c>
      <c r="D134" s="67" t="s">
        <v>1563</v>
      </c>
      <c r="E134" s="67" t="s">
        <v>1564</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813</v>
      </c>
      <c r="C135" s="83" t="s">
        <v>786</v>
      </c>
      <c r="D135" s="67" t="s">
        <v>1565</v>
      </c>
      <c r="E135" s="67" t="s">
        <v>1564</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787</v>
      </c>
      <c r="D136" s="67" t="s">
        <v>1566</v>
      </c>
      <c r="E136" s="67" t="s">
        <v>1567</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787</v>
      </c>
      <c r="D137" s="67" t="s">
        <v>1568</v>
      </c>
      <c r="E137" s="67" t="s">
        <v>1569</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787</v>
      </c>
      <c r="D138" s="67" t="s">
        <v>1570</v>
      </c>
      <c r="E138" s="67" t="s">
        <v>1571</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787</v>
      </c>
      <c r="D139" s="67" t="s">
        <v>1572</v>
      </c>
      <c r="E139" s="67" t="s">
        <v>1573</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814</v>
      </c>
      <c r="C140" s="83" t="s">
        <v>787</v>
      </c>
      <c r="D140" s="67" t="s">
        <v>1574</v>
      </c>
      <c r="E140" s="67" t="s">
        <v>1575</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793</v>
      </c>
      <c r="C141" s="83" t="s">
        <v>787</v>
      </c>
      <c r="D141" s="67" t="s">
        <v>1576</v>
      </c>
      <c r="E141" s="67" t="s">
        <v>1577</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794</v>
      </c>
      <c r="C142" s="83" t="s">
        <v>787</v>
      </c>
      <c r="D142" s="67" t="s">
        <v>1578</v>
      </c>
      <c r="E142" s="67" t="s">
        <v>1579</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795</v>
      </c>
      <c r="C143" s="83" t="s">
        <v>787</v>
      </c>
      <c r="D143" s="67" t="s">
        <v>1580</v>
      </c>
      <c r="E143" s="67" t="s">
        <v>1581</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760</v>
      </c>
      <c r="C144" s="83" t="s">
        <v>788</v>
      </c>
      <c r="D144" s="67" t="s">
        <v>1582</v>
      </c>
      <c r="E144" s="67" t="s">
        <v>1583</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1837</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761</v>
      </c>
      <c r="C145" s="83" t="s">
        <v>788</v>
      </c>
      <c r="D145" s="67" t="s">
        <v>1584</v>
      </c>
      <c r="E145" s="67" t="s">
        <v>1585</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1837</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762</v>
      </c>
      <c r="C146" s="83" t="s">
        <v>788</v>
      </c>
      <c r="D146" s="67" t="s">
        <v>1586</v>
      </c>
      <c r="E146" s="67" t="s">
        <v>1587</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1837</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763</v>
      </c>
      <c r="C147" s="83" t="s">
        <v>788</v>
      </c>
      <c r="D147" s="67" t="s">
        <v>1588</v>
      </c>
      <c r="E147" s="67" t="s">
        <v>1589</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1837</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764</v>
      </c>
      <c r="C148" s="83" t="s">
        <v>788</v>
      </c>
      <c r="D148" s="67" t="s">
        <v>1590</v>
      </c>
      <c r="E148" s="67" t="s">
        <v>1591</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1837</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765</v>
      </c>
      <c r="C149" s="83" t="s">
        <v>788</v>
      </c>
      <c r="D149" s="67" t="s">
        <v>1592</v>
      </c>
      <c r="E149" s="67" t="s">
        <v>1593</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1837</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766</v>
      </c>
      <c r="C150" s="83" t="s">
        <v>788</v>
      </c>
      <c r="D150" s="67" t="s">
        <v>1594</v>
      </c>
      <c r="E150" s="67" t="s">
        <v>1595</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1837</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767</v>
      </c>
      <c r="C151" s="83" t="s">
        <v>788</v>
      </c>
      <c r="D151" s="67" t="s">
        <v>1596</v>
      </c>
      <c r="E151" s="67" t="s">
        <v>1595</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1837</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768</v>
      </c>
      <c r="C152" s="83" t="s">
        <v>788</v>
      </c>
      <c r="D152" s="67" t="s">
        <v>1597</v>
      </c>
      <c r="E152" s="67" t="s">
        <v>1598</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1837</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769</v>
      </c>
      <c r="C153" s="83" t="s">
        <v>788</v>
      </c>
      <c r="D153" s="67" t="s">
        <v>1599</v>
      </c>
      <c r="E153" s="67" t="s">
        <v>1598</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1837</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788</v>
      </c>
      <c r="D154" s="67" t="s">
        <v>1600</v>
      </c>
      <c r="E154" s="67" t="s">
        <v>1601</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1837</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788</v>
      </c>
      <c r="D155" s="67" t="s">
        <v>1602</v>
      </c>
      <c r="E155" s="67" t="s">
        <v>1603</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1837</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599</v>
      </c>
      <c r="C156" s="88" t="s">
        <v>803</v>
      </c>
      <c r="D156" s="67" t="s">
        <v>1604</v>
      </c>
      <c r="E156" s="67" t="s">
        <v>1605</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817</v>
      </c>
      <c r="C157" s="83" t="s">
        <v>788</v>
      </c>
      <c r="D157" s="84" t="s">
        <v>1606</v>
      </c>
      <c r="E157" s="375" t="s">
        <v>1607</v>
      </c>
      <c r="F157" s="376" t="str">
        <f>IFERROR(VLOOKUP(Table36[[#This Row],[Indicator Code]],'[1]Indicators tab'!$A:$P,4,FALSE),"..")</f>
        <v>Index</v>
      </c>
      <c r="G157" s="376" t="str">
        <f>IFERROR(VLOOKUP(Table36[[#This Row],[Indicator Code]],'[1]Indicators tab'!$A:$P,5,FALSE),"..")</f>
        <v>Index</v>
      </c>
      <c r="H157" s="376" t="str">
        <f>IFERROR(VLOOKUP(Table36[[#This Row],[Indicator Code]],'[1]Indicators tab'!$A:$P,6,FALSE),"..")</f>
        <v>Pooled data</v>
      </c>
      <c r="I157" s="376"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1837</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7" t="str">
        <f>IFERROR(VLOOKUP(Table36[[#This Row],[Indicator Code]],'[1]Indicators tab'!$A:$P,16,FALSE),"..")</f>
        <v/>
      </c>
    </row>
    <row r="158" spans="1:18" s="68" customFormat="1" ht="126" x14ac:dyDescent="0.35">
      <c r="A158" s="72"/>
      <c r="B158" s="82" t="s">
        <v>362</v>
      </c>
      <c r="C158" s="83" t="s">
        <v>789</v>
      </c>
      <c r="D158" s="67" t="s">
        <v>1608</v>
      </c>
      <c r="E158" s="67" t="s">
        <v>1609</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587</v>
      </c>
      <c r="C159" s="83" t="s">
        <v>789</v>
      </c>
      <c r="D159" s="67" t="s">
        <v>1610</v>
      </c>
      <c r="E159" s="67" t="s">
        <v>1611</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789</v>
      </c>
      <c r="D160" s="67" t="s">
        <v>1612</v>
      </c>
      <c r="E160" s="67" t="s">
        <v>1613</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789</v>
      </c>
      <c r="D161" s="67" t="s">
        <v>1614</v>
      </c>
      <c r="E161" s="67" t="s">
        <v>1615</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789</v>
      </c>
      <c r="D162" s="67" t="s">
        <v>1616</v>
      </c>
      <c r="E162" s="67" t="s">
        <v>1617</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789</v>
      </c>
      <c r="D163" s="67" t="s">
        <v>1618</v>
      </c>
      <c r="E163" s="67" t="s">
        <v>1619</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589</v>
      </c>
      <c r="C164" s="83" t="s">
        <v>789</v>
      </c>
      <c r="D164" s="67" t="s">
        <v>1620</v>
      </c>
      <c r="E164" s="67" t="s">
        <v>1621</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588</v>
      </c>
      <c r="C165" s="83" t="s">
        <v>789</v>
      </c>
      <c r="D165" s="67" t="s">
        <v>1622</v>
      </c>
      <c r="E165" s="67" t="s">
        <v>1623</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590</v>
      </c>
      <c r="C166" s="83" t="s">
        <v>789</v>
      </c>
      <c r="D166" s="67" t="s">
        <v>1624</v>
      </c>
      <c r="E166" s="67" t="s">
        <v>1623</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745</v>
      </c>
      <c r="C167" s="83" t="s">
        <v>790</v>
      </c>
      <c r="D167" s="67" t="s">
        <v>1625</v>
      </c>
      <c r="E167" s="67" t="s">
        <v>1626</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790</v>
      </c>
      <c r="D168" s="67" t="s">
        <v>1627</v>
      </c>
      <c r="E168" s="67" t="s">
        <v>1628</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790</v>
      </c>
      <c r="D169" s="67" t="s">
        <v>1629</v>
      </c>
      <c r="E169" s="67" t="s">
        <v>1630</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790</v>
      </c>
      <c r="D170" s="67" t="s">
        <v>1631</v>
      </c>
      <c r="E170" s="67" t="s">
        <v>1632</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594</v>
      </c>
      <c r="C171" s="83" t="s">
        <v>790</v>
      </c>
      <c r="D171" s="67" t="s">
        <v>1633</v>
      </c>
      <c r="E171" s="67" t="s">
        <v>1634</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85.185185185185205</v>
      </c>
      <c r="M171" s="80">
        <f>IFERROR(VLOOKUP(Table36[[#This Row],[Indicator Code]],'[1]Indicators tab'!$A:$P,11,FALSE),"..")</f>
        <v>89.109030505262595</v>
      </c>
      <c r="N171" s="80">
        <v>95.742710399371703</v>
      </c>
      <c r="O171" s="80">
        <f>IFERROR(VLOOKUP(Table36[[#This Row],[Indicator Code]],'[1]Indicators tab'!$A:$P,13,FALSE),"..")</f>
        <v>84.172661870503603</v>
      </c>
      <c r="P171" s="80">
        <f>IFERROR(VLOOKUP(Table36[[#This Row],[Indicator Code]],'[1]Indicators tab'!$A:$P,14,FALSE),"..")</f>
        <v>98.213327460966795</v>
      </c>
      <c r="Q171" s="80">
        <f>IFERROR(VLOOKUP(Table36[[#This Row],[Indicator Code]],'[1]Indicators tab'!$A:$P,15,FALSE),"..")</f>
        <v>99.207889184556606</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815</v>
      </c>
      <c r="C172" s="83" t="s">
        <v>790</v>
      </c>
      <c r="D172" s="67" t="s">
        <v>1635</v>
      </c>
      <c r="E172" s="67" t="s">
        <v>1564</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746</v>
      </c>
      <c r="C173" s="83" t="s">
        <v>790</v>
      </c>
      <c r="D173" s="67" t="s">
        <v>1636</v>
      </c>
      <c r="E173" s="67" t="s">
        <v>1626</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595</v>
      </c>
      <c r="C174" s="83" t="s">
        <v>790</v>
      </c>
      <c r="D174" s="67" t="s">
        <v>1637</v>
      </c>
      <c r="E174" s="67" t="s">
        <v>1628</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596</v>
      </c>
      <c r="C175" s="83" t="s">
        <v>790</v>
      </c>
      <c r="D175" s="67" t="s">
        <v>1638</v>
      </c>
      <c r="E175" s="67" t="s">
        <v>1630</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597</v>
      </c>
      <c r="C176" s="83" t="s">
        <v>790</v>
      </c>
      <c r="D176" s="67" t="s">
        <v>1639</v>
      </c>
      <c r="E176" s="67" t="s">
        <v>1632</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598</v>
      </c>
      <c r="C177" s="83" t="s">
        <v>790</v>
      </c>
      <c r="D177" s="67" t="s">
        <v>1640</v>
      </c>
      <c r="E177" s="67" t="s">
        <v>1634</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85.185185185185205</v>
      </c>
      <c r="M177" s="80">
        <f>IFERROR(VLOOKUP(Table36[[#This Row],[Indicator Code]],'[1]Indicators tab'!$A:$P,11,FALSE),"..")</f>
        <v>89.109030505262595</v>
      </c>
      <c r="N177" s="80">
        <v>95.742710399371703</v>
      </c>
      <c r="O177" s="80">
        <f>IFERROR(VLOOKUP(Table36[[#This Row],[Indicator Code]],'[1]Indicators tab'!$A:$P,13,FALSE),"..")</f>
        <v>84.172661870503603</v>
      </c>
      <c r="P177" s="80">
        <f>IFERROR(VLOOKUP(Table36[[#This Row],[Indicator Code]],'[1]Indicators tab'!$A:$P,14,FALSE),"..")</f>
        <v>98.213327460966795</v>
      </c>
      <c r="Q177" s="80">
        <f>IFERROR(VLOOKUP(Table36[[#This Row],[Indicator Code]],'[1]Indicators tab'!$A:$P,15,FALSE),"..")</f>
        <v>99.207889184556606</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816</v>
      </c>
      <c r="C178" s="83" t="s">
        <v>790</v>
      </c>
      <c r="D178" s="67" t="s">
        <v>1641</v>
      </c>
      <c r="E178" s="67" t="s">
        <v>1564</v>
      </c>
      <c r="F178" s="376" t="str">
        <f>IFERROR(VLOOKUP(Table36[[#This Row],[Indicator Code]],'[1]Indicators tab'!$A:$P,4,FALSE),"..")</f>
        <v>US dollars</v>
      </c>
      <c r="G178" s="376" t="str">
        <f>IFERROR(VLOOKUP(Table36[[#This Row],[Indicator Code]],'[1]Indicators tab'!$A:$P,5,FALSE),"..")</f>
        <v>Millions</v>
      </c>
      <c r="H178" s="376" t="str">
        <f>IFERROR(VLOOKUP(Table36[[#This Row],[Indicator Code]],'[1]Indicators tab'!$A:$P,6,FALSE),"..")</f>
        <v>Sum</v>
      </c>
      <c r="I178" s="376" t="str">
        <f>IFERROR(VLOOKUP(Table36[[#This Row],[Indicator Code]],'[1]Indicators tab'!$A:$P,7,FALSE),"..")</f>
        <v>Unweighted</v>
      </c>
      <c r="J178" s="376" t="str">
        <f>IFERROR(VLOOKUP(Table36[[#This Row],[Indicator Code]],'[1]Indicators tab'!$A:$P,8,FALSE),"..")</f>
        <v>2000-2020</v>
      </c>
      <c r="K178" s="376">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791</v>
      </c>
      <c r="D179" s="67" t="s">
        <v>1642</v>
      </c>
      <c r="E179" s="67" t="s">
        <v>1643</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699</v>
      </c>
      <c r="C180" s="83" t="s">
        <v>791</v>
      </c>
      <c r="D180" s="67" t="s">
        <v>1644</v>
      </c>
      <c r="E180" s="67" t="s">
        <v>1645</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747</v>
      </c>
      <c r="C181" s="83" t="s">
        <v>791</v>
      </c>
      <c r="D181" s="67" t="s">
        <v>1646</v>
      </c>
      <c r="E181" s="67" t="s">
        <v>1647</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84" x14ac:dyDescent="0.35">
      <c r="A182" s="72"/>
      <c r="B182" s="82" t="s">
        <v>700</v>
      </c>
      <c r="C182" s="83" t="s">
        <v>791</v>
      </c>
      <c r="D182" s="67" t="s">
        <v>1648</v>
      </c>
      <c r="E182" s="67" t="s">
        <v>1649</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701</v>
      </c>
      <c r="C183" s="83" t="s">
        <v>791</v>
      </c>
      <c r="D183" s="67" t="s">
        <v>1650</v>
      </c>
      <c r="E183" s="67" t="s">
        <v>1651</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702</v>
      </c>
      <c r="C184" s="83" t="s">
        <v>791</v>
      </c>
      <c r="D184" s="67" t="s">
        <v>1652</v>
      </c>
      <c r="E184" s="67" t="s">
        <v>1653</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703</v>
      </c>
      <c r="C185" s="83" t="s">
        <v>791</v>
      </c>
      <c r="D185" s="67" t="s">
        <v>1654</v>
      </c>
      <c r="E185" s="67" t="s">
        <v>1655</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704</v>
      </c>
      <c r="C186" s="83" t="s">
        <v>791</v>
      </c>
      <c r="D186" s="67" t="s">
        <v>1656</v>
      </c>
      <c r="E186" s="67" t="s">
        <v>1657</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705</v>
      </c>
      <c r="C187" s="83" t="s">
        <v>791</v>
      </c>
      <c r="D187" s="67" t="s">
        <v>1658</v>
      </c>
      <c r="E187" s="67" t="s">
        <v>1659</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706</v>
      </c>
      <c r="C188" s="83" t="s">
        <v>791</v>
      </c>
      <c r="D188" s="67" t="s">
        <v>1660</v>
      </c>
      <c r="E188" s="67" t="s">
        <v>1661</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707</v>
      </c>
      <c r="C189" s="83" t="s">
        <v>791</v>
      </c>
      <c r="D189" s="67" t="s">
        <v>1662</v>
      </c>
      <c r="E189" s="67" t="s">
        <v>1663</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708</v>
      </c>
      <c r="C190" s="83" t="s">
        <v>791</v>
      </c>
      <c r="D190" s="67" t="s">
        <v>1664</v>
      </c>
      <c r="E190" s="67" t="s">
        <v>1663</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709</v>
      </c>
      <c r="C191" s="83" t="s">
        <v>791</v>
      </c>
      <c r="D191" s="67" t="s">
        <v>1665</v>
      </c>
      <c r="E191" s="67" t="s">
        <v>1666</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710</v>
      </c>
      <c r="C192" s="83" t="s">
        <v>791</v>
      </c>
      <c r="D192" s="67" t="s">
        <v>1667</v>
      </c>
      <c r="E192" s="67" t="s">
        <v>1666</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711</v>
      </c>
      <c r="C193" s="83" t="s">
        <v>791</v>
      </c>
      <c r="D193" s="67" t="s">
        <v>1668</v>
      </c>
      <c r="E193" s="67" t="s">
        <v>1669</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712</v>
      </c>
      <c r="C194" s="83" t="s">
        <v>791</v>
      </c>
      <c r="D194" s="67" t="s">
        <v>1670</v>
      </c>
      <c r="E194" s="67" t="s">
        <v>1671</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864</v>
      </c>
      <c r="C195" s="88" t="s">
        <v>1012</v>
      </c>
      <c r="D195" s="84" t="s">
        <v>1672</v>
      </c>
      <c r="E195" s="84" t="s">
        <v>1673</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865</v>
      </c>
      <c r="C196" s="88" t="s">
        <v>1012</v>
      </c>
      <c r="D196" s="84" t="s">
        <v>1674</v>
      </c>
      <c r="E196" s="84" t="s">
        <v>1675</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866</v>
      </c>
      <c r="C197" s="88" t="s">
        <v>1012</v>
      </c>
      <c r="D197" s="84" t="s">
        <v>1676</v>
      </c>
      <c r="E197" s="84" t="s">
        <v>1677</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867</v>
      </c>
      <c r="C198" s="88" t="s">
        <v>1012</v>
      </c>
      <c r="D198" s="84" t="s">
        <v>1678</v>
      </c>
      <c r="E198" s="84" t="s">
        <v>1679</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894</v>
      </c>
      <c r="C199" s="88" t="s">
        <v>1009</v>
      </c>
      <c r="D199" s="84" t="s">
        <v>1680</v>
      </c>
      <c r="E199" s="84" t="s">
        <v>1681</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895</v>
      </c>
      <c r="C200" s="88" t="s">
        <v>1009</v>
      </c>
      <c r="D200" s="84" t="s">
        <v>1682</v>
      </c>
      <c r="E200" s="84" t="s">
        <v>1683</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896</v>
      </c>
      <c r="C201" s="88" t="s">
        <v>1009</v>
      </c>
      <c r="D201" s="84" t="s">
        <v>1684</v>
      </c>
      <c r="E201" s="84" t="s">
        <v>1685</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897</v>
      </c>
      <c r="C202" s="88" t="s">
        <v>1009</v>
      </c>
      <c r="D202" s="84" t="s">
        <v>1686</v>
      </c>
      <c r="E202" s="84" t="s">
        <v>1687</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898</v>
      </c>
      <c r="C203" s="88" t="s">
        <v>1009</v>
      </c>
      <c r="D203" s="84" t="s">
        <v>1688</v>
      </c>
      <c r="E203" s="84" t="s">
        <v>1689</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899</v>
      </c>
      <c r="C204" s="88" t="s">
        <v>1009</v>
      </c>
      <c r="D204" s="84" t="s">
        <v>1690</v>
      </c>
      <c r="E204" s="84" t="s">
        <v>1691</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900</v>
      </c>
      <c r="C205" s="88" t="s">
        <v>1009</v>
      </c>
      <c r="D205" s="84" t="s">
        <v>1692</v>
      </c>
      <c r="E205" s="84" t="s">
        <v>1693</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901</v>
      </c>
      <c r="C206" s="88" t="s">
        <v>1009</v>
      </c>
      <c r="D206" s="84" t="s">
        <v>1694</v>
      </c>
      <c r="E206" s="84" t="s">
        <v>1695</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902</v>
      </c>
      <c r="C207" s="88" t="s">
        <v>1009</v>
      </c>
      <c r="D207" s="84" t="s">
        <v>1696</v>
      </c>
      <c r="E207" s="84" t="s">
        <v>1697</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1837</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903</v>
      </c>
      <c r="C208" s="88" t="s">
        <v>1009</v>
      </c>
      <c r="D208" s="84" t="s">
        <v>1698</v>
      </c>
      <c r="E208" s="84" t="s">
        <v>1699</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904</v>
      </c>
      <c r="C209" s="88" t="s">
        <v>1009</v>
      </c>
      <c r="D209" s="84" t="s">
        <v>1700</v>
      </c>
      <c r="E209" s="84" t="s">
        <v>1701</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905</v>
      </c>
      <c r="C210" s="88" t="s">
        <v>1009</v>
      </c>
      <c r="D210" s="84" t="s">
        <v>1702</v>
      </c>
      <c r="E210" s="84" t="s">
        <v>1703</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906</v>
      </c>
      <c r="C211" s="88" t="s">
        <v>1009</v>
      </c>
      <c r="D211" s="84" t="s">
        <v>1704</v>
      </c>
      <c r="E211" s="84" t="s">
        <v>1705</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907</v>
      </c>
      <c r="C212" s="88" t="s">
        <v>1009</v>
      </c>
      <c r="D212" s="84" t="s">
        <v>1706</v>
      </c>
      <c r="E212" s="84" t="s">
        <v>1707</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908</v>
      </c>
      <c r="C213" s="88" t="s">
        <v>1009</v>
      </c>
      <c r="D213" s="84" t="s">
        <v>1708</v>
      </c>
      <c r="E213" s="84" t="s">
        <v>1709</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909</v>
      </c>
      <c r="C214" s="88" t="s">
        <v>1009</v>
      </c>
      <c r="D214" s="84" t="s">
        <v>1710</v>
      </c>
      <c r="E214" s="84" t="s">
        <v>1711</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910</v>
      </c>
      <c r="C215" s="88" t="s">
        <v>1009</v>
      </c>
      <c r="D215" s="84" t="s">
        <v>1712</v>
      </c>
      <c r="E215" s="84" t="s">
        <v>1713</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911</v>
      </c>
      <c r="C216" s="88" t="s">
        <v>1009</v>
      </c>
      <c r="D216" s="84" t="s">
        <v>1714</v>
      </c>
      <c r="E216" s="84" t="s">
        <v>1715</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912</v>
      </c>
      <c r="C217" s="88" t="s">
        <v>1009</v>
      </c>
      <c r="D217" s="84" t="s">
        <v>1716</v>
      </c>
      <c r="E217" s="84" t="s">
        <v>1717</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913</v>
      </c>
      <c r="C218" s="88" t="s">
        <v>1009</v>
      </c>
      <c r="D218" s="84" t="s">
        <v>1718</v>
      </c>
      <c r="E218" s="84" t="s">
        <v>1719</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914</v>
      </c>
      <c r="C219" s="88" t="s">
        <v>1009</v>
      </c>
      <c r="D219" s="84" t="s">
        <v>1720</v>
      </c>
      <c r="E219" s="84" t="s">
        <v>1721</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915</v>
      </c>
      <c r="C220" s="88" t="s">
        <v>1009</v>
      </c>
      <c r="D220" s="84" t="s">
        <v>1722</v>
      </c>
      <c r="E220" s="84" t="s">
        <v>1723</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916</v>
      </c>
      <c r="C221" s="88" t="s">
        <v>1009</v>
      </c>
      <c r="D221" s="84" t="s">
        <v>1724</v>
      </c>
      <c r="E221" s="84" t="s">
        <v>1725</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917</v>
      </c>
      <c r="C222" s="88" t="s">
        <v>1009</v>
      </c>
      <c r="D222" s="84" t="s">
        <v>1726</v>
      </c>
      <c r="E222" s="84" t="s">
        <v>1727</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918</v>
      </c>
      <c r="C223" s="88" t="s">
        <v>1009</v>
      </c>
      <c r="D223" s="84" t="s">
        <v>1728</v>
      </c>
      <c r="E223" s="84" t="s">
        <v>1729</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919</v>
      </c>
      <c r="C224" s="88" t="s">
        <v>1010</v>
      </c>
      <c r="D224" s="84" t="s">
        <v>1730</v>
      </c>
      <c r="E224" s="84" t="s">
        <v>1731</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868</v>
      </c>
      <c r="C225" s="88" t="s">
        <v>1010</v>
      </c>
      <c r="D225" s="84" t="s">
        <v>1732</v>
      </c>
      <c r="E225" s="84" t="s">
        <v>1733</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869</v>
      </c>
      <c r="C226" s="88" t="s">
        <v>1010</v>
      </c>
      <c r="D226" s="84" t="s">
        <v>1734</v>
      </c>
      <c r="E226" s="84" t="s">
        <v>1735</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870</v>
      </c>
      <c r="C227" s="88" t="s">
        <v>1010</v>
      </c>
      <c r="D227" s="84" t="s">
        <v>1736</v>
      </c>
      <c r="E227" s="84" t="s">
        <v>1737</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871</v>
      </c>
      <c r="C228" s="88" t="s">
        <v>1010</v>
      </c>
      <c r="D228" s="84" t="s">
        <v>1738</v>
      </c>
      <c r="E228" s="84" t="s">
        <v>1739</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872</v>
      </c>
      <c r="C229" s="88" t="s">
        <v>1010</v>
      </c>
      <c r="D229" s="84" t="s">
        <v>1740</v>
      </c>
      <c r="E229" s="84" t="s">
        <v>1741</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873</v>
      </c>
      <c r="C230" s="88" t="s">
        <v>1010</v>
      </c>
      <c r="D230" s="84" t="s">
        <v>1742</v>
      </c>
      <c r="E230" s="84" t="s">
        <v>1743</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874</v>
      </c>
      <c r="C231" s="88" t="s">
        <v>1010</v>
      </c>
      <c r="D231" s="84" t="s">
        <v>1744</v>
      </c>
      <c r="E231" s="84" t="s">
        <v>1745</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875</v>
      </c>
      <c r="C232" s="88" t="s">
        <v>1010</v>
      </c>
      <c r="D232" s="84" t="s">
        <v>1746</v>
      </c>
      <c r="E232" s="84" t="s">
        <v>1747</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876</v>
      </c>
      <c r="C233" s="88" t="s">
        <v>1010</v>
      </c>
      <c r="D233" s="84" t="s">
        <v>1748</v>
      </c>
      <c r="E233" s="84" t="s">
        <v>1749</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1837</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877</v>
      </c>
      <c r="C234" s="88" t="s">
        <v>1010</v>
      </c>
      <c r="D234" s="84" t="s">
        <v>1750</v>
      </c>
      <c r="E234" s="84" t="s">
        <v>1751</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878</v>
      </c>
      <c r="C235" s="88" t="s">
        <v>1010</v>
      </c>
      <c r="D235" s="84" t="s">
        <v>1752</v>
      </c>
      <c r="E235" s="84" t="s">
        <v>1753</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879</v>
      </c>
      <c r="C236" s="88" t="s">
        <v>1010</v>
      </c>
      <c r="D236" s="84" t="s">
        <v>1754</v>
      </c>
      <c r="E236" s="84" t="s">
        <v>1755</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880</v>
      </c>
      <c r="C237" s="88" t="s">
        <v>1010</v>
      </c>
      <c r="D237" s="84" t="s">
        <v>1756</v>
      </c>
      <c r="E237" s="84" t="s">
        <v>1757</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881</v>
      </c>
      <c r="C238" s="88" t="s">
        <v>1010</v>
      </c>
      <c r="D238" s="84" t="s">
        <v>1758</v>
      </c>
      <c r="E238" s="84" t="s">
        <v>1759</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882</v>
      </c>
      <c r="C239" s="88" t="s">
        <v>1010</v>
      </c>
      <c r="D239" s="84" t="s">
        <v>1760</v>
      </c>
      <c r="E239" s="84" t="s">
        <v>1761</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883</v>
      </c>
      <c r="C240" s="88" t="s">
        <v>1010</v>
      </c>
      <c r="D240" s="84" t="s">
        <v>1762</v>
      </c>
      <c r="E240" s="84" t="s">
        <v>1763</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884</v>
      </c>
      <c r="C241" s="88" t="s">
        <v>1010</v>
      </c>
      <c r="D241" s="84" t="s">
        <v>1764</v>
      </c>
      <c r="E241" s="84" t="s">
        <v>1765</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885</v>
      </c>
      <c r="C242" s="88" t="s">
        <v>1010</v>
      </c>
      <c r="D242" s="84" t="s">
        <v>1766</v>
      </c>
      <c r="E242" s="84" t="s">
        <v>1767</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886</v>
      </c>
      <c r="C243" s="88" t="s">
        <v>1010</v>
      </c>
      <c r="D243" s="84" t="s">
        <v>1768</v>
      </c>
      <c r="E243" s="84" t="s">
        <v>1769</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887</v>
      </c>
      <c r="C244" s="88" t="s">
        <v>1010</v>
      </c>
      <c r="D244" s="84" t="s">
        <v>1770</v>
      </c>
      <c r="E244" s="84" t="s">
        <v>1771</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888</v>
      </c>
      <c r="C245" s="88" t="s">
        <v>1010</v>
      </c>
      <c r="D245" s="84" t="s">
        <v>1772</v>
      </c>
      <c r="E245" s="84" t="s">
        <v>1773</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889</v>
      </c>
      <c r="C246" s="88" t="s">
        <v>1010</v>
      </c>
      <c r="D246" s="84" t="s">
        <v>1774</v>
      </c>
      <c r="E246" s="84" t="s">
        <v>1775</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890</v>
      </c>
      <c r="C247" s="88" t="s">
        <v>1010</v>
      </c>
      <c r="D247" s="84" t="s">
        <v>1776</v>
      </c>
      <c r="E247" s="84" t="s">
        <v>1777</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891</v>
      </c>
      <c r="C248" s="88" t="s">
        <v>1010</v>
      </c>
      <c r="D248" s="84" t="s">
        <v>1778</v>
      </c>
      <c r="E248" s="84" t="s">
        <v>1779</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892</v>
      </c>
      <c r="C249" s="88" t="s">
        <v>1010</v>
      </c>
      <c r="D249" s="84" t="s">
        <v>1780</v>
      </c>
      <c r="E249" s="84" t="s">
        <v>1781</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893</v>
      </c>
      <c r="C250" s="88" t="s">
        <v>1010</v>
      </c>
      <c r="D250" s="84" t="s">
        <v>1782</v>
      </c>
      <c r="E250" s="84" t="s">
        <v>1783</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73.5" x14ac:dyDescent="0.35">
      <c r="A251" s="85"/>
      <c r="B251" s="82" t="s">
        <v>1310</v>
      </c>
      <c r="C251" s="88" t="s">
        <v>1239</v>
      </c>
      <c r="D251" s="84" t="s">
        <v>1784</v>
      </c>
      <c r="E251" s="84" t="s">
        <v>1785</v>
      </c>
      <c r="F251" s="79" t="str">
        <f>IFERROR(VLOOKUP(Table36[[#This Row],[Indicator Code]],'[1]Indicators tab'!$A:$P,4,FALSE),"..")</f>
        <v>US dollars</v>
      </c>
      <c r="G251" s="79" t="str">
        <f>IFERROR(VLOOKUP(Table36[[#This Row],[Indicator Code]],'[1]Indicators tab'!$A:$P,5,FALSE),"..")</f>
        <v>Millions</v>
      </c>
      <c r="H251" s="79" t="str">
        <f>IFERROR(VLOOKUP(Table36[[#This Row],[Indicator Code]],'[1]Indicators tab'!$A:$P,6,FALSE),"..")</f>
        <v>Sum</v>
      </c>
      <c r="I251" s="79" t="str">
        <f>IFERROR(VLOOKUP(Table36[[#This Row],[Indicator Code]],'[1]Indicators tab'!$A:$P,7,FALSE),"..")</f>
        <v>Unweighted</v>
      </c>
      <c r="J251" s="79" t="str">
        <f>IFERROR(VLOOKUP(Table36[[#This Row],[Indicator Code]],'[1]Indicators tab'!$A:$P,8,FALSE),"..")</f>
        <v>2000-2019</v>
      </c>
      <c r="K251" s="79">
        <f>IFERROR(VLOOKUP(Table36[[#This Row],[Indicator Code]],'[1]Indicators tab'!$A:$P,9,FALSE),"..")</f>
        <v>2019</v>
      </c>
      <c r="L251" s="80">
        <f>IFERROR(VLOOKUP(Table36[[#This Row],[Indicator Code]],'[1]Indicators tab'!$A:$P,10,FALSE),"..")</f>
        <v>94.4444444444445</v>
      </c>
      <c r="M251" s="80">
        <f>IFERROR(VLOOKUP(Table36[[#This Row],[Indicator Code]],'[1]Indicators tab'!$A:$P,11,FALSE),"..")</f>
        <v>99.684014009388207</v>
      </c>
      <c r="N251" s="80">
        <v>99.5068057057576</v>
      </c>
      <c r="O251" s="80">
        <f>IFERROR(VLOOKUP(Table36[[#This Row],[Indicator Code]],'[1]Indicators tab'!$A:$P,13,FALSE),"..")</f>
        <v>89.928057553956904</v>
      </c>
      <c r="P251" s="80">
        <f>IFERROR(VLOOKUP(Table36[[#This Row],[Indicator Code]],'[1]Indicators tab'!$A:$P,14,FALSE),"..")</f>
        <v>99.953979407682397</v>
      </c>
      <c r="Q251" s="80">
        <f>IFERROR(VLOOKUP(Table36[[#This Row],[Indicator Code]],'[1]Indicators tab'!$A:$P,15,FALSE),"..")</f>
        <v>99.986365245283906</v>
      </c>
      <c r="R251" s="67" t="str">
        <f>IFERROR(VLOOKUP(Table36[[#This Row],[Indicator Code]],'[1]Indicators tab'!$A:$P,16,FALSE),"..")</f>
        <v>UNCTAD-Eora Global Value Chain (GVC) database</v>
      </c>
    </row>
    <row r="252" spans="1:18" ht="73.5" x14ac:dyDescent="0.35">
      <c r="A252" s="85"/>
      <c r="B252" s="82" t="s">
        <v>1311</v>
      </c>
      <c r="C252" s="88" t="s">
        <v>1239</v>
      </c>
      <c r="D252" s="84" t="s">
        <v>1786</v>
      </c>
      <c r="E252" s="84" t="s">
        <v>1785</v>
      </c>
      <c r="F252" s="79" t="str">
        <f>IFERROR(VLOOKUP(Table36[[#This Row],[Indicator Code]],'[1]Indicators tab'!$A:$P,4,FALSE),"..")</f>
        <v>US dollars</v>
      </c>
      <c r="G252" s="79" t="str">
        <f>IFERROR(VLOOKUP(Table36[[#This Row],[Indicator Code]],'[1]Indicators tab'!$A:$P,5,FALSE),"..")</f>
        <v>Millions</v>
      </c>
      <c r="H252" s="79" t="str">
        <f>IFERROR(VLOOKUP(Table36[[#This Row],[Indicator Code]],'[1]Indicators tab'!$A:$P,6,FALSE),"..")</f>
        <v>Sum</v>
      </c>
      <c r="I252" s="79" t="str">
        <f>IFERROR(VLOOKUP(Table36[[#This Row],[Indicator Code]],'[1]Indicators tab'!$A:$P,7,FALSE),"..")</f>
        <v>Unweighted</v>
      </c>
      <c r="J252" s="79" t="str">
        <f>IFERROR(VLOOKUP(Table36[[#This Row],[Indicator Code]],'[1]Indicators tab'!$A:$P,8,FALSE),"..")</f>
        <v>2000-2019</v>
      </c>
      <c r="K252" s="79">
        <f>IFERROR(VLOOKUP(Table36[[#This Row],[Indicator Code]],'[1]Indicators tab'!$A:$P,9,FALSE),"..")</f>
        <v>2019</v>
      </c>
      <c r="L252" s="80">
        <f>IFERROR(VLOOKUP(Table36[[#This Row],[Indicator Code]],'[1]Indicators tab'!$A:$P,10,FALSE),"..")</f>
        <v>94.4444444444445</v>
      </c>
      <c r="M252" s="80">
        <f>IFERROR(VLOOKUP(Table36[[#This Row],[Indicator Code]],'[1]Indicators tab'!$A:$P,11,FALSE),"..")</f>
        <v>99.684014009388207</v>
      </c>
      <c r="N252" s="80">
        <v>99.5068057057576</v>
      </c>
      <c r="O252" s="80">
        <f>IFERROR(VLOOKUP(Table36[[#This Row],[Indicator Code]],'[1]Indicators tab'!$A:$P,13,FALSE),"..")</f>
        <v>89.928057553956904</v>
      </c>
      <c r="P252" s="80">
        <f>IFERROR(VLOOKUP(Table36[[#This Row],[Indicator Code]],'[1]Indicators tab'!$A:$P,14,FALSE),"..")</f>
        <v>99.953979407682397</v>
      </c>
      <c r="Q252" s="80">
        <f>IFERROR(VLOOKUP(Table36[[#This Row],[Indicator Code]],'[1]Indicators tab'!$A:$P,15,FALSE),"..")</f>
        <v>99.986365245283906</v>
      </c>
      <c r="R252" s="67" t="str">
        <f>IFERROR(VLOOKUP(Table36[[#This Row],[Indicator Code]],'[1]Indicators tab'!$A:$P,16,FALSE),"..")</f>
        <v>UNCTAD-Eora Global Value Chain (GVC) database</v>
      </c>
    </row>
    <row r="253" spans="1:18" ht="73.5" x14ac:dyDescent="0.35">
      <c r="A253" s="85"/>
      <c r="B253" s="82" t="s">
        <v>1312</v>
      </c>
      <c r="C253" s="88" t="s">
        <v>1239</v>
      </c>
      <c r="D253" s="84" t="s">
        <v>1787</v>
      </c>
      <c r="E253" s="84" t="s">
        <v>1785</v>
      </c>
      <c r="F253" s="79" t="str">
        <f>IFERROR(VLOOKUP(Table36[[#This Row],[Indicator Code]],'[1]Indicators tab'!$A:$P,4,FALSE),"..")</f>
        <v>US dollars</v>
      </c>
      <c r="G253" s="79" t="str">
        <f>IFERROR(VLOOKUP(Table36[[#This Row],[Indicator Code]],'[1]Indicators tab'!$A:$P,5,FALSE),"..")</f>
        <v>Millions</v>
      </c>
      <c r="H253" s="79" t="str">
        <f>IFERROR(VLOOKUP(Table36[[#This Row],[Indicator Code]],'[1]Indicators tab'!$A:$P,6,FALSE),"..")</f>
        <v>Sum</v>
      </c>
      <c r="I253" s="79" t="str">
        <f>IFERROR(VLOOKUP(Table36[[#This Row],[Indicator Code]],'[1]Indicators tab'!$A:$P,7,FALSE),"..")</f>
        <v>Unweighted</v>
      </c>
      <c r="J253" s="79" t="str">
        <f>IFERROR(VLOOKUP(Table36[[#This Row],[Indicator Code]],'[1]Indicators tab'!$A:$P,8,FALSE),"..")</f>
        <v>2000-2019</v>
      </c>
      <c r="K253" s="79">
        <f>IFERROR(VLOOKUP(Table36[[#This Row],[Indicator Code]],'[1]Indicators tab'!$A:$P,9,FALSE),"..")</f>
        <v>2019</v>
      </c>
      <c r="L253" s="80">
        <f>IFERROR(VLOOKUP(Table36[[#This Row],[Indicator Code]],'[1]Indicators tab'!$A:$P,10,FALSE),"..")</f>
        <v>94.4444444444445</v>
      </c>
      <c r="M253" s="80">
        <f>IFERROR(VLOOKUP(Table36[[#This Row],[Indicator Code]],'[1]Indicators tab'!$A:$P,11,FALSE),"..")</f>
        <v>99.684014009388207</v>
      </c>
      <c r="N253" s="80">
        <v>99.5068057057576</v>
      </c>
      <c r="O253" s="80">
        <f>IFERROR(VLOOKUP(Table36[[#This Row],[Indicator Code]],'[1]Indicators tab'!$A:$P,13,FALSE),"..")</f>
        <v>89.928057553956904</v>
      </c>
      <c r="P253" s="80">
        <f>IFERROR(VLOOKUP(Table36[[#This Row],[Indicator Code]],'[1]Indicators tab'!$A:$P,14,FALSE),"..")</f>
        <v>99.953979407682397</v>
      </c>
      <c r="Q253" s="80">
        <f>IFERROR(VLOOKUP(Table36[[#This Row],[Indicator Code]],'[1]Indicators tab'!$A:$P,15,FALSE),"..")</f>
        <v>99.986365245283906</v>
      </c>
      <c r="R253" s="67" t="str">
        <f>IFERROR(VLOOKUP(Table36[[#This Row],[Indicator Code]],'[1]Indicators tab'!$A:$P,16,FALSE),"..")</f>
        <v>UNCTAD-Eora Global Value Chain (GVC) database</v>
      </c>
    </row>
    <row r="254" spans="1:18" ht="73.5" x14ac:dyDescent="0.35">
      <c r="A254" s="85"/>
      <c r="B254" s="82" t="s">
        <v>1313</v>
      </c>
      <c r="C254" s="88" t="s">
        <v>1239</v>
      </c>
      <c r="D254" s="84" t="s">
        <v>1788</v>
      </c>
      <c r="E254" s="84" t="s">
        <v>1785</v>
      </c>
      <c r="F254" s="79" t="str">
        <f>IFERROR(VLOOKUP(Table36[[#This Row],[Indicator Code]],'[1]Indicators tab'!$A:$P,4,FALSE),"..")</f>
        <v>US dollars</v>
      </c>
      <c r="G254" s="79" t="str">
        <f>IFERROR(VLOOKUP(Table36[[#This Row],[Indicator Code]],'[1]Indicators tab'!$A:$P,5,FALSE),"..")</f>
        <v>Millions</v>
      </c>
      <c r="H254" s="79" t="str">
        <f>IFERROR(VLOOKUP(Table36[[#This Row],[Indicator Code]],'[1]Indicators tab'!$A:$P,6,FALSE),"..")</f>
        <v>Sum</v>
      </c>
      <c r="I254" s="79" t="str">
        <f>IFERROR(VLOOKUP(Table36[[#This Row],[Indicator Code]],'[1]Indicators tab'!$A:$P,7,FALSE),"..")</f>
        <v>Unweighted</v>
      </c>
      <c r="J254" s="79" t="str">
        <f>IFERROR(VLOOKUP(Table36[[#This Row],[Indicator Code]],'[1]Indicators tab'!$A:$P,8,FALSE),"..")</f>
        <v>2000-2019</v>
      </c>
      <c r="K254" s="79">
        <f>IFERROR(VLOOKUP(Table36[[#This Row],[Indicator Code]],'[1]Indicators tab'!$A:$P,9,FALSE),"..")</f>
        <v>2019</v>
      </c>
      <c r="L254" s="80">
        <f>IFERROR(VLOOKUP(Table36[[#This Row],[Indicator Code]],'[1]Indicators tab'!$A:$P,10,FALSE),"..")</f>
        <v>94.4444444444445</v>
      </c>
      <c r="M254" s="80">
        <f>IFERROR(VLOOKUP(Table36[[#This Row],[Indicator Code]],'[1]Indicators tab'!$A:$P,11,FALSE),"..")</f>
        <v>99.684014009388207</v>
      </c>
      <c r="N254" s="80">
        <v>99.5068057057576</v>
      </c>
      <c r="O254" s="80">
        <f>IFERROR(VLOOKUP(Table36[[#This Row],[Indicator Code]],'[1]Indicators tab'!$A:$P,13,FALSE),"..")</f>
        <v>89.928057553956904</v>
      </c>
      <c r="P254" s="80">
        <f>IFERROR(VLOOKUP(Table36[[#This Row],[Indicator Code]],'[1]Indicators tab'!$A:$P,14,FALSE),"..")</f>
        <v>99.953979407682397</v>
      </c>
      <c r="Q254" s="80">
        <f>IFERROR(VLOOKUP(Table36[[#This Row],[Indicator Code]],'[1]Indicators tab'!$A:$P,15,FALSE),"..")</f>
        <v>99.986365245283906</v>
      </c>
      <c r="R254" s="67" t="str">
        <f>IFERROR(VLOOKUP(Table36[[#This Row],[Indicator Code]],'[1]Indicators tab'!$A:$P,16,FALSE),"..")</f>
        <v>UNCTAD-Eora Global Value Chain (GVC) database</v>
      </c>
    </row>
    <row r="255" spans="1:18" ht="73.5" x14ac:dyDescent="0.35">
      <c r="A255" s="85"/>
      <c r="B255" s="82" t="s">
        <v>1314</v>
      </c>
      <c r="C255" s="88" t="s">
        <v>1239</v>
      </c>
      <c r="D255" s="84" t="s">
        <v>1789</v>
      </c>
      <c r="E255" s="84" t="s">
        <v>1785</v>
      </c>
      <c r="F255" s="79" t="str">
        <f>IFERROR(VLOOKUP(Table36[[#This Row],[Indicator Code]],'[1]Indicators tab'!$A:$P,4,FALSE),"..")</f>
        <v>US dollars</v>
      </c>
      <c r="G255" s="79" t="str">
        <f>IFERROR(VLOOKUP(Table36[[#This Row],[Indicator Code]],'[1]Indicators tab'!$A:$P,5,FALSE),"..")</f>
        <v>Millions</v>
      </c>
      <c r="H255" s="79" t="str">
        <f>IFERROR(VLOOKUP(Table36[[#This Row],[Indicator Code]],'[1]Indicators tab'!$A:$P,6,FALSE),"..")</f>
        <v>Sum</v>
      </c>
      <c r="I255" s="79" t="str">
        <f>IFERROR(VLOOKUP(Table36[[#This Row],[Indicator Code]],'[1]Indicators tab'!$A:$P,7,FALSE),"..")</f>
        <v>Unweighted</v>
      </c>
      <c r="J255" s="79" t="str">
        <f>IFERROR(VLOOKUP(Table36[[#This Row],[Indicator Code]],'[1]Indicators tab'!$A:$P,8,FALSE),"..")</f>
        <v>2000-2019</v>
      </c>
      <c r="K255" s="79">
        <f>IFERROR(VLOOKUP(Table36[[#This Row],[Indicator Code]],'[1]Indicators tab'!$A:$P,9,FALSE),"..")</f>
        <v>2019</v>
      </c>
      <c r="L255" s="80">
        <f>IFERROR(VLOOKUP(Table36[[#This Row],[Indicator Code]],'[1]Indicators tab'!$A:$P,10,FALSE),"..")</f>
        <v>94.4444444444445</v>
      </c>
      <c r="M255" s="80">
        <f>IFERROR(VLOOKUP(Table36[[#This Row],[Indicator Code]],'[1]Indicators tab'!$A:$P,11,FALSE),"..")</f>
        <v>99.684014009388207</v>
      </c>
      <c r="N255" s="80">
        <v>99.5068057057576</v>
      </c>
      <c r="O255" s="80">
        <f>IFERROR(VLOOKUP(Table36[[#This Row],[Indicator Code]],'[1]Indicators tab'!$A:$P,13,FALSE),"..")</f>
        <v>89.928057553956904</v>
      </c>
      <c r="P255" s="80">
        <f>IFERROR(VLOOKUP(Table36[[#This Row],[Indicator Code]],'[1]Indicators tab'!$A:$P,14,FALSE),"..")</f>
        <v>99.953979407682397</v>
      </c>
      <c r="Q255" s="80">
        <f>IFERROR(VLOOKUP(Table36[[#This Row],[Indicator Code]],'[1]Indicators tab'!$A:$P,15,FALSE),"..")</f>
        <v>99.986365245283906</v>
      </c>
      <c r="R255" s="67" t="str">
        <f>IFERROR(VLOOKUP(Table36[[#This Row],[Indicator Code]],'[1]Indicators tab'!$A:$P,16,FALSE),"..")</f>
        <v>UNCTAD-Eora Global Value Chain (GVC) database</v>
      </c>
    </row>
    <row r="256" spans="1:18" ht="73.5" x14ac:dyDescent="0.35">
      <c r="A256" s="85"/>
      <c r="B256" s="82" t="s">
        <v>1315</v>
      </c>
      <c r="C256" s="88" t="s">
        <v>1239</v>
      </c>
      <c r="D256" s="84" t="s">
        <v>1790</v>
      </c>
      <c r="E256" s="84" t="s">
        <v>1785</v>
      </c>
      <c r="F256" s="79" t="str">
        <f>IFERROR(VLOOKUP(Table36[[#This Row],[Indicator Code]],'[1]Indicators tab'!$A:$P,4,FALSE),"..")</f>
        <v>US dollars</v>
      </c>
      <c r="G256" s="79" t="str">
        <f>IFERROR(VLOOKUP(Table36[[#This Row],[Indicator Code]],'[1]Indicators tab'!$A:$P,5,FALSE),"..")</f>
        <v>Millions</v>
      </c>
      <c r="H256" s="79" t="str">
        <f>IFERROR(VLOOKUP(Table36[[#This Row],[Indicator Code]],'[1]Indicators tab'!$A:$P,6,FALSE),"..")</f>
        <v>Sum</v>
      </c>
      <c r="I256" s="79" t="str">
        <f>IFERROR(VLOOKUP(Table36[[#This Row],[Indicator Code]],'[1]Indicators tab'!$A:$P,7,FALSE),"..")</f>
        <v>Unweighted</v>
      </c>
      <c r="J256" s="79" t="str">
        <f>IFERROR(VLOOKUP(Table36[[#This Row],[Indicator Code]],'[1]Indicators tab'!$A:$P,8,FALSE),"..")</f>
        <v>2000-2019</v>
      </c>
      <c r="K256" s="79">
        <f>IFERROR(VLOOKUP(Table36[[#This Row],[Indicator Code]],'[1]Indicators tab'!$A:$P,9,FALSE),"..")</f>
        <v>2019</v>
      </c>
      <c r="L256" s="80">
        <f>IFERROR(VLOOKUP(Table36[[#This Row],[Indicator Code]],'[1]Indicators tab'!$A:$P,10,FALSE),"..")</f>
        <v>94.4444444444445</v>
      </c>
      <c r="M256" s="80">
        <f>IFERROR(VLOOKUP(Table36[[#This Row],[Indicator Code]],'[1]Indicators tab'!$A:$P,11,FALSE),"..")</f>
        <v>99.684014009388207</v>
      </c>
      <c r="N256" s="80">
        <v>99.5068057057576</v>
      </c>
      <c r="O256" s="80">
        <f>IFERROR(VLOOKUP(Table36[[#This Row],[Indicator Code]],'[1]Indicators tab'!$A:$P,13,FALSE),"..")</f>
        <v>89.928057553956904</v>
      </c>
      <c r="P256" s="80">
        <f>IFERROR(VLOOKUP(Table36[[#This Row],[Indicator Code]],'[1]Indicators tab'!$A:$P,14,FALSE),"..")</f>
        <v>99.953979407682397</v>
      </c>
      <c r="Q256" s="80">
        <f>IFERROR(VLOOKUP(Table36[[#This Row],[Indicator Code]],'[1]Indicators tab'!$A:$P,15,FALSE),"..")</f>
        <v>99.986365245283906</v>
      </c>
      <c r="R256" s="67" t="str">
        <f>IFERROR(VLOOKUP(Table36[[#This Row],[Indicator Code]],'[1]Indicators tab'!$A:$P,16,FALSE),"..")</f>
        <v>UNCTAD-Eora Global Value Chain (GVC) database</v>
      </c>
    </row>
    <row r="257" spans="1:18" ht="73.5" x14ac:dyDescent="0.35">
      <c r="A257" s="85"/>
      <c r="B257" s="82" t="s">
        <v>1316</v>
      </c>
      <c r="C257" s="88" t="s">
        <v>1239</v>
      </c>
      <c r="D257" s="84" t="s">
        <v>1791</v>
      </c>
      <c r="E257" s="84" t="s">
        <v>1785</v>
      </c>
      <c r="F257" s="79" t="str">
        <f>IFERROR(VLOOKUP(Table36[[#This Row],[Indicator Code]],'[1]Indicators tab'!$A:$P,4,FALSE),"..")</f>
        <v>US dollars</v>
      </c>
      <c r="G257" s="79" t="str">
        <f>IFERROR(VLOOKUP(Table36[[#This Row],[Indicator Code]],'[1]Indicators tab'!$A:$P,5,FALSE),"..")</f>
        <v>Millions</v>
      </c>
      <c r="H257" s="79" t="str">
        <f>IFERROR(VLOOKUP(Table36[[#This Row],[Indicator Code]],'[1]Indicators tab'!$A:$P,6,FALSE),"..")</f>
        <v>Sum</v>
      </c>
      <c r="I257" s="79" t="str">
        <f>IFERROR(VLOOKUP(Table36[[#This Row],[Indicator Code]],'[1]Indicators tab'!$A:$P,7,FALSE),"..")</f>
        <v>Unweighted</v>
      </c>
      <c r="J257" s="79" t="str">
        <f>IFERROR(VLOOKUP(Table36[[#This Row],[Indicator Code]],'[1]Indicators tab'!$A:$P,8,FALSE),"..")</f>
        <v>2000-2019</v>
      </c>
      <c r="K257" s="79">
        <f>IFERROR(VLOOKUP(Table36[[#This Row],[Indicator Code]],'[1]Indicators tab'!$A:$P,9,FALSE),"..")</f>
        <v>2019</v>
      </c>
      <c r="L257" s="80">
        <f>IFERROR(VLOOKUP(Table36[[#This Row],[Indicator Code]],'[1]Indicators tab'!$A:$P,10,FALSE),"..")</f>
        <v>94.4444444444445</v>
      </c>
      <c r="M257" s="80">
        <f>IFERROR(VLOOKUP(Table36[[#This Row],[Indicator Code]],'[1]Indicators tab'!$A:$P,11,FALSE),"..")</f>
        <v>99.684014009388207</v>
      </c>
      <c r="N257" s="80">
        <v>99.5068057057576</v>
      </c>
      <c r="O257" s="80">
        <f>IFERROR(VLOOKUP(Table36[[#This Row],[Indicator Code]],'[1]Indicators tab'!$A:$P,13,FALSE),"..")</f>
        <v>89.928057553956904</v>
      </c>
      <c r="P257" s="80">
        <f>IFERROR(VLOOKUP(Table36[[#This Row],[Indicator Code]],'[1]Indicators tab'!$A:$P,14,FALSE),"..")</f>
        <v>99.953979407682397</v>
      </c>
      <c r="Q257" s="80">
        <f>IFERROR(VLOOKUP(Table36[[#This Row],[Indicator Code]],'[1]Indicators tab'!$A:$P,15,FALSE),"..")</f>
        <v>99.986365245283906</v>
      </c>
      <c r="R257" s="67" t="str">
        <f>IFERROR(VLOOKUP(Table36[[#This Row],[Indicator Code]],'[1]Indicators tab'!$A:$P,16,FALSE),"..")</f>
        <v>UNCTAD-Eora Global Value Chain (GVC) database</v>
      </c>
    </row>
    <row r="258" spans="1:18" ht="73.5" x14ac:dyDescent="0.35">
      <c r="A258" s="85"/>
      <c r="B258" s="82" t="s">
        <v>1317</v>
      </c>
      <c r="C258" s="88" t="s">
        <v>1239</v>
      </c>
      <c r="D258" s="84" t="s">
        <v>1792</v>
      </c>
      <c r="E258" s="84" t="s">
        <v>1785</v>
      </c>
      <c r="F258" s="79" t="str">
        <f>IFERROR(VLOOKUP(Table36[[#This Row],[Indicator Code]],'[1]Indicators tab'!$A:$P,4,FALSE),"..")</f>
        <v>US dollars</v>
      </c>
      <c r="G258" s="79" t="str">
        <f>IFERROR(VLOOKUP(Table36[[#This Row],[Indicator Code]],'[1]Indicators tab'!$A:$P,5,FALSE),"..")</f>
        <v>Millions</v>
      </c>
      <c r="H258" s="79" t="str">
        <f>IFERROR(VLOOKUP(Table36[[#This Row],[Indicator Code]],'[1]Indicators tab'!$A:$P,6,FALSE),"..")</f>
        <v>Sum</v>
      </c>
      <c r="I258" s="79" t="str">
        <f>IFERROR(VLOOKUP(Table36[[#This Row],[Indicator Code]],'[1]Indicators tab'!$A:$P,7,FALSE),"..")</f>
        <v>Unweighted</v>
      </c>
      <c r="J258" s="79" t="str">
        <f>IFERROR(VLOOKUP(Table36[[#This Row],[Indicator Code]],'[1]Indicators tab'!$A:$P,8,FALSE),"..")</f>
        <v>2000-2019</v>
      </c>
      <c r="K258" s="79">
        <f>IFERROR(VLOOKUP(Table36[[#This Row],[Indicator Code]],'[1]Indicators tab'!$A:$P,9,FALSE),"..")</f>
        <v>2019</v>
      </c>
      <c r="L258" s="80">
        <f>IFERROR(VLOOKUP(Table36[[#This Row],[Indicator Code]],'[1]Indicators tab'!$A:$P,10,FALSE),"..")</f>
        <v>94.4444444444445</v>
      </c>
      <c r="M258" s="80">
        <f>IFERROR(VLOOKUP(Table36[[#This Row],[Indicator Code]],'[1]Indicators tab'!$A:$P,11,FALSE),"..")</f>
        <v>99.684014009388207</v>
      </c>
      <c r="N258" s="80">
        <v>99.5068057057576</v>
      </c>
      <c r="O258" s="80">
        <f>IFERROR(VLOOKUP(Table36[[#This Row],[Indicator Code]],'[1]Indicators tab'!$A:$P,13,FALSE),"..")</f>
        <v>89.928057553956904</v>
      </c>
      <c r="P258" s="80">
        <f>IFERROR(VLOOKUP(Table36[[#This Row],[Indicator Code]],'[1]Indicators tab'!$A:$P,14,FALSE),"..")</f>
        <v>99.953979407682397</v>
      </c>
      <c r="Q258" s="80">
        <f>IFERROR(VLOOKUP(Table36[[#This Row],[Indicator Code]],'[1]Indicators tab'!$A:$P,15,FALSE),"..")</f>
        <v>99.986365245283906</v>
      </c>
      <c r="R258" s="67" t="str">
        <f>IFERROR(VLOOKUP(Table36[[#This Row],[Indicator Code]],'[1]Indicators tab'!$A:$P,16,FALSE),"..")</f>
        <v>UNCTAD-Eora Global Value Chain (GVC) database</v>
      </c>
    </row>
    <row r="259" spans="1:18" ht="73.5" x14ac:dyDescent="0.35">
      <c r="A259" s="85"/>
      <c r="B259" s="82" t="s">
        <v>1318</v>
      </c>
      <c r="C259" s="88" t="s">
        <v>1239</v>
      </c>
      <c r="D259" s="84" t="s">
        <v>1793</v>
      </c>
      <c r="E259" s="84" t="s">
        <v>1785</v>
      </c>
      <c r="F259" s="79" t="str">
        <f>IFERROR(VLOOKUP(Table36[[#This Row],[Indicator Code]],'[1]Indicators tab'!$A:$P,4,FALSE),"..")</f>
        <v>US dollars</v>
      </c>
      <c r="G259" s="79" t="str">
        <f>IFERROR(VLOOKUP(Table36[[#This Row],[Indicator Code]],'[1]Indicators tab'!$A:$P,5,FALSE),"..")</f>
        <v>Millions</v>
      </c>
      <c r="H259" s="79" t="str">
        <f>IFERROR(VLOOKUP(Table36[[#This Row],[Indicator Code]],'[1]Indicators tab'!$A:$P,6,FALSE),"..")</f>
        <v>Sum</v>
      </c>
      <c r="I259" s="79" t="str">
        <f>IFERROR(VLOOKUP(Table36[[#This Row],[Indicator Code]],'[1]Indicators tab'!$A:$P,7,FALSE),"..")</f>
        <v>Unweighted</v>
      </c>
      <c r="J259" s="79" t="str">
        <f>IFERROR(VLOOKUP(Table36[[#This Row],[Indicator Code]],'[1]Indicators tab'!$A:$P,8,FALSE),"..")</f>
        <v>2000-2019</v>
      </c>
      <c r="K259" s="79">
        <f>IFERROR(VLOOKUP(Table36[[#This Row],[Indicator Code]],'[1]Indicators tab'!$A:$P,9,FALSE),"..")</f>
        <v>2019</v>
      </c>
      <c r="L259" s="80">
        <f>IFERROR(VLOOKUP(Table36[[#This Row],[Indicator Code]],'[1]Indicators tab'!$A:$P,10,FALSE),"..")</f>
        <v>94.4444444444445</v>
      </c>
      <c r="M259" s="80">
        <f>IFERROR(VLOOKUP(Table36[[#This Row],[Indicator Code]],'[1]Indicators tab'!$A:$P,11,FALSE),"..")</f>
        <v>99.684014009388207</v>
      </c>
      <c r="N259" s="80">
        <v>99.5068057057576</v>
      </c>
      <c r="O259" s="80">
        <f>IFERROR(VLOOKUP(Table36[[#This Row],[Indicator Code]],'[1]Indicators tab'!$A:$P,13,FALSE),"..")</f>
        <v>89.928057553956904</v>
      </c>
      <c r="P259" s="80">
        <f>IFERROR(VLOOKUP(Table36[[#This Row],[Indicator Code]],'[1]Indicators tab'!$A:$P,14,FALSE),"..")</f>
        <v>99.953979407682397</v>
      </c>
      <c r="Q259" s="80">
        <f>IFERROR(VLOOKUP(Table36[[#This Row],[Indicator Code]],'[1]Indicators tab'!$A:$P,15,FALSE),"..")</f>
        <v>99.986365245283906</v>
      </c>
      <c r="R259" s="67" t="str">
        <f>IFERROR(VLOOKUP(Table36[[#This Row],[Indicator Code]],'[1]Indicators tab'!$A:$P,16,FALSE),"..")</f>
        <v>UNCTAD-Eora Global Value Chain (GVC) database</v>
      </c>
    </row>
    <row r="260" spans="1:18" ht="73.5" x14ac:dyDescent="0.35">
      <c r="A260" s="85"/>
      <c r="B260" s="82" t="s">
        <v>1319</v>
      </c>
      <c r="C260" s="88" t="s">
        <v>1239</v>
      </c>
      <c r="D260" s="84" t="s">
        <v>1794</v>
      </c>
      <c r="E260" s="84" t="s">
        <v>1785</v>
      </c>
      <c r="F260" s="79" t="str">
        <f>IFERROR(VLOOKUP(Table36[[#This Row],[Indicator Code]],'[1]Indicators tab'!$A:$P,4,FALSE),"..")</f>
        <v>US dollars</v>
      </c>
      <c r="G260" s="79" t="str">
        <f>IFERROR(VLOOKUP(Table36[[#This Row],[Indicator Code]],'[1]Indicators tab'!$A:$P,5,FALSE),"..")</f>
        <v>Millions</v>
      </c>
      <c r="H260" s="79" t="str">
        <f>IFERROR(VLOOKUP(Table36[[#This Row],[Indicator Code]],'[1]Indicators tab'!$A:$P,6,FALSE),"..")</f>
        <v>Sum</v>
      </c>
      <c r="I260" s="79" t="str">
        <f>IFERROR(VLOOKUP(Table36[[#This Row],[Indicator Code]],'[1]Indicators tab'!$A:$P,7,FALSE),"..")</f>
        <v>Unweighted</v>
      </c>
      <c r="J260" s="79" t="str">
        <f>IFERROR(VLOOKUP(Table36[[#This Row],[Indicator Code]],'[1]Indicators tab'!$A:$P,8,FALSE),"..")</f>
        <v>2000-2019</v>
      </c>
      <c r="K260" s="79">
        <f>IFERROR(VLOOKUP(Table36[[#This Row],[Indicator Code]],'[1]Indicators tab'!$A:$P,9,FALSE),"..")</f>
        <v>2019</v>
      </c>
      <c r="L260" s="80">
        <f>IFERROR(VLOOKUP(Table36[[#This Row],[Indicator Code]],'[1]Indicators tab'!$A:$P,10,FALSE),"..")</f>
        <v>94.4444444444445</v>
      </c>
      <c r="M260" s="80">
        <f>IFERROR(VLOOKUP(Table36[[#This Row],[Indicator Code]],'[1]Indicators tab'!$A:$P,11,FALSE),"..")</f>
        <v>99.684014009388207</v>
      </c>
      <c r="N260" s="80">
        <v>99.5068057057576</v>
      </c>
      <c r="O260" s="80">
        <f>IFERROR(VLOOKUP(Table36[[#This Row],[Indicator Code]],'[1]Indicators tab'!$A:$P,13,FALSE),"..")</f>
        <v>89.928057553956904</v>
      </c>
      <c r="P260" s="80">
        <f>IFERROR(VLOOKUP(Table36[[#This Row],[Indicator Code]],'[1]Indicators tab'!$A:$P,14,FALSE),"..")</f>
        <v>99.953979407682397</v>
      </c>
      <c r="Q260" s="80">
        <f>IFERROR(VLOOKUP(Table36[[#This Row],[Indicator Code]],'[1]Indicators tab'!$A:$P,15,FALSE),"..")</f>
        <v>99.986365245283906</v>
      </c>
      <c r="R260" s="67" t="str">
        <f>IFERROR(VLOOKUP(Table36[[#This Row],[Indicator Code]],'[1]Indicators tab'!$A:$P,16,FALSE),"..")</f>
        <v>UNCTAD-Eora Global Value Chain (GVC) database</v>
      </c>
    </row>
    <row r="261" spans="1:18" ht="73.5" x14ac:dyDescent="0.35">
      <c r="A261" s="85"/>
      <c r="B261" s="82" t="s">
        <v>1320</v>
      </c>
      <c r="C261" s="88" t="s">
        <v>1239</v>
      </c>
      <c r="D261" s="84" t="s">
        <v>1795</v>
      </c>
      <c r="E261" s="84" t="s">
        <v>1785</v>
      </c>
      <c r="F261" s="79" t="str">
        <f>IFERROR(VLOOKUP(Table36[[#This Row],[Indicator Code]],'[1]Indicators tab'!$A:$P,4,FALSE),"..")</f>
        <v>US dollars</v>
      </c>
      <c r="G261" s="79" t="str">
        <f>IFERROR(VLOOKUP(Table36[[#This Row],[Indicator Code]],'[1]Indicators tab'!$A:$P,5,FALSE),"..")</f>
        <v>Millions</v>
      </c>
      <c r="H261" s="79" t="str">
        <f>IFERROR(VLOOKUP(Table36[[#This Row],[Indicator Code]],'[1]Indicators tab'!$A:$P,6,FALSE),"..")</f>
        <v>Sum</v>
      </c>
      <c r="I261" s="79" t="str">
        <f>IFERROR(VLOOKUP(Table36[[#This Row],[Indicator Code]],'[1]Indicators tab'!$A:$P,7,FALSE),"..")</f>
        <v>Unweighted</v>
      </c>
      <c r="J261" s="79" t="str">
        <f>IFERROR(VLOOKUP(Table36[[#This Row],[Indicator Code]],'[1]Indicators tab'!$A:$P,8,FALSE),"..")</f>
        <v>2000-2019</v>
      </c>
      <c r="K261" s="79">
        <f>IFERROR(VLOOKUP(Table36[[#This Row],[Indicator Code]],'[1]Indicators tab'!$A:$P,9,FALSE),"..")</f>
        <v>2019</v>
      </c>
      <c r="L261" s="80">
        <f>IFERROR(VLOOKUP(Table36[[#This Row],[Indicator Code]],'[1]Indicators tab'!$A:$P,10,FALSE),"..")</f>
        <v>94.4444444444445</v>
      </c>
      <c r="M261" s="80">
        <f>IFERROR(VLOOKUP(Table36[[#This Row],[Indicator Code]],'[1]Indicators tab'!$A:$P,11,FALSE),"..")</f>
        <v>99.684014009388207</v>
      </c>
      <c r="N261" s="80">
        <v>99.5068057057576</v>
      </c>
      <c r="O261" s="80">
        <f>IFERROR(VLOOKUP(Table36[[#This Row],[Indicator Code]],'[1]Indicators tab'!$A:$P,13,FALSE),"..")</f>
        <v>89.928057553956904</v>
      </c>
      <c r="P261" s="80">
        <f>IFERROR(VLOOKUP(Table36[[#This Row],[Indicator Code]],'[1]Indicators tab'!$A:$P,14,FALSE),"..")</f>
        <v>99.953979407682397</v>
      </c>
      <c r="Q261" s="80">
        <f>IFERROR(VLOOKUP(Table36[[#This Row],[Indicator Code]],'[1]Indicators tab'!$A:$P,15,FALSE),"..")</f>
        <v>99.986365245283906</v>
      </c>
      <c r="R261" s="67" t="str">
        <f>IFERROR(VLOOKUP(Table36[[#This Row],[Indicator Code]],'[1]Indicators tab'!$A:$P,16,FALSE),"..")</f>
        <v>UNCTAD-Eora Global Value Chain (GVC) database</v>
      </c>
    </row>
    <row r="262" spans="1:18" ht="73.5" x14ac:dyDescent="0.35">
      <c r="A262" s="85"/>
      <c r="B262" s="82" t="s">
        <v>1321</v>
      </c>
      <c r="C262" s="88" t="s">
        <v>1239</v>
      </c>
      <c r="D262" s="84" t="s">
        <v>1796</v>
      </c>
      <c r="E262" s="84" t="s">
        <v>1785</v>
      </c>
      <c r="F262" s="79" t="str">
        <f>IFERROR(VLOOKUP(Table36[[#This Row],[Indicator Code]],'[1]Indicators tab'!$A:$P,4,FALSE),"..")</f>
        <v>Percentage</v>
      </c>
      <c r="G262" s="79" t="str">
        <f>IFERROR(VLOOKUP(Table36[[#This Row],[Indicator Code]],'[1]Indicators tab'!$A:$P,5,FALSE),"..")</f>
        <v>Percentage</v>
      </c>
      <c r="H262" s="79" t="str">
        <f>IFERROR(VLOOKUP(Table36[[#This Row],[Indicator Code]],'[1]Indicators tab'!$A:$P,6,FALSE),"..")</f>
        <v>Mean</v>
      </c>
      <c r="I262" s="79" t="str">
        <f>IFERROR(VLOOKUP(Table36[[#This Row],[Indicator Code]],'[1]Indicators tab'!$A:$P,7,FALSE),"..")</f>
        <v>GDP in PPP dollars</v>
      </c>
      <c r="J262" s="79" t="str">
        <f>IFERROR(VLOOKUP(Table36[[#This Row],[Indicator Code]],'[1]Indicators tab'!$A:$P,8,FALSE),"..")</f>
        <v>2000-2019</v>
      </c>
      <c r="K262" s="79">
        <f>IFERROR(VLOOKUP(Table36[[#This Row],[Indicator Code]],'[1]Indicators tab'!$A:$P,9,FALSE),"..")</f>
        <v>2019</v>
      </c>
      <c r="L262" s="80">
        <f>IFERROR(VLOOKUP(Table36[[#This Row],[Indicator Code]],'[1]Indicators tab'!$A:$P,10,FALSE),"..")</f>
        <v>94.4444444444445</v>
      </c>
      <c r="M262" s="80">
        <f>IFERROR(VLOOKUP(Table36[[#This Row],[Indicator Code]],'[1]Indicators tab'!$A:$P,11,FALSE),"..")</f>
        <v>99.684014009388207</v>
      </c>
      <c r="N262" s="80">
        <v>99.5068057057576</v>
      </c>
      <c r="O262" s="80">
        <f>IFERROR(VLOOKUP(Table36[[#This Row],[Indicator Code]],'[1]Indicators tab'!$A:$P,13,FALSE),"..")</f>
        <v>86.330935251798607</v>
      </c>
      <c r="P262" s="80">
        <f>IFERROR(VLOOKUP(Table36[[#This Row],[Indicator Code]],'[1]Indicators tab'!$A:$P,14,FALSE),"..")</f>
        <v>99.102961336818197</v>
      </c>
      <c r="Q262" s="80">
        <f>IFERROR(VLOOKUP(Table36[[#This Row],[Indicator Code]],'[1]Indicators tab'!$A:$P,15,FALSE),"..")</f>
        <v>99.986365245283906</v>
      </c>
      <c r="R262" s="67" t="str">
        <f>IFERROR(VLOOKUP(Table36[[#This Row],[Indicator Code]],'[1]Indicators tab'!$A:$P,16,FALSE),"..")</f>
        <v>UNCTAD-Eora Global Value Chain (GVC) database</v>
      </c>
    </row>
    <row r="263" spans="1:18" ht="73.5" x14ac:dyDescent="0.35">
      <c r="A263" s="85"/>
      <c r="B263" s="82" t="s">
        <v>1322</v>
      </c>
      <c r="C263" s="88" t="s">
        <v>1239</v>
      </c>
      <c r="D263" s="84" t="s">
        <v>1797</v>
      </c>
      <c r="E263" s="84" t="s">
        <v>1785</v>
      </c>
      <c r="F263" s="79" t="str">
        <f>IFERROR(VLOOKUP(Table36[[#This Row],[Indicator Code]],'[1]Indicators tab'!$A:$P,4,FALSE),"..")</f>
        <v>Percentage</v>
      </c>
      <c r="G263" s="79" t="str">
        <f>IFERROR(VLOOKUP(Table36[[#This Row],[Indicator Code]],'[1]Indicators tab'!$A:$P,5,FALSE),"..")</f>
        <v>Percentage</v>
      </c>
      <c r="H263" s="79" t="str">
        <f>IFERROR(VLOOKUP(Table36[[#This Row],[Indicator Code]],'[1]Indicators tab'!$A:$P,6,FALSE),"..")</f>
        <v>Mean</v>
      </c>
      <c r="I263" s="79" t="str">
        <f>IFERROR(VLOOKUP(Table36[[#This Row],[Indicator Code]],'[1]Indicators tab'!$A:$P,7,FALSE),"..")</f>
        <v>GDP in PPP dollars</v>
      </c>
      <c r="J263" s="79" t="str">
        <f>IFERROR(VLOOKUP(Table36[[#This Row],[Indicator Code]],'[1]Indicators tab'!$A:$P,8,FALSE),"..")</f>
        <v>2000-2019</v>
      </c>
      <c r="K263" s="79">
        <f>IFERROR(VLOOKUP(Table36[[#This Row],[Indicator Code]],'[1]Indicators tab'!$A:$P,9,FALSE),"..")</f>
        <v>2019</v>
      </c>
      <c r="L263" s="80">
        <f>IFERROR(VLOOKUP(Table36[[#This Row],[Indicator Code]],'[1]Indicators tab'!$A:$P,10,FALSE),"..")</f>
        <v>94.4444444444445</v>
      </c>
      <c r="M263" s="80">
        <f>IFERROR(VLOOKUP(Table36[[#This Row],[Indicator Code]],'[1]Indicators tab'!$A:$P,11,FALSE),"..")</f>
        <v>99.684014009388207</v>
      </c>
      <c r="N263" s="80">
        <v>99.5068057057576</v>
      </c>
      <c r="O263" s="80">
        <f>IFERROR(VLOOKUP(Table36[[#This Row],[Indicator Code]],'[1]Indicators tab'!$A:$P,13,FALSE),"..")</f>
        <v>86.330935251798607</v>
      </c>
      <c r="P263" s="80">
        <f>IFERROR(VLOOKUP(Table36[[#This Row],[Indicator Code]],'[1]Indicators tab'!$A:$P,14,FALSE),"..")</f>
        <v>99.102961336818197</v>
      </c>
      <c r="Q263" s="80">
        <f>IFERROR(VLOOKUP(Table36[[#This Row],[Indicator Code]],'[1]Indicators tab'!$A:$P,15,FALSE),"..")</f>
        <v>99.986365245283906</v>
      </c>
      <c r="R263" s="67" t="str">
        <f>IFERROR(VLOOKUP(Table36[[#This Row],[Indicator Code]],'[1]Indicators tab'!$A:$P,16,FALSE),"..")</f>
        <v>UNCTAD-Eora Global Value Chain (GVC) database</v>
      </c>
    </row>
    <row r="264" spans="1:18" ht="73.5" x14ac:dyDescent="0.35">
      <c r="A264" s="85"/>
      <c r="B264" s="82" t="s">
        <v>1323</v>
      </c>
      <c r="C264" s="88" t="s">
        <v>1239</v>
      </c>
      <c r="D264" s="84" t="s">
        <v>1798</v>
      </c>
      <c r="E264" s="84" t="s">
        <v>1785</v>
      </c>
      <c r="F264" s="79" t="str">
        <f>IFERROR(VLOOKUP(Table36[[#This Row],[Indicator Code]],'[1]Indicators tab'!$A:$P,4,FALSE),"..")</f>
        <v>Percentage</v>
      </c>
      <c r="G264" s="79" t="str">
        <f>IFERROR(VLOOKUP(Table36[[#This Row],[Indicator Code]],'[1]Indicators tab'!$A:$P,5,FALSE),"..")</f>
        <v>Percentage</v>
      </c>
      <c r="H264" s="79" t="str">
        <f>IFERROR(VLOOKUP(Table36[[#This Row],[Indicator Code]],'[1]Indicators tab'!$A:$P,6,FALSE),"..")</f>
        <v>Mean</v>
      </c>
      <c r="I264" s="79" t="str">
        <f>IFERROR(VLOOKUP(Table36[[#This Row],[Indicator Code]],'[1]Indicators tab'!$A:$P,7,FALSE),"..")</f>
        <v>GDP in PPP dollars</v>
      </c>
      <c r="J264" s="79" t="str">
        <f>IFERROR(VLOOKUP(Table36[[#This Row],[Indicator Code]],'[1]Indicators tab'!$A:$P,8,FALSE),"..")</f>
        <v>2000-2019</v>
      </c>
      <c r="K264" s="79">
        <f>IFERROR(VLOOKUP(Table36[[#This Row],[Indicator Code]],'[1]Indicators tab'!$A:$P,9,FALSE),"..")</f>
        <v>2019</v>
      </c>
      <c r="L264" s="80">
        <f>IFERROR(VLOOKUP(Table36[[#This Row],[Indicator Code]],'[1]Indicators tab'!$A:$P,10,FALSE),"..")</f>
        <v>94.4444444444445</v>
      </c>
      <c r="M264" s="80">
        <f>IFERROR(VLOOKUP(Table36[[#This Row],[Indicator Code]],'[1]Indicators tab'!$A:$P,11,FALSE),"..")</f>
        <v>99.684014009388207</v>
      </c>
      <c r="N264" s="80">
        <v>99.5068057057576</v>
      </c>
      <c r="O264" s="80">
        <f>IFERROR(VLOOKUP(Table36[[#This Row],[Indicator Code]],'[1]Indicators tab'!$A:$P,13,FALSE),"..")</f>
        <v>86.330935251798607</v>
      </c>
      <c r="P264" s="80">
        <f>IFERROR(VLOOKUP(Table36[[#This Row],[Indicator Code]],'[1]Indicators tab'!$A:$P,14,FALSE),"..")</f>
        <v>99.102961336818197</v>
      </c>
      <c r="Q264" s="80">
        <f>IFERROR(VLOOKUP(Table36[[#This Row],[Indicator Code]],'[1]Indicators tab'!$A:$P,15,FALSE),"..")</f>
        <v>99.986365245283906</v>
      </c>
      <c r="R264" s="67" t="str">
        <f>IFERROR(VLOOKUP(Table36[[#This Row],[Indicator Code]],'[1]Indicators tab'!$A:$P,16,FALSE),"..")</f>
        <v>UNCTAD-Eora Global Value Chain (GVC) database</v>
      </c>
    </row>
    <row r="265" spans="1:18" ht="73.5" x14ac:dyDescent="0.35">
      <c r="A265" s="85"/>
      <c r="B265" s="82" t="s">
        <v>1324</v>
      </c>
      <c r="C265" s="88" t="s">
        <v>1239</v>
      </c>
      <c r="D265" s="84" t="s">
        <v>1799</v>
      </c>
      <c r="E265" s="84" t="s">
        <v>1785</v>
      </c>
      <c r="F265" s="79" t="str">
        <f>IFERROR(VLOOKUP(Table36[[#This Row],[Indicator Code]],'[1]Indicators tab'!$A:$P,4,FALSE),"..")</f>
        <v>Percentage</v>
      </c>
      <c r="G265" s="79" t="str">
        <f>IFERROR(VLOOKUP(Table36[[#This Row],[Indicator Code]],'[1]Indicators tab'!$A:$P,5,FALSE),"..")</f>
        <v>Percentage</v>
      </c>
      <c r="H265" s="79" t="str">
        <f>IFERROR(VLOOKUP(Table36[[#This Row],[Indicator Code]],'[1]Indicators tab'!$A:$P,6,FALSE),"..")</f>
        <v>Mean</v>
      </c>
      <c r="I265" s="79" t="str">
        <f>IFERROR(VLOOKUP(Table36[[#This Row],[Indicator Code]],'[1]Indicators tab'!$A:$P,7,FALSE),"..")</f>
        <v>GDP in PPP dollars</v>
      </c>
      <c r="J265" s="79" t="str">
        <f>IFERROR(VLOOKUP(Table36[[#This Row],[Indicator Code]],'[1]Indicators tab'!$A:$P,8,FALSE),"..")</f>
        <v>2000-2019</v>
      </c>
      <c r="K265" s="79">
        <f>IFERROR(VLOOKUP(Table36[[#This Row],[Indicator Code]],'[1]Indicators tab'!$A:$P,9,FALSE),"..")</f>
        <v>2019</v>
      </c>
      <c r="L265" s="80">
        <f>IFERROR(VLOOKUP(Table36[[#This Row],[Indicator Code]],'[1]Indicators tab'!$A:$P,10,FALSE),"..")</f>
        <v>94.4444444444445</v>
      </c>
      <c r="M265" s="80">
        <f>IFERROR(VLOOKUP(Table36[[#This Row],[Indicator Code]],'[1]Indicators tab'!$A:$P,11,FALSE),"..")</f>
        <v>99.684014009388207</v>
      </c>
      <c r="N265" s="80">
        <v>99.5068057057576</v>
      </c>
      <c r="O265" s="80">
        <f>IFERROR(VLOOKUP(Table36[[#This Row],[Indicator Code]],'[1]Indicators tab'!$A:$P,13,FALSE),"..")</f>
        <v>86.330935251798607</v>
      </c>
      <c r="P265" s="80">
        <f>IFERROR(VLOOKUP(Table36[[#This Row],[Indicator Code]],'[1]Indicators tab'!$A:$P,14,FALSE),"..")</f>
        <v>99.102961336818197</v>
      </c>
      <c r="Q265" s="80">
        <f>IFERROR(VLOOKUP(Table36[[#This Row],[Indicator Code]],'[1]Indicators tab'!$A:$P,15,FALSE),"..")</f>
        <v>99.986365245283906</v>
      </c>
      <c r="R265" s="67" t="str">
        <f>IFERROR(VLOOKUP(Table36[[#This Row],[Indicator Code]],'[1]Indicators tab'!$A:$P,16,FALSE),"..")</f>
        <v>UNCTAD-Eora Global Value Chain (GVC) database</v>
      </c>
    </row>
    <row r="266" spans="1:18" ht="73.5" x14ac:dyDescent="0.35">
      <c r="A266" s="85"/>
      <c r="B266" s="82" t="s">
        <v>1325</v>
      </c>
      <c r="C266" s="88" t="s">
        <v>1239</v>
      </c>
      <c r="D266" s="84" t="s">
        <v>1800</v>
      </c>
      <c r="E266" s="84" t="s">
        <v>1785</v>
      </c>
      <c r="F266" s="79" t="str">
        <f>IFERROR(VLOOKUP(Table36[[#This Row],[Indicator Code]],'[1]Indicators tab'!$A:$P,4,FALSE),"..")</f>
        <v>Percentage</v>
      </c>
      <c r="G266" s="79" t="str">
        <f>IFERROR(VLOOKUP(Table36[[#This Row],[Indicator Code]],'[1]Indicators tab'!$A:$P,5,FALSE),"..")</f>
        <v>Percentage</v>
      </c>
      <c r="H266" s="79" t="str">
        <f>IFERROR(VLOOKUP(Table36[[#This Row],[Indicator Code]],'[1]Indicators tab'!$A:$P,6,FALSE),"..")</f>
        <v>Mean</v>
      </c>
      <c r="I266" s="79" t="str">
        <f>IFERROR(VLOOKUP(Table36[[#This Row],[Indicator Code]],'[1]Indicators tab'!$A:$P,7,FALSE),"..")</f>
        <v>GDP in PPP dollars</v>
      </c>
      <c r="J266" s="79" t="str">
        <f>IFERROR(VLOOKUP(Table36[[#This Row],[Indicator Code]],'[1]Indicators tab'!$A:$P,8,FALSE),"..")</f>
        <v>2000-2019</v>
      </c>
      <c r="K266" s="79">
        <f>IFERROR(VLOOKUP(Table36[[#This Row],[Indicator Code]],'[1]Indicators tab'!$A:$P,9,FALSE),"..")</f>
        <v>2019</v>
      </c>
      <c r="L266" s="80">
        <f>IFERROR(VLOOKUP(Table36[[#This Row],[Indicator Code]],'[1]Indicators tab'!$A:$P,10,FALSE),"..")</f>
        <v>94.4444444444445</v>
      </c>
      <c r="M266" s="80">
        <f>IFERROR(VLOOKUP(Table36[[#This Row],[Indicator Code]],'[1]Indicators tab'!$A:$P,11,FALSE),"..")</f>
        <v>99.684014009388207</v>
      </c>
      <c r="N266" s="80">
        <v>99.5068057057576</v>
      </c>
      <c r="O266" s="80">
        <f>IFERROR(VLOOKUP(Table36[[#This Row],[Indicator Code]],'[1]Indicators tab'!$A:$P,13,FALSE),"..")</f>
        <v>86.330935251798607</v>
      </c>
      <c r="P266" s="80">
        <f>IFERROR(VLOOKUP(Table36[[#This Row],[Indicator Code]],'[1]Indicators tab'!$A:$P,14,FALSE),"..")</f>
        <v>99.102961336818197</v>
      </c>
      <c r="Q266" s="80">
        <f>IFERROR(VLOOKUP(Table36[[#This Row],[Indicator Code]],'[1]Indicators tab'!$A:$P,15,FALSE),"..")</f>
        <v>99.986365245283906</v>
      </c>
      <c r="R266" s="67" t="str">
        <f>IFERROR(VLOOKUP(Table36[[#This Row],[Indicator Code]],'[1]Indicators tab'!$A:$P,16,FALSE),"..")</f>
        <v>UNCTAD-Eora Global Value Chain (GVC) database</v>
      </c>
    </row>
    <row r="267" spans="1:18" ht="73.5" x14ac:dyDescent="0.35">
      <c r="B267" s="82" t="s">
        <v>1326</v>
      </c>
      <c r="C267" s="88" t="s">
        <v>1239</v>
      </c>
      <c r="D267" s="84" t="s">
        <v>1801</v>
      </c>
      <c r="E267" s="84" t="s">
        <v>1785</v>
      </c>
      <c r="F267" s="79" t="str">
        <f>IFERROR(VLOOKUP(Table36[[#This Row],[Indicator Code]],'[1]Indicators tab'!$A:$P,4,FALSE),"..")</f>
        <v>Percentage</v>
      </c>
      <c r="G267" s="79" t="str">
        <f>IFERROR(VLOOKUP(Table36[[#This Row],[Indicator Code]],'[1]Indicators tab'!$A:$P,5,FALSE),"..")</f>
        <v>Percentage</v>
      </c>
      <c r="H267" s="79" t="str">
        <f>IFERROR(VLOOKUP(Table36[[#This Row],[Indicator Code]],'[1]Indicators tab'!$A:$P,6,FALSE),"..")</f>
        <v>Mean</v>
      </c>
      <c r="I267" s="79" t="str">
        <f>IFERROR(VLOOKUP(Table36[[#This Row],[Indicator Code]],'[1]Indicators tab'!$A:$P,7,FALSE),"..")</f>
        <v>GDP in PPP dollars</v>
      </c>
      <c r="J267" s="79" t="str">
        <f>IFERROR(VLOOKUP(Table36[[#This Row],[Indicator Code]],'[1]Indicators tab'!$A:$P,8,FALSE),"..")</f>
        <v>2000-2019</v>
      </c>
      <c r="K267" s="79">
        <f>IFERROR(VLOOKUP(Table36[[#This Row],[Indicator Code]],'[1]Indicators tab'!$A:$P,9,FALSE),"..")</f>
        <v>2019</v>
      </c>
      <c r="L267" s="80">
        <f>IFERROR(VLOOKUP(Table36[[#This Row],[Indicator Code]],'[1]Indicators tab'!$A:$P,10,FALSE),"..")</f>
        <v>94.4444444444445</v>
      </c>
      <c r="M267" s="80">
        <f>IFERROR(VLOOKUP(Table36[[#This Row],[Indicator Code]],'[1]Indicators tab'!$A:$P,11,FALSE),"..")</f>
        <v>99.684014009388207</v>
      </c>
      <c r="N267" s="80">
        <v>99.5068057057576</v>
      </c>
      <c r="O267" s="80">
        <f>IFERROR(VLOOKUP(Table36[[#This Row],[Indicator Code]],'[1]Indicators tab'!$A:$P,13,FALSE),"..")</f>
        <v>86.330935251798607</v>
      </c>
      <c r="P267" s="80">
        <f>IFERROR(VLOOKUP(Table36[[#This Row],[Indicator Code]],'[1]Indicators tab'!$A:$P,14,FALSE),"..")</f>
        <v>99.102961336818197</v>
      </c>
      <c r="Q267" s="80">
        <f>IFERROR(VLOOKUP(Table36[[#This Row],[Indicator Code]],'[1]Indicators tab'!$A:$P,15,FALSE),"..")</f>
        <v>99.986365245283906</v>
      </c>
      <c r="R267" s="67" t="str">
        <f>IFERROR(VLOOKUP(Table36[[#This Row],[Indicator Code]],'[1]Indicators tab'!$A:$P,16,FALSE),"..")</f>
        <v>UNCTAD-Eora Global Value Chain (GVC) database</v>
      </c>
    </row>
    <row r="268" spans="1:18" ht="73.5" x14ac:dyDescent="0.35">
      <c r="B268" s="82" t="s">
        <v>1327</v>
      </c>
      <c r="C268" s="88" t="s">
        <v>1239</v>
      </c>
      <c r="D268" s="84" t="s">
        <v>1802</v>
      </c>
      <c r="E268" s="84" t="s">
        <v>1785</v>
      </c>
      <c r="F268" s="79" t="str">
        <f>IFERROR(VLOOKUP(Table36[[#This Row],[Indicator Code]],'[1]Indicators tab'!$A:$P,4,FALSE),"..")</f>
        <v>Percentage</v>
      </c>
      <c r="G268" s="79" t="str">
        <f>IFERROR(VLOOKUP(Table36[[#This Row],[Indicator Code]],'[1]Indicators tab'!$A:$P,5,FALSE),"..")</f>
        <v>Percentage</v>
      </c>
      <c r="H268" s="79" t="str">
        <f>IFERROR(VLOOKUP(Table36[[#This Row],[Indicator Code]],'[1]Indicators tab'!$A:$P,6,FALSE),"..")</f>
        <v>Mean</v>
      </c>
      <c r="I268" s="79" t="str">
        <f>IFERROR(VLOOKUP(Table36[[#This Row],[Indicator Code]],'[1]Indicators tab'!$A:$P,7,FALSE),"..")</f>
        <v>GDP in PPP dollars</v>
      </c>
      <c r="J268" s="79" t="str">
        <f>IFERROR(VLOOKUP(Table36[[#This Row],[Indicator Code]],'[1]Indicators tab'!$A:$P,8,FALSE),"..")</f>
        <v>2000-2019</v>
      </c>
      <c r="K268" s="79">
        <f>IFERROR(VLOOKUP(Table36[[#This Row],[Indicator Code]],'[1]Indicators tab'!$A:$P,9,FALSE),"..")</f>
        <v>2019</v>
      </c>
      <c r="L268" s="80">
        <f>IFERROR(VLOOKUP(Table36[[#This Row],[Indicator Code]],'[1]Indicators tab'!$A:$P,10,FALSE),"..")</f>
        <v>94.4444444444445</v>
      </c>
      <c r="M268" s="80">
        <f>IFERROR(VLOOKUP(Table36[[#This Row],[Indicator Code]],'[1]Indicators tab'!$A:$P,11,FALSE),"..")</f>
        <v>99.684014009388207</v>
      </c>
      <c r="N268" s="80">
        <v>99.5068057057576</v>
      </c>
      <c r="O268" s="80">
        <f>IFERROR(VLOOKUP(Table36[[#This Row],[Indicator Code]],'[1]Indicators tab'!$A:$P,13,FALSE),"..")</f>
        <v>86.330935251798607</v>
      </c>
      <c r="P268" s="80">
        <f>IFERROR(VLOOKUP(Table36[[#This Row],[Indicator Code]],'[1]Indicators tab'!$A:$P,14,FALSE),"..")</f>
        <v>99.102961336818197</v>
      </c>
      <c r="Q268" s="80">
        <f>IFERROR(VLOOKUP(Table36[[#This Row],[Indicator Code]],'[1]Indicators tab'!$A:$P,15,FALSE),"..")</f>
        <v>99.986365245283906</v>
      </c>
      <c r="R268" s="67" t="str">
        <f>IFERROR(VLOOKUP(Table36[[#This Row],[Indicator Code]],'[1]Indicators tab'!$A:$P,16,FALSE),"..")</f>
        <v>UNCTAD-Eora Global Value Chain (GVC) database</v>
      </c>
    </row>
    <row r="269" spans="1:18" ht="73.5" x14ac:dyDescent="0.35">
      <c r="B269" s="82" t="s">
        <v>1328</v>
      </c>
      <c r="C269" s="88" t="s">
        <v>1239</v>
      </c>
      <c r="D269" s="84" t="s">
        <v>1803</v>
      </c>
      <c r="E269" s="84" t="s">
        <v>1785</v>
      </c>
      <c r="F269" s="79" t="str">
        <f>IFERROR(VLOOKUP(Table36[[#This Row],[Indicator Code]],'[1]Indicators tab'!$A:$P,4,FALSE),"..")</f>
        <v>Percentage</v>
      </c>
      <c r="G269" s="79" t="str">
        <f>IFERROR(VLOOKUP(Table36[[#This Row],[Indicator Code]],'[1]Indicators tab'!$A:$P,5,FALSE),"..")</f>
        <v>Percentage</v>
      </c>
      <c r="H269" s="79" t="str">
        <f>IFERROR(VLOOKUP(Table36[[#This Row],[Indicator Code]],'[1]Indicators tab'!$A:$P,6,FALSE),"..")</f>
        <v>Mean</v>
      </c>
      <c r="I269" s="79" t="str">
        <f>IFERROR(VLOOKUP(Table36[[#This Row],[Indicator Code]],'[1]Indicators tab'!$A:$P,7,FALSE),"..")</f>
        <v>GDP in PPP dollars</v>
      </c>
      <c r="J269" s="79" t="str">
        <f>IFERROR(VLOOKUP(Table36[[#This Row],[Indicator Code]],'[1]Indicators tab'!$A:$P,8,FALSE),"..")</f>
        <v>2000-2019</v>
      </c>
      <c r="K269" s="79">
        <f>IFERROR(VLOOKUP(Table36[[#This Row],[Indicator Code]],'[1]Indicators tab'!$A:$P,9,FALSE),"..")</f>
        <v>2019</v>
      </c>
      <c r="L269" s="80">
        <f>IFERROR(VLOOKUP(Table36[[#This Row],[Indicator Code]],'[1]Indicators tab'!$A:$P,10,FALSE),"..")</f>
        <v>94.4444444444445</v>
      </c>
      <c r="M269" s="80">
        <f>IFERROR(VLOOKUP(Table36[[#This Row],[Indicator Code]],'[1]Indicators tab'!$A:$P,11,FALSE),"..")</f>
        <v>99.684014009388207</v>
      </c>
      <c r="N269" s="80">
        <v>99.5068057057576</v>
      </c>
      <c r="O269" s="80">
        <f>IFERROR(VLOOKUP(Table36[[#This Row],[Indicator Code]],'[1]Indicators tab'!$A:$P,13,FALSE),"..")</f>
        <v>86.330935251798607</v>
      </c>
      <c r="P269" s="80">
        <f>IFERROR(VLOOKUP(Table36[[#This Row],[Indicator Code]],'[1]Indicators tab'!$A:$P,14,FALSE),"..")</f>
        <v>99.102961336818197</v>
      </c>
      <c r="Q269" s="80">
        <f>IFERROR(VLOOKUP(Table36[[#This Row],[Indicator Code]],'[1]Indicators tab'!$A:$P,15,FALSE),"..")</f>
        <v>99.986365245283906</v>
      </c>
      <c r="R269" s="67" t="str">
        <f>IFERROR(VLOOKUP(Table36[[#This Row],[Indicator Code]],'[1]Indicators tab'!$A:$P,16,FALSE),"..")</f>
        <v>UNCTAD-Eora Global Value Chain (GVC) database</v>
      </c>
    </row>
    <row r="270" spans="1:18" ht="73.5" x14ac:dyDescent="0.35">
      <c r="B270" s="82" t="s">
        <v>1329</v>
      </c>
      <c r="C270" s="88" t="s">
        <v>1239</v>
      </c>
      <c r="D270" s="84" t="s">
        <v>1804</v>
      </c>
      <c r="E270" s="84" t="s">
        <v>1785</v>
      </c>
      <c r="F270" s="79" t="str">
        <f>IFERROR(VLOOKUP(Table36[[#This Row],[Indicator Code]],'[1]Indicators tab'!$A:$P,4,FALSE),"..")</f>
        <v>Percentage</v>
      </c>
      <c r="G270" s="79" t="str">
        <f>IFERROR(VLOOKUP(Table36[[#This Row],[Indicator Code]],'[1]Indicators tab'!$A:$P,5,FALSE),"..")</f>
        <v>Percentage</v>
      </c>
      <c r="H270" s="79" t="str">
        <f>IFERROR(VLOOKUP(Table36[[#This Row],[Indicator Code]],'[1]Indicators tab'!$A:$P,6,FALSE),"..")</f>
        <v>Mean</v>
      </c>
      <c r="I270" s="79" t="str">
        <f>IFERROR(VLOOKUP(Table36[[#This Row],[Indicator Code]],'[1]Indicators tab'!$A:$P,7,FALSE),"..")</f>
        <v>GDP in PPP dollars</v>
      </c>
      <c r="J270" s="79" t="str">
        <f>IFERROR(VLOOKUP(Table36[[#This Row],[Indicator Code]],'[1]Indicators tab'!$A:$P,8,FALSE),"..")</f>
        <v>2000-2019</v>
      </c>
      <c r="K270" s="79">
        <f>IFERROR(VLOOKUP(Table36[[#This Row],[Indicator Code]],'[1]Indicators tab'!$A:$P,9,FALSE),"..")</f>
        <v>2019</v>
      </c>
      <c r="L270" s="80">
        <f>IFERROR(VLOOKUP(Table36[[#This Row],[Indicator Code]],'[1]Indicators tab'!$A:$P,10,FALSE),"..")</f>
        <v>94.4444444444445</v>
      </c>
      <c r="M270" s="80">
        <f>IFERROR(VLOOKUP(Table36[[#This Row],[Indicator Code]],'[1]Indicators tab'!$A:$P,11,FALSE),"..")</f>
        <v>99.684014009388207</v>
      </c>
      <c r="N270" s="80">
        <v>99.5068057057576</v>
      </c>
      <c r="O270" s="80">
        <f>IFERROR(VLOOKUP(Table36[[#This Row],[Indicator Code]],'[1]Indicators tab'!$A:$P,13,FALSE),"..")</f>
        <v>86.330935251798607</v>
      </c>
      <c r="P270" s="80">
        <f>IFERROR(VLOOKUP(Table36[[#This Row],[Indicator Code]],'[1]Indicators tab'!$A:$P,14,FALSE),"..")</f>
        <v>99.102961336818197</v>
      </c>
      <c r="Q270" s="80">
        <f>IFERROR(VLOOKUP(Table36[[#This Row],[Indicator Code]],'[1]Indicators tab'!$A:$P,15,FALSE),"..")</f>
        <v>99.986365245283906</v>
      </c>
      <c r="R270" s="67" t="str">
        <f>IFERROR(VLOOKUP(Table36[[#This Row],[Indicator Code]],'[1]Indicators tab'!$A:$P,16,FALSE),"..")</f>
        <v>UNCTAD-Eora Global Value Chain (GVC) database</v>
      </c>
    </row>
    <row r="271" spans="1:18" ht="73.5" x14ac:dyDescent="0.35">
      <c r="B271" s="82" t="s">
        <v>1330</v>
      </c>
      <c r="C271" s="88" t="s">
        <v>1239</v>
      </c>
      <c r="D271" s="84" t="s">
        <v>1805</v>
      </c>
      <c r="E271" s="84" t="s">
        <v>1785</v>
      </c>
      <c r="F271" s="79" t="str">
        <f>IFERROR(VLOOKUP(Table36[[#This Row],[Indicator Code]],'[1]Indicators tab'!$A:$P,4,FALSE),"..")</f>
        <v>Percentage</v>
      </c>
      <c r="G271" s="79" t="str">
        <f>IFERROR(VLOOKUP(Table36[[#This Row],[Indicator Code]],'[1]Indicators tab'!$A:$P,5,FALSE),"..")</f>
        <v>Percentage</v>
      </c>
      <c r="H271" s="79" t="str">
        <f>IFERROR(VLOOKUP(Table36[[#This Row],[Indicator Code]],'[1]Indicators tab'!$A:$P,6,FALSE),"..")</f>
        <v>Mean</v>
      </c>
      <c r="I271" s="79" t="str">
        <f>IFERROR(VLOOKUP(Table36[[#This Row],[Indicator Code]],'[1]Indicators tab'!$A:$P,7,FALSE),"..")</f>
        <v>GDP in PPP dollars</v>
      </c>
      <c r="J271" s="79" t="str">
        <f>IFERROR(VLOOKUP(Table36[[#This Row],[Indicator Code]],'[1]Indicators tab'!$A:$P,8,FALSE),"..")</f>
        <v>2000-2019</v>
      </c>
      <c r="K271" s="79">
        <f>IFERROR(VLOOKUP(Table36[[#This Row],[Indicator Code]],'[1]Indicators tab'!$A:$P,9,FALSE),"..")</f>
        <v>2019</v>
      </c>
      <c r="L271" s="80">
        <f>IFERROR(VLOOKUP(Table36[[#This Row],[Indicator Code]],'[1]Indicators tab'!$A:$P,10,FALSE),"..")</f>
        <v>94.4444444444445</v>
      </c>
      <c r="M271" s="80">
        <f>IFERROR(VLOOKUP(Table36[[#This Row],[Indicator Code]],'[1]Indicators tab'!$A:$P,11,FALSE),"..")</f>
        <v>99.684014009388207</v>
      </c>
      <c r="N271" s="80">
        <v>99.5068057057576</v>
      </c>
      <c r="O271" s="80">
        <f>IFERROR(VLOOKUP(Table36[[#This Row],[Indicator Code]],'[1]Indicators tab'!$A:$P,13,FALSE),"..")</f>
        <v>86.330935251798607</v>
      </c>
      <c r="P271" s="80">
        <f>IFERROR(VLOOKUP(Table36[[#This Row],[Indicator Code]],'[1]Indicators tab'!$A:$P,14,FALSE),"..")</f>
        <v>99.102961336818197</v>
      </c>
      <c r="Q271" s="80">
        <f>IFERROR(VLOOKUP(Table36[[#This Row],[Indicator Code]],'[1]Indicators tab'!$A:$P,15,FALSE),"..")</f>
        <v>99.986365245283906</v>
      </c>
      <c r="R271" s="67" t="str">
        <f>IFERROR(VLOOKUP(Table36[[#This Row],[Indicator Code]],'[1]Indicators tab'!$A:$P,16,FALSE),"..")</f>
        <v>UNCTAD-Eora Global Value Chain (GVC) database</v>
      </c>
    </row>
    <row r="272" spans="1:18" ht="73.5" x14ac:dyDescent="0.35">
      <c r="B272" s="82" t="s">
        <v>1331</v>
      </c>
      <c r="C272" s="88" t="s">
        <v>1239</v>
      </c>
      <c r="D272" s="84" t="s">
        <v>1806</v>
      </c>
      <c r="E272" s="84" t="s">
        <v>1785</v>
      </c>
      <c r="F272" s="79" t="str">
        <f>IFERROR(VLOOKUP(Table36[[#This Row],[Indicator Code]],'[1]Indicators tab'!$A:$P,4,FALSE),"..")</f>
        <v>Percentage</v>
      </c>
      <c r="G272" s="79" t="str">
        <f>IFERROR(VLOOKUP(Table36[[#This Row],[Indicator Code]],'[1]Indicators tab'!$A:$P,5,FALSE),"..")</f>
        <v>Percentage</v>
      </c>
      <c r="H272" s="79" t="str">
        <f>IFERROR(VLOOKUP(Table36[[#This Row],[Indicator Code]],'[1]Indicators tab'!$A:$P,6,FALSE),"..")</f>
        <v>Mean</v>
      </c>
      <c r="I272" s="79" t="str">
        <f>IFERROR(VLOOKUP(Table36[[#This Row],[Indicator Code]],'[1]Indicators tab'!$A:$P,7,FALSE),"..")</f>
        <v>GDP in PPP dollars</v>
      </c>
      <c r="J272" s="79" t="str">
        <f>IFERROR(VLOOKUP(Table36[[#This Row],[Indicator Code]],'[1]Indicators tab'!$A:$P,8,FALSE),"..")</f>
        <v>2000-2019</v>
      </c>
      <c r="K272" s="79">
        <f>IFERROR(VLOOKUP(Table36[[#This Row],[Indicator Code]],'[1]Indicators tab'!$A:$P,9,FALSE),"..")</f>
        <v>2019</v>
      </c>
      <c r="L272" s="80">
        <f>IFERROR(VLOOKUP(Table36[[#This Row],[Indicator Code]],'[1]Indicators tab'!$A:$P,10,FALSE),"..")</f>
        <v>94.4444444444445</v>
      </c>
      <c r="M272" s="80">
        <f>IFERROR(VLOOKUP(Table36[[#This Row],[Indicator Code]],'[1]Indicators tab'!$A:$P,11,FALSE),"..")</f>
        <v>99.684014009388207</v>
      </c>
      <c r="N272" s="80">
        <v>99.5068057057576</v>
      </c>
      <c r="O272" s="80">
        <f>IFERROR(VLOOKUP(Table36[[#This Row],[Indicator Code]],'[1]Indicators tab'!$A:$P,13,FALSE),"..")</f>
        <v>86.330935251798607</v>
      </c>
      <c r="P272" s="80">
        <f>IFERROR(VLOOKUP(Table36[[#This Row],[Indicator Code]],'[1]Indicators tab'!$A:$P,14,FALSE),"..")</f>
        <v>99.102961336818197</v>
      </c>
      <c r="Q272" s="80">
        <f>IFERROR(VLOOKUP(Table36[[#This Row],[Indicator Code]],'[1]Indicators tab'!$A:$P,15,FALSE),"..")</f>
        <v>99.986365245283906</v>
      </c>
      <c r="R272" s="67" t="str">
        <f>IFERROR(VLOOKUP(Table36[[#This Row],[Indicator Code]],'[1]Indicators tab'!$A:$P,16,FALSE),"..")</f>
        <v>UNCTAD-Eora Global Value Chain (GVC) database</v>
      </c>
    </row>
    <row r="273" spans="2:18" ht="94.5" x14ac:dyDescent="0.35">
      <c r="B273" s="82" t="s">
        <v>1233</v>
      </c>
      <c r="C273" s="88" t="s">
        <v>1240</v>
      </c>
      <c r="D273" s="84" t="s">
        <v>1807</v>
      </c>
      <c r="E273" s="84" t="s">
        <v>1808</v>
      </c>
      <c r="F273" s="79" t="str">
        <f>IFERROR(VLOOKUP(Table36[[#This Row],[Indicator Code]],'[1]Indicators tab'!$A:$P,4,FALSE),"..")</f>
        <v>Index</v>
      </c>
      <c r="G273" s="79" t="str">
        <f>IFERROR(VLOOKUP(Table36[[#This Row],[Indicator Code]],'[1]Indicators tab'!$A:$P,5,FALSE),"..")</f>
        <v>Index</v>
      </c>
      <c r="H273" s="79" t="str">
        <f>IFERROR(VLOOKUP(Table36[[#This Row],[Indicator Code]],'[1]Indicators tab'!$A:$P,6,FALSE),"..")</f>
        <v>Mean</v>
      </c>
      <c r="I273" s="79" t="str">
        <f>IFERROR(VLOOKUP(Table36[[#This Row],[Indicator Code]],'[1]Indicators tab'!$A:$P,7,FALSE),"..")</f>
        <v>Trade volume</v>
      </c>
      <c r="J273" s="79" t="str">
        <f>IFERROR(VLOOKUP(Table36[[#This Row],[Indicator Code]],'[1]Indicators tab'!$A:$P,8,FALSE),"..")</f>
        <v>2000-2019</v>
      </c>
      <c r="K273" s="79">
        <f>IFERROR(VLOOKUP(Table36[[#This Row],[Indicator Code]],'[1]Indicators tab'!$A:$P,9,FALSE),"..")</f>
        <v>2019</v>
      </c>
      <c r="L273" s="80" t="str">
        <f>IFERROR(VLOOKUP(Table36[[#This Row],[Indicator Code]],'[1]Indicators tab'!$A:$P,10,FALSE),"..")</f>
        <v>.</v>
      </c>
      <c r="M273" s="80" t="str">
        <f>IFERROR(VLOOKUP(Table36[[#This Row],[Indicator Code]],'[1]Indicators tab'!$A:$P,11,FALSE),"..")</f>
        <v>.</v>
      </c>
      <c r="N273" s="80" t="s">
        <v>1837</v>
      </c>
      <c r="O273" s="80" t="str">
        <f>IFERROR(VLOOKUP(Table36[[#This Row],[Indicator Code]],'[1]Indicators tab'!$A:$P,13,FALSE),"..")</f>
        <v>.</v>
      </c>
      <c r="P273" s="80" t="str">
        <f>IFERROR(VLOOKUP(Table36[[#This Row],[Indicator Code]],'[1]Indicators tab'!$A:$P,14,FALSE),"..")</f>
        <v>.</v>
      </c>
      <c r="Q273" s="80" t="str">
        <f>IFERROR(VLOOKUP(Table36[[#This Row],[Indicator Code]],'[1]Indicators tab'!$A:$P,15,FALSE),"..")</f>
        <v>.</v>
      </c>
      <c r="R273" s="67" t="str">
        <f>IFERROR(VLOOKUP(Table36[[#This Row],[Indicator Code]],'[1]Indicators tab'!$A:$P,16,FALSE),"..")</f>
        <v>ESCAP-World Bank Trade Cost Database</v>
      </c>
    </row>
    <row r="274" spans="2:18" ht="94.5" x14ac:dyDescent="0.35">
      <c r="B274" s="82" t="s">
        <v>1242</v>
      </c>
      <c r="C274" s="88" t="s">
        <v>1240</v>
      </c>
      <c r="D274" s="84" t="s">
        <v>1809</v>
      </c>
      <c r="E274" s="84" t="s">
        <v>1810</v>
      </c>
      <c r="F274" s="79" t="str">
        <f>IFERROR(VLOOKUP(Table36[[#This Row],[Indicator Code]],'[1]Indicators tab'!$A:$P,4,FALSE),"..")</f>
        <v>Index</v>
      </c>
      <c r="G274" s="79" t="str">
        <f>IFERROR(VLOOKUP(Table36[[#This Row],[Indicator Code]],'[1]Indicators tab'!$A:$P,5,FALSE),"..")</f>
        <v>Index</v>
      </c>
      <c r="H274" s="79" t="str">
        <f>IFERROR(VLOOKUP(Table36[[#This Row],[Indicator Code]],'[1]Indicators tab'!$A:$P,6,FALSE),"..")</f>
        <v>Mean</v>
      </c>
      <c r="I274" s="79" t="str">
        <f>IFERROR(VLOOKUP(Table36[[#This Row],[Indicator Code]],'[1]Indicators tab'!$A:$P,7,FALSE),"..")</f>
        <v>Trade volume</v>
      </c>
      <c r="J274" s="79" t="str">
        <f>IFERROR(VLOOKUP(Table36[[#This Row],[Indicator Code]],'[1]Indicators tab'!$A:$P,8,FALSE),"..")</f>
        <v>2000-2019</v>
      </c>
      <c r="K274" s="79">
        <f>IFERROR(VLOOKUP(Table36[[#This Row],[Indicator Code]],'[1]Indicators tab'!$A:$P,9,FALSE),"..")</f>
        <v>2019</v>
      </c>
      <c r="L274" s="80" t="str">
        <f>IFERROR(VLOOKUP(Table36[[#This Row],[Indicator Code]],'[1]Indicators tab'!$A:$P,10,FALSE),"..")</f>
        <v>.</v>
      </c>
      <c r="M274" s="80" t="str">
        <f>IFERROR(VLOOKUP(Table36[[#This Row],[Indicator Code]],'[1]Indicators tab'!$A:$P,11,FALSE),"..")</f>
        <v>.</v>
      </c>
      <c r="N274" s="80" t="s">
        <v>1837</v>
      </c>
      <c r="O274" s="80" t="str">
        <f>IFERROR(VLOOKUP(Table36[[#This Row],[Indicator Code]],'[1]Indicators tab'!$A:$P,13,FALSE),"..")</f>
        <v>.</v>
      </c>
      <c r="P274" s="80" t="str">
        <f>IFERROR(VLOOKUP(Table36[[#This Row],[Indicator Code]],'[1]Indicators tab'!$A:$P,14,FALSE),"..")</f>
        <v>.</v>
      </c>
      <c r="Q274" s="80" t="str">
        <f>IFERROR(VLOOKUP(Table36[[#This Row],[Indicator Code]],'[1]Indicators tab'!$A:$P,15,FALSE),"..")</f>
        <v>.</v>
      </c>
      <c r="R274" s="67" t="str">
        <f>IFERROR(VLOOKUP(Table36[[#This Row],[Indicator Code]],'[1]Indicators tab'!$A:$P,16,FALSE),"..")</f>
        <v>ESCAP-World Bank Trade Cost Database</v>
      </c>
    </row>
    <row r="275" spans="2:18" ht="105" x14ac:dyDescent="0.35">
      <c r="B275" s="82" t="s">
        <v>1234</v>
      </c>
      <c r="C275" s="88" t="s">
        <v>1240</v>
      </c>
      <c r="D275" s="84" t="s">
        <v>1811</v>
      </c>
      <c r="E275" s="84" t="s">
        <v>1812</v>
      </c>
      <c r="F275" s="79" t="str">
        <f>IFERROR(VLOOKUP(Table36[[#This Row],[Indicator Code]],'[1]Indicators tab'!$A:$P,4,FALSE),"..")</f>
        <v>Index</v>
      </c>
      <c r="G275" s="79" t="str">
        <f>IFERROR(VLOOKUP(Table36[[#This Row],[Indicator Code]],'[1]Indicators tab'!$A:$P,5,FALSE),"..")</f>
        <v>Index</v>
      </c>
      <c r="H275" s="79" t="str">
        <f>IFERROR(VLOOKUP(Table36[[#This Row],[Indicator Code]],'[1]Indicators tab'!$A:$P,6,FALSE),"..")</f>
        <v>Mean</v>
      </c>
      <c r="I275" s="79" t="str">
        <f>IFERROR(VLOOKUP(Table36[[#This Row],[Indicator Code]],'[1]Indicators tab'!$A:$P,7,FALSE),"..")</f>
        <v>Trade volume</v>
      </c>
      <c r="J275" s="79" t="str">
        <f>IFERROR(VLOOKUP(Table36[[#This Row],[Indicator Code]],'[1]Indicators tab'!$A:$P,8,FALSE),"..")</f>
        <v>2000-2019</v>
      </c>
      <c r="K275" s="79">
        <f>IFERROR(VLOOKUP(Table36[[#This Row],[Indicator Code]],'[1]Indicators tab'!$A:$P,9,FALSE),"..")</f>
        <v>2019</v>
      </c>
      <c r="L275" s="80" t="str">
        <f>IFERROR(VLOOKUP(Table36[[#This Row],[Indicator Code]],'[1]Indicators tab'!$A:$P,10,FALSE),"..")</f>
        <v>.</v>
      </c>
      <c r="M275" s="80" t="str">
        <f>IFERROR(VLOOKUP(Table36[[#This Row],[Indicator Code]],'[1]Indicators tab'!$A:$P,11,FALSE),"..")</f>
        <v>.</v>
      </c>
      <c r="N275" s="80" t="s">
        <v>1837</v>
      </c>
      <c r="O275" s="80" t="str">
        <f>IFERROR(VLOOKUP(Table36[[#This Row],[Indicator Code]],'[1]Indicators tab'!$A:$P,13,FALSE),"..")</f>
        <v>.</v>
      </c>
      <c r="P275" s="80" t="str">
        <f>IFERROR(VLOOKUP(Table36[[#This Row],[Indicator Code]],'[1]Indicators tab'!$A:$P,14,FALSE),"..")</f>
        <v>.</v>
      </c>
      <c r="Q275" s="80" t="str">
        <f>IFERROR(VLOOKUP(Table36[[#This Row],[Indicator Code]],'[1]Indicators tab'!$A:$P,15,FALSE),"..")</f>
        <v>.</v>
      </c>
      <c r="R275" s="67" t="str">
        <f>IFERROR(VLOOKUP(Table36[[#This Row],[Indicator Code]],'[1]Indicators tab'!$A:$P,16,FALSE),"..")</f>
        <v>ESCAP-World Bank Trade Cost Database</v>
      </c>
    </row>
    <row r="276" spans="2:18" ht="94.5" x14ac:dyDescent="0.35">
      <c r="B276" s="82" t="s">
        <v>1235</v>
      </c>
      <c r="C276" s="88" t="s">
        <v>1240</v>
      </c>
      <c r="D276" s="84" t="s">
        <v>1813</v>
      </c>
      <c r="E276" s="84" t="s">
        <v>1814</v>
      </c>
      <c r="F276" s="79" t="str">
        <f>IFERROR(VLOOKUP(Table36[[#This Row],[Indicator Code]],'[1]Indicators tab'!$A:$P,4,FALSE),"..")</f>
        <v>Index</v>
      </c>
      <c r="G276" s="79" t="str">
        <f>IFERROR(VLOOKUP(Table36[[#This Row],[Indicator Code]],'[1]Indicators tab'!$A:$P,5,FALSE),"..")</f>
        <v>Index</v>
      </c>
      <c r="H276" s="79" t="str">
        <f>IFERROR(VLOOKUP(Table36[[#This Row],[Indicator Code]],'[1]Indicators tab'!$A:$P,6,FALSE),"..")</f>
        <v>Mean</v>
      </c>
      <c r="I276" s="79" t="str">
        <f>IFERROR(VLOOKUP(Table36[[#This Row],[Indicator Code]],'[1]Indicators tab'!$A:$P,7,FALSE),"..")</f>
        <v>Trade volume</v>
      </c>
      <c r="J276" s="79" t="str">
        <f>IFERROR(VLOOKUP(Table36[[#This Row],[Indicator Code]],'[1]Indicators tab'!$A:$P,8,FALSE),"..")</f>
        <v>2000-2019</v>
      </c>
      <c r="K276" s="79">
        <f>IFERROR(VLOOKUP(Table36[[#This Row],[Indicator Code]],'[1]Indicators tab'!$A:$P,9,FALSE),"..")</f>
        <v>2019</v>
      </c>
      <c r="L276" s="80" t="str">
        <f>IFERROR(VLOOKUP(Table36[[#This Row],[Indicator Code]],'[1]Indicators tab'!$A:$P,10,FALSE),"..")</f>
        <v>.</v>
      </c>
      <c r="M276" s="80" t="str">
        <f>IFERROR(VLOOKUP(Table36[[#This Row],[Indicator Code]],'[1]Indicators tab'!$A:$P,11,FALSE),"..")</f>
        <v>.</v>
      </c>
      <c r="N276" s="80" t="s">
        <v>1837</v>
      </c>
      <c r="O276" s="80" t="str">
        <f>IFERROR(VLOOKUP(Table36[[#This Row],[Indicator Code]],'[1]Indicators tab'!$A:$P,13,FALSE),"..")</f>
        <v>.</v>
      </c>
      <c r="P276" s="80" t="str">
        <f>IFERROR(VLOOKUP(Table36[[#This Row],[Indicator Code]],'[1]Indicators tab'!$A:$P,14,FALSE),"..")</f>
        <v>.</v>
      </c>
      <c r="Q276" s="80" t="str">
        <f>IFERROR(VLOOKUP(Table36[[#This Row],[Indicator Code]],'[1]Indicators tab'!$A:$P,15,FALSE),"..")</f>
        <v>.</v>
      </c>
      <c r="R276" s="67" t="str">
        <f>IFERROR(VLOOKUP(Table36[[#This Row],[Indicator Code]],'[1]Indicators tab'!$A:$P,16,FALSE),"..")</f>
        <v>ESCAP-World Bank Trade Cost Database</v>
      </c>
    </row>
    <row r="277" spans="2:18" ht="94.5" x14ac:dyDescent="0.35">
      <c r="B277" s="82" t="s">
        <v>1260</v>
      </c>
      <c r="C277" s="88" t="s">
        <v>1240</v>
      </c>
      <c r="D277" s="84" t="s">
        <v>1815</v>
      </c>
      <c r="E277" s="84" t="s">
        <v>1816</v>
      </c>
      <c r="F277" s="79" t="str">
        <f>IFERROR(VLOOKUP(Table36[[#This Row],[Indicator Code]],'[1]Indicators tab'!$A:$P,4,FALSE),"..")</f>
        <v>Index</v>
      </c>
      <c r="G277" s="79" t="str">
        <f>IFERROR(VLOOKUP(Table36[[#This Row],[Indicator Code]],'[1]Indicators tab'!$A:$P,5,FALSE),"..")</f>
        <v>Index</v>
      </c>
      <c r="H277" s="79" t="str">
        <f>IFERROR(VLOOKUP(Table36[[#This Row],[Indicator Code]],'[1]Indicators tab'!$A:$P,6,FALSE),"..")</f>
        <v>Mean</v>
      </c>
      <c r="I277" s="79" t="str">
        <f>IFERROR(VLOOKUP(Table36[[#This Row],[Indicator Code]],'[1]Indicators tab'!$A:$P,7,FALSE),"..")</f>
        <v>Trade volume</v>
      </c>
      <c r="J277" s="79" t="str">
        <f>IFERROR(VLOOKUP(Table36[[#This Row],[Indicator Code]],'[1]Indicators tab'!$A:$P,8,FALSE),"..")</f>
        <v>2000-2019</v>
      </c>
      <c r="K277" s="79">
        <f>IFERROR(VLOOKUP(Table36[[#This Row],[Indicator Code]],'[1]Indicators tab'!$A:$P,9,FALSE),"..")</f>
        <v>2019</v>
      </c>
      <c r="L277" s="80" t="str">
        <f>IFERROR(VLOOKUP(Table36[[#This Row],[Indicator Code]],'[1]Indicators tab'!$A:$P,10,FALSE),"..")</f>
        <v>.</v>
      </c>
      <c r="M277" s="80" t="str">
        <f>IFERROR(VLOOKUP(Table36[[#This Row],[Indicator Code]],'[1]Indicators tab'!$A:$P,11,FALSE),"..")</f>
        <v>.</v>
      </c>
      <c r="N277" s="80" t="s">
        <v>1837</v>
      </c>
      <c r="O277" s="80" t="str">
        <f>IFERROR(VLOOKUP(Table36[[#This Row],[Indicator Code]],'[1]Indicators tab'!$A:$P,13,FALSE),"..")</f>
        <v>.</v>
      </c>
      <c r="P277" s="80" t="str">
        <f>IFERROR(VLOOKUP(Table36[[#This Row],[Indicator Code]],'[1]Indicators tab'!$A:$P,14,FALSE),"..")</f>
        <v>.</v>
      </c>
      <c r="Q277" s="80" t="str">
        <f>IFERROR(VLOOKUP(Table36[[#This Row],[Indicator Code]],'[1]Indicators tab'!$A:$P,15,FALSE),"..")</f>
        <v>.</v>
      </c>
      <c r="R277" s="67" t="str">
        <f>IFERROR(VLOOKUP(Table36[[#This Row],[Indicator Code]],'[1]Indicators tab'!$A:$P,16,FALSE),"..")</f>
        <v>ESCAP-World Bank Trade Cost Database</v>
      </c>
    </row>
    <row r="278" spans="2:18" ht="94.5" x14ac:dyDescent="0.35">
      <c r="B278" s="82" t="s">
        <v>1261</v>
      </c>
      <c r="C278" s="88" t="s">
        <v>1240</v>
      </c>
      <c r="D278" s="84" t="s">
        <v>1817</v>
      </c>
      <c r="E278" s="84" t="s">
        <v>1818</v>
      </c>
      <c r="F278" s="79" t="str">
        <f>IFERROR(VLOOKUP(Table36[[#This Row],[Indicator Code]],'[1]Indicators tab'!$A:$P,4,FALSE),"..")</f>
        <v>Index</v>
      </c>
      <c r="G278" s="79" t="str">
        <f>IFERROR(VLOOKUP(Table36[[#This Row],[Indicator Code]],'[1]Indicators tab'!$A:$P,5,FALSE),"..")</f>
        <v>Index</v>
      </c>
      <c r="H278" s="79" t="str">
        <f>IFERROR(VLOOKUP(Table36[[#This Row],[Indicator Code]],'[1]Indicators tab'!$A:$P,6,FALSE),"..")</f>
        <v>Mean</v>
      </c>
      <c r="I278" s="79" t="str">
        <f>IFERROR(VLOOKUP(Table36[[#This Row],[Indicator Code]],'[1]Indicators tab'!$A:$P,7,FALSE),"..")</f>
        <v>Trade volume</v>
      </c>
      <c r="J278" s="79" t="str">
        <f>IFERROR(VLOOKUP(Table36[[#This Row],[Indicator Code]],'[1]Indicators tab'!$A:$P,8,FALSE),"..")</f>
        <v>2000-2019</v>
      </c>
      <c r="K278" s="79">
        <f>IFERROR(VLOOKUP(Table36[[#This Row],[Indicator Code]],'[1]Indicators tab'!$A:$P,9,FALSE),"..")</f>
        <v>2019</v>
      </c>
      <c r="L278" s="80" t="str">
        <f>IFERROR(VLOOKUP(Table36[[#This Row],[Indicator Code]],'[1]Indicators tab'!$A:$P,10,FALSE),"..")</f>
        <v>.</v>
      </c>
      <c r="M278" s="80" t="str">
        <f>IFERROR(VLOOKUP(Table36[[#This Row],[Indicator Code]],'[1]Indicators tab'!$A:$P,11,FALSE),"..")</f>
        <v>.</v>
      </c>
      <c r="N278" s="80" t="s">
        <v>1837</v>
      </c>
      <c r="O278" s="80" t="str">
        <f>IFERROR(VLOOKUP(Table36[[#This Row],[Indicator Code]],'[1]Indicators tab'!$A:$P,13,FALSE),"..")</f>
        <v>.</v>
      </c>
      <c r="P278" s="80" t="str">
        <f>IFERROR(VLOOKUP(Table36[[#This Row],[Indicator Code]],'[1]Indicators tab'!$A:$P,14,FALSE),"..")</f>
        <v>.</v>
      </c>
      <c r="Q278" s="80" t="str">
        <f>IFERROR(VLOOKUP(Table36[[#This Row],[Indicator Code]],'[1]Indicators tab'!$A:$P,15,FALSE),"..")</f>
        <v>.</v>
      </c>
      <c r="R278" s="67" t="str">
        <f>IFERROR(VLOOKUP(Table36[[#This Row],[Indicator Code]],'[1]Indicators tab'!$A:$P,16,FALSE),"..")</f>
        <v>ESCAP-World Bank Trade Cost Database</v>
      </c>
    </row>
    <row r="279" spans="2:18" ht="94.5" x14ac:dyDescent="0.35">
      <c r="B279" s="82" t="s">
        <v>1243</v>
      </c>
      <c r="C279" s="88" t="s">
        <v>1240</v>
      </c>
      <c r="D279" s="84" t="s">
        <v>1819</v>
      </c>
      <c r="E279" s="84" t="s">
        <v>1820</v>
      </c>
      <c r="F279" s="79" t="str">
        <f>IFERROR(VLOOKUP(Table36[[#This Row],[Indicator Code]],'[1]Indicators tab'!$A:$P,4,FALSE),"..")</f>
        <v>Index</v>
      </c>
      <c r="G279" s="79" t="str">
        <f>IFERROR(VLOOKUP(Table36[[#This Row],[Indicator Code]],'[1]Indicators tab'!$A:$P,5,FALSE),"..")</f>
        <v>Index</v>
      </c>
      <c r="H279" s="79" t="str">
        <f>IFERROR(VLOOKUP(Table36[[#This Row],[Indicator Code]],'[1]Indicators tab'!$A:$P,6,FALSE),"..")</f>
        <v>Mean</v>
      </c>
      <c r="I279" s="79" t="str">
        <f>IFERROR(VLOOKUP(Table36[[#This Row],[Indicator Code]],'[1]Indicators tab'!$A:$P,7,FALSE),"..")</f>
        <v>Trade volume</v>
      </c>
      <c r="J279" s="79" t="str">
        <f>IFERROR(VLOOKUP(Table36[[#This Row],[Indicator Code]],'[1]Indicators tab'!$A:$P,8,FALSE),"..")</f>
        <v>2000-2019</v>
      </c>
      <c r="K279" s="79">
        <f>IFERROR(VLOOKUP(Table36[[#This Row],[Indicator Code]],'[1]Indicators tab'!$A:$P,9,FALSE),"..")</f>
        <v>2019</v>
      </c>
      <c r="L279" s="80" t="str">
        <f>IFERROR(VLOOKUP(Table36[[#This Row],[Indicator Code]],'[1]Indicators tab'!$A:$P,10,FALSE),"..")</f>
        <v>.</v>
      </c>
      <c r="M279" s="80" t="str">
        <f>IFERROR(VLOOKUP(Table36[[#This Row],[Indicator Code]],'[1]Indicators tab'!$A:$P,11,FALSE),"..")</f>
        <v>.</v>
      </c>
      <c r="N279" s="80" t="s">
        <v>1837</v>
      </c>
      <c r="O279" s="80" t="str">
        <f>IFERROR(VLOOKUP(Table36[[#This Row],[Indicator Code]],'[1]Indicators tab'!$A:$P,13,FALSE),"..")</f>
        <v>.</v>
      </c>
      <c r="P279" s="80" t="str">
        <f>IFERROR(VLOOKUP(Table36[[#This Row],[Indicator Code]],'[1]Indicators tab'!$A:$P,14,FALSE),"..")</f>
        <v>.</v>
      </c>
      <c r="Q279" s="80" t="str">
        <f>IFERROR(VLOOKUP(Table36[[#This Row],[Indicator Code]],'[1]Indicators tab'!$A:$P,15,FALSE),"..")</f>
        <v>.</v>
      </c>
      <c r="R279" s="67" t="str">
        <f>IFERROR(VLOOKUP(Table36[[#This Row],[Indicator Code]],'[1]Indicators tab'!$A:$P,16,FALSE),"..")</f>
        <v>ESCAP-World Bank Trade Cost Database</v>
      </c>
    </row>
    <row r="280" spans="2:18" ht="94.5" x14ac:dyDescent="0.35">
      <c r="B280" s="82" t="s">
        <v>1244</v>
      </c>
      <c r="C280" s="88" t="s">
        <v>1240</v>
      </c>
      <c r="D280" s="84" t="s">
        <v>1821</v>
      </c>
      <c r="E280" s="84" t="s">
        <v>1822</v>
      </c>
      <c r="F280" s="79" t="str">
        <f>IFERROR(VLOOKUP(Table36[[#This Row],[Indicator Code]],'[1]Indicators tab'!$A:$P,4,FALSE),"..")</f>
        <v>Index</v>
      </c>
      <c r="G280" s="79" t="str">
        <f>IFERROR(VLOOKUP(Table36[[#This Row],[Indicator Code]],'[1]Indicators tab'!$A:$P,5,FALSE),"..")</f>
        <v>Index</v>
      </c>
      <c r="H280" s="79" t="str">
        <f>IFERROR(VLOOKUP(Table36[[#This Row],[Indicator Code]],'[1]Indicators tab'!$A:$P,6,FALSE),"..")</f>
        <v>Mean</v>
      </c>
      <c r="I280" s="79" t="str">
        <f>IFERROR(VLOOKUP(Table36[[#This Row],[Indicator Code]],'[1]Indicators tab'!$A:$P,7,FALSE),"..")</f>
        <v>Trade volume</v>
      </c>
      <c r="J280" s="79" t="str">
        <f>IFERROR(VLOOKUP(Table36[[#This Row],[Indicator Code]],'[1]Indicators tab'!$A:$P,8,FALSE),"..")</f>
        <v>2000-2019</v>
      </c>
      <c r="K280" s="79">
        <f>IFERROR(VLOOKUP(Table36[[#This Row],[Indicator Code]],'[1]Indicators tab'!$A:$P,9,FALSE),"..")</f>
        <v>2019</v>
      </c>
      <c r="L280" s="80" t="str">
        <f>IFERROR(VLOOKUP(Table36[[#This Row],[Indicator Code]],'[1]Indicators tab'!$A:$P,10,FALSE),"..")</f>
        <v>.</v>
      </c>
      <c r="M280" s="80" t="str">
        <f>IFERROR(VLOOKUP(Table36[[#This Row],[Indicator Code]],'[1]Indicators tab'!$A:$P,11,FALSE),"..")</f>
        <v>.</v>
      </c>
      <c r="N280" s="80" t="s">
        <v>1837</v>
      </c>
      <c r="O280" s="80" t="str">
        <f>IFERROR(VLOOKUP(Table36[[#This Row],[Indicator Code]],'[1]Indicators tab'!$A:$P,13,FALSE),"..")</f>
        <v>.</v>
      </c>
      <c r="P280" s="80" t="str">
        <f>IFERROR(VLOOKUP(Table36[[#This Row],[Indicator Code]],'[1]Indicators tab'!$A:$P,14,FALSE),"..")</f>
        <v>.</v>
      </c>
      <c r="Q280" s="80" t="str">
        <f>IFERROR(VLOOKUP(Table36[[#This Row],[Indicator Code]],'[1]Indicators tab'!$A:$P,15,FALSE),"..")</f>
        <v>.</v>
      </c>
      <c r="R280" s="67" t="str">
        <f>IFERROR(VLOOKUP(Table36[[#This Row],[Indicator Code]],'[1]Indicators tab'!$A:$P,16,FALSE),"..")</f>
        <v>ESCAP-World Bank Trade Cost Database</v>
      </c>
    </row>
    <row r="281" spans="2:18" ht="105" x14ac:dyDescent="0.35">
      <c r="B281" s="82" t="s">
        <v>1245</v>
      </c>
      <c r="C281" s="88" t="s">
        <v>1240</v>
      </c>
      <c r="D281" s="84" t="s">
        <v>1823</v>
      </c>
      <c r="E281" s="84" t="s">
        <v>1824</v>
      </c>
      <c r="F281" s="79" t="str">
        <f>IFERROR(VLOOKUP(Table36[[#This Row],[Indicator Code]],'[1]Indicators tab'!$A:$P,4,FALSE),"..")</f>
        <v>Index</v>
      </c>
      <c r="G281" s="79" t="str">
        <f>IFERROR(VLOOKUP(Table36[[#This Row],[Indicator Code]],'[1]Indicators tab'!$A:$P,5,FALSE),"..")</f>
        <v>Index</v>
      </c>
      <c r="H281" s="79" t="str">
        <f>IFERROR(VLOOKUP(Table36[[#This Row],[Indicator Code]],'[1]Indicators tab'!$A:$P,6,FALSE),"..")</f>
        <v>Mean</v>
      </c>
      <c r="I281" s="79" t="str">
        <f>IFERROR(VLOOKUP(Table36[[#This Row],[Indicator Code]],'[1]Indicators tab'!$A:$P,7,FALSE),"..")</f>
        <v>Trade volume</v>
      </c>
      <c r="J281" s="79" t="str">
        <f>IFERROR(VLOOKUP(Table36[[#This Row],[Indicator Code]],'[1]Indicators tab'!$A:$P,8,FALSE),"..")</f>
        <v>2000-2019</v>
      </c>
      <c r="K281" s="79">
        <f>IFERROR(VLOOKUP(Table36[[#This Row],[Indicator Code]],'[1]Indicators tab'!$A:$P,9,FALSE),"..")</f>
        <v>2019</v>
      </c>
      <c r="L281" s="80" t="str">
        <f>IFERROR(VLOOKUP(Table36[[#This Row],[Indicator Code]],'[1]Indicators tab'!$A:$P,10,FALSE),"..")</f>
        <v>.</v>
      </c>
      <c r="M281" s="80" t="str">
        <f>IFERROR(VLOOKUP(Table36[[#This Row],[Indicator Code]],'[1]Indicators tab'!$A:$P,11,FALSE),"..")</f>
        <v>.</v>
      </c>
      <c r="N281" s="80" t="s">
        <v>1837</v>
      </c>
      <c r="O281" s="80" t="str">
        <f>IFERROR(VLOOKUP(Table36[[#This Row],[Indicator Code]],'[1]Indicators tab'!$A:$P,13,FALSE),"..")</f>
        <v>.</v>
      </c>
      <c r="P281" s="80" t="str">
        <f>IFERROR(VLOOKUP(Table36[[#This Row],[Indicator Code]],'[1]Indicators tab'!$A:$P,14,FALSE),"..")</f>
        <v>.</v>
      </c>
      <c r="Q281" s="80" t="str">
        <f>IFERROR(VLOOKUP(Table36[[#This Row],[Indicator Code]],'[1]Indicators tab'!$A:$P,15,FALSE),"..")</f>
        <v>.</v>
      </c>
      <c r="R281" s="67" t="str">
        <f>IFERROR(VLOOKUP(Table36[[#This Row],[Indicator Code]],'[1]Indicators tab'!$A:$P,16,FALSE),"..")</f>
        <v>ESCAP-World Bank Trade Cost Database</v>
      </c>
    </row>
    <row r="282" spans="2:18" ht="94.5" x14ac:dyDescent="0.35">
      <c r="B282" s="82" t="s">
        <v>1236</v>
      </c>
      <c r="C282" s="88" t="s">
        <v>1240</v>
      </c>
      <c r="D282" s="84" t="s">
        <v>1825</v>
      </c>
      <c r="E282" s="84" t="s">
        <v>1826</v>
      </c>
      <c r="F282" s="79" t="str">
        <f>IFERROR(VLOOKUP(Table36[[#This Row],[Indicator Code]],'[1]Indicators tab'!$A:$P,4,FALSE),"..")</f>
        <v>Index</v>
      </c>
      <c r="G282" s="79" t="str">
        <f>IFERROR(VLOOKUP(Table36[[#This Row],[Indicator Code]],'[1]Indicators tab'!$A:$P,5,FALSE),"..")</f>
        <v>Index</v>
      </c>
      <c r="H282" s="79" t="str">
        <f>IFERROR(VLOOKUP(Table36[[#This Row],[Indicator Code]],'[1]Indicators tab'!$A:$P,6,FALSE),"..")</f>
        <v>Mean</v>
      </c>
      <c r="I282" s="79" t="str">
        <f>IFERROR(VLOOKUP(Table36[[#This Row],[Indicator Code]],'[1]Indicators tab'!$A:$P,7,FALSE),"..")</f>
        <v>Trade volume</v>
      </c>
      <c r="J282" s="79" t="str">
        <f>IFERROR(VLOOKUP(Table36[[#This Row],[Indicator Code]],'[1]Indicators tab'!$A:$P,8,FALSE),"..")</f>
        <v>2000-2019</v>
      </c>
      <c r="K282" s="79">
        <f>IFERROR(VLOOKUP(Table36[[#This Row],[Indicator Code]],'[1]Indicators tab'!$A:$P,9,FALSE),"..")</f>
        <v>2019</v>
      </c>
      <c r="L282" s="80" t="str">
        <f>IFERROR(VLOOKUP(Table36[[#This Row],[Indicator Code]],'[1]Indicators tab'!$A:$P,10,FALSE),"..")</f>
        <v>.</v>
      </c>
      <c r="M282" s="80" t="str">
        <f>IFERROR(VLOOKUP(Table36[[#This Row],[Indicator Code]],'[1]Indicators tab'!$A:$P,11,FALSE),"..")</f>
        <v>.</v>
      </c>
      <c r="N282" s="80" t="s">
        <v>1837</v>
      </c>
      <c r="O282" s="80" t="str">
        <f>IFERROR(VLOOKUP(Table36[[#This Row],[Indicator Code]],'[1]Indicators tab'!$A:$P,13,FALSE),"..")</f>
        <v>.</v>
      </c>
      <c r="P282" s="80" t="str">
        <f>IFERROR(VLOOKUP(Table36[[#This Row],[Indicator Code]],'[1]Indicators tab'!$A:$P,14,FALSE),"..")</f>
        <v>.</v>
      </c>
      <c r="Q282" s="80" t="str">
        <f>IFERROR(VLOOKUP(Table36[[#This Row],[Indicator Code]],'[1]Indicators tab'!$A:$P,15,FALSE),"..")</f>
        <v>.</v>
      </c>
      <c r="R282" s="67" t="str">
        <f>IFERROR(VLOOKUP(Table36[[#This Row],[Indicator Code]],'[1]Indicators tab'!$A:$P,16,FALSE),"..")</f>
        <v>ESCAP-World Bank Trade Cost Database</v>
      </c>
    </row>
    <row r="283" spans="2:18" ht="94.5" x14ac:dyDescent="0.35">
      <c r="B283" s="82" t="s">
        <v>1262</v>
      </c>
      <c r="C283" s="88" t="s">
        <v>1240</v>
      </c>
      <c r="D283" s="84" t="s">
        <v>1827</v>
      </c>
      <c r="E283" s="84" t="s">
        <v>1828</v>
      </c>
      <c r="F283" s="79" t="str">
        <f>IFERROR(VLOOKUP(Table36[[#This Row],[Indicator Code]],'[1]Indicators tab'!$A:$P,4,FALSE),"..")</f>
        <v>Index</v>
      </c>
      <c r="G283" s="79" t="str">
        <f>IFERROR(VLOOKUP(Table36[[#This Row],[Indicator Code]],'[1]Indicators tab'!$A:$P,5,FALSE),"..")</f>
        <v>Index</v>
      </c>
      <c r="H283" s="79" t="str">
        <f>IFERROR(VLOOKUP(Table36[[#This Row],[Indicator Code]],'[1]Indicators tab'!$A:$P,6,FALSE),"..")</f>
        <v>Mean</v>
      </c>
      <c r="I283" s="79" t="str">
        <f>IFERROR(VLOOKUP(Table36[[#This Row],[Indicator Code]],'[1]Indicators tab'!$A:$P,7,FALSE),"..")</f>
        <v>Trade volume</v>
      </c>
      <c r="J283" s="79" t="str">
        <f>IFERROR(VLOOKUP(Table36[[#This Row],[Indicator Code]],'[1]Indicators tab'!$A:$P,8,FALSE),"..")</f>
        <v>2000-2019</v>
      </c>
      <c r="K283" s="79">
        <f>IFERROR(VLOOKUP(Table36[[#This Row],[Indicator Code]],'[1]Indicators tab'!$A:$P,9,FALSE),"..")</f>
        <v>2019</v>
      </c>
      <c r="L283" s="80" t="str">
        <f>IFERROR(VLOOKUP(Table36[[#This Row],[Indicator Code]],'[1]Indicators tab'!$A:$P,10,FALSE),"..")</f>
        <v>.</v>
      </c>
      <c r="M283" s="80" t="str">
        <f>IFERROR(VLOOKUP(Table36[[#This Row],[Indicator Code]],'[1]Indicators tab'!$A:$P,11,FALSE),"..")</f>
        <v>.</v>
      </c>
      <c r="N283" s="80" t="s">
        <v>1837</v>
      </c>
      <c r="O283" s="80" t="str">
        <f>IFERROR(VLOOKUP(Table36[[#This Row],[Indicator Code]],'[1]Indicators tab'!$A:$P,13,FALSE),"..")</f>
        <v>.</v>
      </c>
      <c r="P283" s="80" t="str">
        <f>IFERROR(VLOOKUP(Table36[[#This Row],[Indicator Code]],'[1]Indicators tab'!$A:$P,14,FALSE),"..")</f>
        <v>.</v>
      </c>
      <c r="Q283" s="80" t="str">
        <f>IFERROR(VLOOKUP(Table36[[#This Row],[Indicator Code]],'[1]Indicators tab'!$A:$P,15,FALSE),"..")</f>
        <v>.</v>
      </c>
      <c r="R283" s="67" t="str">
        <f>IFERROR(VLOOKUP(Table36[[#This Row],[Indicator Code]],'[1]Indicators tab'!$A:$P,16,FALSE),"..")</f>
        <v>ESCAP-World Bank Trade Cost Database</v>
      </c>
    </row>
    <row r="284" spans="2:18" ht="94.5" x14ac:dyDescent="0.35">
      <c r="B284" s="82" t="s">
        <v>1263</v>
      </c>
      <c r="C284" s="88" t="s">
        <v>1240</v>
      </c>
      <c r="D284" s="84" t="s">
        <v>1829</v>
      </c>
      <c r="E284" s="84" t="s">
        <v>1830</v>
      </c>
      <c r="F284" s="79" t="str">
        <f>IFERROR(VLOOKUP(Table36[[#This Row],[Indicator Code]],'[1]Indicators tab'!$A:$P,4,FALSE),"..")</f>
        <v>Index</v>
      </c>
      <c r="G284" s="79" t="str">
        <f>IFERROR(VLOOKUP(Table36[[#This Row],[Indicator Code]],'[1]Indicators tab'!$A:$P,5,FALSE),"..")</f>
        <v>Index</v>
      </c>
      <c r="H284" s="79" t="str">
        <f>IFERROR(VLOOKUP(Table36[[#This Row],[Indicator Code]],'[1]Indicators tab'!$A:$P,6,FALSE),"..")</f>
        <v>Mean</v>
      </c>
      <c r="I284" s="79" t="str">
        <f>IFERROR(VLOOKUP(Table36[[#This Row],[Indicator Code]],'[1]Indicators tab'!$A:$P,7,FALSE),"..")</f>
        <v>Trade volume</v>
      </c>
      <c r="J284" s="79" t="str">
        <f>IFERROR(VLOOKUP(Table36[[#This Row],[Indicator Code]],'[1]Indicators tab'!$A:$P,8,FALSE),"..")</f>
        <v>2000-2019</v>
      </c>
      <c r="K284" s="79">
        <f>IFERROR(VLOOKUP(Table36[[#This Row],[Indicator Code]],'[1]Indicators tab'!$A:$P,9,FALSE),"..")</f>
        <v>2019</v>
      </c>
      <c r="L284" s="80" t="str">
        <f>IFERROR(VLOOKUP(Table36[[#This Row],[Indicator Code]],'[1]Indicators tab'!$A:$P,10,FALSE),"..")</f>
        <v>.</v>
      </c>
      <c r="M284" s="80" t="str">
        <f>IFERROR(VLOOKUP(Table36[[#This Row],[Indicator Code]],'[1]Indicators tab'!$A:$P,11,FALSE),"..")</f>
        <v>.</v>
      </c>
      <c r="N284" s="80" t="s">
        <v>1837</v>
      </c>
      <c r="O284" s="80" t="str">
        <f>IFERROR(VLOOKUP(Table36[[#This Row],[Indicator Code]],'[1]Indicators tab'!$A:$P,13,FALSE),"..")</f>
        <v>.</v>
      </c>
      <c r="P284" s="80" t="str">
        <f>IFERROR(VLOOKUP(Table36[[#This Row],[Indicator Code]],'[1]Indicators tab'!$A:$P,14,FALSE),"..")</f>
        <v>.</v>
      </c>
      <c r="Q284" s="80" t="str">
        <f>IFERROR(VLOOKUP(Table36[[#This Row],[Indicator Code]],'[1]Indicators tab'!$A:$P,15,FALSE),"..")</f>
        <v>.</v>
      </c>
      <c r="R284" s="67" t="str">
        <f>IFERROR(VLOOKUP(Table36[[#This Row],[Indicator Code]],'[1]Indicators tab'!$A:$P,16,FALSE),"..")</f>
        <v>ESCAP-World Bank Trade Cost Database</v>
      </c>
    </row>
    <row r="285" spans="2:18" ht="31.5" x14ac:dyDescent="0.35">
      <c r="B285" s="82" t="s">
        <v>1246</v>
      </c>
      <c r="C285" s="88" t="s">
        <v>1333</v>
      </c>
      <c r="D285" s="84" t="s">
        <v>1831</v>
      </c>
      <c r="E285" s="84" t="s">
        <v>1832</v>
      </c>
      <c r="F285" s="79" t="str">
        <f>IFERROR(VLOOKUP(Table36[[#This Row],[Indicator Code]],'[1]Indicators tab'!$A:$P,4,FALSE),"..")</f>
        <v>Certificates</v>
      </c>
      <c r="G285" s="79" t="str">
        <f>IFERROR(VLOOKUP(Table36[[#This Row],[Indicator Code]],'[1]Indicators tab'!$A:$P,5,FALSE),"..")</f>
        <v>Units</v>
      </c>
      <c r="H285" s="79" t="str">
        <f>IFERROR(VLOOKUP(Table36[[#This Row],[Indicator Code]],'[1]Indicators tab'!$A:$P,6,FALSE),"..")</f>
        <v>Sum</v>
      </c>
      <c r="I285" s="79" t="str">
        <f>IFERROR(VLOOKUP(Table36[[#This Row],[Indicator Code]],'[1]Indicators tab'!$A:$P,7,FALSE),"..")</f>
        <v>Unweighted</v>
      </c>
      <c r="J285" s="79" t="str">
        <f>IFERROR(VLOOKUP(Table36[[#This Row],[Indicator Code]],'[1]Indicators tab'!$A:$P,8,FALSE),"..")</f>
        <v>2000-2020</v>
      </c>
      <c r="K285" s="79">
        <f>IFERROR(VLOOKUP(Table36[[#This Row],[Indicator Code]],'[1]Indicators tab'!$A:$P,9,FALSE),"..")</f>
        <v>2020</v>
      </c>
      <c r="L285" s="80">
        <f>IFERROR(VLOOKUP(Table36[[#This Row],[Indicator Code]],'[1]Indicators tab'!$A:$P,10,FALSE),"..")</f>
        <v>96.296296296296305</v>
      </c>
      <c r="M285" s="80">
        <f>IFERROR(VLOOKUP(Table36[[#This Row],[Indicator Code]],'[1]Indicators tab'!$A:$P,11,FALSE),"..")</f>
        <v>99.147545314925694</v>
      </c>
      <c r="N285" s="80">
        <v>99.822191544570202</v>
      </c>
      <c r="O285" s="80">
        <f>IFERROR(VLOOKUP(Table36[[#This Row],[Indicator Code]],'[1]Indicators tab'!$A:$P,13,FALSE),"..")</f>
        <v>93.525179856115102</v>
      </c>
      <c r="P285" s="80">
        <f>IFERROR(VLOOKUP(Table36[[#This Row],[Indicator Code]],'[1]Indicators tab'!$A:$P,14,FALSE),"..")</f>
        <v>99.960474892320093</v>
      </c>
      <c r="Q285" s="80">
        <f>IFERROR(VLOOKUP(Table36[[#This Row],[Indicator Code]],'[1]Indicators tab'!$A:$P,15,FALSE),"..")</f>
        <v>99.992295382983102</v>
      </c>
      <c r="R285" s="67" t="str">
        <f>IFERROR(VLOOKUP(Table36[[#This Row],[Indicator Code]],'[1]Indicators tab'!$A:$P,16,FALSE),"..")</f>
        <v>International Organization for Standardization</v>
      </c>
    </row>
    <row r="286" spans="2:18" ht="31.5" x14ac:dyDescent="0.35">
      <c r="B286" s="82" t="s">
        <v>1237</v>
      </c>
      <c r="C286" s="88" t="s">
        <v>1333</v>
      </c>
      <c r="D286" s="84" t="s">
        <v>1833</v>
      </c>
      <c r="E286" s="84" t="s">
        <v>1834</v>
      </c>
      <c r="F286" s="79" t="str">
        <f>IFERROR(VLOOKUP(Table36[[#This Row],[Indicator Code]],'[1]Indicators tab'!$A:$P,4,FALSE),"..")</f>
        <v>Certificates</v>
      </c>
      <c r="G286" s="79" t="str">
        <f>IFERROR(VLOOKUP(Table36[[#This Row],[Indicator Code]],'[1]Indicators tab'!$A:$P,5,FALSE),"..")</f>
        <v>Units</v>
      </c>
      <c r="H286" s="79" t="str">
        <f>IFERROR(VLOOKUP(Table36[[#This Row],[Indicator Code]],'[1]Indicators tab'!$A:$P,6,FALSE),"..")</f>
        <v>Sum</v>
      </c>
      <c r="I286" s="79" t="str">
        <f>IFERROR(VLOOKUP(Table36[[#This Row],[Indicator Code]],'[1]Indicators tab'!$A:$P,7,FALSE),"..")</f>
        <v>Unweighted</v>
      </c>
      <c r="J286" s="79" t="str">
        <f>IFERROR(VLOOKUP(Table36[[#This Row],[Indicator Code]],'[1]Indicators tab'!$A:$P,8,FALSE),"..")</f>
        <v>2000-2020</v>
      </c>
      <c r="K286" s="79">
        <f>IFERROR(VLOOKUP(Table36[[#This Row],[Indicator Code]],'[1]Indicators tab'!$A:$P,9,FALSE),"..")</f>
        <v>2020</v>
      </c>
      <c r="L286" s="80">
        <f>IFERROR(VLOOKUP(Table36[[#This Row],[Indicator Code]],'[1]Indicators tab'!$A:$P,10,FALSE),"..")</f>
        <v>87.037037037037095</v>
      </c>
      <c r="M286" s="80">
        <f>IFERROR(VLOOKUP(Table36[[#This Row],[Indicator Code]],'[1]Indicators tab'!$A:$P,11,FALSE),"..")</f>
        <v>97.598589076723798</v>
      </c>
      <c r="N286" s="80">
        <v>99.298851333225898</v>
      </c>
      <c r="O286" s="80">
        <f>IFERROR(VLOOKUP(Table36[[#This Row],[Indicator Code]],'[1]Indicators tab'!$A:$P,13,FALSE),"..")</f>
        <v>87.050359712230204</v>
      </c>
      <c r="P286" s="80">
        <f>IFERROR(VLOOKUP(Table36[[#This Row],[Indicator Code]],'[1]Indicators tab'!$A:$P,14,FALSE),"..")</f>
        <v>99.538714220897404</v>
      </c>
      <c r="Q286" s="80">
        <f>IFERROR(VLOOKUP(Table36[[#This Row],[Indicator Code]],'[1]Indicators tab'!$A:$P,15,FALSE),"..")</f>
        <v>99.984094045866996</v>
      </c>
      <c r="R286" s="67" t="str">
        <f>IFERROR(VLOOKUP(Table36[[#This Row],[Indicator Code]],'[1]Indicators tab'!$A:$P,16,FALSE),"..")</f>
        <v>International Organization for Standardization</v>
      </c>
    </row>
    <row r="287" spans="2:18" ht="31.5" x14ac:dyDescent="0.35">
      <c r="B287" s="86" t="s">
        <v>1238</v>
      </c>
      <c r="C287" s="88" t="s">
        <v>1333</v>
      </c>
      <c r="D287" s="84" t="s">
        <v>1835</v>
      </c>
      <c r="E287" s="84" t="s">
        <v>1836</v>
      </c>
      <c r="F287" s="79" t="str">
        <f>IFERROR(VLOOKUP(Table36[[#This Row],[Indicator Code]],'[1]Indicators tab'!$A:$P,4,FALSE),"..")</f>
        <v>Certificates</v>
      </c>
      <c r="G287" s="79" t="str">
        <f>IFERROR(VLOOKUP(Table36[[#This Row],[Indicator Code]],'[1]Indicators tab'!$A:$P,5,FALSE),"..")</f>
        <v>Units</v>
      </c>
      <c r="H287" s="79" t="str">
        <f>IFERROR(VLOOKUP(Table36[[#This Row],[Indicator Code]],'[1]Indicators tab'!$A:$P,6,FALSE),"..")</f>
        <v>Sum</v>
      </c>
      <c r="I287" s="79" t="str">
        <f>IFERROR(VLOOKUP(Table36[[#This Row],[Indicator Code]],'[1]Indicators tab'!$A:$P,7,FALSE),"..")</f>
        <v>Unweighted</v>
      </c>
      <c r="J287" s="79" t="str">
        <f>IFERROR(VLOOKUP(Table36[[#This Row],[Indicator Code]],'[1]Indicators tab'!$A:$P,8,FALSE),"..")</f>
        <v>2011-2020</v>
      </c>
      <c r="K287" s="79">
        <f>IFERROR(VLOOKUP(Table36[[#This Row],[Indicator Code]],'[1]Indicators tab'!$A:$P,9,FALSE),"..")</f>
        <v>2020</v>
      </c>
      <c r="L287" s="80">
        <f>IFERROR(VLOOKUP(Table36[[#This Row],[Indicator Code]],'[1]Indicators tab'!$A:$P,10,FALSE),"..")</f>
        <v>18.518518518518501</v>
      </c>
      <c r="M287" s="80">
        <f>IFERROR(VLOOKUP(Table36[[#This Row],[Indicator Code]],'[1]Indicators tab'!$A:$P,11,FALSE),"..")</f>
        <v>24.603350666494201</v>
      </c>
      <c r="N287" s="80">
        <v>50.370183806678398</v>
      </c>
      <c r="O287" s="80">
        <f>IFERROR(VLOOKUP(Table36[[#This Row],[Indicator Code]],'[1]Indicators tab'!$A:$P,13,FALSE),"..")</f>
        <v>62.589928057553998</v>
      </c>
      <c r="P287" s="80">
        <f>IFERROR(VLOOKUP(Table36[[#This Row],[Indicator Code]],'[1]Indicators tab'!$A:$P,14,FALSE),"..")</f>
        <v>93.026850148479497</v>
      </c>
      <c r="Q287" s="80">
        <f>IFERROR(VLOOKUP(Table36[[#This Row],[Indicator Code]],'[1]Indicators tab'!$A:$P,15,FALSE),"..")</f>
        <v>97.736540452902105</v>
      </c>
      <c r="R287" s="67" t="str">
        <f>IFERROR(VLOOKUP(Table36[[#This Row],[Indicator Code]],'[1]Indicators tab'!$A:$P,16,FALSE),"..")</f>
        <v>International Organization for Standardization</v>
      </c>
    </row>
    <row r="288" spans="2:18" x14ac:dyDescent="0.35">
      <c r="B288" s="86"/>
      <c r="C288" s="83"/>
      <c r="D288" s="84"/>
      <c r="E288" s="84"/>
      <c r="F288" s="79"/>
      <c r="G288" s="79"/>
      <c r="H288" s="79"/>
      <c r="I288" s="79"/>
      <c r="J288" s="79"/>
      <c r="K288" s="79"/>
      <c r="L288" s="80"/>
      <c r="M288" s="80"/>
      <c r="N288" s="80"/>
      <c r="O288" s="80"/>
      <c r="P288" s="80"/>
      <c r="Q288" s="80"/>
      <c r="R288" s="67"/>
    </row>
    <row r="289" spans="2:18" ht="15.5" x14ac:dyDescent="0.35">
      <c r="B289" s="69" t="s">
        <v>1277</v>
      </c>
      <c r="C289" s="71"/>
      <c r="D289" s="67"/>
      <c r="E289" s="67"/>
      <c r="F289" s="79"/>
      <c r="G289" s="79"/>
      <c r="H289" s="79"/>
      <c r="I289" s="79"/>
      <c r="J289" s="79"/>
      <c r="K289" s="79"/>
      <c r="L289" s="80"/>
      <c r="M289" s="80"/>
      <c r="N289" s="80"/>
      <c r="O289" s="80"/>
      <c r="P289" s="80"/>
      <c r="Q289" s="80"/>
      <c r="R289" s="67"/>
    </row>
    <row r="290" spans="2:18" x14ac:dyDescent="0.35">
      <c r="B290" s="70"/>
      <c r="C290" s="71"/>
      <c r="D290" s="67"/>
      <c r="E290" s="67"/>
      <c r="F290" s="79"/>
      <c r="G290" s="79"/>
      <c r="H290" s="79"/>
      <c r="I290" s="79"/>
      <c r="J290" s="79"/>
      <c r="K290" s="79"/>
      <c r="L290" s="80"/>
      <c r="M290" s="80"/>
      <c r="N290" s="80"/>
      <c r="O290" s="80"/>
      <c r="P290" s="80"/>
      <c r="Q290" s="80"/>
      <c r="R290" s="67"/>
    </row>
    <row r="291" spans="2:18" x14ac:dyDescent="0.35">
      <c r="B291" s="70" t="s">
        <v>1334</v>
      </c>
      <c r="C291" s="81"/>
      <c r="D291"/>
      <c r="E291"/>
      <c r="F291"/>
      <c r="G291"/>
      <c r="H291"/>
      <c r="I291"/>
      <c r="J291"/>
      <c r="K291"/>
      <c r="L291"/>
      <c r="M291"/>
      <c r="N291"/>
      <c r="O291"/>
      <c r="P291"/>
      <c r="Q291"/>
      <c r="R291"/>
    </row>
    <row r="292" spans="2:18" x14ac:dyDescent="0.35">
      <c r="B292" s="70" t="s">
        <v>1335</v>
      </c>
      <c r="C292" s="81"/>
      <c r="D292"/>
      <c r="E292"/>
      <c r="F292"/>
      <c r="G292"/>
      <c r="H292"/>
      <c r="I292"/>
      <c r="J292"/>
      <c r="K292"/>
      <c r="L292"/>
      <c r="M292"/>
      <c r="N292"/>
      <c r="O292"/>
      <c r="P292"/>
      <c r="Q292"/>
      <c r="R292"/>
    </row>
    <row r="293" spans="2:18" x14ac:dyDescent="0.35">
      <c r="B293" s="21"/>
      <c r="C293" s="81"/>
      <c r="D293"/>
      <c r="E293"/>
      <c r="F293"/>
      <c r="G293"/>
      <c r="H293"/>
      <c r="I293"/>
      <c r="J293"/>
      <c r="K293"/>
      <c r="L293"/>
      <c r="M293"/>
      <c r="N293"/>
      <c r="O293"/>
      <c r="P293"/>
      <c r="Q293"/>
      <c r="R293"/>
    </row>
    <row r="294" spans="2:18" x14ac:dyDescent="0.35">
      <c r="B294"/>
      <c r="C294" s="81"/>
      <c r="D294"/>
      <c r="E294"/>
      <c r="F294"/>
      <c r="G294"/>
      <c r="H294"/>
      <c r="I294"/>
      <c r="J294"/>
      <c r="K294"/>
      <c r="L294"/>
      <c r="M294"/>
      <c r="N294"/>
      <c r="O294"/>
      <c r="P294"/>
      <c r="Q294"/>
      <c r="R294"/>
    </row>
    <row r="295" spans="2:18" x14ac:dyDescent="0.35">
      <c r="B295"/>
      <c r="C295" s="81"/>
      <c r="D295"/>
      <c r="E295"/>
      <c r="F295"/>
      <c r="G295"/>
      <c r="H295"/>
      <c r="I295"/>
      <c r="J295"/>
      <c r="K295"/>
      <c r="L295"/>
      <c r="M295"/>
      <c r="N295"/>
      <c r="O295"/>
      <c r="P295"/>
      <c r="Q295"/>
      <c r="R295"/>
    </row>
    <row r="296" spans="2:18" x14ac:dyDescent="0.35">
      <c r="B296"/>
      <c r="C296" s="81"/>
      <c r="D296"/>
      <c r="E296"/>
      <c r="F296"/>
      <c r="G296"/>
      <c r="H296"/>
      <c r="I296"/>
      <c r="J296"/>
      <c r="K296"/>
      <c r="L296"/>
      <c r="M296"/>
      <c r="N296"/>
      <c r="O296"/>
      <c r="P296"/>
      <c r="Q296"/>
      <c r="R296"/>
    </row>
    <row r="297" spans="2:18" x14ac:dyDescent="0.35">
      <c r="B297"/>
      <c r="C297" s="81"/>
      <c r="D297"/>
      <c r="E297"/>
      <c r="F297"/>
      <c r="G297"/>
      <c r="H297"/>
      <c r="I297"/>
      <c r="J297"/>
      <c r="K297"/>
      <c r="L297"/>
      <c r="M297"/>
      <c r="N297"/>
      <c r="O297"/>
      <c r="P297"/>
      <c r="Q297"/>
      <c r="R297"/>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73" location="'Tab27'!A1" display="Table 27"/>
    <hyperlink ref="C285" location="'Tab28'!A1" display="Table 28"/>
    <hyperlink ref="B1" location="Contents!A1" display="Back to Contents"/>
    <hyperlink ref="B289" r:id="rId1"/>
    <hyperlink ref="C251" location="'Tab26'!A1" display="Table 26"/>
    <hyperlink ref="C252:C272" location="'Tab26'!A1" display="Table 26"/>
    <hyperlink ref="C274:C284" location="'Tab27'!A1" display="Table 27"/>
    <hyperlink ref="C286:C287" location="'Tab28'!A1" display="Table 28"/>
    <hyperlink ref="B292" r:id="rId2"/>
    <hyperlink ref="B291" r:id="rId3"/>
  </hyperlinks>
  <pageMargins left="0.7" right="0.7" top="0.75" bottom="0.75" header="0.3" footer="0.3"/>
  <pageSetup paperSize="9" orientation="portrait" r:id="rId4"/>
  <tableParts count="1">
    <tablePart r:id="rId5"/>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tabSelected="1"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1275</v>
      </c>
    </row>
    <row r="2" spans="1:5" ht="15" customHeight="1" x14ac:dyDescent="0.35">
      <c r="B2" s="364" t="s">
        <v>314</v>
      </c>
      <c r="C2" s="365"/>
      <c r="D2" s="365"/>
      <c r="E2" s="365"/>
    </row>
    <row r="3" spans="1:5" x14ac:dyDescent="0.35">
      <c r="A3" s="10"/>
      <c r="B3" s="65" t="s">
        <v>117</v>
      </c>
      <c r="C3" s="65" t="s">
        <v>197</v>
      </c>
      <c r="D3" s="65" t="s">
        <v>553</v>
      </c>
      <c r="E3" s="65" t="s">
        <v>198</v>
      </c>
    </row>
    <row r="4" spans="1:5" s="5" customFormat="1" x14ac:dyDescent="0.35">
      <c r="A4" s="10"/>
      <c r="B4" s="66" t="s">
        <v>1838</v>
      </c>
      <c r="C4" s="66" t="s">
        <v>1839</v>
      </c>
      <c r="D4" s="89" t="s">
        <v>1840</v>
      </c>
      <c r="E4" s="66" t="s">
        <v>1841</v>
      </c>
    </row>
    <row r="5" spans="1:5" s="5" customFormat="1" x14ac:dyDescent="0.35">
      <c r="A5" s="10"/>
      <c r="B5" s="66" t="s">
        <v>1842</v>
      </c>
      <c r="C5" s="66" t="s">
        <v>1843</v>
      </c>
      <c r="D5" s="89" t="s">
        <v>1844</v>
      </c>
      <c r="E5" s="66" t="s">
        <v>1845</v>
      </c>
    </row>
    <row r="6" spans="1:5" s="5" customFormat="1" x14ac:dyDescent="0.35">
      <c r="A6" s="10"/>
      <c r="B6" s="66" t="s">
        <v>1846</v>
      </c>
      <c r="C6" s="66" t="s">
        <v>1847</v>
      </c>
      <c r="D6" s="89" t="s">
        <v>1848</v>
      </c>
      <c r="E6" s="66" t="s">
        <v>1849</v>
      </c>
    </row>
    <row r="7" spans="1:5" s="5" customFormat="1" x14ac:dyDescent="0.35">
      <c r="A7" s="10"/>
      <c r="B7" s="66" t="s">
        <v>1850</v>
      </c>
      <c r="C7" s="66" t="s">
        <v>1851</v>
      </c>
      <c r="D7" s="89" t="s">
        <v>1852</v>
      </c>
      <c r="E7" s="66" t="s">
        <v>1853</v>
      </c>
    </row>
    <row r="8" spans="1:5" s="5" customFormat="1" x14ac:dyDescent="0.35">
      <c r="A8" s="10"/>
      <c r="B8" s="66" t="s">
        <v>1854</v>
      </c>
      <c r="C8" s="66" t="s">
        <v>1855</v>
      </c>
      <c r="D8" s="89" t="s">
        <v>1856</v>
      </c>
      <c r="E8" s="66" t="s">
        <v>1857</v>
      </c>
    </row>
    <row r="9" spans="1:5" s="5" customFormat="1" x14ac:dyDescent="0.35">
      <c r="A9" s="10"/>
      <c r="B9" s="66" t="s">
        <v>1858</v>
      </c>
      <c r="C9" s="66" t="s">
        <v>1859</v>
      </c>
      <c r="D9" s="89" t="s">
        <v>1860</v>
      </c>
      <c r="E9" s="66" t="s">
        <v>1861</v>
      </c>
    </row>
    <row r="10" spans="1:5" s="5" customFormat="1" x14ac:dyDescent="0.35">
      <c r="A10" s="10"/>
      <c r="B10" s="66" t="s">
        <v>1862</v>
      </c>
      <c r="C10" s="66" t="s">
        <v>1863</v>
      </c>
      <c r="D10" s="89" t="s">
        <v>1864</v>
      </c>
      <c r="E10" s="66" t="s">
        <v>1865</v>
      </c>
    </row>
    <row r="11" spans="1:5" s="5" customFormat="1" x14ac:dyDescent="0.35">
      <c r="A11" s="10"/>
      <c r="B11" s="66" t="s">
        <v>1866</v>
      </c>
      <c r="C11" s="66" t="s">
        <v>1867</v>
      </c>
      <c r="D11" s="89" t="s">
        <v>1868</v>
      </c>
      <c r="E11" s="66" t="s">
        <v>1869</v>
      </c>
    </row>
    <row r="12" spans="1:5" s="5" customFormat="1" x14ac:dyDescent="0.35">
      <c r="A12" s="10"/>
      <c r="B12" s="66" t="s">
        <v>1870</v>
      </c>
      <c r="C12" s="66" t="s">
        <v>1871</v>
      </c>
      <c r="D12" s="89" t="s">
        <v>1872</v>
      </c>
      <c r="E12" s="66" t="s">
        <v>1873</v>
      </c>
    </row>
    <row r="13" spans="1:5" s="5" customFormat="1" x14ac:dyDescent="0.35">
      <c r="A13" s="10"/>
      <c r="B13" s="66" t="s">
        <v>1874</v>
      </c>
      <c r="C13" s="66" t="s">
        <v>1875</v>
      </c>
      <c r="D13" s="89" t="s">
        <v>1876</v>
      </c>
      <c r="E13" s="66" t="s">
        <v>1877</v>
      </c>
    </row>
    <row r="14" spans="1:5" s="5" customFormat="1" x14ac:dyDescent="0.35">
      <c r="A14" s="10"/>
      <c r="B14" s="66" t="s">
        <v>1878</v>
      </c>
      <c r="C14" s="66" t="s">
        <v>1879</v>
      </c>
      <c r="D14" s="89" t="s">
        <v>1880</v>
      </c>
      <c r="E14" s="66" t="s">
        <v>1881</v>
      </c>
    </row>
    <row r="15" spans="1:5" s="5" customFormat="1" x14ac:dyDescent="0.35">
      <c r="A15" s="10"/>
      <c r="B15" s="66" t="s">
        <v>1882</v>
      </c>
      <c r="C15" s="66" t="s">
        <v>1883</v>
      </c>
      <c r="D15" s="89" t="s">
        <v>1884</v>
      </c>
      <c r="E15" s="66" t="s">
        <v>1885</v>
      </c>
    </row>
    <row r="16" spans="1:5" s="5" customFormat="1" x14ac:dyDescent="0.35">
      <c r="A16" s="10"/>
      <c r="B16" s="66" t="s">
        <v>1886</v>
      </c>
      <c r="C16" s="66" t="s">
        <v>1887</v>
      </c>
      <c r="D16" s="89" t="s">
        <v>1888</v>
      </c>
      <c r="E16" s="66" t="s">
        <v>1889</v>
      </c>
    </row>
    <row r="17" spans="1:5" s="5" customFormat="1" x14ac:dyDescent="0.35">
      <c r="A17" s="10"/>
      <c r="B17" s="66" t="s">
        <v>1890</v>
      </c>
      <c r="C17" s="66" t="s">
        <v>1891</v>
      </c>
      <c r="D17" s="89" t="s">
        <v>1892</v>
      </c>
      <c r="E17" s="66" t="s">
        <v>1893</v>
      </c>
    </row>
    <row r="18" spans="1:5" s="5" customFormat="1" x14ac:dyDescent="0.35">
      <c r="A18" s="10"/>
      <c r="B18" s="66" t="s">
        <v>1894</v>
      </c>
      <c r="C18" s="66" t="s">
        <v>1887</v>
      </c>
      <c r="D18" s="89" t="s">
        <v>1895</v>
      </c>
      <c r="E18" s="66" t="s">
        <v>1896</v>
      </c>
    </row>
    <row r="19" spans="1:5" x14ac:dyDescent="0.35">
      <c r="A19" s="10"/>
      <c r="B19" s="66" t="s">
        <v>1897</v>
      </c>
      <c r="C19" s="66" t="s">
        <v>1898</v>
      </c>
      <c r="D19" s="89" t="s">
        <v>1895</v>
      </c>
      <c r="E19" s="66" t="s">
        <v>1899</v>
      </c>
    </row>
    <row r="20" spans="1:5" x14ac:dyDescent="0.35">
      <c r="A20" s="10"/>
      <c r="B20" s="66" t="s">
        <v>1900</v>
      </c>
      <c r="C20" s="66" t="s">
        <v>1901</v>
      </c>
      <c r="D20" s="89" t="s">
        <v>1888</v>
      </c>
      <c r="E20" s="66" t="s">
        <v>1902</v>
      </c>
    </row>
    <row r="21" spans="1:5" x14ac:dyDescent="0.35">
      <c r="A21" s="10"/>
      <c r="B21" s="66" t="s">
        <v>1903</v>
      </c>
      <c r="C21" s="66" t="s">
        <v>1904</v>
      </c>
      <c r="D21" s="89" t="s">
        <v>1905</v>
      </c>
      <c r="E21" s="66" t="s">
        <v>1906</v>
      </c>
    </row>
    <row r="22" spans="1:5" x14ac:dyDescent="0.35">
      <c r="A22" s="10"/>
      <c r="B22" s="66" t="s">
        <v>1907</v>
      </c>
      <c r="C22" s="66" t="s">
        <v>1908</v>
      </c>
      <c r="D22" s="89" t="s">
        <v>1909</v>
      </c>
      <c r="E22" s="66" t="s">
        <v>1910</v>
      </c>
    </row>
    <row r="23" spans="1:5" x14ac:dyDescent="0.35">
      <c r="A23" s="10"/>
      <c r="B23" s="66" t="s">
        <v>1911</v>
      </c>
      <c r="C23" s="66" t="s">
        <v>1912</v>
      </c>
      <c r="D23" s="89" t="s">
        <v>1913</v>
      </c>
      <c r="E23" s="66" t="s">
        <v>1914</v>
      </c>
    </row>
    <row r="24" spans="1:5" x14ac:dyDescent="0.35">
      <c r="A24" s="10"/>
      <c r="B24" s="66" t="s">
        <v>1915</v>
      </c>
      <c r="C24" s="66" t="s">
        <v>1912</v>
      </c>
      <c r="D24" s="89" t="s">
        <v>1916</v>
      </c>
      <c r="E24" s="66" t="s">
        <v>1917</v>
      </c>
    </row>
    <row r="25" spans="1:5" x14ac:dyDescent="0.35">
      <c r="A25" s="10"/>
      <c r="B25" s="66" t="s">
        <v>1918</v>
      </c>
      <c r="C25" s="66" t="s">
        <v>1912</v>
      </c>
      <c r="D25" s="89" t="s">
        <v>1919</v>
      </c>
      <c r="E25" s="66" t="s">
        <v>1920</v>
      </c>
    </row>
    <row r="26" spans="1:5" x14ac:dyDescent="0.35">
      <c r="A26" s="10"/>
      <c r="B26" s="393" t="s">
        <v>1921</v>
      </c>
      <c r="C26" s="66" t="s">
        <v>1912</v>
      </c>
      <c r="D26" s="89" t="s">
        <v>1888</v>
      </c>
      <c r="E26" s="66" t="s">
        <v>1922</v>
      </c>
    </row>
    <row r="27" spans="1:5" x14ac:dyDescent="0.35">
      <c r="A27" s="10"/>
      <c r="B27" s="66" t="s">
        <v>1923</v>
      </c>
      <c r="C27" s="66" t="s">
        <v>1924</v>
      </c>
      <c r="D27" s="89">
        <v>2021</v>
      </c>
      <c r="E27" s="66" t="s">
        <v>1925</v>
      </c>
    </row>
    <row r="28" spans="1:5" x14ac:dyDescent="0.35">
      <c r="A28" s="10"/>
      <c r="B28" s="387" t="s">
        <v>1926</v>
      </c>
      <c r="C28" s="388" t="s">
        <v>1927</v>
      </c>
      <c r="D28" s="389" t="s">
        <v>1909</v>
      </c>
      <c r="E28" s="388" t="s">
        <v>1928</v>
      </c>
    </row>
    <row r="29" spans="1:5" x14ac:dyDescent="0.35">
      <c r="A29" s="10"/>
      <c r="B29" s="387" t="s">
        <v>1929</v>
      </c>
      <c r="C29" s="388" t="s">
        <v>1927</v>
      </c>
      <c r="D29" s="389" t="s">
        <v>1909</v>
      </c>
      <c r="E29" s="388" t="s">
        <v>1930</v>
      </c>
    </row>
    <row r="30" spans="1:5" x14ac:dyDescent="0.35">
      <c r="A30" s="10"/>
    </row>
    <row r="31" spans="1:5" ht="15.5" x14ac:dyDescent="0.35">
      <c r="A31" s="10"/>
      <c r="B31" s="69" t="s">
        <v>1277</v>
      </c>
    </row>
    <row r="32" spans="1:5" x14ac:dyDescent="0.35">
      <c r="A32" s="10"/>
      <c r="B32" s="70"/>
    </row>
    <row r="33" spans="1:2" x14ac:dyDescent="0.35">
      <c r="A33" s="10"/>
      <c r="B33" s="70" t="s">
        <v>1334</v>
      </c>
    </row>
    <row r="34" spans="1:2" x14ac:dyDescent="0.35">
      <c r="A34" s="10"/>
      <c r="B34" s="70" t="s">
        <v>1335</v>
      </c>
    </row>
    <row r="35" spans="1:2" x14ac:dyDescent="0.35">
      <c r="A35" s="10"/>
      <c r="B35" s="21"/>
    </row>
    <row r="36" spans="1:2" x14ac:dyDescent="0.35">
      <c r="A36" s="10"/>
    </row>
    <row r="37" spans="1:2" x14ac:dyDescent="0.35">
      <c r="A37" s="10"/>
    </row>
    <row r="38" spans="1:2" x14ac:dyDescent="0.35">
      <c r="A38" s="10"/>
    </row>
    <row r="39" spans="1:2" x14ac:dyDescent="0.35">
      <c r="A39" s="10"/>
    </row>
    <row r="40" spans="1:2" x14ac:dyDescent="0.35">
      <c r="A40" s="10"/>
    </row>
    <row r="41" spans="1:2" x14ac:dyDescent="0.35">
      <c r="A41" s="10"/>
    </row>
    <row r="42" spans="1:2" x14ac:dyDescent="0.35">
      <c r="A42" s="10"/>
    </row>
    <row r="43" spans="1:2" x14ac:dyDescent="0.35">
      <c r="A43" s="10"/>
    </row>
    <row r="44" spans="1:2" x14ac:dyDescent="0.35">
      <c r="A44" s="10"/>
    </row>
    <row r="45" spans="1:2" x14ac:dyDescent="0.35">
      <c r="A45" s="10"/>
    </row>
    <row r="46" spans="1:2" x14ac:dyDescent="0.35">
      <c r="A46" s="10"/>
    </row>
    <row r="47" spans="1:2" x14ac:dyDescent="0.35">
      <c r="A47" s="10"/>
    </row>
    <row r="48" spans="1:2"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 ref="B31" r:id="rId1"/>
    <hyperlink ref="B34" r:id="rId2"/>
    <hyperlink ref="B33" r:id="rId3"/>
  </hyperlinks>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1297</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3.4361276476274001</v>
      </c>
      <c r="D3" s="162">
        <v>3.3803425530146001</v>
      </c>
      <c r="E3" s="162">
        <v>3.3346665141631902</v>
      </c>
      <c r="F3" s="162">
        <v>3.2999216819366901</v>
      </c>
      <c r="G3" s="162">
        <v>3.2788340903479898</v>
      </c>
      <c r="H3" s="162">
        <v>3.2691060033458901</v>
      </c>
      <c r="I3" s="162">
        <v>3.2664776172168102</v>
      </c>
      <c r="J3" s="162">
        <v>3.26962773116515</v>
      </c>
      <c r="K3" s="162">
        <v>3.2816167651947001</v>
      </c>
      <c r="L3" s="162">
        <v>3.3026315789473699</v>
      </c>
      <c r="M3" s="162">
        <v>3.3315075165103498</v>
      </c>
      <c r="N3" s="162">
        <v>3.3562670973220401</v>
      </c>
      <c r="O3" s="162">
        <v>3.3853025002783999</v>
      </c>
      <c r="P3" s="162">
        <v>3.43652397585352</v>
      </c>
      <c r="Q3" s="162">
        <v>3.5132953014812101</v>
      </c>
      <c r="R3" s="162">
        <v>3.6009224369710999</v>
      </c>
      <c r="S3" s="162">
        <v>3.6858886287896002</v>
      </c>
      <c r="T3" s="162">
        <v>3.7491740035499102</v>
      </c>
      <c r="U3" s="162">
        <v>3.7802553986154601</v>
      </c>
      <c r="V3" s="162">
        <v>3.7732887848966699</v>
      </c>
      <c r="W3" s="162">
        <v>3.7397251299453198</v>
      </c>
      <c r="X3" s="162">
        <v>3.7009927151395501</v>
      </c>
      <c r="Y3" s="162">
        <v>3.6632569054683199</v>
      </c>
      <c r="Z3" s="162">
        <v>3.6158344427108302</v>
      </c>
      <c r="AA3" s="162">
        <v>3.5593274022164998</v>
      </c>
      <c r="AB3" s="162">
        <v>3.4986821394419798</v>
      </c>
      <c r="AC3" s="162">
        <v>3.43598100441895</v>
      </c>
      <c r="AD3" s="162">
        <v>3.37795824922418</v>
      </c>
      <c r="AE3" s="162">
        <v>3.3304010907419199</v>
      </c>
      <c r="AF3" s="162">
        <v>3.2960695249207599</v>
      </c>
      <c r="AG3" s="162">
        <v>3.2708852161922999</v>
      </c>
      <c r="AH3" s="162">
        <v>3.2475333067934602</v>
      </c>
      <c r="AI3" s="162">
        <v>3.2231435670079498</v>
      </c>
      <c r="AJ3" s="162">
        <v>3.2012022608625101</v>
      </c>
      <c r="AK3" s="162">
        <v>3.1812790944587799</v>
      </c>
      <c r="AL3" s="162">
        <v>3.1625750278998299</v>
      </c>
      <c r="AM3" s="162">
        <v>3.1443032892736</v>
      </c>
      <c r="AN3" s="174">
        <v>3.1824969078348802</v>
      </c>
    </row>
    <row r="4" spans="1:40" ht="15" customHeight="1" x14ac:dyDescent="0.35">
      <c r="A4" s="27" t="s">
        <v>45</v>
      </c>
      <c r="B4" s="156" t="s">
        <v>0</v>
      </c>
      <c r="C4" s="163">
        <v>3.3967491747583902</v>
      </c>
      <c r="D4" s="163">
        <v>3.0747865174127802</v>
      </c>
      <c r="E4" s="163">
        <v>2.8062588166816398</v>
      </c>
      <c r="F4" s="163">
        <v>2.6085757597314601</v>
      </c>
      <c r="G4" s="163">
        <v>2.49808807027325</v>
      </c>
      <c r="H4" s="163">
        <v>2.4484314126107698</v>
      </c>
      <c r="I4" s="163">
        <v>2.41979671556718</v>
      </c>
      <c r="J4" s="163">
        <v>2.3725281181133502</v>
      </c>
      <c r="K4" s="163">
        <v>2.2982633352895099</v>
      </c>
      <c r="L4" s="163">
        <v>2.1850748844892198</v>
      </c>
      <c r="M4" s="163">
        <v>2.0538919180753501</v>
      </c>
      <c r="N4" s="163">
        <v>1.90716063025569</v>
      </c>
      <c r="O4" s="163">
        <v>1.7891840441781399</v>
      </c>
      <c r="P4" s="163">
        <v>1.74523960233175</v>
      </c>
      <c r="Q4" s="163">
        <v>1.79579298045938</v>
      </c>
      <c r="R4" s="163">
        <v>1.89993616658539</v>
      </c>
      <c r="S4" s="163">
        <v>2.0473831859336702</v>
      </c>
      <c r="T4" s="163">
        <v>2.1540804537910598</v>
      </c>
      <c r="U4" s="163">
        <v>2.1423033733626502</v>
      </c>
      <c r="V4" s="163">
        <v>1.9763149157773201</v>
      </c>
      <c r="W4" s="163">
        <v>1.7205572576331201</v>
      </c>
      <c r="X4" s="163">
        <v>1.42418169941614</v>
      </c>
      <c r="Y4" s="163">
        <v>1.1980216393123699</v>
      </c>
      <c r="Z4" s="163">
        <v>1.1276991847715601</v>
      </c>
      <c r="AA4" s="163">
        <v>1.2638717782008899</v>
      </c>
      <c r="AB4" s="163">
        <v>1.5367570629205101</v>
      </c>
      <c r="AC4" s="163">
        <v>1.84885670688579</v>
      </c>
      <c r="AD4" s="163">
        <v>2.0903966572913402</v>
      </c>
      <c r="AE4" s="163">
        <v>2.22173748206411</v>
      </c>
      <c r="AF4" s="163">
        <v>2.2020640912626002</v>
      </c>
      <c r="AG4" s="163">
        <v>2.0802160695193801</v>
      </c>
      <c r="AH4" s="163">
        <v>1.9397225322914899</v>
      </c>
      <c r="AI4" s="163">
        <v>1.83185663513041</v>
      </c>
      <c r="AJ4" s="163">
        <v>1.7450763040758499</v>
      </c>
      <c r="AK4" s="163">
        <v>1.69143159910361</v>
      </c>
      <c r="AL4" s="163">
        <v>1.66345641815451</v>
      </c>
      <c r="AM4" s="163">
        <v>1.63281122214518</v>
      </c>
      <c r="AN4" s="175">
        <v>1.7129023495415101</v>
      </c>
    </row>
    <row r="5" spans="1:40" ht="15" customHeight="1" x14ac:dyDescent="0.35">
      <c r="A5" s="77" t="s">
        <v>46</v>
      </c>
      <c r="B5" s="122" t="s">
        <v>1</v>
      </c>
      <c r="C5" s="164">
        <v>2.9962504602391</v>
      </c>
      <c r="D5" s="164">
        <v>2.7776460531867602</v>
      </c>
      <c r="E5" s="164">
        <v>2.5705487141932699</v>
      </c>
      <c r="F5" s="164">
        <v>2.3888257717749299</v>
      </c>
      <c r="G5" s="164">
        <v>2.2435355849796901</v>
      </c>
      <c r="H5" s="164">
        <v>2.1169605849131101</v>
      </c>
      <c r="I5" s="164">
        <v>2.01438010608133</v>
      </c>
      <c r="J5" s="164">
        <v>1.8942238335875301</v>
      </c>
      <c r="K5" s="164">
        <v>1.71327858370631</v>
      </c>
      <c r="L5" s="164">
        <v>1.44736009600763</v>
      </c>
      <c r="M5" s="164">
        <v>1.1394168624038601</v>
      </c>
      <c r="N5" s="164">
        <v>0.81318279107885005</v>
      </c>
      <c r="O5" s="164">
        <v>0.5372885770436</v>
      </c>
      <c r="P5" s="164">
        <v>0.36720330816621999</v>
      </c>
      <c r="Q5" s="164">
        <v>0.34131928556621999</v>
      </c>
      <c r="R5" s="164">
        <v>0.41781684850339001</v>
      </c>
      <c r="S5" s="164">
        <v>0.53562331708026001</v>
      </c>
      <c r="T5" s="164">
        <v>0.63276050941273998</v>
      </c>
      <c r="U5" s="164">
        <v>0.69985066911171001</v>
      </c>
      <c r="V5" s="164">
        <v>0.71565448955566002</v>
      </c>
      <c r="W5" s="164">
        <v>0.69780285249019003</v>
      </c>
      <c r="X5" s="164">
        <v>0.67503035664480004</v>
      </c>
      <c r="Y5" s="164">
        <v>0.67684736140533996</v>
      </c>
      <c r="Z5" s="164">
        <v>0.70027842506846005</v>
      </c>
      <c r="AA5" s="164">
        <v>0.75254659596646001</v>
      </c>
      <c r="AB5" s="164">
        <v>0.82336245299181998</v>
      </c>
      <c r="AC5" s="164">
        <v>0.90178055465481999</v>
      </c>
      <c r="AD5" s="164">
        <v>0.97074131458518997</v>
      </c>
      <c r="AE5" s="164">
        <v>1.01937397315808</v>
      </c>
      <c r="AF5" s="164">
        <v>1.0436743250307601</v>
      </c>
      <c r="AG5" s="164">
        <v>1.0478751155136099</v>
      </c>
      <c r="AH5" s="164">
        <v>1.0520064404687399</v>
      </c>
      <c r="AI5" s="164">
        <v>1.0621229322849799</v>
      </c>
      <c r="AJ5" s="164">
        <v>1.07113226386095</v>
      </c>
      <c r="AK5" s="164">
        <v>1.08057372285204</v>
      </c>
      <c r="AL5" s="164">
        <v>1.09364105309422</v>
      </c>
      <c r="AM5" s="164">
        <v>1.09815394421788</v>
      </c>
      <c r="AN5" s="176">
        <v>1.08112388509223</v>
      </c>
    </row>
    <row r="6" spans="1:40" ht="15" customHeight="1" x14ac:dyDescent="0.35">
      <c r="A6" s="77" t="s">
        <v>47</v>
      </c>
      <c r="B6" s="122" t="s">
        <v>2</v>
      </c>
      <c r="C6" s="164">
        <v>2.2317174737963801</v>
      </c>
      <c r="D6" s="164">
        <v>2.2759701060655901</v>
      </c>
      <c r="E6" s="164">
        <v>2.2811606545410301</v>
      </c>
      <c r="F6" s="164">
        <v>2.2416741664067001</v>
      </c>
      <c r="G6" s="164">
        <v>2.1449460196450798</v>
      </c>
      <c r="H6" s="164">
        <v>2.00260782250044</v>
      </c>
      <c r="I6" s="164">
        <v>1.88012417583923</v>
      </c>
      <c r="J6" s="164">
        <v>1.7453396433013699</v>
      </c>
      <c r="K6" s="164">
        <v>1.49741826189727</v>
      </c>
      <c r="L6" s="164">
        <v>1.1117763791574</v>
      </c>
      <c r="M6" s="164">
        <v>0.64726409246376004</v>
      </c>
      <c r="N6" s="164">
        <v>0.14428339166817</v>
      </c>
      <c r="O6" s="164">
        <v>-0.29011591864960001</v>
      </c>
      <c r="P6" s="164">
        <v>-0.56541625119710004</v>
      </c>
      <c r="Q6" s="164">
        <v>-0.61446078613529997</v>
      </c>
      <c r="R6" s="164">
        <v>-0.49044020473060002</v>
      </c>
      <c r="S6" s="164">
        <v>-0.30970159534899999</v>
      </c>
      <c r="T6" s="164">
        <v>-0.15111061528200001</v>
      </c>
      <c r="U6" s="164">
        <v>1.026711613821E-2</v>
      </c>
      <c r="V6" s="164">
        <v>0.15122312078222</v>
      </c>
      <c r="W6" s="164">
        <v>0.27334829044261</v>
      </c>
      <c r="X6" s="164">
        <v>0.41181113212982001</v>
      </c>
      <c r="Y6" s="164">
        <v>0.55869044357376996</v>
      </c>
      <c r="Z6" s="164">
        <v>0.67196429953923997</v>
      </c>
      <c r="AA6" s="164">
        <v>0.73550870384831002</v>
      </c>
      <c r="AB6" s="164">
        <v>0.76160489525547004</v>
      </c>
      <c r="AC6" s="164">
        <v>0.77852910936369002</v>
      </c>
      <c r="AD6" s="164">
        <v>0.79473128482763</v>
      </c>
      <c r="AE6" s="164">
        <v>0.80299990628878004</v>
      </c>
      <c r="AF6" s="164">
        <v>0.80348067448739002</v>
      </c>
      <c r="AG6" s="164">
        <v>0.79919370130907996</v>
      </c>
      <c r="AH6" s="164">
        <v>0.78492166187731005</v>
      </c>
      <c r="AI6" s="164">
        <v>0.77014747573838005</v>
      </c>
      <c r="AJ6" s="164">
        <v>0.76780063382045005</v>
      </c>
      <c r="AK6" s="164">
        <v>0.78448275862068995</v>
      </c>
      <c r="AL6" s="164">
        <v>0.81322448100311995</v>
      </c>
      <c r="AM6" s="164">
        <v>0.84401463838589996</v>
      </c>
      <c r="AN6" s="176">
        <v>0.79592983288927999</v>
      </c>
    </row>
    <row r="7" spans="1:40" ht="15" customHeight="1" x14ac:dyDescent="0.35">
      <c r="A7" s="77" t="s">
        <v>48</v>
      </c>
      <c r="B7" s="122" t="s">
        <v>3</v>
      </c>
      <c r="C7" s="164">
        <v>3.6243571752203398</v>
      </c>
      <c r="D7" s="164">
        <v>2.0826415101963498</v>
      </c>
      <c r="E7" s="164">
        <v>0.89176854912018999</v>
      </c>
      <c r="F7" s="164">
        <v>0.25150800528681999</v>
      </c>
      <c r="G7" s="164">
        <v>0.36414809581751001</v>
      </c>
      <c r="H7" s="164">
        <v>1.0129908641712999</v>
      </c>
      <c r="I7" s="164">
        <v>1.81183895279538</v>
      </c>
      <c r="J7" s="164">
        <v>2.4157262508826198</v>
      </c>
      <c r="K7" s="164">
        <v>2.8002107374387899</v>
      </c>
      <c r="L7" s="164">
        <v>2.86173357675474</v>
      </c>
      <c r="M7" s="164">
        <v>2.7125224276958599</v>
      </c>
      <c r="N7" s="164">
        <v>2.5406433420210002</v>
      </c>
      <c r="O7" s="164">
        <v>2.4638031434741898</v>
      </c>
      <c r="P7" s="164">
        <v>2.4460324665307498</v>
      </c>
      <c r="Q7" s="164">
        <v>2.5137449987221001</v>
      </c>
      <c r="R7" s="164">
        <v>2.6346715535249001</v>
      </c>
      <c r="S7" s="164">
        <v>2.7541927538125699</v>
      </c>
      <c r="T7" s="164">
        <v>2.8373956436305501</v>
      </c>
      <c r="U7" s="164">
        <v>2.8938431732790502</v>
      </c>
      <c r="V7" s="164">
        <v>2.9156828732495899</v>
      </c>
      <c r="W7" s="164">
        <v>2.9122544682212999</v>
      </c>
      <c r="X7" s="164">
        <v>2.9059172086401999</v>
      </c>
      <c r="Y7" s="164">
        <v>2.89993702763205</v>
      </c>
      <c r="Z7" s="164">
        <v>2.8791680441880598</v>
      </c>
      <c r="AA7" s="164">
        <v>2.8426974017201601</v>
      </c>
      <c r="AB7" s="164">
        <v>2.7978366498767602</v>
      </c>
      <c r="AC7" s="164">
        <v>2.7467281127456298</v>
      </c>
      <c r="AD7" s="164">
        <v>2.7023142292647502</v>
      </c>
      <c r="AE7" s="164">
        <v>2.6769486898077499</v>
      </c>
      <c r="AF7" s="164">
        <v>2.6761188686790001</v>
      </c>
      <c r="AG7" s="164">
        <v>2.6904973597529298</v>
      </c>
      <c r="AH7" s="164">
        <v>2.70636287435071</v>
      </c>
      <c r="AI7" s="164">
        <v>2.7135874203169301</v>
      </c>
      <c r="AJ7" s="164">
        <v>2.7120727097655699</v>
      </c>
      <c r="AK7" s="164">
        <v>2.6988940695499299</v>
      </c>
      <c r="AL7" s="164">
        <v>2.6770717283705499</v>
      </c>
      <c r="AM7" s="164">
        <v>2.6531933793624298</v>
      </c>
      <c r="AN7" s="176">
        <v>2.69096129053061</v>
      </c>
    </row>
    <row r="8" spans="1:40" ht="15" customHeight="1" x14ac:dyDescent="0.35">
      <c r="A8" s="77" t="s">
        <v>49</v>
      </c>
      <c r="B8" s="122" t="s">
        <v>4</v>
      </c>
      <c r="C8" s="164">
        <v>1.41607612086567</v>
      </c>
      <c r="D8" s="164">
        <v>2.62361853417943</v>
      </c>
      <c r="E8" s="164">
        <v>3.5862016806836201</v>
      </c>
      <c r="F8" s="164">
        <v>4.0920689621953601</v>
      </c>
      <c r="G8" s="164">
        <v>4.0157400867722597</v>
      </c>
      <c r="H8" s="164">
        <v>3.5805807446456202</v>
      </c>
      <c r="I8" s="164">
        <v>3.0818282202146099</v>
      </c>
      <c r="J8" s="164">
        <v>2.7363272139341999</v>
      </c>
      <c r="K8" s="164">
        <v>2.5417244128943102</v>
      </c>
      <c r="L8" s="164">
        <v>2.55876877444474</v>
      </c>
      <c r="M8" s="164">
        <v>2.7125042101170802</v>
      </c>
      <c r="N8" s="164">
        <v>2.8791845042252602</v>
      </c>
      <c r="O8" s="164">
        <v>2.9758887719842901</v>
      </c>
      <c r="P8" s="164">
        <v>3.0214536264291798</v>
      </c>
      <c r="Q8" s="164">
        <v>2.9975122467183102</v>
      </c>
      <c r="R8" s="164">
        <v>2.9299945471116899</v>
      </c>
      <c r="S8" s="164">
        <v>2.8602668488084202</v>
      </c>
      <c r="T8" s="164">
        <v>2.8140795104085701</v>
      </c>
      <c r="U8" s="164">
        <v>2.7835007642345899</v>
      </c>
      <c r="V8" s="164">
        <v>2.77475966256244</v>
      </c>
      <c r="W8" s="164">
        <v>2.7816415996038799</v>
      </c>
      <c r="X8" s="164">
        <v>2.7874599256394701</v>
      </c>
      <c r="Y8" s="164">
        <v>2.79141291989664</v>
      </c>
      <c r="Z8" s="164">
        <v>2.8077391356915</v>
      </c>
      <c r="AA8" s="164">
        <v>2.8381011638468201</v>
      </c>
      <c r="AB8" s="164">
        <v>2.87530807048813</v>
      </c>
      <c r="AC8" s="164">
        <v>2.9137229896559802</v>
      </c>
      <c r="AD8" s="164">
        <v>2.9431514919369102</v>
      </c>
      <c r="AE8" s="164">
        <v>2.95647943399922</v>
      </c>
      <c r="AF8" s="164">
        <v>2.94966685153915</v>
      </c>
      <c r="AG8" s="164">
        <v>2.9289031830719501</v>
      </c>
      <c r="AH8" s="164">
        <v>2.9038469629361998</v>
      </c>
      <c r="AI8" s="164">
        <v>2.88038026250315</v>
      </c>
      <c r="AJ8" s="164">
        <v>2.8569487513290701</v>
      </c>
      <c r="AK8" s="164">
        <v>2.8351677100493502</v>
      </c>
      <c r="AL8" s="164">
        <v>2.8139053312257398</v>
      </c>
      <c r="AM8" s="164">
        <v>2.7909899052417102</v>
      </c>
      <c r="AN8" s="176">
        <v>2.8354736059216199</v>
      </c>
    </row>
    <row r="9" spans="1:40" ht="15" customHeight="1" x14ac:dyDescent="0.35">
      <c r="A9" s="77" t="s">
        <v>50</v>
      </c>
      <c r="B9" s="122" t="s">
        <v>5</v>
      </c>
      <c r="C9" s="164">
        <v>3.3829457341969098</v>
      </c>
      <c r="D9" s="164">
        <v>3.0358036400332402</v>
      </c>
      <c r="E9" s="164">
        <v>2.7466829766208201</v>
      </c>
      <c r="F9" s="164">
        <v>2.5147153731399401</v>
      </c>
      <c r="G9" s="164">
        <v>2.3617804151249602</v>
      </c>
      <c r="H9" s="164">
        <v>2.2640665499872501</v>
      </c>
      <c r="I9" s="164">
        <v>2.1815063402024402</v>
      </c>
      <c r="J9" s="164">
        <v>2.0831705120544002</v>
      </c>
      <c r="K9" s="164">
        <v>1.97911814226965</v>
      </c>
      <c r="L9" s="164">
        <v>1.86101574523501</v>
      </c>
      <c r="M9" s="164">
        <v>1.74174722384588</v>
      </c>
      <c r="N9" s="164">
        <v>1.62065504911169</v>
      </c>
      <c r="O9" s="164">
        <v>1.52725250827044</v>
      </c>
      <c r="P9" s="164">
        <v>1.49034387440798</v>
      </c>
      <c r="Q9" s="164">
        <v>1.5232718841283099</v>
      </c>
      <c r="R9" s="164">
        <v>1.6028938999453199</v>
      </c>
      <c r="S9" s="164">
        <v>1.7026119580089201</v>
      </c>
      <c r="T9" s="164">
        <v>1.7855059406955101</v>
      </c>
      <c r="U9" s="164">
        <v>1.8373140308873599</v>
      </c>
      <c r="V9" s="164">
        <v>1.8428761729329299</v>
      </c>
      <c r="W9" s="164">
        <v>1.8182263763437201</v>
      </c>
      <c r="X9" s="164">
        <v>1.7849549549124399</v>
      </c>
      <c r="Y9" s="164">
        <v>1.7656157700336499</v>
      </c>
      <c r="Z9" s="164">
        <v>1.76459840794758</v>
      </c>
      <c r="AA9" s="164">
        <v>1.7873245023742901</v>
      </c>
      <c r="AB9" s="164">
        <v>1.8243391251793399</v>
      </c>
      <c r="AC9" s="164">
        <v>1.8637082104159</v>
      </c>
      <c r="AD9" s="164">
        <v>1.89050755626274</v>
      </c>
      <c r="AE9" s="164">
        <v>1.90113055606311</v>
      </c>
      <c r="AF9" s="164">
        <v>1.8880039210880999</v>
      </c>
      <c r="AG9" s="164">
        <v>1.8597536042948699</v>
      </c>
      <c r="AH9" s="164">
        <v>1.8272150673221701</v>
      </c>
      <c r="AI9" s="164">
        <v>1.7983692929892401</v>
      </c>
      <c r="AJ9" s="164">
        <v>1.77013023402031</v>
      </c>
      <c r="AK9" s="164">
        <v>1.7444526145710999</v>
      </c>
      <c r="AL9" s="164">
        <v>1.7212532592271199</v>
      </c>
      <c r="AM9" s="164">
        <v>1.69684954221037</v>
      </c>
      <c r="AN9" s="176">
        <v>1.74620474264862</v>
      </c>
    </row>
    <row r="10" spans="1:40" ht="15" customHeight="1" x14ac:dyDescent="0.35">
      <c r="A10" s="77" t="s">
        <v>51</v>
      </c>
      <c r="B10" s="122" t="s">
        <v>6</v>
      </c>
      <c r="C10" s="164">
        <v>2.4226263382389299</v>
      </c>
      <c r="D10" s="164">
        <v>2.49574007227673</v>
      </c>
      <c r="E10" s="164">
        <v>2.5283284646932902</v>
      </c>
      <c r="F10" s="164">
        <v>2.4853325781390998</v>
      </c>
      <c r="G10" s="164">
        <v>2.3472593587778898</v>
      </c>
      <c r="H10" s="164">
        <v>2.14894657613298</v>
      </c>
      <c r="I10" s="164">
        <v>1.9433599880065</v>
      </c>
      <c r="J10" s="164">
        <v>1.76711933027545</v>
      </c>
      <c r="K10" s="164">
        <v>1.6162924365656901</v>
      </c>
      <c r="L10" s="164">
        <v>1.50242229917643</v>
      </c>
      <c r="M10" s="164">
        <v>1.4189954019922799</v>
      </c>
      <c r="N10" s="164">
        <v>1.34220523956821</v>
      </c>
      <c r="O10" s="164">
        <v>1.2719438684968101</v>
      </c>
      <c r="P10" s="164">
        <v>1.2313732558227</v>
      </c>
      <c r="Q10" s="164">
        <v>1.22520711665393</v>
      </c>
      <c r="R10" s="164">
        <v>1.24543232932861</v>
      </c>
      <c r="S10" s="164">
        <v>1.27164042134398</v>
      </c>
      <c r="T10" s="164">
        <v>1.29987413348187</v>
      </c>
      <c r="U10" s="164">
        <v>1.3430560723762399</v>
      </c>
      <c r="V10" s="164">
        <v>1.40126235167781</v>
      </c>
      <c r="W10" s="164">
        <v>1.4659227161480299</v>
      </c>
      <c r="X10" s="164">
        <v>1.53619405069418</v>
      </c>
      <c r="Y10" s="164">
        <v>1.59392323927969</v>
      </c>
      <c r="Z10" s="164">
        <v>1.61730644675673</v>
      </c>
      <c r="AA10" s="164">
        <v>1.59639578390536</v>
      </c>
      <c r="AB10" s="164">
        <v>1.5440417992136399</v>
      </c>
      <c r="AC10" s="164">
        <v>1.48281971688737</v>
      </c>
      <c r="AD10" s="164">
        <v>1.42703353417255</v>
      </c>
      <c r="AE10" s="164">
        <v>1.37304406048011</v>
      </c>
      <c r="AF10" s="164">
        <v>1.32499326902513</v>
      </c>
      <c r="AG10" s="164">
        <v>1.2814979650951801</v>
      </c>
      <c r="AH10" s="164">
        <v>1.23642252088185</v>
      </c>
      <c r="AI10" s="164">
        <v>1.18939750104243</v>
      </c>
      <c r="AJ10" s="164">
        <v>1.1464883529291201</v>
      </c>
      <c r="AK10" s="164">
        <v>1.1090188785207999</v>
      </c>
      <c r="AL10" s="164">
        <v>1.0758387592485701</v>
      </c>
      <c r="AM10" s="164">
        <v>1.0440764297295499</v>
      </c>
      <c r="AN10" s="176">
        <v>1.1129510239284299</v>
      </c>
    </row>
    <row r="11" spans="1:40" ht="15" customHeight="1" x14ac:dyDescent="0.35">
      <c r="A11" s="27" t="s">
        <v>52</v>
      </c>
      <c r="B11" s="122" t="s">
        <v>552</v>
      </c>
      <c r="C11" s="163">
        <v>2.77038985836551</v>
      </c>
      <c r="D11" s="163">
        <v>2.61063757699069</v>
      </c>
      <c r="E11" s="163">
        <v>2.48202242313313</v>
      </c>
      <c r="F11" s="163">
        <v>2.4272819974475301</v>
      </c>
      <c r="G11" s="163">
        <v>2.4635983847483698</v>
      </c>
      <c r="H11" s="163">
        <v>2.5577172737209399</v>
      </c>
      <c r="I11" s="163">
        <v>2.67277648987403</v>
      </c>
      <c r="J11" s="163">
        <v>2.7609976294843399</v>
      </c>
      <c r="K11" s="163">
        <v>2.80136408960148</v>
      </c>
      <c r="L11" s="163">
        <v>2.7779934351420899</v>
      </c>
      <c r="M11" s="163">
        <v>2.71560832316624</v>
      </c>
      <c r="N11" s="163">
        <v>2.6522325105113</v>
      </c>
      <c r="O11" s="163">
        <v>2.6141213073421499</v>
      </c>
      <c r="P11" s="163">
        <v>2.5979191564045001</v>
      </c>
      <c r="Q11" s="163">
        <v>2.6108891206512599</v>
      </c>
      <c r="R11" s="163">
        <v>2.6457665855946999</v>
      </c>
      <c r="S11" s="163">
        <v>2.6760076800038899</v>
      </c>
      <c r="T11" s="163">
        <v>2.7062021019725</v>
      </c>
      <c r="U11" s="163">
        <v>2.7639299436181402</v>
      </c>
      <c r="V11" s="163">
        <v>2.8533300810808599</v>
      </c>
      <c r="W11" s="163">
        <v>2.9575467293503102</v>
      </c>
      <c r="X11" s="163">
        <v>3.0663929832060601</v>
      </c>
      <c r="Y11" s="163">
        <v>3.1515562176647398</v>
      </c>
      <c r="Z11" s="163">
        <v>3.1897565099230101</v>
      </c>
      <c r="AA11" s="163">
        <v>3.1704711959246401</v>
      </c>
      <c r="AB11" s="163">
        <v>3.1141782230449602</v>
      </c>
      <c r="AC11" s="163">
        <v>3.0484773640263998</v>
      </c>
      <c r="AD11" s="163">
        <v>2.9954504090183001</v>
      </c>
      <c r="AE11" s="163">
        <v>2.9554858520501899</v>
      </c>
      <c r="AF11" s="163">
        <v>2.93527198523442</v>
      </c>
      <c r="AG11" s="163">
        <v>2.92772523695997</v>
      </c>
      <c r="AH11" s="163">
        <v>2.91939884973615</v>
      </c>
      <c r="AI11" s="163">
        <v>2.9046612916243002</v>
      </c>
      <c r="AJ11" s="163">
        <v>2.8893483479760098</v>
      </c>
      <c r="AK11" s="163">
        <v>2.87306303297277</v>
      </c>
      <c r="AL11" s="163">
        <v>2.8553320798612201</v>
      </c>
      <c r="AM11" s="163">
        <v>2.83705653020245</v>
      </c>
      <c r="AN11" s="175">
        <v>2.8718894688817702</v>
      </c>
    </row>
    <row r="12" spans="1:40" ht="15" customHeight="1" thickBot="1" x14ac:dyDescent="0.4">
      <c r="A12" s="77" t="s">
        <v>53</v>
      </c>
      <c r="B12" s="123" t="s">
        <v>7</v>
      </c>
      <c r="C12" s="165">
        <v>2.74336281442746</v>
      </c>
      <c r="D12" s="165">
        <v>2.3829491347588099</v>
      </c>
      <c r="E12" s="165">
        <v>2.0550775732028201</v>
      </c>
      <c r="F12" s="165">
        <v>1.76380721967988</v>
      </c>
      <c r="G12" s="165">
        <v>1.5233068371079499</v>
      </c>
      <c r="H12" s="165">
        <v>1.32278707611391</v>
      </c>
      <c r="I12" s="165">
        <v>1.1436087167498099</v>
      </c>
      <c r="J12" s="165">
        <v>0.9707730078679</v>
      </c>
      <c r="K12" s="165">
        <v>0.80513992057495998</v>
      </c>
      <c r="L12" s="165">
        <v>0.64393029109620004</v>
      </c>
      <c r="M12" s="165">
        <v>0.49700906441004</v>
      </c>
      <c r="N12" s="165">
        <v>0.35705983479165998</v>
      </c>
      <c r="O12" s="165">
        <v>0.25484098918591003</v>
      </c>
      <c r="P12" s="165">
        <v>0.23360645418344</v>
      </c>
      <c r="Q12" s="165">
        <v>0.31456610833102999</v>
      </c>
      <c r="R12" s="165">
        <v>0.47243278257219001</v>
      </c>
      <c r="S12" s="165">
        <v>0.65248801058766004</v>
      </c>
      <c r="T12" s="165">
        <v>0.82616126894370001</v>
      </c>
      <c r="U12" s="165">
        <v>1.0087614801663101</v>
      </c>
      <c r="V12" s="165">
        <v>1.1907618958455</v>
      </c>
      <c r="W12" s="165">
        <v>1.36317147554665</v>
      </c>
      <c r="X12" s="165">
        <v>1.5482691076702999</v>
      </c>
      <c r="Y12" s="165">
        <v>1.7125831266984599</v>
      </c>
      <c r="Z12" s="165">
        <v>1.79356711845211</v>
      </c>
      <c r="AA12" s="165">
        <v>1.7702270302758301</v>
      </c>
      <c r="AB12" s="165">
        <v>1.6776099585551001</v>
      </c>
      <c r="AC12" s="165">
        <v>1.5613578694257999</v>
      </c>
      <c r="AD12" s="165">
        <v>1.4701071349813499</v>
      </c>
      <c r="AE12" s="165">
        <v>1.42037434642923</v>
      </c>
      <c r="AF12" s="165">
        <v>1.4312881142853</v>
      </c>
      <c r="AG12" s="165">
        <v>1.4847864592697</v>
      </c>
      <c r="AH12" s="165">
        <v>1.54238798320143</v>
      </c>
      <c r="AI12" s="165">
        <v>1.5852921359027701</v>
      </c>
      <c r="AJ12" s="165">
        <v>1.6280090319061</v>
      </c>
      <c r="AK12" s="165">
        <v>1.6672782011810201</v>
      </c>
      <c r="AL12" s="165">
        <v>1.7024579942354101</v>
      </c>
      <c r="AM12" s="165">
        <v>1.737402691477</v>
      </c>
      <c r="AN12" s="177">
        <v>1.6640738776097801</v>
      </c>
    </row>
    <row r="13" spans="1:40" ht="15" customHeight="1" thickBot="1" x14ac:dyDescent="0.4">
      <c r="A13" s="74" t="s">
        <v>805</v>
      </c>
      <c r="B13" s="126" t="s">
        <v>8</v>
      </c>
      <c r="C13" s="166">
        <v>2.6206581301158498</v>
      </c>
      <c r="D13" s="166">
        <v>2.5947315338328298</v>
      </c>
      <c r="E13" s="166">
        <v>2.5604623691991999</v>
      </c>
      <c r="F13" s="166">
        <v>2.5073524697053702</v>
      </c>
      <c r="G13" s="166">
        <v>2.43083179162968</v>
      </c>
      <c r="H13" s="166">
        <v>2.3408390854154901</v>
      </c>
      <c r="I13" s="166">
        <v>2.2544200582754299</v>
      </c>
      <c r="J13" s="166">
        <v>2.1798255239201501</v>
      </c>
      <c r="K13" s="166">
        <v>2.1124485867203702</v>
      </c>
      <c r="L13" s="166">
        <v>2.0546108221159498</v>
      </c>
      <c r="M13" s="166">
        <v>2.00786305505012</v>
      </c>
      <c r="N13" s="166">
        <v>1.9641237165070899</v>
      </c>
      <c r="O13" s="166">
        <v>1.9322419719997701</v>
      </c>
      <c r="P13" s="166">
        <v>1.9295001794158</v>
      </c>
      <c r="Q13" s="166">
        <v>1.9613808909125601</v>
      </c>
      <c r="R13" s="166">
        <v>2.01722451433817</v>
      </c>
      <c r="S13" s="166">
        <v>2.0775704619269999</v>
      </c>
      <c r="T13" s="166">
        <v>2.1330780270635499</v>
      </c>
      <c r="U13" s="166">
        <v>2.1893687868516301</v>
      </c>
      <c r="V13" s="166">
        <v>2.2437624326894698</v>
      </c>
      <c r="W13" s="166">
        <v>2.2935701521839902</v>
      </c>
      <c r="X13" s="166">
        <v>2.3440397288967199</v>
      </c>
      <c r="Y13" s="166">
        <v>2.3864466297981699</v>
      </c>
      <c r="Z13" s="166">
        <v>2.40558170101508</v>
      </c>
      <c r="AA13" s="166">
        <v>2.39644025672929</v>
      </c>
      <c r="AB13" s="166">
        <v>2.3681385133709698</v>
      </c>
      <c r="AC13" s="166">
        <v>2.3336506810711901</v>
      </c>
      <c r="AD13" s="166">
        <v>2.3033181010999799</v>
      </c>
      <c r="AE13" s="166">
        <v>2.2777285681900201</v>
      </c>
      <c r="AF13" s="166">
        <v>2.2601937929818599</v>
      </c>
      <c r="AG13" s="166">
        <v>2.24815229227739</v>
      </c>
      <c r="AH13" s="166">
        <v>2.23529570202721</v>
      </c>
      <c r="AI13" s="166">
        <v>2.21981127615638</v>
      </c>
      <c r="AJ13" s="166">
        <v>2.2056702471587002</v>
      </c>
      <c r="AK13" s="166">
        <v>2.1930900229482999</v>
      </c>
      <c r="AL13" s="166">
        <v>2.18135692829589</v>
      </c>
      <c r="AM13" s="166">
        <v>2.1695063316040901</v>
      </c>
      <c r="AN13" s="178">
        <v>2.1938854318349899</v>
      </c>
    </row>
    <row r="14" spans="1:40" ht="15" customHeight="1" x14ac:dyDescent="0.35">
      <c r="A14" s="77" t="s">
        <v>54</v>
      </c>
      <c r="B14" s="122" t="s">
        <v>9</v>
      </c>
      <c r="C14" s="164">
        <v>2.4851759040630301</v>
      </c>
      <c r="D14" s="164">
        <v>2.3159578882650198</v>
      </c>
      <c r="E14" s="164">
        <v>2.1679724948575401</v>
      </c>
      <c r="F14" s="164">
        <v>1.97842995133819</v>
      </c>
      <c r="G14" s="164">
        <v>1.7404115242803899</v>
      </c>
      <c r="H14" s="164">
        <v>1.49314354181513</v>
      </c>
      <c r="I14" s="164">
        <v>1.2204019212152</v>
      </c>
      <c r="J14" s="164">
        <v>1.0234137664167899</v>
      </c>
      <c r="K14" s="164">
        <v>1.0361426496987101</v>
      </c>
      <c r="L14" s="164">
        <v>1.31868330842586</v>
      </c>
      <c r="M14" s="164">
        <v>1.7829367563983101</v>
      </c>
      <c r="N14" s="164">
        <v>2.29938808920889</v>
      </c>
      <c r="O14" s="164">
        <v>2.7365066463404002</v>
      </c>
      <c r="P14" s="164">
        <v>3.0584634697658801</v>
      </c>
      <c r="Q14" s="164">
        <v>3.2207528526256599</v>
      </c>
      <c r="R14" s="164">
        <v>3.2694784180126799</v>
      </c>
      <c r="S14" s="164">
        <v>3.2993580187639799</v>
      </c>
      <c r="T14" s="164">
        <v>3.3435990457225002</v>
      </c>
      <c r="U14" s="164">
        <v>3.3562759452602902</v>
      </c>
      <c r="V14" s="164">
        <v>3.3417859284104598</v>
      </c>
      <c r="W14" s="164">
        <v>3.30979066671064</v>
      </c>
      <c r="X14" s="164">
        <v>3.2597146527862302</v>
      </c>
      <c r="Y14" s="164">
        <v>3.21023628533914</v>
      </c>
      <c r="Z14" s="164">
        <v>3.1831089622400599</v>
      </c>
      <c r="AA14" s="164">
        <v>3.1864714555157598</v>
      </c>
      <c r="AB14" s="164">
        <v>3.2072668237186099</v>
      </c>
      <c r="AC14" s="164">
        <v>3.2280206936315499</v>
      </c>
      <c r="AD14" s="164">
        <v>3.2323411074864499</v>
      </c>
      <c r="AE14" s="164">
        <v>3.2175919298125701</v>
      </c>
      <c r="AF14" s="164">
        <v>3.1783977975154101</v>
      </c>
      <c r="AG14" s="164">
        <v>3.12390264598208</v>
      </c>
      <c r="AH14" s="164">
        <v>3.0666446552165101</v>
      </c>
      <c r="AI14" s="164">
        <v>3.0143049255966501</v>
      </c>
      <c r="AJ14" s="164">
        <v>2.9647571910783799</v>
      </c>
      <c r="AK14" s="164">
        <v>2.9201237220213301</v>
      </c>
      <c r="AL14" s="164">
        <v>2.8791443015675902</v>
      </c>
      <c r="AM14" s="164">
        <v>2.8385144499116302</v>
      </c>
      <c r="AN14" s="176">
        <v>2.9233503137397601</v>
      </c>
    </row>
    <row r="15" spans="1:40" ht="15" customHeight="1" x14ac:dyDescent="0.35">
      <c r="A15" s="77" t="s">
        <v>55</v>
      </c>
      <c r="B15" s="122" t="s">
        <v>10</v>
      </c>
      <c r="C15" s="164">
        <v>3.1006912684591801</v>
      </c>
      <c r="D15" s="164">
        <v>3.0375499805349602</v>
      </c>
      <c r="E15" s="164">
        <v>2.9789884784137399</v>
      </c>
      <c r="F15" s="164">
        <v>2.9168529074645302</v>
      </c>
      <c r="G15" s="164">
        <v>2.8520242899401098</v>
      </c>
      <c r="H15" s="164">
        <v>2.7889548300964702</v>
      </c>
      <c r="I15" s="164">
        <v>2.7266796784466898</v>
      </c>
      <c r="J15" s="164">
        <v>2.6743756912626102</v>
      </c>
      <c r="K15" s="164">
        <v>2.6444245590836499</v>
      </c>
      <c r="L15" s="164">
        <v>2.6408042721661298</v>
      </c>
      <c r="M15" s="164">
        <v>2.65570486292297</v>
      </c>
      <c r="N15" s="164">
        <v>2.6747937210550798</v>
      </c>
      <c r="O15" s="164">
        <v>2.6913015391511399</v>
      </c>
      <c r="P15" s="164">
        <v>2.7098343553350301</v>
      </c>
      <c r="Q15" s="164">
        <v>2.72874575713913</v>
      </c>
      <c r="R15" s="164">
        <v>2.7468402292975398</v>
      </c>
      <c r="S15" s="164">
        <v>2.7646631713430301</v>
      </c>
      <c r="T15" s="164">
        <v>2.7799329410853799</v>
      </c>
      <c r="U15" s="164">
        <v>2.78901819048862</v>
      </c>
      <c r="V15" s="164">
        <v>2.7905110739422399</v>
      </c>
      <c r="W15" s="164">
        <v>2.78583210181427</v>
      </c>
      <c r="X15" s="164">
        <v>2.7783759059675699</v>
      </c>
      <c r="Y15" s="164">
        <v>2.76889001220297</v>
      </c>
      <c r="Z15" s="164">
        <v>2.7555301034890598</v>
      </c>
      <c r="AA15" s="164">
        <v>2.7383466275314499</v>
      </c>
      <c r="AB15" s="164">
        <v>2.7181333024246301</v>
      </c>
      <c r="AC15" s="164">
        <v>2.6962093838643502</v>
      </c>
      <c r="AD15" s="164">
        <v>2.6728509823961599</v>
      </c>
      <c r="AE15" s="164">
        <v>2.6467033595524199</v>
      </c>
      <c r="AF15" s="164">
        <v>2.6178583732140202</v>
      </c>
      <c r="AG15" s="164">
        <v>2.5872120400734602</v>
      </c>
      <c r="AH15" s="164">
        <v>2.5555694853254698</v>
      </c>
      <c r="AI15" s="164">
        <v>2.52452022390912</v>
      </c>
      <c r="AJ15" s="164">
        <v>2.4956878057337</v>
      </c>
      <c r="AK15" s="164">
        <v>2.4697875208826101</v>
      </c>
      <c r="AL15" s="164">
        <v>2.4458318490092199</v>
      </c>
      <c r="AM15" s="164">
        <v>2.4221790877678999</v>
      </c>
      <c r="AN15" s="176">
        <v>2.4715949636823402</v>
      </c>
    </row>
    <row r="16" spans="1:40" ht="15" customHeight="1" x14ac:dyDescent="0.35">
      <c r="A16" s="77" t="s">
        <v>56</v>
      </c>
      <c r="B16" s="122" t="s">
        <v>11</v>
      </c>
      <c r="C16" s="164">
        <v>2.2218094608547299</v>
      </c>
      <c r="D16" s="164">
        <v>2.5569521936481499</v>
      </c>
      <c r="E16" s="164">
        <v>2.80454416126137</v>
      </c>
      <c r="F16" s="164">
        <v>2.9369742730894099</v>
      </c>
      <c r="G16" s="164">
        <v>2.9174222657598801</v>
      </c>
      <c r="H16" s="164">
        <v>2.7956786199245598</v>
      </c>
      <c r="I16" s="164">
        <v>2.6553513834215501</v>
      </c>
      <c r="J16" s="164">
        <v>2.54507312811816</v>
      </c>
      <c r="K16" s="164">
        <v>2.4481846651605701</v>
      </c>
      <c r="L16" s="164">
        <v>2.3747476970839898</v>
      </c>
      <c r="M16" s="164">
        <v>2.3159516573688901</v>
      </c>
      <c r="N16" s="164">
        <v>2.24136164471087</v>
      </c>
      <c r="O16" s="164">
        <v>2.1524088021115402</v>
      </c>
      <c r="P16" s="164">
        <v>2.0792561220305701</v>
      </c>
      <c r="Q16" s="164">
        <v>2.0276796906099501</v>
      </c>
      <c r="R16" s="164">
        <v>1.9823060428805701</v>
      </c>
      <c r="S16" s="164">
        <v>1.97343984469018</v>
      </c>
      <c r="T16" s="164">
        <v>1.94093113894236</v>
      </c>
      <c r="U16" s="164">
        <v>1.7952341160227601</v>
      </c>
      <c r="V16" s="164">
        <v>1.5036149472734199</v>
      </c>
      <c r="W16" s="164">
        <v>1.1329246455950901</v>
      </c>
      <c r="X16" s="164">
        <v>0.72659465460310002</v>
      </c>
      <c r="Y16" s="164">
        <v>0.40220529443568998</v>
      </c>
      <c r="Z16" s="164">
        <v>0.25998492925924999</v>
      </c>
      <c r="AA16" s="164">
        <v>0.36479767623027998</v>
      </c>
      <c r="AB16" s="164">
        <v>0.64961669255053001</v>
      </c>
      <c r="AC16" s="164">
        <v>0.99065893552680995</v>
      </c>
      <c r="AD16" s="164">
        <v>1.2856781754036199</v>
      </c>
      <c r="AE16" s="164">
        <v>1.5307147070412701</v>
      </c>
      <c r="AF16" s="164">
        <v>1.6887626905252899</v>
      </c>
      <c r="AG16" s="164">
        <v>1.7825460325100499</v>
      </c>
      <c r="AH16" s="164">
        <v>1.8680622904141899</v>
      </c>
      <c r="AI16" s="164">
        <v>1.96526942042732</v>
      </c>
      <c r="AJ16" s="164">
        <v>2.04234754552715</v>
      </c>
      <c r="AK16" s="164">
        <v>2.0987526020015599</v>
      </c>
      <c r="AL16" s="164">
        <v>2.1369830408983099</v>
      </c>
      <c r="AM16" s="164">
        <v>2.1623130361643699</v>
      </c>
      <c r="AN16" s="176">
        <v>2.08110868331481</v>
      </c>
    </row>
    <row r="17" spans="1:40" x14ac:dyDescent="0.35">
      <c r="A17" s="27" t="s">
        <v>57</v>
      </c>
      <c r="B17" s="154" t="s">
        <v>352</v>
      </c>
      <c r="C17" s="162">
        <v>3.27887591293972</v>
      </c>
      <c r="D17" s="162">
        <v>3.2504926005114698</v>
      </c>
      <c r="E17" s="162">
        <v>3.2427033247064201</v>
      </c>
      <c r="F17" s="162">
        <v>3.2592801877565898</v>
      </c>
      <c r="G17" s="162">
        <v>3.3079597953967999</v>
      </c>
      <c r="H17" s="162">
        <v>3.3785588293978401</v>
      </c>
      <c r="I17" s="162">
        <v>3.4352287872500402</v>
      </c>
      <c r="J17" s="162">
        <v>3.48256661794677</v>
      </c>
      <c r="K17" s="162">
        <v>3.5524650249603802</v>
      </c>
      <c r="L17" s="162">
        <v>3.6483534925694898</v>
      </c>
      <c r="M17" s="162">
        <v>3.7514223572961498</v>
      </c>
      <c r="N17" s="162">
        <v>3.8584053384690198</v>
      </c>
      <c r="O17" s="162">
        <v>3.9314942794169498</v>
      </c>
      <c r="P17" s="162">
        <v>3.93256583214567</v>
      </c>
      <c r="Q17" s="162">
        <v>3.8494916690607202</v>
      </c>
      <c r="R17" s="162">
        <v>3.7172869472604302</v>
      </c>
      <c r="S17" s="162">
        <v>3.5704190408086598</v>
      </c>
      <c r="T17" s="162">
        <v>3.45132245755573</v>
      </c>
      <c r="U17" s="162">
        <v>3.37915467241681</v>
      </c>
      <c r="V17" s="162">
        <v>3.3670139344355499</v>
      </c>
      <c r="W17" s="162">
        <v>3.3908926032223401</v>
      </c>
      <c r="X17" s="162">
        <v>3.4207447808065199</v>
      </c>
      <c r="Y17" s="162">
        <v>3.4282216645176802</v>
      </c>
      <c r="Z17" s="162">
        <v>3.4078497284420601</v>
      </c>
      <c r="AA17" s="162">
        <v>3.3518493683224899</v>
      </c>
      <c r="AB17" s="162">
        <v>3.2744682535930099</v>
      </c>
      <c r="AC17" s="162">
        <v>3.1938765943180001</v>
      </c>
      <c r="AD17" s="162">
        <v>3.1253515224708699</v>
      </c>
      <c r="AE17" s="162">
        <v>3.0696766100226198</v>
      </c>
      <c r="AF17" s="162">
        <v>3.0311621338197798</v>
      </c>
      <c r="AG17" s="162">
        <v>3.0035777526917302</v>
      </c>
      <c r="AH17" s="162">
        <v>2.9777803401332101</v>
      </c>
      <c r="AI17" s="162">
        <v>2.9476171572129699</v>
      </c>
      <c r="AJ17" s="162">
        <v>2.9150190535268701</v>
      </c>
      <c r="AK17" s="162">
        <v>2.8783925704011901</v>
      </c>
      <c r="AL17" s="162">
        <v>2.83940603215538</v>
      </c>
      <c r="AM17" s="162">
        <v>2.8004073937396301</v>
      </c>
      <c r="AN17" s="174">
        <v>2.8761551138840402</v>
      </c>
    </row>
    <row r="18" spans="1:40" x14ac:dyDescent="0.35">
      <c r="A18" s="27" t="s">
        <v>58</v>
      </c>
      <c r="B18" s="154" t="s">
        <v>921</v>
      </c>
      <c r="C18" s="162">
        <v>2.7725484604002899</v>
      </c>
      <c r="D18" s="162">
        <v>2.7823179476735</v>
      </c>
      <c r="E18" s="162">
        <v>2.79208458695661</v>
      </c>
      <c r="F18" s="162">
        <v>2.8086965776352502</v>
      </c>
      <c r="G18" s="162">
        <v>2.8307967560979201</v>
      </c>
      <c r="H18" s="162">
        <v>2.8562745384818502</v>
      </c>
      <c r="I18" s="162">
        <v>2.8913047011078801</v>
      </c>
      <c r="J18" s="162">
        <v>2.9243865798697999</v>
      </c>
      <c r="K18" s="162">
        <v>2.9424371434560102</v>
      </c>
      <c r="L18" s="162">
        <v>2.9400833635141899</v>
      </c>
      <c r="M18" s="162">
        <v>2.9287474592158098</v>
      </c>
      <c r="N18" s="162">
        <v>2.8940788253576399</v>
      </c>
      <c r="O18" s="162">
        <v>2.8728406149294998</v>
      </c>
      <c r="P18" s="162">
        <v>2.9162548302670102</v>
      </c>
      <c r="Q18" s="162">
        <v>3.03949467480109</v>
      </c>
      <c r="R18" s="162">
        <v>3.1992030692204101</v>
      </c>
      <c r="S18" s="162">
        <v>3.3777422003850699</v>
      </c>
      <c r="T18" s="162">
        <v>3.4973297414811602</v>
      </c>
      <c r="U18" s="162">
        <v>3.4922524388415899</v>
      </c>
      <c r="V18" s="162">
        <v>3.3382384138350498</v>
      </c>
      <c r="W18" s="162">
        <v>3.0959135427220699</v>
      </c>
      <c r="X18" s="162">
        <v>2.8336786204488802</v>
      </c>
      <c r="Y18" s="162">
        <v>2.6247815052281802</v>
      </c>
      <c r="Z18" s="162">
        <v>2.4956781266982202</v>
      </c>
      <c r="AA18" s="162">
        <v>2.4705603171441002</v>
      </c>
      <c r="AB18" s="162">
        <v>2.5148591978196899</v>
      </c>
      <c r="AC18" s="162">
        <v>2.5720883022627401</v>
      </c>
      <c r="AD18" s="162">
        <v>2.6039972728345799</v>
      </c>
      <c r="AE18" s="162">
        <v>2.6153359392380802</v>
      </c>
      <c r="AF18" s="162">
        <v>2.5959492125163601</v>
      </c>
      <c r="AG18" s="162">
        <v>2.5571582141747302</v>
      </c>
      <c r="AH18" s="162">
        <v>2.51762746978486</v>
      </c>
      <c r="AI18" s="162">
        <v>2.4886614270383198</v>
      </c>
      <c r="AJ18" s="162">
        <v>2.4655037315009598</v>
      </c>
      <c r="AK18" s="162">
        <v>2.44975967664667</v>
      </c>
      <c r="AL18" s="162">
        <v>2.43894464270458</v>
      </c>
      <c r="AM18" s="162">
        <v>2.4284486827878902</v>
      </c>
      <c r="AN18" s="174">
        <v>2.45426145479466</v>
      </c>
    </row>
    <row r="19" spans="1:40" x14ac:dyDescent="0.35">
      <c r="A19" s="27" t="s">
        <v>59</v>
      </c>
      <c r="B19" s="122" t="s">
        <v>577</v>
      </c>
      <c r="C19" s="163">
        <v>3.4282503744908799</v>
      </c>
      <c r="D19" s="163">
        <v>3.7449905774071599</v>
      </c>
      <c r="E19" s="163">
        <v>3.9703338286699799</v>
      </c>
      <c r="F19" s="163">
        <v>3.9693611575768899</v>
      </c>
      <c r="G19" s="163">
        <v>3.7024528778010199</v>
      </c>
      <c r="H19" s="163">
        <v>3.28737457479229</v>
      </c>
      <c r="I19" s="163">
        <v>2.8405647754718801</v>
      </c>
      <c r="J19" s="163">
        <v>2.50238795821216</v>
      </c>
      <c r="K19" s="163">
        <v>2.3336585728252599</v>
      </c>
      <c r="L19" s="163">
        <v>2.3849448454456001</v>
      </c>
      <c r="M19" s="163">
        <v>2.58324247709831</v>
      </c>
      <c r="N19" s="163">
        <v>2.8079411826519101</v>
      </c>
      <c r="O19" s="163">
        <v>2.9799291467298898</v>
      </c>
      <c r="P19" s="163">
        <v>3.1158230714952899</v>
      </c>
      <c r="Q19" s="163">
        <v>3.1954640164215502</v>
      </c>
      <c r="R19" s="163">
        <v>3.2354655984848701</v>
      </c>
      <c r="S19" s="163">
        <v>3.27119239853968</v>
      </c>
      <c r="T19" s="163">
        <v>3.31513923262743</v>
      </c>
      <c r="U19" s="163">
        <v>3.34881869812593</v>
      </c>
      <c r="V19" s="163">
        <v>3.3725156405199499</v>
      </c>
      <c r="W19" s="163">
        <v>3.3872367810107802</v>
      </c>
      <c r="X19" s="163">
        <v>3.3940012842789802</v>
      </c>
      <c r="Y19" s="163">
        <v>3.39389240539656</v>
      </c>
      <c r="Z19" s="163">
        <v>3.3874668615955001</v>
      </c>
      <c r="AA19" s="163">
        <v>3.3753942961263901</v>
      </c>
      <c r="AB19" s="163">
        <v>3.35796773224286</v>
      </c>
      <c r="AC19" s="163">
        <v>3.33741703601773</v>
      </c>
      <c r="AD19" s="163">
        <v>3.3121764385518602</v>
      </c>
      <c r="AE19" s="163">
        <v>3.27932125260133</v>
      </c>
      <c r="AF19" s="163">
        <v>3.2384177340434999</v>
      </c>
      <c r="AG19" s="163">
        <v>3.19255428769634</v>
      </c>
      <c r="AH19" s="163">
        <v>3.1448613735443498</v>
      </c>
      <c r="AI19" s="163">
        <v>3.09900239652334</v>
      </c>
      <c r="AJ19" s="163">
        <v>3.05664121909457</v>
      </c>
      <c r="AK19" s="163">
        <v>3.0191086064096599</v>
      </c>
      <c r="AL19" s="163">
        <v>2.9849983580619601</v>
      </c>
      <c r="AM19" s="163">
        <v>2.9508116087154899</v>
      </c>
      <c r="AN19" s="175">
        <v>3.0220992618911899</v>
      </c>
    </row>
    <row r="20" spans="1:40" x14ac:dyDescent="0.35">
      <c r="A20" s="27" t="s">
        <v>60</v>
      </c>
      <c r="B20" s="154" t="s">
        <v>353</v>
      </c>
      <c r="C20" s="162">
        <v>3.0908464905808901</v>
      </c>
      <c r="D20" s="162">
        <v>3.2577268433256599</v>
      </c>
      <c r="E20" s="162">
        <v>3.33260943896647</v>
      </c>
      <c r="F20" s="162">
        <v>3.4359635923795202</v>
      </c>
      <c r="G20" s="162">
        <v>3.5582973259812798</v>
      </c>
      <c r="H20" s="162">
        <v>3.6879642829561301</v>
      </c>
      <c r="I20" s="162">
        <v>3.84002190157178</v>
      </c>
      <c r="J20" s="162">
        <v>3.9963632416001502</v>
      </c>
      <c r="K20" s="162">
        <v>4.1078628562481097</v>
      </c>
      <c r="L20" s="162">
        <v>4.1663682461468001</v>
      </c>
      <c r="M20" s="162">
        <v>4.1967117306816402</v>
      </c>
      <c r="N20" s="162">
        <v>4.2037018707314902</v>
      </c>
      <c r="O20" s="162">
        <v>4.23106028223956</v>
      </c>
      <c r="P20" s="162">
        <v>4.2956432984805097</v>
      </c>
      <c r="Q20" s="162">
        <v>4.40954170125387</v>
      </c>
      <c r="R20" s="162">
        <v>4.5439773261417598</v>
      </c>
      <c r="S20" s="162">
        <v>4.6652088583866798</v>
      </c>
      <c r="T20" s="162">
        <v>4.7408903063630898</v>
      </c>
      <c r="U20" s="162">
        <v>4.7649588772353404</v>
      </c>
      <c r="V20" s="162">
        <v>4.7337539307582599</v>
      </c>
      <c r="W20" s="162">
        <v>4.6640986081240898</v>
      </c>
      <c r="X20" s="162">
        <v>4.5802424653469602</v>
      </c>
      <c r="Y20" s="162">
        <v>4.4920206594444503</v>
      </c>
      <c r="Z20" s="162">
        <v>4.3853175599864596</v>
      </c>
      <c r="AA20" s="162">
        <v>4.2605433607206198</v>
      </c>
      <c r="AB20" s="162">
        <v>4.12573411282282</v>
      </c>
      <c r="AC20" s="162">
        <v>3.9882763194488899</v>
      </c>
      <c r="AD20" s="162">
        <v>3.85350001357823</v>
      </c>
      <c r="AE20" s="162">
        <v>3.7208955886175001</v>
      </c>
      <c r="AF20" s="162">
        <v>3.59184272165969</v>
      </c>
      <c r="AG20" s="162">
        <v>3.4663439485184799</v>
      </c>
      <c r="AH20" s="162">
        <v>3.3433001778351299</v>
      </c>
      <c r="AI20" s="162">
        <v>3.2265873779477201</v>
      </c>
      <c r="AJ20" s="162">
        <v>3.1213230946238699</v>
      </c>
      <c r="AK20" s="162">
        <v>3.0332599234541799</v>
      </c>
      <c r="AL20" s="162">
        <v>2.9562244844057801</v>
      </c>
      <c r="AM20" s="162">
        <v>2.8857559243935298</v>
      </c>
      <c r="AN20" s="174">
        <v>3.0445601284989401</v>
      </c>
    </row>
    <row r="21" spans="1:40" x14ac:dyDescent="0.35">
      <c r="A21" s="27" t="s">
        <v>61</v>
      </c>
      <c r="B21" s="154" t="s">
        <v>354</v>
      </c>
      <c r="C21" s="162">
        <v>2.79079888363714</v>
      </c>
      <c r="D21" s="162">
        <v>2.7690567492335298</v>
      </c>
      <c r="E21" s="162">
        <v>2.7452768796405</v>
      </c>
      <c r="F21" s="162">
        <v>2.7126204276396901</v>
      </c>
      <c r="G21" s="162">
        <v>2.6688509753158201</v>
      </c>
      <c r="H21" s="162">
        <v>2.6199051881670599</v>
      </c>
      <c r="I21" s="162">
        <v>2.58011652139127</v>
      </c>
      <c r="J21" s="162">
        <v>2.5507123449158402</v>
      </c>
      <c r="K21" s="162">
        <v>2.51714663218063</v>
      </c>
      <c r="L21" s="162">
        <v>2.4782468606337602</v>
      </c>
      <c r="M21" s="162">
        <v>2.4436682795994802</v>
      </c>
      <c r="N21" s="162">
        <v>2.41370804463517</v>
      </c>
      <c r="O21" s="162">
        <v>2.4087287203260899</v>
      </c>
      <c r="P21" s="162">
        <v>2.4556201535344702</v>
      </c>
      <c r="Q21" s="162">
        <v>2.56389276531011</v>
      </c>
      <c r="R21" s="162">
        <v>2.71549164270919</v>
      </c>
      <c r="S21" s="162">
        <v>2.8473625543849601</v>
      </c>
      <c r="T21" s="162">
        <v>2.9662048017542202</v>
      </c>
      <c r="U21" s="162">
        <v>3.1219674513518898</v>
      </c>
      <c r="V21" s="162">
        <v>3.3181257235577899</v>
      </c>
      <c r="W21" s="162">
        <v>3.5196711123858702</v>
      </c>
      <c r="X21" s="162">
        <v>3.7239878680857399</v>
      </c>
      <c r="Y21" s="162">
        <v>3.8612655961639102</v>
      </c>
      <c r="Z21" s="162">
        <v>3.8517394924891799</v>
      </c>
      <c r="AA21" s="162">
        <v>3.6724507036052501</v>
      </c>
      <c r="AB21" s="162">
        <v>3.3914941121700402</v>
      </c>
      <c r="AC21" s="162">
        <v>3.09043020193152</v>
      </c>
      <c r="AD21" s="162">
        <v>2.83532598031158</v>
      </c>
      <c r="AE21" s="162">
        <v>2.6376735509092502</v>
      </c>
      <c r="AF21" s="162">
        <v>2.5151525875594101</v>
      </c>
      <c r="AG21" s="162">
        <v>2.4464023846324499</v>
      </c>
      <c r="AH21" s="162">
        <v>2.3857811915921401</v>
      </c>
      <c r="AI21" s="162">
        <v>2.3127228940828899</v>
      </c>
      <c r="AJ21" s="162">
        <v>2.24629127972509</v>
      </c>
      <c r="AK21" s="162">
        <v>2.1829728953125298</v>
      </c>
      <c r="AL21" s="162">
        <v>2.1234880097867501</v>
      </c>
      <c r="AM21" s="162">
        <v>2.0713341630247002</v>
      </c>
      <c r="AN21" s="174">
        <v>2.1873258876358599</v>
      </c>
    </row>
    <row r="22" spans="1:40" ht="15" thickBot="1" x14ac:dyDescent="0.4">
      <c r="A22" s="77" t="s">
        <v>62</v>
      </c>
      <c r="B22" s="122" t="s">
        <v>555</v>
      </c>
      <c r="C22" s="164">
        <v>2.4915529648448498</v>
      </c>
      <c r="D22" s="164">
        <v>2.2967679157124699</v>
      </c>
      <c r="E22" s="164">
        <v>2.1525391762130099</v>
      </c>
      <c r="F22" s="164">
        <v>2.0004174225761502</v>
      </c>
      <c r="G22" s="164">
        <v>1.8573025042103899</v>
      </c>
      <c r="H22" s="164">
        <v>1.74076306151778</v>
      </c>
      <c r="I22" s="164">
        <v>1.6099757744211201</v>
      </c>
      <c r="J22" s="164">
        <v>1.5186959543793199</v>
      </c>
      <c r="K22" s="164">
        <v>1.49008694627883</v>
      </c>
      <c r="L22" s="164">
        <v>1.52986833992239</v>
      </c>
      <c r="M22" s="164">
        <v>1.64327970049443</v>
      </c>
      <c r="N22" s="164">
        <v>1.7544846201428299</v>
      </c>
      <c r="O22" s="164">
        <v>1.85824813484388</v>
      </c>
      <c r="P22" s="164">
        <v>2.0040691759918698</v>
      </c>
      <c r="Q22" s="164">
        <v>2.21468701173497</v>
      </c>
      <c r="R22" s="164">
        <v>2.4301399802258499</v>
      </c>
      <c r="S22" s="164">
        <v>2.66968095915463</v>
      </c>
      <c r="T22" s="164">
        <v>2.8581855068161102</v>
      </c>
      <c r="U22" s="164">
        <v>2.9014353836810201</v>
      </c>
      <c r="V22" s="164">
        <v>2.7787192763058002</v>
      </c>
      <c r="W22" s="164">
        <v>2.5557634028326599</v>
      </c>
      <c r="X22" s="164">
        <v>2.30024615794024</v>
      </c>
      <c r="Y22" s="164">
        <v>2.0989480872096098</v>
      </c>
      <c r="Z22" s="164">
        <v>1.9544146841194501</v>
      </c>
      <c r="AA22" s="164">
        <v>1.90081009600367</v>
      </c>
      <c r="AB22" s="164">
        <v>1.89651913123892</v>
      </c>
      <c r="AC22" s="164">
        <v>1.8963191752866799</v>
      </c>
      <c r="AD22" s="164">
        <v>1.90187037756926</v>
      </c>
      <c r="AE22" s="164">
        <v>1.9054885409926401</v>
      </c>
      <c r="AF22" s="164">
        <v>1.9030289245233001</v>
      </c>
      <c r="AG22" s="164">
        <v>1.91259625757971</v>
      </c>
      <c r="AH22" s="164">
        <v>1.91776821606033</v>
      </c>
      <c r="AI22" s="164">
        <v>1.93182428681435</v>
      </c>
      <c r="AJ22" s="164">
        <v>1.95582376942978</v>
      </c>
      <c r="AK22" s="164">
        <v>1.9936932434993799</v>
      </c>
      <c r="AL22" s="164">
        <v>2.0341273863828402</v>
      </c>
      <c r="AM22" s="164">
        <v>2.0738815114084201</v>
      </c>
      <c r="AN22" s="176">
        <v>1.99785705991809</v>
      </c>
    </row>
    <row r="23" spans="1:40" ht="15" thickBot="1" x14ac:dyDescent="0.4">
      <c r="A23" s="74" t="s">
        <v>805</v>
      </c>
      <c r="B23" s="126" t="s">
        <v>12</v>
      </c>
      <c r="C23" s="166">
        <v>3.1839030159509698</v>
      </c>
      <c r="D23" s="166">
        <v>3.34214281823964</v>
      </c>
      <c r="E23" s="166">
        <v>3.4531250710872201</v>
      </c>
      <c r="F23" s="166">
        <v>3.4370178064013999</v>
      </c>
      <c r="G23" s="166">
        <v>3.2689642621335699</v>
      </c>
      <c r="H23" s="166">
        <v>3.0162963869600601</v>
      </c>
      <c r="I23" s="166">
        <v>2.7418039575230999</v>
      </c>
      <c r="J23" s="166">
        <v>2.5352133360973901</v>
      </c>
      <c r="K23" s="166">
        <v>2.4443400923163101</v>
      </c>
      <c r="L23" s="166">
        <v>2.5020011205908901</v>
      </c>
      <c r="M23" s="166">
        <v>2.65747578860476</v>
      </c>
      <c r="N23" s="166">
        <v>2.8298512329007401</v>
      </c>
      <c r="O23" s="166">
        <v>2.9636242174953402</v>
      </c>
      <c r="P23" s="166">
        <v>3.0664735892142598</v>
      </c>
      <c r="Q23" s="166">
        <v>3.1236528407158302</v>
      </c>
      <c r="R23" s="166">
        <v>3.1479470254887501</v>
      </c>
      <c r="S23" s="166">
        <v>3.1686512558153601</v>
      </c>
      <c r="T23" s="166">
        <v>3.1934783143601901</v>
      </c>
      <c r="U23" s="166">
        <v>3.2049334494072199</v>
      </c>
      <c r="V23" s="166">
        <v>3.2026497739036102</v>
      </c>
      <c r="W23" s="166">
        <v>3.1906078224384302</v>
      </c>
      <c r="X23" s="166">
        <v>3.1716177038620099</v>
      </c>
      <c r="Y23" s="166">
        <v>3.1514177732665698</v>
      </c>
      <c r="Z23" s="166">
        <v>3.1341026102575098</v>
      </c>
      <c r="AA23" s="166">
        <v>3.12185606052256</v>
      </c>
      <c r="AB23" s="166">
        <v>3.11180111093603</v>
      </c>
      <c r="AC23" s="166">
        <v>3.1004218154455199</v>
      </c>
      <c r="AD23" s="166">
        <v>3.0835936945114599</v>
      </c>
      <c r="AE23" s="166">
        <v>3.0598120489238099</v>
      </c>
      <c r="AF23" s="166">
        <v>3.02783571091279</v>
      </c>
      <c r="AG23" s="166">
        <v>2.99059944048483</v>
      </c>
      <c r="AH23" s="166">
        <v>2.9517858312096301</v>
      </c>
      <c r="AI23" s="166">
        <v>2.91445621372706</v>
      </c>
      <c r="AJ23" s="166">
        <v>2.8790741996059999</v>
      </c>
      <c r="AK23" s="166">
        <v>2.8465993049196001</v>
      </c>
      <c r="AL23" s="166">
        <v>2.81611488610198</v>
      </c>
      <c r="AM23" s="166">
        <v>2.7853821610080298</v>
      </c>
      <c r="AN23" s="178">
        <v>2.8483153180113701</v>
      </c>
    </row>
    <row r="24" spans="1:40" x14ac:dyDescent="0.35">
      <c r="A24" s="77" t="s">
        <v>63</v>
      </c>
      <c r="B24" s="122" t="s">
        <v>13</v>
      </c>
      <c r="C24" s="164">
        <v>2.9927084011030201</v>
      </c>
      <c r="D24" s="164">
        <v>2.9822788254559001</v>
      </c>
      <c r="E24" s="164">
        <v>2.9681060128859298</v>
      </c>
      <c r="F24" s="164">
        <v>2.9363919221727901</v>
      </c>
      <c r="G24" s="164">
        <v>2.8958087564270998</v>
      </c>
      <c r="H24" s="164">
        <v>2.8368088604309198</v>
      </c>
      <c r="I24" s="164">
        <v>2.78316512198302</v>
      </c>
      <c r="J24" s="164">
        <v>2.7280634433358899</v>
      </c>
      <c r="K24" s="164">
        <v>2.6749409807652</v>
      </c>
      <c r="L24" s="164">
        <v>2.6137893834088199</v>
      </c>
      <c r="M24" s="164">
        <v>2.5536396692464698</v>
      </c>
      <c r="N24" s="164">
        <v>2.49595285770654</v>
      </c>
      <c r="O24" s="164">
        <v>2.4438068340244099</v>
      </c>
      <c r="P24" s="164">
        <v>2.4114982088922998</v>
      </c>
      <c r="Q24" s="164">
        <v>2.40341007487832</v>
      </c>
      <c r="R24" s="164">
        <v>2.4102941915175</v>
      </c>
      <c r="S24" s="164">
        <v>2.4201103617412598</v>
      </c>
      <c r="T24" s="164">
        <v>2.4259810001803901</v>
      </c>
      <c r="U24" s="164">
        <v>2.4317980624166</v>
      </c>
      <c r="V24" s="164">
        <v>2.4381225969109601</v>
      </c>
      <c r="W24" s="164">
        <v>2.4426254101368001</v>
      </c>
      <c r="X24" s="164">
        <v>2.4477450934904601</v>
      </c>
      <c r="Y24" s="164">
        <v>2.4465805615232901</v>
      </c>
      <c r="Z24" s="164">
        <v>2.43774737002065</v>
      </c>
      <c r="AA24" s="164">
        <v>2.4111577576057601</v>
      </c>
      <c r="AB24" s="164">
        <v>2.37624935803737</v>
      </c>
      <c r="AC24" s="164">
        <v>2.33614385768586</v>
      </c>
      <c r="AD24" s="164">
        <v>2.2992796604311101</v>
      </c>
      <c r="AE24" s="164">
        <v>2.2646795021440198</v>
      </c>
      <c r="AF24" s="164">
        <v>2.2309875264621102</v>
      </c>
      <c r="AG24" s="164">
        <v>2.1981663926401902</v>
      </c>
      <c r="AH24" s="164">
        <v>2.1689407137805499</v>
      </c>
      <c r="AI24" s="164">
        <v>2.13347650305698</v>
      </c>
      <c r="AJ24" s="164">
        <v>2.1027957562780299</v>
      </c>
      <c r="AK24" s="164">
        <v>2.0724409924748302</v>
      </c>
      <c r="AL24" s="164">
        <v>2.0417831156622799</v>
      </c>
      <c r="AM24" s="164">
        <v>2.0117056752214002</v>
      </c>
      <c r="AN24" s="176">
        <v>2.0724313214492098</v>
      </c>
    </row>
    <row r="25" spans="1:40" x14ac:dyDescent="0.35">
      <c r="A25" s="77" t="s">
        <v>64</v>
      </c>
      <c r="B25" s="122" t="s">
        <v>14</v>
      </c>
      <c r="C25" s="164">
        <v>4.7065291608658297</v>
      </c>
      <c r="D25" s="164">
        <v>2.7862796476245499</v>
      </c>
      <c r="E25" s="164">
        <v>1.35240910746273</v>
      </c>
      <c r="F25" s="164">
        <v>0.56158035932038997</v>
      </c>
      <c r="G25" s="164">
        <v>0.62408650550361</v>
      </c>
      <c r="H25" s="164">
        <v>1.2887956244255701</v>
      </c>
      <c r="I25" s="164">
        <v>2.1041109797980599</v>
      </c>
      <c r="J25" s="164">
        <v>2.67366219787493</v>
      </c>
      <c r="K25" s="164">
        <v>2.96690060497113</v>
      </c>
      <c r="L25" s="164">
        <v>2.8668631009677101</v>
      </c>
      <c r="M25" s="164">
        <v>2.5149541482314399</v>
      </c>
      <c r="N25" s="164">
        <v>2.1519641794539099</v>
      </c>
      <c r="O25" s="164">
        <v>1.90008717372947</v>
      </c>
      <c r="P25" s="164">
        <v>1.6991834762037901</v>
      </c>
      <c r="Q25" s="164">
        <v>1.5744320657575599</v>
      </c>
      <c r="R25" s="164">
        <v>1.5097220188206499</v>
      </c>
      <c r="S25" s="164">
        <v>1.44347639572651</v>
      </c>
      <c r="T25" s="164">
        <v>1.3720905061204201</v>
      </c>
      <c r="U25" s="164">
        <v>1.35389146024114</v>
      </c>
      <c r="V25" s="164">
        <v>1.403668230109</v>
      </c>
      <c r="W25" s="164">
        <v>1.49476939431277</v>
      </c>
      <c r="X25" s="164">
        <v>1.6040343063625799</v>
      </c>
      <c r="Y25" s="164">
        <v>1.6944466896497501</v>
      </c>
      <c r="Z25" s="164">
        <v>1.74627016965085</v>
      </c>
      <c r="AA25" s="164">
        <v>1.7447152483425701</v>
      </c>
      <c r="AB25" s="164">
        <v>1.7014444084668501</v>
      </c>
      <c r="AC25" s="164">
        <v>1.6541611688428099</v>
      </c>
      <c r="AD25" s="164">
        <v>1.61260637788352</v>
      </c>
      <c r="AE25" s="164">
        <v>1.5700667302192399</v>
      </c>
      <c r="AF25" s="164">
        <v>1.52608707894169</v>
      </c>
      <c r="AG25" s="164">
        <v>1.48373438843334</v>
      </c>
      <c r="AH25" s="164">
        <v>1.4367379823117901</v>
      </c>
      <c r="AI25" s="164">
        <v>1.38705264533818</v>
      </c>
      <c r="AJ25" s="164">
        <v>1.3387488214719601</v>
      </c>
      <c r="AK25" s="164">
        <v>1.29309382043914</v>
      </c>
      <c r="AL25" s="164">
        <v>1.2504122659671399</v>
      </c>
      <c r="AM25" s="164">
        <v>1.2067519018841699</v>
      </c>
      <c r="AN25" s="176">
        <v>1.2951919825156599</v>
      </c>
    </row>
    <row r="26" spans="1:40" x14ac:dyDescent="0.35">
      <c r="A26" s="77" t="s">
        <v>65</v>
      </c>
      <c r="B26" s="122" t="s">
        <v>15</v>
      </c>
      <c r="C26" s="164">
        <v>1.2327756523111</v>
      </c>
      <c r="D26" s="164">
        <v>0.34122167720615998</v>
      </c>
      <c r="E26" s="164">
        <v>-0.38665593578419999</v>
      </c>
      <c r="F26" s="164">
        <v>-0.83992110181059998</v>
      </c>
      <c r="G26" s="164">
        <v>-0.90211383653669996</v>
      </c>
      <c r="H26" s="164">
        <v>-0.6404962775577</v>
      </c>
      <c r="I26" s="164">
        <v>-0.35205085501630001</v>
      </c>
      <c r="J26" s="164">
        <v>-5.8047764887899998E-2</v>
      </c>
      <c r="K26" s="164">
        <v>0.51234698377180998</v>
      </c>
      <c r="L26" s="164">
        <v>1.4037551004129301</v>
      </c>
      <c r="M26" s="164">
        <v>2.4582419330905698</v>
      </c>
      <c r="N26" s="164">
        <v>3.5904525057221401</v>
      </c>
      <c r="O26" s="164">
        <v>4.4779155109168798</v>
      </c>
      <c r="P26" s="164">
        <v>4.8331377851151398</v>
      </c>
      <c r="Q26" s="164">
        <v>4.5689457633531001</v>
      </c>
      <c r="R26" s="164">
        <v>3.9283640873311301</v>
      </c>
      <c r="S26" s="164">
        <v>3.2390250943430199</v>
      </c>
      <c r="T26" s="164">
        <v>2.6842148728895001</v>
      </c>
      <c r="U26" s="164">
        <v>2.2106162440681798</v>
      </c>
      <c r="V26" s="164">
        <v>1.86555882854216</v>
      </c>
      <c r="W26" s="164">
        <v>1.6191761327213601</v>
      </c>
      <c r="X26" s="164">
        <v>1.37305992833166</v>
      </c>
      <c r="Y26" s="164">
        <v>1.1243107820890601</v>
      </c>
      <c r="Z26" s="164">
        <v>0.96455374966462004</v>
      </c>
      <c r="AA26" s="164">
        <v>0.91395488522918</v>
      </c>
      <c r="AB26" s="164">
        <v>0.94744165989217999</v>
      </c>
      <c r="AC26" s="164">
        <v>1.0093280579439099</v>
      </c>
      <c r="AD26" s="164">
        <v>1.07612545082891</v>
      </c>
      <c r="AE26" s="164">
        <v>1.1691836898538399</v>
      </c>
      <c r="AF26" s="164">
        <v>1.2835970374163399</v>
      </c>
      <c r="AG26" s="164">
        <v>1.41001859531722</v>
      </c>
      <c r="AH26" s="164">
        <v>1.5518435879266601</v>
      </c>
      <c r="AI26" s="164">
        <v>1.6878145597537999</v>
      </c>
      <c r="AJ26" s="164">
        <v>1.7860068460683101</v>
      </c>
      <c r="AK26" s="164">
        <v>1.8330017576729101</v>
      </c>
      <c r="AL26" s="164">
        <v>1.8435272646038601</v>
      </c>
      <c r="AM26" s="164">
        <v>1.8425417308593599</v>
      </c>
      <c r="AN26" s="176">
        <v>1.7985611699444799</v>
      </c>
    </row>
    <row r="27" spans="1:40" x14ac:dyDescent="0.35">
      <c r="A27" s="77" t="s">
        <v>66</v>
      </c>
      <c r="B27" s="122" t="s">
        <v>16</v>
      </c>
      <c r="C27" s="164">
        <v>3.4914100243281601</v>
      </c>
      <c r="D27" s="164">
        <v>3.5961345028878302</v>
      </c>
      <c r="E27" s="164">
        <v>3.6557465780672902</v>
      </c>
      <c r="F27" s="164">
        <v>3.6402844756602102</v>
      </c>
      <c r="G27" s="164">
        <v>3.53770021650586</v>
      </c>
      <c r="H27" s="164">
        <v>3.3832537228896999</v>
      </c>
      <c r="I27" s="164">
        <v>3.2176904091799599</v>
      </c>
      <c r="J27" s="164">
        <v>3.0805081984638401</v>
      </c>
      <c r="K27" s="164">
        <v>2.9824666584389798</v>
      </c>
      <c r="L27" s="164">
        <v>2.93609154606238</v>
      </c>
      <c r="M27" s="164">
        <v>2.92463945732844</v>
      </c>
      <c r="N27" s="164">
        <v>2.92128135847098</v>
      </c>
      <c r="O27" s="164">
        <v>2.9088685640555898</v>
      </c>
      <c r="P27" s="164">
        <v>2.8919739916504001</v>
      </c>
      <c r="Q27" s="164">
        <v>2.8667179497972901</v>
      </c>
      <c r="R27" s="164">
        <v>2.8378447766652699</v>
      </c>
      <c r="S27" s="164">
        <v>2.8068088686931998</v>
      </c>
      <c r="T27" s="164">
        <v>2.7839981306983401</v>
      </c>
      <c r="U27" s="164">
        <v>2.77894175103479</v>
      </c>
      <c r="V27" s="164">
        <v>2.79521492027206</v>
      </c>
      <c r="W27" s="164">
        <v>2.82286549218203</v>
      </c>
      <c r="X27" s="164">
        <v>2.85254117294118</v>
      </c>
      <c r="Y27" s="164">
        <v>2.87004223034215</v>
      </c>
      <c r="Z27" s="164">
        <v>2.8673541860771499</v>
      </c>
      <c r="AA27" s="164">
        <v>2.8394909921228799</v>
      </c>
      <c r="AB27" s="164">
        <v>2.7944437199712402</v>
      </c>
      <c r="AC27" s="164">
        <v>2.7450741952832902</v>
      </c>
      <c r="AD27" s="164">
        <v>2.6992003674472</v>
      </c>
      <c r="AE27" s="164">
        <v>2.6545920718027598</v>
      </c>
      <c r="AF27" s="164">
        <v>2.6132592522129401</v>
      </c>
      <c r="AG27" s="164">
        <v>2.5739550021834301</v>
      </c>
      <c r="AH27" s="164">
        <v>2.5335353370118798</v>
      </c>
      <c r="AI27" s="164">
        <v>2.4911486392514801</v>
      </c>
      <c r="AJ27" s="164">
        <v>2.4489884333184899</v>
      </c>
      <c r="AK27" s="164">
        <v>2.4072453837816301</v>
      </c>
      <c r="AL27" s="164">
        <v>2.36572659999457</v>
      </c>
      <c r="AM27" s="164">
        <v>2.32453707490561</v>
      </c>
      <c r="AN27" s="176">
        <v>2.40751228780884</v>
      </c>
    </row>
    <row r="28" spans="1:40" x14ac:dyDescent="0.35">
      <c r="A28" s="77" t="s">
        <v>67</v>
      </c>
      <c r="B28" s="122" t="s">
        <v>17</v>
      </c>
      <c r="C28" s="164">
        <v>3.4422627896609801</v>
      </c>
      <c r="D28" s="164">
        <v>3.35997603160334</v>
      </c>
      <c r="E28" s="164">
        <v>3.28021931909002</v>
      </c>
      <c r="F28" s="164">
        <v>3.1988250846558102</v>
      </c>
      <c r="G28" s="164">
        <v>3.1155656535909699</v>
      </c>
      <c r="H28" s="164">
        <v>3.0344103346771698</v>
      </c>
      <c r="I28" s="164">
        <v>2.9571817097749902</v>
      </c>
      <c r="J28" s="164">
        <v>2.8898905946304101</v>
      </c>
      <c r="K28" s="164">
        <v>2.83803933007114</v>
      </c>
      <c r="L28" s="164">
        <v>2.80416963851955</v>
      </c>
      <c r="M28" s="164">
        <v>2.78401427092132</v>
      </c>
      <c r="N28" s="164">
        <v>2.7656006620082398</v>
      </c>
      <c r="O28" s="164">
        <v>2.7495170337557</v>
      </c>
      <c r="P28" s="164">
        <v>2.74662827813412</v>
      </c>
      <c r="Q28" s="164">
        <v>2.7581303967979802</v>
      </c>
      <c r="R28" s="164">
        <v>2.7771084190276998</v>
      </c>
      <c r="S28" s="164">
        <v>2.7963000141679499</v>
      </c>
      <c r="T28" s="164">
        <v>2.8072296878547198</v>
      </c>
      <c r="U28" s="164">
        <v>2.8059005112756101</v>
      </c>
      <c r="V28" s="164">
        <v>2.78903911903465</v>
      </c>
      <c r="W28" s="164">
        <v>2.7599911377979001</v>
      </c>
      <c r="X28" s="164">
        <v>2.7303529012280499</v>
      </c>
      <c r="Y28" s="164">
        <v>2.6985773167845801</v>
      </c>
      <c r="Z28" s="164">
        <v>2.6531911610253101</v>
      </c>
      <c r="AA28" s="164">
        <v>2.59243708906238</v>
      </c>
      <c r="AB28" s="164">
        <v>2.5230715427514401</v>
      </c>
      <c r="AC28" s="164">
        <v>2.4503606944259202</v>
      </c>
      <c r="AD28" s="164">
        <v>2.3844617612445198</v>
      </c>
      <c r="AE28" s="164">
        <v>2.3325314002193398</v>
      </c>
      <c r="AF28" s="164">
        <v>2.2987700362133898</v>
      </c>
      <c r="AG28" s="164">
        <v>2.2774256315868402</v>
      </c>
      <c r="AH28" s="164">
        <v>2.2584575786711398</v>
      </c>
      <c r="AI28" s="164">
        <v>2.2360758438621202</v>
      </c>
      <c r="AJ28" s="164">
        <v>2.2123295283853901</v>
      </c>
      <c r="AK28" s="164">
        <v>2.1857696868143401</v>
      </c>
      <c r="AL28" s="164">
        <v>2.15704695556449</v>
      </c>
      <c r="AM28" s="164">
        <v>2.1281460734897202</v>
      </c>
      <c r="AN28" s="176">
        <v>2.1838664111900599</v>
      </c>
    </row>
    <row r="29" spans="1:40" x14ac:dyDescent="0.35">
      <c r="A29" s="77" t="s">
        <v>68</v>
      </c>
      <c r="B29" s="122" t="s">
        <v>18</v>
      </c>
      <c r="C29" s="164">
        <v>2.9284245419572299</v>
      </c>
      <c r="D29" s="164">
        <v>2.96725988815763</v>
      </c>
      <c r="E29" s="164">
        <v>3.0020491829016098</v>
      </c>
      <c r="F29" s="164">
        <v>3.0413846038536598</v>
      </c>
      <c r="G29" s="164">
        <v>3.0852901774285599</v>
      </c>
      <c r="H29" s="164">
        <v>3.1290523339606802</v>
      </c>
      <c r="I29" s="164">
        <v>3.17091815361663</v>
      </c>
      <c r="J29" s="164">
        <v>3.2019902325426601</v>
      </c>
      <c r="K29" s="164">
        <v>3.21254180065878</v>
      </c>
      <c r="L29" s="164">
        <v>3.1989984867772101</v>
      </c>
      <c r="M29" s="164">
        <v>3.16886137394583</v>
      </c>
      <c r="N29" s="164">
        <v>3.13397019028459</v>
      </c>
      <c r="O29" s="164">
        <v>3.10061544439055</v>
      </c>
      <c r="P29" s="164">
        <v>3.06599021468499</v>
      </c>
      <c r="Q29" s="164">
        <v>3.0317077720133998</v>
      </c>
      <c r="R29" s="164">
        <v>2.9979792160778498</v>
      </c>
      <c r="S29" s="164">
        <v>2.9642321021172502</v>
      </c>
      <c r="T29" s="164">
        <v>2.9303349290913201</v>
      </c>
      <c r="U29" s="164">
        <v>2.8968298074666801</v>
      </c>
      <c r="V29" s="164">
        <v>2.8636995838666999</v>
      </c>
      <c r="W29" s="164">
        <v>2.83203725585666</v>
      </c>
      <c r="X29" s="164">
        <v>2.80039751054766</v>
      </c>
      <c r="Y29" s="164">
        <v>2.7716695709201198</v>
      </c>
      <c r="Z29" s="164">
        <v>2.7503820372824599</v>
      </c>
      <c r="AA29" s="164">
        <v>2.73782025628473</v>
      </c>
      <c r="AB29" s="164">
        <v>2.7307580020378999</v>
      </c>
      <c r="AC29" s="164">
        <v>2.7246340690465498</v>
      </c>
      <c r="AD29" s="164">
        <v>2.7160398114111799</v>
      </c>
      <c r="AE29" s="164">
        <v>2.7054680291684501</v>
      </c>
      <c r="AF29" s="164">
        <v>2.69204391859925</v>
      </c>
      <c r="AG29" s="164">
        <v>2.6760532881342902</v>
      </c>
      <c r="AH29" s="164">
        <v>2.6590354078338501</v>
      </c>
      <c r="AI29" s="164">
        <v>2.64091605076002</v>
      </c>
      <c r="AJ29" s="164">
        <v>2.6201728523900201</v>
      </c>
      <c r="AK29" s="164">
        <v>2.5967225080822098</v>
      </c>
      <c r="AL29" s="164">
        <v>2.5706933342734399</v>
      </c>
      <c r="AM29" s="164">
        <v>2.54392620310922</v>
      </c>
      <c r="AN29" s="176">
        <v>2.59448039689982</v>
      </c>
    </row>
    <row r="30" spans="1:40" x14ac:dyDescent="0.35">
      <c r="A30" s="77" t="s">
        <v>69</v>
      </c>
      <c r="B30" s="122" t="s">
        <v>19</v>
      </c>
      <c r="C30" s="164">
        <v>0.98356422481193995</v>
      </c>
      <c r="D30" s="164">
        <v>1.18992034049679</v>
      </c>
      <c r="E30" s="164">
        <v>1.35853160656776</v>
      </c>
      <c r="F30" s="164">
        <v>1.4456834492514901</v>
      </c>
      <c r="G30" s="164">
        <v>1.4147044795030701</v>
      </c>
      <c r="H30" s="164">
        <v>1.3041378778005699</v>
      </c>
      <c r="I30" s="164">
        <v>1.1762454415616299</v>
      </c>
      <c r="J30" s="164">
        <v>1.0673828672308501</v>
      </c>
      <c r="K30" s="164">
        <v>0.96617311056445998</v>
      </c>
      <c r="L30" s="164">
        <v>0.88209650456709998</v>
      </c>
      <c r="M30" s="164">
        <v>0.81458287079214997</v>
      </c>
      <c r="N30" s="164">
        <v>0.73948632532505998</v>
      </c>
      <c r="O30" s="164">
        <v>0.6611883130317</v>
      </c>
      <c r="P30" s="164">
        <v>0.59801714920473004</v>
      </c>
      <c r="Q30" s="164">
        <v>0.55219554802679005</v>
      </c>
      <c r="R30" s="164">
        <v>0.52168848731726003</v>
      </c>
      <c r="S30" s="164">
        <v>0.49745910426264001</v>
      </c>
      <c r="T30" s="164">
        <v>0.47235990225465002</v>
      </c>
      <c r="U30" s="164">
        <v>0.43537106225027</v>
      </c>
      <c r="V30" s="164">
        <v>0.38200154608148001</v>
      </c>
      <c r="W30" s="164">
        <v>0.31808783951073</v>
      </c>
      <c r="X30" s="164">
        <v>0.25008954664159</v>
      </c>
      <c r="Y30" s="164">
        <v>0.19303414506255001</v>
      </c>
      <c r="Z30" s="164">
        <v>0.15708155396656001</v>
      </c>
      <c r="AA30" s="164">
        <v>0.15078162710342</v>
      </c>
      <c r="AB30" s="164">
        <v>0.16749499543086999</v>
      </c>
      <c r="AC30" s="164">
        <v>0.1915905028913</v>
      </c>
      <c r="AD30" s="164">
        <v>0.20818309334560001</v>
      </c>
      <c r="AE30" s="164">
        <v>0.21249556147622001</v>
      </c>
      <c r="AF30" s="164">
        <v>0.19618303261406</v>
      </c>
      <c r="AG30" s="164">
        <v>0.16516102609339001</v>
      </c>
      <c r="AH30" s="164">
        <v>0.13060568484637</v>
      </c>
      <c r="AI30" s="164">
        <v>0.10145842560396</v>
      </c>
      <c r="AJ30" s="164">
        <v>7.3506338646910002E-2</v>
      </c>
      <c r="AK30" s="164">
        <v>4.8994361336939997E-2</v>
      </c>
      <c r="AL30" s="164">
        <v>2.7971874554369999E-2</v>
      </c>
      <c r="AM30" s="164">
        <v>6.0314623006299996E-3</v>
      </c>
      <c r="AN30" s="176">
        <v>5.1586888238479997E-2</v>
      </c>
    </row>
    <row r="31" spans="1:40" x14ac:dyDescent="0.35">
      <c r="A31" s="77" t="s">
        <v>70</v>
      </c>
      <c r="B31" s="122" t="s">
        <v>20</v>
      </c>
      <c r="C31" s="164">
        <v>0.16352930878085001</v>
      </c>
      <c r="D31" s="164">
        <v>-2.8118848937485001</v>
      </c>
      <c r="E31" s="164">
        <v>-5.3880982415406002</v>
      </c>
      <c r="F31" s="164">
        <v>-6.5423062352745003</v>
      </c>
      <c r="G31" s="164">
        <v>-5.2285704524345</v>
      </c>
      <c r="H31" s="164">
        <v>-1.6805719028485</v>
      </c>
      <c r="I31" s="164">
        <v>3.0261681250203498</v>
      </c>
      <c r="J31" s="164">
        <v>6.76498292398347</v>
      </c>
      <c r="K31" s="164">
        <v>8.4565518019133599</v>
      </c>
      <c r="L31" s="164">
        <v>7.7330671568909102</v>
      </c>
      <c r="M31" s="164">
        <v>5.7650483826803098</v>
      </c>
      <c r="N31" s="164">
        <v>3.7493533902517999</v>
      </c>
      <c r="O31" s="164">
        <v>2.3801169945876399</v>
      </c>
      <c r="P31" s="164">
        <v>1.5438241161420501</v>
      </c>
      <c r="Q31" s="164">
        <v>1.44155303862497</v>
      </c>
      <c r="R31" s="164">
        <v>1.83979846359363</v>
      </c>
      <c r="S31" s="164">
        <v>2.2977029983416899</v>
      </c>
      <c r="T31" s="164">
        <v>2.54791867873625</v>
      </c>
      <c r="U31" s="164">
        <v>2.7041138334519901</v>
      </c>
      <c r="V31" s="164">
        <v>2.7112933212886601</v>
      </c>
      <c r="W31" s="164">
        <v>2.6226518664958798</v>
      </c>
      <c r="X31" s="164">
        <v>2.52999749585083</v>
      </c>
      <c r="Y31" s="164">
        <v>2.4903012464475802</v>
      </c>
      <c r="Z31" s="164">
        <v>2.4822582094526702</v>
      </c>
      <c r="AA31" s="164">
        <v>2.5166724660265798</v>
      </c>
      <c r="AB31" s="164">
        <v>2.5753027280144498</v>
      </c>
      <c r="AC31" s="164">
        <v>2.6366545853458798</v>
      </c>
      <c r="AD31" s="164">
        <v>2.6749127954484502</v>
      </c>
      <c r="AE31" s="164">
        <v>2.6793261975668101</v>
      </c>
      <c r="AF31" s="164">
        <v>2.6416015192364899</v>
      </c>
      <c r="AG31" s="164">
        <v>2.5760085303341298</v>
      </c>
      <c r="AH31" s="164">
        <v>2.50388177028336</v>
      </c>
      <c r="AI31" s="164">
        <v>2.4400149527168802</v>
      </c>
      <c r="AJ31" s="164">
        <v>2.38250659940622</v>
      </c>
      <c r="AK31" s="164">
        <v>2.33581131614224</v>
      </c>
      <c r="AL31" s="164">
        <v>2.2964827167469801</v>
      </c>
      <c r="AM31" s="164">
        <v>2.2571873715227002</v>
      </c>
      <c r="AN31" s="176">
        <v>2.3423805132092501</v>
      </c>
    </row>
    <row r="32" spans="1:40" x14ac:dyDescent="0.35">
      <c r="A32" s="77" t="s">
        <v>71</v>
      </c>
      <c r="B32" s="122" t="s">
        <v>21</v>
      </c>
      <c r="C32" s="164">
        <v>0.68912382827548002</v>
      </c>
      <c r="D32" s="164">
        <v>1.2384515105140701</v>
      </c>
      <c r="E32" s="164">
        <v>1.7005850572460399</v>
      </c>
      <c r="F32" s="164">
        <v>1.9405182972984001</v>
      </c>
      <c r="G32" s="164">
        <v>1.8536269255174</v>
      </c>
      <c r="H32" s="164">
        <v>1.6025131223158999</v>
      </c>
      <c r="I32" s="164">
        <v>1.2315238803438699</v>
      </c>
      <c r="J32" s="164">
        <v>0.97941930744744998</v>
      </c>
      <c r="K32" s="164">
        <v>0.90228058756716001</v>
      </c>
      <c r="L32" s="164">
        <v>1.0624304361024099</v>
      </c>
      <c r="M32" s="164">
        <v>1.3691429715659</v>
      </c>
      <c r="N32" s="164">
        <v>1.7469567149806</v>
      </c>
      <c r="O32" s="164">
        <v>2.0190989285670899</v>
      </c>
      <c r="P32" s="164">
        <v>2.0576376416856101</v>
      </c>
      <c r="Q32" s="164">
        <v>1.8425070215716699</v>
      </c>
      <c r="R32" s="164">
        <v>1.4464228498192</v>
      </c>
      <c r="S32" s="164">
        <v>0.98813337544557001</v>
      </c>
      <c r="T32" s="164">
        <v>0.61880082208915999</v>
      </c>
      <c r="U32" s="164">
        <v>0.40851668479830999</v>
      </c>
      <c r="V32" s="164">
        <v>0.37368711995578002</v>
      </c>
      <c r="W32" s="164">
        <v>0.53421156981099005</v>
      </c>
      <c r="X32" s="164">
        <v>0.66722908198482</v>
      </c>
      <c r="Y32" s="164">
        <v>0.79014388019416004</v>
      </c>
      <c r="Z32" s="164">
        <v>0.85197823082238999</v>
      </c>
      <c r="AA32" s="164">
        <v>0.87476043127723002</v>
      </c>
      <c r="AB32" s="164">
        <v>0.81410406096758003</v>
      </c>
      <c r="AC32" s="164">
        <v>0.76857476758510002</v>
      </c>
      <c r="AD32" s="164">
        <v>0.73868207416077003</v>
      </c>
      <c r="AE32" s="164">
        <v>0.70111389989420003</v>
      </c>
      <c r="AF32" s="164">
        <v>0.66636455393742999</v>
      </c>
      <c r="AG32" s="164">
        <v>0.61284414933344999</v>
      </c>
      <c r="AH32" s="164">
        <v>0.57962172056132</v>
      </c>
      <c r="AI32" s="164">
        <v>0.52876352239409996</v>
      </c>
      <c r="AJ32" s="164">
        <v>0.48173141713515</v>
      </c>
      <c r="AK32" s="164">
        <v>0.44539194491151002</v>
      </c>
      <c r="AL32" s="164">
        <v>0.42448459001365002</v>
      </c>
      <c r="AM32" s="164">
        <v>0.38895448637170998</v>
      </c>
      <c r="AN32" s="176">
        <v>0.45385371051737999</v>
      </c>
    </row>
    <row r="33" spans="1:40" x14ac:dyDescent="0.35">
      <c r="A33" s="77" t="s">
        <v>72</v>
      </c>
      <c r="B33" s="122" t="s">
        <v>22</v>
      </c>
      <c r="C33" s="164">
        <v>1.2872930663008</v>
      </c>
      <c r="D33" s="164">
        <v>0.67732037626110997</v>
      </c>
      <c r="E33" s="164">
        <v>0.29356507661643999</v>
      </c>
      <c r="F33" s="164">
        <v>0.28078043912723</v>
      </c>
      <c r="G33" s="164">
        <v>0.77541080588703004</v>
      </c>
      <c r="H33" s="164">
        <v>1.6148323411901799</v>
      </c>
      <c r="I33" s="164">
        <v>2.5499866718226198</v>
      </c>
      <c r="J33" s="164">
        <v>3.29883453475823</v>
      </c>
      <c r="K33" s="164">
        <v>3.7668523744972799</v>
      </c>
      <c r="L33" s="164">
        <v>3.8679845111100302</v>
      </c>
      <c r="M33" s="164">
        <v>3.7253926565379998</v>
      </c>
      <c r="N33" s="164">
        <v>3.5444109442362302</v>
      </c>
      <c r="O33" s="164">
        <v>3.4246829580832898</v>
      </c>
      <c r="P33" s="164">
        <v>3.3056091591339598</v>
      </c>
      <c r="Q33" s="164">
        <v>3.2075984176721302</v>
      </c>
      <c r="R33" s="164">
        <v>3.1253421065282598</v>
      </c>
      <c r="S33" s="164">
        <v>3.0348652264374998</v>
      </c>
      <c r="T33" s="164">
        <v>2.9377631015660999</v>
      </c>
      <c r="U33" s="164">
        <v>2.8615749898782701</v>
      </c>
      <c r="V33" s="164">
        <v>2.8121234816868901</v>
      </c>
      <c r="W33" s="164">
        <v>2.7837822314993499</v>
      </c>
      <c r="X33" s="164">
        <v>2.76006431811129</v>
      </c>
      <c r="Y33" s="164">
        <v>2.74057564030621</v>
      </c>
      <c r="Z33" s="164">
        <v>2.7385816996234702</v>
      </c>
      <c r="AA33" s="164">
        <v>2.75465371210371</v>
      </c>
      <c r="AB33" s="164">
        <v>2.7834098691026399</v>
      </c>
      <c r="AC33" s="164">
        <v>2.81528779309199</v>
      </c>
      <c r="AD33" s="164">
        <v>2.8446382555310299</v>
      </c>
      <c r="AE33" s="164">
        <v>2.8724056517285299</v>
      </c>
      <c r="AF33" s="164">
        <v>2.8962852036133602</v>
      </c>
      <c r="AG33" s="164">
        <v>2.915986149239</v>
      </c>
      <c r="AH33" s="164">
        <v>2.9338361221852098</v>
      </c>
      <c r="AI33" s="164">
        <v>2.9481646749595098</v>
      </c>
      <c r="AJ33" s="164">
        <v>2.9544457972289702</v>
      </c>
      <c r="AK33" s="164">
        <v>2.9520536106611099</v>
      </c>
      <c r="AL33" s="164">
        <v>2.9424485841471602</v>
      </c>
      <c r="AM33" s="164">
        <v>2.9293143059357498</v>
      </c>
      <c r="AN33" s="176">
        <v>2.9452850049090702</v>
      </c>
    </row>
    <row r="34" spans="1:40" x14ac:dyDescent="0.35">
      <c r="A34" s="27" t="s">
        <v>73</v>
      </c>
      <c r="B34" s="156" t="s">
        <v>526</v>
      </c>
      <c r="C34" s="163">
        <v>-0.34403915246110001</v>
      </c>
      <c r="D34" s="163">
        <v>-1.3188787864444</v>
      </c>
      <c r="E34" s="163">
        <v>-2.1167197614691</v>
      </c>
      <c r="F34" s="163">
        <v>-2.2568683630735</v>
      </c>
      <c r="G34" s="163">
        <v>-1.4335736346329999</v>
      </c>
      <c r="H34" s="163">
        <v>0.13133462626758</v>
      </c>
      <c r="I34" s="163">
        <v>2.02890378508833</v>
      </c>
      <c r="J34" s="163">
        <v>3.6332961503660099</v>
      </c>
      <c r="K34" s="163">
        <v>4.6248530716954699</v>
      </c>
      <c r="L34" s="163">
        <v>4.8031291074745797</v>
      </c>
      <c r="M34" s="163">
        <v>4.4745060739306499</v>
      </c>
      <c r="N34" s="163">
        <v>4.0067613038431702</v>
      </c>
      <c r="O34" s="163">
        <v>3.7289360030435401</v>
      </c>
      <c r="P34" s="163">
        <v>3.6996363011112798</v>
      </c>
      <c r="Q34" s="163">
        <v>4.0037833430536303</v>
      </c>
      <c r="R34" s="163">
        <v>4.47194190109066</v>
      </c>
      <c r="S34" s="163">
        <v>4.9293975754289896</v>
      </c>
      <c r="T34" s="163">
        <v>5.1563932399078398</v>
      </c>
      <c r="U34" s="163">
        <v>5.0725279081156103</v>
      </c>
      <c r="V34" s="163">
        <v>4.6392257602554201</v>
      </c>
      <c r="W34" s="163">
        <v>4.0046343036917103</v>
      </c>
      <c r="X34" s="163">
        <v>3.3898863023028598</v>
      </c>
      <c r="Y34" s="163">
        <v>2.87826038749039</v>
      </c>
      <c r="Z34" s="163">
        <v>2.38669568092544</v>
      </c>
      <c r="AA34" s="163">
        <v>1.9299992370857399</v>
      </c>
      <c r="AB34" s="163">
        <v>1.5232287769773301</v>
      </c>
      <c r="AC34" s="163">
        <v>1.09058175340999</v>
      </c>
      <c r="AD34" s="163">
        <v>0.72239885086755995</v>
      </c>
      <c r="AE34" s="163">
        <v>0.59711620825435996</v>
      </c>
      <c r="AF34" s="163">
        <v>0.78526418368057005</v>
      </c>
      <c r="AG34" s="163">
        <v>1.18978162763463</v>
      </c>
      <c r="AH34" s="163">
        <v>1.67636718737787</v>
      </c>
      <c r="AI34" s="163">
        <v>2.0835791662115999</v>
      </c>
      <c r="AJ34" s="163">
        <v>2.34544563647838</v>
      </c>
      <c r="AK34" s="163">
        <v>2.4005335789864399</v>
      </c>
      <c r="AL34" s="163">
        <v>2.3145211777698198</v>
      </c>
      <c r="AM34" s="163">
        <v>2.2052530771057102</v>
      </c>
      <c r="AN34" s="175">
        <v>2.26980425675516</v>
      </c>
    </row>
    <row r="35" spans="1:40" x14ac:dyDescent="0.35">
      <c r="A35" s="77" t="s">
        <v>74</v>
      </c>
      <c r="B35" s="122" t="s">
        <v>520</v>
      </c>
      <c r="C35" s="164">
        <v>3.4448372623366201</v>
      </c>
      <c r="D35" s="164">
        <v>3.6920044837119899</v>
      </c>
      <c r="E35" s="164">
        <v>3.8522855435254399</v>
      </c>
      <c r="F35" s="164">
        <v>3.8329083749073498</v>
      </c>
      <c r="G35" s="164">
        <v>3.59833924579622</v>
      </c>
      <c r="H35" s="164">
        <v>3.2404701851642899</v>
      </c>
      <c r="I35" s="164">
        <v>2.8539132252967301</v>
      </c>
      <c r="J35" s="164">
        <v>2.5482939817250898</v>
      </c>
      <c r="K35" s="164">
        <v>2.3672309875000699</v>
      </c>
      <c r="L35" s="164">
        <v>2.3485751850107301</v>
      </c>
      <c r="M35" s="164">
        <v>2.43556872939272</v>
      </c>
      <c r="N35" s="164">
        <v>2.5519982222560502</v>
      </c>
      <c r="O35" s="164">
        <v>2.6230988531474901</v>
      </c>
      <c r="P35" s="164">
        <v>2.6327700196057799</v>
      </c>
      <c r="Q35" s="164">
        <v>2.5582443105122601</v>
      </c>
      <c r="R35" s="164">
        <v>2.4337075537589401</v>
      </c>
      <c r="S35" s="164">
        <v>2.30152240839712</v>
      </c>
      <c r="T35" s="164">
        <v>2.2070585699674101</v>
      </c>
      <c r="U35" s="164">
        <v>2.1638183126225101</v>
      </c>
      <c r="V35" s="164">
        <v>2.1866804126355901</v>
      </c>
      <c r="W35" s="164">
        <v>2.2532559190610502</v>
      </c>
      <c r="X35" s="164">
        <v>2.3293144417310101</v>
      </c>
      <c r="Y35" s="164">
        <v>2.3878719567330702</v>
      </c>
      <c r="Z35" s="164">
        <v>2.4279696006338698</v>
      </c>
      <c r="AA35" s="164">
        <v>2.44143410131834</v>
      </c>
      <c r="AB35" s="164">
        <v>2.4364088600831799</v>
      </c>
      <c r="AC35" s="164">
        <v>2.4277980167467099</v>
      </c>
      <c r="AD35" s="164">
        <v>2.4241586653775302</v>
      </c>
      <c r="AE35" s="164">
        <v>2.42110201164822</v>
      </c>
      <c r="AF35" s="164">
        <v>2.42025818575262</v>
      </c>
      <c r="AG35" s="164">
        <v>2.4198871017391301</v>
      </c>
      <c r="AH35" s="164">
        <v>2.4175591159797798</v>
      </c>
      <c r="AI35" s="164">
        <v>2.4107830015178702</v>
      </c>
      <c r="AJ35" s="164">
        <v>2.3987575409280901</v>
      </c>
      <c r="AK35" s="164">
        <v>2.3806517238307698</v>
      </c>
      <c r="AL35" s="164">
        <v>2.3582169471737502</v>
      </c>
      <c r="AM35" s="164">
        <v>2.3336633404775098</v>
      </c>
      <c r="AN35" s="176">
        <v>2.3764107429424399</v>
      </c>
    </row>
    <row r="36" spans="1:40" x14ac:dyDescent="0.35">
      <c r="A36" s="77" t="s">
        <v>75</v>
      </c>
      <c r="B36" s="122" t="s">
        <v>616</v>
      </c>
      <c r="C36" s="164">
        <v>3.2447661256811702</v>
      </c>
      <c r="D36" s="164">
        <v>3.3834397033341901</v>
      </c>
      <c r="E36" s="164">
        <v>3.4716686997404498</v>
      </c>
      <c r="F36" s="164">
        <v>3.4345647175103799</v>
      </c>
      <c r="G36" s="164">
        <v>3.2468116918426002</v>
      </c>
      <c r="H36" s="164">
        <v>2.9746446740624499</v>
      </c>
      <c r="I36" s="164">
        <v>2.6826927253982098</v>
      </c>
      <c r="J36" s="164">
        <v>2.4580119057867802</v>
      </c>
      <c r="K36" s="164">
        <v>2.3446011815591299</v>
      </c>
      <c r="L36" s="164">
        <v>2.3744963891187099</v>
      </c>
      <c r="M36" s="164">
        <v>2.49963588787061</v>
      </c>
      <c r="N36" s="164">
        <v>2.64684711507988</v>
      </c>
      <c r="O36" s="164">
        <v>2.7596846598145501</v>
      </c>
      <c r="P36" s="164">
        <v>2.8385282606745199</v>
      </c>
      <c r="Q36" s="164">
        <v>2.8675060979237701</v>
      </c>
      <c r="R36" s="164">
        <v>2.8640013423304902</v>
      </c>
      <c r="S36" s="164">
        <v>2.8565247683354902</v>
      </c>
      <c r="T36" s="164">
        <v>2.8641926885726101</v>
      </c>
      <c r="U36" s="164">
        <v>2.8822202255693399</v>
      </c>
      <c r="V36" s="164">
        <v>2.91462615805096</v>
      </c>
      <c r="W36" s="164">
        <v>2.9546989436509201</v>
      </c>
      <c r="X36" s="164">
        <v>2.9923151600670801</v>
      </c>
      <c r="Y36" s="164">
        <v>3.0203781096793199</v>
      </c>
      <c r="Z36" s="164">
        <v>3.0393343612939798</v>
      </c>
      <c r="AA36" s="164">
        <v>3.04730931986821</v>
      </c>
      <c r="AB36" s="164">
        <v>3.0465529381644498</v>
      </c>
      <c r="AC36" s="164">
        <v>3.0429540149049998</v>
      </c>
      <c r="AD36" s="164">
        <v>3.03701669115619</v>
      </c>
      <c r="AE36" s="164">
        <v>3.0243113174642602</v>
      </c>
      <c r="AF36" s="164">
        <v>3.0046413073226299</v>
      </c>
      <c r="AG36" s="164">
        <v>2.9803262834166699</v>
      </c>
      <c r="AH36" s="164">
        <v>2.9534581798206698</v>
      </c>
      <c r="AI36" s="164">
        <v>2.9270727168712698</v>
      </c>
      <c r="AJ36" s="164">
        <v>2.90322010892445</v>
      </c>
      <c r="AK36" s="164">
        <v>2.8830218902110998</v>
      </c>
      <c r="AL36" s="164">
        <v>2.8651091941356102</v>
      </c>
      <c r="AM36" s="164">
        <v>2.8466250360235099</v>
      </c>
      <c r="AN36" s="176">
        <v>2.88500592649679</v>
      </c>
    </row>
    <row r="37" spans="1:40" ht="15" thickBot="1" x14ac:dyDescent="0.4">
      <c r="A37" s="77" t="s">
        <v>76</v>
      </c>
      <c r="B37" s="122" t="s">
        <v>23</v>
      </c>
      <c r="C37" s="164">
        <v>3.5277250708865902</v>
      </c>
      <c r="D37" s="164">
        <v>3.45237618482235</v>
      </c>
      <c r="E37" s="164">
        <v>3.3872662618958498</v>
      </c>
      <c r="F37" s="164">
        <v>3.3096055807053402</v>
      </c>
      <c r="G37" s="164">
        <v>3.2204602151878898</v>
      </c>
      <c r="H37" s="164">
        <v>3.1303949101375999</v>
      </c>
      <c r="I37" s="164">
        <v>3.0355912120795501</v>
      </c>
      <c r="J37" s="164">
        <v>2.9600171959847299</v>
      </c>
      <c r="K37" s="164">
        <v>2.9341191330085401</v>
      </c>
      <c r="L37" s="164">
        <v>2.9681275945976999</v>
      </c>
      <c r="M37" s="164">
        <v>3.0399993795857498</v>
      </c>
      <c r="N37" s="164">
        <v>3.1239324860352902</v>
      </c>
      <c r="O37" s="164">
        <v>3.1911428500436299</v>
      </c>
      <c r="P37" s="164">
        <v>3.23152368467907</v>
      </c>
      <c r="Q37" s="164">
        <v>3.2360865997163302</v>
      </c>
      <c r="R37" s="164">
        <v>3.2186732186732199</v>
      </c>
      <c r="S37" s="164">
        <v>3.2035330846510699</v>
      </c>
      <c r="T37" s="164">
        <v>3.2020047967421998</v>
      </c>
      <c r="U37" s="164">
        <v>3.2062275626998198</v>
      </c>
      <c r="V37" s="164">
        <v>3.2182260793946198</v>
      </c>
      <c r="W37" s="164">
        <v>3.2379258590658599</v>
      </c>
      <c r="X37" s="164">
        <v>3.2336335785152501</v>
      </c>
      <c r="Y37" s="164">
        <v>3.23187671738481</v>
      </c>
      <c r="Z37" s="164">
        <v>3.2866369394682202</v>
      </c>
      <c r="AA37" s="164">
        <v>3.40951785903041</v>
      </c>
      <c r="AB37" s="164">
        <v>3.5596384110872599</v>
      </c>
      <c r="AC37" s="164">
        <v>3.72455029760672</v>
      </c>
      <c r="AD37" s="164">
        <v>3.8271037834761499</v>
      </c>
      <c r="AE37" s="164">
        <v>3.7954177790979302</v>
      </c>
      <c r="AF37" s="164">
        <v>3.60540580465292</v>
      </c>
      <c r="AG37" s="164">
        <v>3.3237558778219398</v>
      </c>
      <c r="AH37" s="164">
        <v>3.0225246496578699</v>
      </c>
      <c r="AI37" s="164">
        <v>2.7785268137684001</v>
      </c>
      <c r="AJ37" s="164">
        <v>2.6178190998498199</v>
      </c>
      <c r="AK37" s="164">
        <v>2.56590855213918</v>
      </c>
      <c r="AL37" s="164">
        <v>2.5860191477430399</v>
      </c>
      <c r="AM37" s="164">
        <v>2.61849459493508</v>
      </c>
      <c r="AN37" s="176">
        <v>2.6333260584222802</v>
      </c>
    </row>
    <row r="38" spans="1:40" ht="15" thickBot="1" x14ac:dyDescent="0.4">
      <c r="A38" s="74" t="s">
        <v>805</v>
      </c>
      <c r="B38" s="126" t="s">
        <v>24</v>
      </c>
      <c r="C38" s="166">
        <v>2.9940603518297602</v>
      </c>
      <c r="D38" s="166">
        <v>2.86568845427013</v>
      </c>
      <c r="E38" s="166">
        <v>2.7665384996243398</v>
      </c>
      <c r="F38" s="166">
        <v>2.7243086795699401</v>
      </c>
      <c r="G38" s="166">
        <v>2.7537737191798</v>
      </c>
      <c r="H38" s="166">
        <v>2.8282081862288599</v>
      </c>
      <c r="I38" s="166">
        <v>2.9124530600216398</v>
      </c>
      <c r="J38" s="166">
        <v>2.9735633191805499</v>
      </c>
      <c r="K38" s="166">
        <v>3.00493242035729</v>
      </c>
      <c r="L38" s="166">
        <v>2.9966318157569098</v>
      </c>
      <c r="M38" s="166">
        <v>2.9624911086750099</v>
      </c>
      <c r="N38" s="166">
        <v>2.9248283169651002</v>
      </c>
      <c r="O38" s="166">
        <v>2.8972288314046399</v>
      </c>
      <c r="P38" s="166">
        <v>2.87537681090551</v>
      </c>
      <c r="Q38" s="166">
        <v>2.8624522990991599</v>
      </c>
      <c r="R38" s="166">
        <v>2.8554089418192601</v>
      </c>
      <c r="S38" s="166">
        <v>2.84734524697414</v>
      </c>
      <c r="T38" s="166">
        <v>2.83655708729012</v>
      </c>
      <c r="U38" s="166">
        <v>2.8273269926376998</v>
      </c>
      <c r="V38" s="166">
        <v>2.81973240100417</v>
      </c>
      <c r="W38" s="166">
        <v>2.8127217344420301</v>
      </c>
      <c r="X38" s="166">
        <v>2.8042865547546199</v>
      </c>
      <c r="Y38" s="166">
        <v>2.7938146453106101</v>
      </c>
      <c r="Z38" s="166">
        <v>2.78198106692333</v>
      </c>
      <c r="AA38" s="166">
        <v>2.7685660212617602</v>
      </c>
      <c r="AB38" s="166">
        <v>2.75310415787939</v>
      </c>
      <c r="AC38" s="166">
        <v>2.7372620514455601</v>
      </c>
      <c r="AD38" s="166">
        <v>2.7187033841674002</v>
      </c>
      <c r="AE38" s="166">
        <v>2.6934744727586302</v>
      </c>
      <c r="AF38" s="166">
        <v>2.6604959888933299</v>
      </c>
      <c r="AG38" s="166">
        <v>2.6226494732185501</v>
      </c>
      <c r="AH38" s="166">
        <v>2.5827040867908</v>
      </c>
      <c r="AI38" s="166">
        <v>2.5447320990836801</v>
      </c>
      <c r="AJ38" s="166">
        <v>2.5110337294773601</v>
      </c>
      <c r="AK38" s="166">
        <v>2.4831715443641</v>
      </c>
      <c r="AL38" s="166">
        <v>2.4589239252789099</v>
      </c>
      <c r="AM38" s="166">
        <v>2.4349777056301898</v>
      </c>
      <c r="AN38" s="178">
        <v>2.4865605621793998</v>
      </c>
    </row>
    <row r="39" spans="1:40" x14ac:dyDescent="0.35">
      <c r="A39" s="27" t="s">
        <v>77</v>
      </c>
      <c r="B39" s="155" t="s">
        <v>355</v>
      </c>
      <c r="C39" s="162">
        <v>2.5996774022918299</v>
      </c>
      <c r="D39" s="162">
        <v>2.4907767700386798</v>
      </c>
      <c r="E39" s="162">
        <v>2.3782229921075699</v>
      </c>
      <c r="F39" s="162">
        <v>2.2464835970257702</v>
      </c>
      <c r="G39" s="162">
        <v>2.09245225989438</v>
      </c>
      <c r="H39" s="162">
        <v>1.9281750188923801</v>
      </c>
      <c r="I39" s="162">
        <v>1.7686582848444501</v>
      </c>
      <c r="J39" s="162">
        <v>1.6283682166059701</v>
      </c>
      <c r="K39" s="162">
        <v>1.51218875849024</v>
      </c>
      <c r="L39" s="162">
        <v>1.42635566485332</v>
      </c>
      <c r="M39" s="162">
        <v>1.36768588053204</v>
      </c>
      <c r="N39" s="162">
        <v>1.31844553218101</v>
      </c>
      <c r="O39" s="162">
        <v>1.28323556326209</v>
      </c>
      <c r="P39" s="162">
        <v>1.2840922539586199</v>
      </c>
      <c r="Q39" s="162">
        <v>1.32653077986629</v>
      </c>
      <c r="R39" s="162">
        <v>1.3996233285706201</v>
      </c>
      <c r="S39" s="162">
        <v>1.48202458421971</v>
      </c>
      <c r="T39" s="162">
        <v>1.56347579012723</v>
      </c>
      <c r="U39" s="162">
        <v>1.6496279916607099</v>
      </c>
      <c r="V39" s="162">
        <v>1.7370213313883101</v>
      </c>
      <c r="W39" s="162">
        <v>1.8213934149664099</v>
      </c>
      <c r="X39" s="162">
        <v>1.90115469825809</v>
      </c>
      <c r="Y39" s="162">
        <v>1.97062919354116</v>
      </c>
      <c r="Z39" s="162">
        <v>2.0228922617194098</v>
      </c>
      <c r="AA39" s="162">
        <v>2.0544054183342602</v>
      </c>
      <c r="AB39" s="162">
        <v>2.0664331704642001</v>
      </c>
      <c r="AC39" s="162">
        <v>2.0725372168056699</v>
      </c>
      <c r="AD39" s="162">
        <v>2.0659608332122001</v>
      </c>
      <c r="AE39" s="162">
        <v>2.02768240796494</v>
      </c>
      <c r="AF39" s="162">
        <v>1.9528059483170199</v>
      </c>
      <c r="AG39" s="162">
        <v>1.8535014960843399</v>
      </c>
      <c r="AH39" s="162">
        <v>1.7458718142690399</v>
      </c>
      <c r="AI39" s="162">
        <v>1.6440396008429801</v>
      </c>
      <c r="AJ39" s="162">
        <v>1.5509014624673301</v>
      </c>
      <c r="AK39" s="162">
        <v>1.47195834963774</v>
      </c>
      <c r="AL39" s="162">
        <v>1.40431592357724</v>
      </c>
      <c r="AM39" s="162">
        <v>1.33910499537422</v>
      </c>
      <c r="AN39" s="174">
        <v>1.4820073557434399</v>
      </c>
    </row>
    <row r="40" spans="1:40" x14ac:dyDescent="0.35">
      <c r="A40" s="77" t="s">
        <v>78</v>
      </c>
      <c r="B40" s="122" t="s">
        <v>438</v>
      </c>
      <c r="C40" s="164">
        <v>2.4563431716186699</v>
      </c>
      <c r="D40" s="164">
        <v>2.2981847270406601</v>
      </c>
      <c r="E40" s="164">
        <v>2.1632907123071599</v>
      </c>
      <c r="F40" s="164">
        <v>2.0690471471332099</v>
      </c>
      <c r="G40" s="164">
        <v>2.02928304593055</v>
      </c>
      <c r="H40" s="164">
        <v>2.0266874628575202</v>
      </c>
      <c r="I40" s="164">
        <v>2.0335715526151201</v>
      </c>
      <c r="J40" s="164">
        <v>2.02925138776313</v>
      </c>
      <c r="K40" s="164">
        <v>2.0156330178560999</v>
      </c>
      <c r="L40" s="164">
        <v>1.98689857089531</v>
      </c>
      <c r="M40" s="164">
        <v>1.9491349783192999</v>
      </c>
      <c r="N40" s="164">
        <v>1.9193244796525699</v>
      </c>
      <c r="O40" s="164">
        <v>1.89926078642604</v>
      </c>
      <c r="P40" s="164">
        <v>1.8759980059605199</v>
      </c>
      <c r="Q40" s="164">
        <v>1.84819860329748</v>
      </c>
      <c r="R40" s="164">
        <v>1.8221184137593001</v>
      </c>
      <c r="S40" s="164">
        <v>1.7876457544859801</v>
      </c>
      <c r="T40" s="164">
        <v>1.7671252068490999</v>
      </c>
      <c r="U40" s="164">
        <v>1.7946042216622</v>
      </c>
      <c r="V40" s="164">
        <v>1.8819459485958301</v>
      </c>
      <c r="W40" s="164">
        <v>2.00463330224474</v>
      </c>
      <c r="X40" s="164">
        <v>2.1362740753389402</v>
      </c>
      <c r="Y40" s="164">
        <v>2.2394484484430199</v>
      </c>
      <c r="Z40" s="164">
        <v>2.2938678747507399</v>
      </c>
      <c r="AA40" s="164">
        <v>2.28496572782166</v>
      </c>
      <c r="AB40" s="164">
        <v>2.2315603082999398</v>
      </c>
      <c r="AC40" s="164">
        <v>2.1683975849692301</v>
      </c>
      <c r="AD40" s="164">
        <v>2.1128437111617799</v>
      </c>
      <c r="AE40" s="164">
        <v>2.0540841966189398</v>
      </c>
      <c r="AF40" s="164">
        <v>1.99593792553945</v>
      </c>
      <c r="AG40" s="164">
        <v>1.93880297098235</v>
      </c>
      <c r="AH40" s="164">
        <v>1.8800363744732</v>
      </c>
      <c r="AI40" s="164">
        <v>1.8208281819062799</v>
      </c>
      <c r="AJ40" s="164">
        <v>1.76612888427232</v>
      </c>
      <c r="AK40" s="164">
        <v>1.7176536825962201</v>
      </c>
      <c r="AL40" s="164">
        <v>1.6750436839010601</v>
      </c>
      <c r="AM40" s="164">
        <v>1.63411491186143</v>
      </c>
      <c r="AN40" s="176">
        <v>1.7227325780304601</v>
      </c>
    </row>
    <row r="41" spans="1:40" x14ac:dyDescent="0.35">
      <c r="A41" s="27" t="s">
        <v>79</v>
      </c>
      <c r="B41" s="155" t="s">
        <v>356</v>
      </c>
      <c r="C41" s="162">
        <v>2.4885566542348001</v>
      </c>
      <c r="D41" s="162">
        <v>2.4248404713182099</v>
      </c>
      <c r="E41" s="162">
        <v>2.3469465224696302</v>
      </c>
      <c r="F41" s="162">
        <v>2.2412455578452</v>
      </c>
      <c r="G41" s="162">
        <v>2.0974592934710299</v>
      </c>
      <c r="H41" s="162">
        <v>1.9346549063816501</v>
      </c>
      <c r="I41" s="162">
        <v>1.76562137538099</v>
      </c>
      <c r="J41" s="162">
        <v>1.62494417884374</v>
      </c>
      <c r="K41" s="162">
        <v>1.5389972035995401</v>
      </c>
      <c r="L41" s="162">
        <v>1.52300253965247</v>
      </c>
      <c r="M41" s="162">
        <v>1.55370029232811</v>
      </c>
      <c r="N41" s="162">
        <v>1.59308892506811</v>
      </c>
      <c r="O41" s="162">
        <v>1.6138890578035301</v>
      </c>
      <c r="P41" s="162">
        <v>1.6171837159970399</v>
      </c>
      <c r="Q41" s="162">
        <v>1.5944717104835899</v>
      </c>
      <c r="R41" s="162">
        <v>1.5490275846766499</v>
      </c>
      <c r="S41" s="162">
        <v>1.52207035645582</v>
      </c>
      <c r="T41" s="162">
        <v>1.4933562362639401</v>
      </c>
      <c r="U41" s="162">
        <v>1.40513819239718</v>
      </c>
      <c r="V41" s="162">
        <v>1.2419578988370501</v>
      </c>
      <c r="W41" s="162">
        <v>1.0381502275762999</v>
      </c>
      <c r="X41" s="162">
        <v>0.80306024831601996</v>
      </c>
      <c r="Y41" s="162">
        <v>0.61325938728804996</v>
      </c>
      <c r="Z41" s="162">
        <v>0.55043542132038004</v>
      </c>
      <c r="AA41" s="162">
        <v>0.65959954749339</v>
      </c>
      <c r="AB41" s="162">
        <v>0.88455917984784005</v>
      </c>
      <c r="AC41" s="162">
        <v>1.1505356156561499</v>
      </c>
      <c r="AD41" s="162">
        <v>1.3641530707807501</v>
      </c>
      <c r="AE41" s="162">
        <v>1.4867971194046501</v>
      </c>
      <c r="AF41" s="162">
        <v>1.4806773610798201</v>
      </c>
      <c r="AG41" s="162">
        <v>1.3845024082055599</v>
      </c>
      <c r="AH41" s="162">
        <v>1.2697912341603299</v>
      </c>
      <c r="AI41" s="162">
        <v>1.18144069918136</v>
      </c>
      <c r="AJ41" s="162">
        <v>1.1065157982481599</v>
      </c>
      <c r="AK41" s="162">
        <v>1.0572360850138001</v>
      </c>
      <c r="AL41" s="162">
        <v>1.0258389136266</v>
      </c>
      <c r="AM41" s="162">
        <v>0.99342090326876997</v>
      </c>
      <c r="AN41" s="174">
        <v>1.07286902656039</v>
      </c>
    </row>
    <row r="42" spans="1:40" x14ac:dyDescent="0.35">
      <c r="A42" s="27" t="s">
        <v>80</v>
      </c>
      <c r="B42" s="155" t="s">
        <v>357</v>
      </c>
      <c r="C42" s="162">
        <v>2.6461954223771</v>
      </c>
      <c r="D42" s="162">
        <v>2.6331299429251902</v>
      </c>
      <c r="E42" s="162">
        <v>2.6213244415239201</v>
      </c>
      <c r="F42" s="162">
        <v>2.6085982512268799</v>
      </c>
      <c r="G42" s="162">
        <v>2.5918132868296899</v>
      </c>
      <c r="H42" s="162">
        <v>2.57634603107044</v>
      </c>
      <c r="I42" s="162">
        <v>2.56177521902812</v>
      </c>
      <c r="J42" s="162">
        <v>2.5566606262379401</v>
      </c>
      <c r="K42" s="162">
        <v>2.57441032032404</v>
      </c>
      <c r="L42" s="162">
        <v>2.6186425298762002</v>
      </c>
      <c r="M42" s="162">
        <v>2.67931873403333</v>
      </c>
      <c r="N42" s="162">
        <v>2.7445644218709</v>
      </c>
      <c r="O42" s="162">
        <v>2.8009125205141299</v>
      </c>
      <c r="P42" s="162">
        <v>2.8455809858331</v>
      </c>
      <c r="Q42" s="162">
        <v>2.87335281661796</v>
      </c>
      <c r="R42" s="162">
        <v>2.8902650543710902</v>
      </c>
      <c r="S42" s="162">
        <v>2.9002730641313899</v>
      </c>
      <c r="T42" s="162">
        <v>2.9115256620697099</v>
      </c>
      <c r="U42" s="162">
        <v>2.9266088620433002</v>
      </c>
      <c r="V42" s="162">
        <v>2.9479372994114099</v>
      </c>
      <c r="W42" s="162">
        <v>2.97022933876503</v>
      </c>
      <c r="X42" s="162">
        <v>2.9891248354415998</v>
      </c>
      <c r="Y42" s="162">
        <v>2.9986000290109098</v>
      </c>
      <c r="Z42" s="162">
        <v>2.9931297390703802</v>
      </c>
      <c r="AA42" s="162">
        <v>2.97045420074986</v>
      </c>
      <c r="AB42" s="162">
        <v>2.9359733434684498</v>
      </c>
      <c r="AC42" s="162">
        <v>2.8971624475076601</v>
      </c>
      <c r="AD42" s="162">
        <v>2.85935114705496</v>
      </c>
      <c r="AE42" s="162">
        <v>2.8190937149597901</v>
      </c>
      <c r="AF42" s="162">
        <v>2.7794078638988302</v>
      </c>
      <c r="AG42" s="162">
        <v>2.7390691999333399</v>
      </c>
      <c r="AH42" s="162">
        <v>2.6980467389013301</v>
      </c>
      <c r="AI42" s="162">
        <v>2.6568812027367099</v>
      </c>
      <c r="AJ42" s="162">
        <v>2.6163718775620999</v>
      </c>
      <c r="AK42" s="162">
        <v>2.5776141979904299</v>
      </c>
      <c r="AL42" s="162">
        <v>2.5400332913880099</v>
      </c>
      <c r="AM42" s="162">
        <v>2.50276131572442</v>
      </c>
      <c r="AN42" s="174">
        <v>2.5787179547699801</v>
      </c>
    </row>
    <row r="43" spans="1:40" x14ac:dyDescent="0.35">
      <c r="A43" s="77" t="s">
        <v>81</v>
      </c>
      <c r="B43" s="122" t="s">
        <v>25</v>
      </c>
      <c r="C43" s="164">
        <v>1.8551649508138199</v>
      </c>
      <c r="D43" s="164">
        <v>1.82584586145274</v>
      </c>
      <c r="E43" s="164">
        <v>1.7854146213875299</v>
      </c>
      <c r="F43" s="164">
        <v>1.72605858644082</v>
      </c>
      <c r="G43" s="164">
        <v>1.6412374378727901</v>
      </c>
      <c r="H43" s="164">
        <v>1.5414336029907301</v>
      </c>
      <c r="I43" s="164">
        <v>1.44185123834684</v>
      </c>
      <c r="J43" s="164">
        <v>1.35520068455892</v>
      </c>
      <c r="K43" s="164">
        <v>1.28221752862132</v>
      </c>
      <c r="L43" s="164">
        <v>1.2275044932583199</v>
      </c>
      <c r="M43" s="164">
        <v>1.18840980641213</v>
      </c>
      <c r="N43" s="164">
        <v>1.15529203777831</v>
      </c>
      <c r="O43" s="164">
        <v>1.1276466308500299</v>
      </c>
      <c r="P43" s="164">
        <v>1.11397595601255</v>
      </c>
      <c r="Q43" s="164">
        <v>1.11578180272938</v>
      </c>
      <c r="R43" s="164">
        <v>1.1302167849081901</v>
      </c>
      <c r="S43" s="164">
        <v>1.1463455789669801</v>
      </c>
      <c r="T43" s="164">
        <v>1.1653453147993</v>
      </c>
      <c r="U43" s="164">
        <v>1.19734614055407</v>
      </c>
      <c r="V43" s="164">
        <v>1.24387988929888</v>
      </c>
      <c r="W43" s="164">
        <v>1.2975535442024899</v>
      </c>
      <c r="X43" s="164">
        <v>1.35568993028066</v>
      </c>
      <c r="Y43" s="164">
        <v>1.40333098854062</v>
      </c>
      <c r="Z43" s="164">
        <v>1.4253307678159699</v>
      </c>
      <c r="AA43" s="164">
        <v>1.4137417562527499</v>
      </c>
      <c r="AB43" s="164">
        <v>1.3782319429388199</v>
      </c>
      <c r="AC43" s="164">
        <v>1.33473122590124</v>
      </c>
      <c r="AD43" s="164">
        <v>1.29527828656122</v>
      </c>
      <c r="AE43" s="164">
        <v>1.2586177042593001</v>
      </c>
      <c r="AF43" s="164">
        <v>1.2286655374494899</v>
      </c>
      <c r="AG43" s="164">
        <v>1.2031005024543999</v>
      </c>
      <c r="AH43" s="164">
        <v>1.1764357504429901</v>
      </c>
      <c r="AI43" s="164">
        <v>1.14599662865931</v>
      </c>
      <c r="AJ43" s="164">
        <v>1.1140145263953001</v>
      </c>
      <c r="AK43" s="164">
        <v>1.0803106524449799</v>
      </c>
      <c r="AL43" s="164">
        <v>1.04550931768401</v>
      </c>
      <c r="AM43" s="164">
        <v>1.0103822396792601</v>
      </c>
      <c r="AN43" s="176">
        <v>1.0792312500727901</v>
      </c>
    </row>
    <row r="44" spans="1:40" ht="15" thickBot="1" x14ac:dyDescent="0.4">
      <c r="A44" s="77" t="s">
        <v>82</v>
      </c>
      <c r="B44" s="122" t="s">
        <v>26</v>
      </c>
      <c r="C44" s="164">
        <v>2.2617025782575699</v>
      </c>
      <c r="D44" s="164">
        <v>2.2486114361537402</v>
      </c>
      <c r="E44" s="164">
        <v>2.2070157623811602</v>
      </c>
      <c r="F44" s="164">
        <v>2.11379225677701</v>
      </c>
      <c r="G44" s="164">
        <v>1.9552443208418899</v>
      </c>
      <c r="H44" s="164">
        <v>1.75608246107568</v>
      </c>
      <c r="I44" s="164">
        <v>1.5553838735836301</v>
      </c>
      <c r="J44" s="164">
        <v>1.37886458188898</v>
      </c>
      <c r="K44" s="164">
        <v>1.2213043815623601</v>
      </c>
      <c r="L44" s="164">
        <v>1.09070983364428</v>
      </c>
      <c r="M44" s="164">
        <v>0.98568827639464995</v>
      </c>
      <c r="N44" s="164">
        <v>0.88138588371431004</v>
      </c>
      <c r="O44" s="164">
        <v>0.78973525908688003</v>
      </c>
      <c r="P44" s="164">
        <v>0.74986366989991005</v>
      </c>
      <c r="Q44" s="164">
        <v>0.77419624702447998</v>
      </c>
      <c r="R44" s="164">
        <v>0.84312169349123001</v>
      </c>
      <c r="S44" s="164">
        <v>0.93435316378768996</v>
      </c>
      <c r="T44" s="164">
        <v>1.0147618748401499</v>
      </c>
      <c r="U44" s="164">
        <v>1.06452095926055</v>
      </c>
      <c r="V44" s="164">
        <v>1.06838351613268</v>
      </c>
      <c r="W44" s="164">
        <v>1.0408247781547</v>
      </c>
      <c r="X44" s="164">
        <v>1.00258151081614</v>
      </c>
      <c r="Y44" s="164">
        <v>0.97860968739900001</v>
      </c>
      <c r="Z44" s="164">
        <v>0.97682371510703003</v>
      </c>
      <c r="AA44" s="164">
        <v>1.0065417085389601</v>
      </c>
      <c r="AB44" s="164">
        <v>1.05535516638728</v>
      </c>
      <c r="AC44" s="164">
        <v>1.1090477945744099</v>
      </c>
      <c r="AD44" s="164">
        <v>1.14558266487921</v>
      </c>
      <c r="AE44" s="164">
        <v>1.15245300669842</v>
      </c>
      <c r="AF44" s="164">
        <v>1.1198938747551499</v>
      </c>
      <c r="AG44" s="164">
        <v>1.0594267276662801</v>
      </c>
      <c r="AH44" s="164">
        <v>0.99119880175497999</v>
      </c>
      <c r="AI44" s="164">
        <v>0.92907332953300004</v>
      </c>
      <c r="AJ44" s="164">
        <v>0.87090558574927002</v>
      </c>
      <c r="AK44" s="164">
        <v>0.82135058915429005</v>
      </c>
      <c r="AL44" s="164">
        <v>0.77844304534557995</v>
      </c>
      <c r="AM44" s="164">
        <v>0.73539202387545</v>
      </c>
      <c r="AN44" s="176">
        <v>0.82700997778145002</v>
      </c>
    </row>
    <row r="45" spans="1:40" ht="15" thickBot="1" x14ac:dyDescent="0.4">
      <c r="A45" s="74" t="s">
        <v>805</v>
      </c>
      <c r="B45" s="126" t="s">
        <v>27</v>
      </c>
      <c r="C45" s="166">
        <v>2.3543665895969101</v>
      </c>
      <c r="D45" s="166">
        <v>2.2494107573628201</v>
      </c>
      <c r="E45" s="166">
        <v>2.14950389195536</v>
      </c>
      <c r="F45" s="166">
        <v>2.0557951559082599</v>
      </c>
      <c r="G45" s="166">
        <v>1.9713789378342099</v>
      </c>
      <c r="H45" s="166">
        <v>1.89549764893575</v>
      </c>
      <c r="I45" s="166">
        <v>1.8249140610146799</v>
      </c>
      <c r="J45" s="166">
        <v>1.7590195461003599</v>
      </c>
      <c r="K45" s="166">
        <v>1.70076952404925</v>
      </c>
      <c r="L45" s="166">
        <v>1.6507973544071199</v>
      </c>
      <c r="M45" s="166">
        <v>1.60944528167553</v>
      </c>
      <c r="N45" s="166">
        <v>1.5756197797588201</v>
      </c>
      <c r="O45" s="166">
        <v>1.55061946666104</v>
      </c>
      <c r="P45" s="166">
        <v>1.53716989633026</v>
      </c>
      <c r="Q45" s="166">
        <v>1.53623390420796</v>
      </c>
      <c r="R45" s="166">
        <v>1.54662630768665</v>
      </c>
      <c r="S45" s="166">
        <v>1.5569613646091001</v>
      </c>
      <c r="T45" s="166">
        <v>1.57329185447346</v>
      </c>
      <c r="U45" s="166">
        <v>1.6118864559658399</v>
      </c>
      <c r="V45" s="166">
        <v>1.67676795698397</v>
      </c>
      <c r="W45" s="166">
        <v>1.7562078822235001</v>
      </c>
      <c r="X45" s="166">
        <v>1.83847434412079</v>
      </c>
      <c r="Y45" s="166">
        <v>1.90583259369006</v>
      </c>
      <c r="Z45" s="166">
        <v>1.9472729638269699</v>
      </c>
      <c r="AA45" s="166">
        <v>1.9550751688071699</v>
      </c>
      <c r="AB45" s="166">
        <v>1.93724509367228</v>
      </c>
      <c r="AC45" s="166">
        <v>1.91301674984077</v>
      </c>
      <c r="AD45" s="166">
        <v>1.8873929554405999</v>
      </c>
      <c r="AE45" s="166">
        <v>1.8488714748028801</v>
      </c>
      <c r="AF45" s="166">
        <v>1.79732835174651</v>
      </c>
      <c r="AG45" s="166">
        <v>1.7371187516278099</v>
      </c>
      <c r="AH45" s="166">
        <v>1.6729592757341001</v>
      </c>
      <c r="AI45" s="166">
        <v>1.61028903485208</v>
      </c>
      <c r="AJ45" s="166">
        <v>1.5520635458208001</v>
      </c>
      <c r="AK45" s="166">
        <v>1.5009914809671201</v>
      </c>
      <c r="AL45" s="166">
        <v>1.4560241054040199</v>
      </c>
      <c r="AM45" s="166">
        <v>1.4123148354858499</v>
      </c>
      <c r="AN45" s="178">
        <v>1.5063126656754</v>
      </c>
    </row>
    <row r="46" spans="1:40" x14ac:dyDescent="0.35">
      <c r="A46" s="77" t="s">
        <v>83</v>
      </c>
      <c r="B46" s="122" t="s">
        <v>28</v>
      </c>
      <c r="C46" s="164">
        <v>3.2877249471993801</v>
      </c>
      <c r="D46" s="164">
        <v>3.4349177029416</v>
      </c>
      <c r="E46" s="164">
        <v>3.5403270533660001</v>
      </c>
      <c r="F46" s="164">
        <v>3.5626959350538998</v>
      </c>
      <c r="G46" s="164">
        <v>3.4853735972998399</v>
      </c>
      <c r="H46" s="164">
        <v>3.3484389369318399</v>
      </c>
      <c r="I46" s="164">
        <v>3.1956369192922298</v>
      </c>
      <c r="J46" s="164">
        <v>3.0745591926320399</v>
      </c>
      <c r="K46" s="164">
        <v>3.0028922364909501</v>
      </c>
      <c r="L46" s="164">
        <v>2.9956531986662198</v>
      </c>
      <c r="M46" s="164">
        <v>3.02882518905023</v>
      </c>
      <c r="N46" s="164">
        <v>3.0699629737839502</v>
      </c>
      <c r="O46" s="164">
        <v>3.09001561173468</v>
      </c>
      <c r="P46" s="164">
        <v>3.0862735422320999</v>
      </c>
      <c r="Q46" s="164">
        <v>3.0509313407146998</v>
      </c>
      <c r="R46" s="164">
        <v>2.99638593688287</v>
      </c>
      <c r="S46" s="164">
        <v>2.9399078427149798</v>
      </c>
      <c r="T46" s="164">
        <v>2.8952184238008298</v>
      </c>
      <c r="U46" s="164">
        <v>2.8637612524970999</v>
      </c>
      <c r="V46" s="164">
        <v>2.8492632157494802</v>
      </c>
      <c r="W46" s="164">
        <v>2.8457145578622902</v>
      </c>
      <c r="X46" s="164">
        <v>2.8434370873986001</v>
      </c>
      <c r="Y46" s="164">
        <v>2.8372249408587802</v>
      </c>
      <c r="Z46" s="164">
        <v>2.8300217056723702</v>
      </c>
      <c r="AA46" s="164">
        <v>2.8211539618699302</v>
      </c>
      <c r="AB46" s="164">
        <v>2.8106107230802402</v>
      </c>
      <c r="AC46" s="164">
        <v>2.7998398632672798</v>
      </c>
      <c r="AD46" s="164">
        <v>2.7880610062184901</v>
      </c>
      <c r="AE46" s="164">
        <v>2.7725966587419899</v>
      </c>
      <c r="AF46" s="164">
        <v>2.7524165141856298</v>
      </c>
      <c r="AG46" s="164">
        <v>2.7289456765700302</v>
      </c>
      <c r="AH46" s="164">
        <v>2.7041792107989999</v>
      </c>
      <c r="AI46" s="164">
        <v>2.68007524838705</v>
      </c>
      <c r="AJ46" s="164">
        <v>2.6564429059421601</v>
      </c>
      <c r="AK46" s="164">
        <v>2.6344396410731901</v>
      </c>
      <c r="AL46" s="164">
        <v>2.6129353159961801</v>
      </c>
      <c r="AM46" s="164">
        <v>2.5911902454517399</v>
      </c>
      <c r="AN46" s="176">
        <v>2.6350118991268698</v>
      </c>
    </row>
    <row r="47" spans="1:40" x14ac:dyDescent="0.35">
      <c r="A47" s="77" t="s">
        <v>84</v>
      </c>
      <c r="B47" s="122" t="s">
        <v>29</v>
      </c>
      <c r="C47" s="164">
        <v>2.6948706837371299</v>
      </c>
      <c r="D47" s="164">
        <v>2.7131098022218398</v>
      </c>
      <c r="E47" s="164">
        <v>2.72952102333615</v>
      </c>
      <c r="F47" s="164">
        <v>2.7466922516782102</v>
      </c>
      <c r="G47" s="164">
        <v>2.7648442450452402</v>
      </c>
      <c r="H47" s="164">
        <v>2.7840234444079401</v>
      </c>
      <c r="I47" s="164">
        <v>2.8033435481889</v>
      </c>
      <c r="J47" s="164">
        <v>2.8229587300705901</v>
      </c>
      <c r="K47" s="164">
        <v>2.8425157929003602</v>
      </c>
      <c r="L47" s="164">
        <v>2.8624483326316499</v>
      </c>
      <c r="M47" s="164">
        <v>2.8827773078349299</v>
      </c>
      <c r="N47" s="164">
        <v>2.9000639303181202</v>
      </c>
      <c r="O47" s="164">
        <v>2.9177060843198501</v>
      </c>
      <c r="P47" s="164">
        <v>2.9408943897538702</v>
      </c>
      <c r="Q47" s="164">
        <v>2.9708666176095</v>
      </c>
      <c r="R47" s="164">
        <v>3.00338987317215</v>
      </c>
      <c r="S47" s="164">
        <v>3.0341228742353499</v>
      </c>
      <c r="T47" s="164">
        <v>3.0577099585058298</v>
      </c>
      <c r="U47" s="164">
        <v>3.07111359372059</v>
      </c>
      <c r="V47" s="164">
        <v>3.0727123891019001</v>
      </c>
      <c r="W47" s="164">
        <v>3.06525325970415</v>
      </c>
      <c r="X47" s="164">
        <v>3.05477445963405</v>
      </c>
      <c r="Y47" s="164">
        <v>3.0427781766039699</v>
      </c>
      <c r="Z47" s="164">
        <v>3.0265606968019201</v>
      </c>
      <c r="AA47" s="164">
        <v>3.0061751473440901</v>
      </c>
      <c r="AB47" s="164">
        <v>2.9829758611225099</v>
      </c>
      <c r="AC47" s="164">
        <v>2.9581213582133201</v>
      </c>
      <c r="AD47" s="164">
        <v>2.9329386180137398</v>
      </c>
      <c r="AE47" s="164">
        <v>2.9084725473078201</v>
      </c>
      <c r="AF47" s="164">
        <v>2.8854415160879801</v>
      </c>
      <c r="AG47" s="164">
        <v>2.86346160593498</v>
      </c>
      <c r="AH47" s="164">
        <v>2.8407936783886298</v>
      </c>
      <c r="AI47" s="164">
        <v>2.8177804658926702</v>
      </c>
      <c r="AJ47" s="164">
        <v>2.79603913307422</v>
      </c>
      <c r="AK47" s="164">
        <v>2.7757378005621298</v>
      </c>
      <c r="AL47" s="164">
        <v>2.7562924937669</v>
      </c>
      <c r="AM47" s="164">
        <v>2.73649894818324</v>
      </c>
      <c r="AN47" s="176">
        <v>2.7764657840957199</v>
      </c>
    </row>
    <row r="48" spans="1:40" x14ac:dyDescent="0.35">
      <c r="A48" s="77" t="s">
        <v>85</v>
      </c>
      <c r="B48" s="122" t="s">
        <v>30</v>
      </c>
      <c r="C48" s="164">
        <v>2.0451114197717102</v>
      </c>
      <c r="D48" s="164">
        <v>2.4488612321831802</v>
      </c>
      <c r="E48" s="164">
        <v>2.7536688145707102</v>
      </c>
      <c r="F48" s="164">
        <v>2.8934993239881699</v>
      </c>
      <c r="G48" s="164">
        <v>2.8279748782293401</v>
      </c>
      <c r="H48" s="164">
        <v>2.62453873313338</v>
      </c>
      <c r="I48" s="164">
        <v>2.3932920515263199</v>
      </c>
      <c r="J48" s="164">
        <v>2.2033559778829899</v>
      </c>
      <c r="K48" s="164">
        <v>2.04453701688072</v>
      </c>
      <c r="L48" s="164">
        <v>1.92551507467644</v>
      </c>
      <c r="M48" s="164">
        <v>1.83657743021861</v>
      </c>
      <c r="N48" s="164">
        <v>1.7569795739155201</v>
      </c>
      <c r="O48" s="164">
        <v>1.66490322491799</v>
      </c>
      <c r="P48" s="164">
        <v>1.5735232698581101</v>
      </c>
      <c r="Q48" s="164">
        <v>1.48780352280935</v>
      </c>
      <c r="R48" s="164">
        <v>1.40489116747222</v>
      </c>
      <c r="S48" s="164">
        <v>1.32538863236824</v>
      </c>
      <c r="T48" s="164">
        <v>1.2566846629480599</v>
      </c>
      <c r="U48" s="164">
        <v>1.21645999406399</v>
      </c>
      <c r="V48" s="164">
        <v>1.21057469543262</v>
      </c>
      <c r="W48" s="164">
        <v>1.2281498437329801</v>
      </c>
      <c r="X48" s="164">
        <v>1.2613570854410201</v>
      </c>
      <c r="Y48" s="164">
        <v>1.27952242922835</v>
      </c>
      <c r="Z48" s="164">
        <v>1.28631682701919</v>
      </c>
      <c r="AA48" s="164">
        <v>1.27721108375345</v>
      </c>
      <c r="AB48" s="164">
        <v>1.2472119102563199</v>
      </c>
      <c r="AC48" s="164">
        <v>1.2196516370011701</v>
      </c>
      <c r="AD48" s="164">
        <v>1.1972361335994299</v>
      </c>
      <c r="AE48" s="164">
        <v>1.1655835638763901</v>
      </c>
      <c r="AF48" s="164">
        <v>1.13505123546245</v>
      </c>
      <c r="AG48" s="164">
        <v>1.10049169357889</v>
      </c>
      <c r="AH48" s="164">
        <v>1.0635121621329799</v>
      </c>
      <c r="AI48" s="164">
        <v>1.0277611180617301</v>
      </c>
      <c r="AJ48" s="164">
        <v>0.99458141615991003</v>
      </c>
      <c r="AK48" s="164">
        <v>0.96734470332553002</v>
      </c>
      <c r="AL48" s="164">
        <v>0.94097445358873999</v>
      </c>
      <c r="AM48" s="164">
        <v>0.91611545142603001</v>
      </c>
      <c r="AN48" s="176">
        <v>0.96934781103323997</v>
      </c>
    </row>
    <row r="49" spans="1:40" x14ac:dyDescent="0.35">
      <c r="A49" s="77" t="s">
        <v>86</v>
      </c>
      <c r="B49" s="122" t="s">
        <v>31</v>
      </c>
      <c r="C49" s="164">
        <v>3.6724340451553998</v>
      </c>
      <c r="D49" s="164">
        <v>3.6690621359238</v>
      </c>
      <c r="E49" s="164">
        <v>3.6402628485527502</v>
      </c>
      <c r="F49" s="164">
        <v>3.5840981896639899</v>
      </c>
      <c r="G49" s="164">
        <v>3.4946703639746599</v>
      </c>
      <c r="H49" s="164">
        <v>3.3804600916257601</v>
      </c>
      <c r="I49" s="164">
        <v>3.2772809735714499</v>
      </c>
      <c r="J49" s="164">
        <v>3.1745314138133902</v>
      </c>
      <c r="K49" s="164">
        <v>3.0318081005512401</v>
      </c>
      <c r="L49" s="164">
        <v>2.84273802075987</v>
      </c>
      <c r="M49" s="164">
        <v>2.6326840988031099</v>
      </c>
      <c r="N49" s="164">
        <v>2.4209980637703898</v>
      </c>
      <c r="O49" s="164">
        <v>2.2459585450139299</v>
      </c>
      <c r="P49" s="164">
        <v>2.1360483239483101</v>
      </c>
      <c r="Q49" s="164">
        <v>2.1073190643453099</v>
      </c>
      <c r="R49" s="164">
        <v>2.1369474949852498</v>
      </c>
      <c r="S49" s="164">
        <v>2.18148528375557</v>
      </c>
      <c r="T49" s="164">
        <v>2.2198768813336001</v>
      </c>
      <c r="U49" s="164">
        <v>2.2654652148399199</v>
      </c>
      <c r="V49" s="164">
        <v>2.31352134250842</v>
      </c>
      <c r="W49" s="164">
        <v>2.3619997400687001</v>
      </c>
      <c r="X49" s="164">
        <v>2.4142081135564402</v>
      </c>
      <c r="Y49" s="164">
        <v>2.46585468245897</v>
      </c>
      <c r="Z49" s="164">
        <v>2.5076033123208501</v>
      </c>
      <c r="AA49" s="164">
        <v>2.5361215521571201</v>
      </c>
      <c r="AB49" s="164">
        <v>2.55424045350003</v>
      </c>
      <c r="AC49" s="164">
        <v>2.5685619500917598</v>
      </c>
      <c r="AD49" s="164">
        <v>2.5805149251181501</v>
      </c>
      <c r="AE49" s="164">
        <v>2.5851729771590599</v>
      </c>
      <c r="AF49" s="164">
        <v>2.5821618904388899</v>
      </c>
      <c r="AG49" s="164">
        <v>2.5731324655706298</v>
      </c>
      <c r="AH49" s="164">
        <v>2.5602659764522002</v>
      </c>
      <c r="AI49" s="164">
        <v>2.54558085349659</v>
      </c>
      <c r="AJ49" s="164">
        <v>2.5300893390205701</v>
      </c>
      <c r="AK49" s="164">
        <v>2.5147370961945601</v>
      </c>
      <c r="AL49" s="164">
        <v>2.4989006156929299</v>
      </c>
      <c r="AM49" s="164">
        <v>2.4817979822786098</v>
      </c>
      <c r="AN49" s="176">
        <v>2.5142187176820299</v>
      </c>
    </row>
    <row r="50" spans="1:40" x14ac:dyDescent="0.35">
      <c r="A50" s="77" t="s">
        <v>87</v>
      </c>
      <c r="B50" s="122" t="s">
        <v>32</v>
      </c>
      <c r="C50" s="164">
        <v>4.3646403409233701</v>
      </c>
      <c r="D50" s="164">
        <v>3.87988635352843</v>
      </c>
      <c r="E50" s="164">
        <v>3.50619691720622</v>
      </c>
      <c r="F50" s="164">
        <v>3.24922431278201</v>
      </c>
      <c r="G50" s="164">
        <v>3.1444270267263899</v>
      </c>
      <c r="H50" s="164">
        <v>3.13995644381975</v>
      </c>
      <c r="I50" s="164">
        <v>3.1467945917735198</v>
      </c>
      <c r="J50" s="164">
        <v>3.1295663311545301</v>
      </c>
      <c r="K50" s="164">
        <v>3.1321375201787398</v>
      </c>
      <c r="L50" s="164">
        <v>3.1494422206499499</v>
      </c>
      <c r="M50" s="164">
        <v>3.1782497780158199</v>
      </c>
      <c r="N50" s="164">
        <v>3.21482452865125</v>
      </c>
      <c r="O50" s="164">
        <v>3.2493180498062602</v>
      </c>
      <c r="P50" s="164">
        <v>3.2516700931378302</v>
      </c>
      <c r="Q50" s="164">
        <v>3.2138903736400199</v>
      </c>
      <c r="R50" s="164">
        <v>3.15537873097926</v>
      </c>
      <c r="S50" s="164">
        <v>3.08982377270859</v>
      </c>
      <c r="T50" s="164">
        <v>3.0413888267510498</v>
      </c>
      <c r="U50" s="164">
        <v>3.0150392170972302</v>
      </c>
      <c r="V50" s="164">
        <v>3.0183722372976201</v>
      </c>
      <c r="W50" s="164">
        <v>3.04101013804123</v>
      </c>
      <c r="X50" s="164">
        <v>3.0639655721422998</v>
      </c>
      <c r="Y50" s="164">
        <v>3.0775773723014801</v>
      </c>
      <c r="Z50" s="164">
        <v>3.0807025648024902</v>
      </c>
      <c r="AA50" s="164">
        <v>3.0721981068468498</v>
      </c>
      <c r="AB50" s="164">
        <v>3.0544402103321202</v>
      </c>
      <c r="AC50" s="164">
        <v>3.0334730039408102</v>
      </c>
      <c r="AD50" s="164">
        <v>3.0135859374054799</v>
      </c>
      <c r="AE50" s="164">
        <v>2.9898369393378301</v>
      </c>
      <c r="AF50" s="164">
        <v>2.96496808023534</v>
      </c>
      <c r="AG50" s="164">
        <v>2.9376886956403299</v>
      </c>
      <c r="AH50" s="164">
        <v>2.9078514845257701</v>
      </c>
      <c r="AI50" s="164">
        <v>2.8772743338492299</v>
      </c>
      <c r="AJ50" s="164">
        <v>2.8437834303240299</v>
      </c>
      <c r="AK50" s="164">
        <v>2.81018420515564</v>
      </c>
      <c r="AL50" s="164">
        <v>2.7746993376445599</v>
      </c>
      <c r="AM50" s="164">
        <v>2.7389214298688498</v>
      </c>
      <c r="AN50" s="176">
        <v>2.8089609137888401</v>
      </c>
    </row>
    <row r="51" spans="1:40" x14ac:dyDescent="0.35">
      <c r="A51" s="27" t="s">
        <v>88</v>
      </c>
      <c r="B51" s="156" t="s">
        <v>33</v>
      </c>
      <c r="C51" s="163">
        <v>2.9251935898990902</v>
      </c>
      <c r="D51" s="163">
        <v>2.9383195627455501</v>
      </c>
      <c r="E51" s="163">
        <v>2.9326918018643502</v>
      </c>
      <c r="F51" s="163">
        <v>2.8965757798093699</v>
      </c>
      <c r="G51" s="163">
        <v>2.8244110732167398</v>
      </c>
      <c r="H51" s="163">
        <v>2.7314927105510001</v>
      </c>
      <c r="I51" s="163">
        <v>2.6357380467375799</v>
      </c>
      <c r="J51" s="163">
        <v>2.5567524565777999</v>
      </c>
      <c r="K51" s="163">
        <v>2.5025550035605102</v>
      </c>
      <c r="L51" s="163">
        <v>2.47974101003319</v>
      </c>
      <c r="M51" s="163">
        <v>2.4796504895263398</v>
      </c>
      <c r="N51" s="163">
        <v>2.4798107770951199</v>
      </c>
      <c r="O51" s="163">
        <v>2.47734351831703</v>
      </c>
      <c r="P51" s="163">
        <v>2.4889985249705999</v>
      </c>
      <c r="Q51" s="163">
        <v>2.5157216943478602</v>
      </c>
      <c r="R51" s="163">
        <v>2.5494153719329602</v>
      </c>
      <c r="S51" s="163">
        <v>2.5872936386596801</v>
      </c>
      <c r="T51" s="163">
        <v>2.6135551645451298</v>
      </c>
      <c r="U51" s="163">
        <v>2.6122949426897302</v>
      </c>
      <c r="V51" s="163">
        <v>2.57645276031504</v>
      </c>
      <c r="W51" s="163">
        <v>2.51819302209269</v>
      </c>
      <c r="X51" s="163">
        <v>2.45402934847976</v>
      </c>
      <c r="Y51" s="163">
        <v>2.3977780117492302</v>
      </c>
      <c r="Z51" s="163">
        <v>2.3510398764385201</v>
      </c>
      <c r="AA51" s="163">
        <v>2.3182776706886599</v>
      </c>
      <c r="AB51" s="163">
        <v>2.2947104958478599</v>
      </c>
      <c r="AC51" s="163">
        <v>2.2720362948986299</v>
      </c>
      <c r="AD51" s="163">
        <v>2.2453415842673898</v>
      </c>
      <c r="AE51" s="163">
        <v>2.2170726032180199</v>
      </c>
      <c r="AF51" s="163">
        <v>2.18613780015176</v>
      </c>
      <c r="AG51" s="163">
        <v>2.1536263335833801</v>
      </c>
      <c r="AH51" s="163">
        <v>2.1214049714309402</v>
      </c>
      <c r="AI51" s="163">
        <v>2.09039242498958</v>
      </c>
      <c r="AJ51" s="163">
        <v>2.0598167878740101</v>
      </c>
      <c r="AK51" s="163">
        <v>2.0299617626983801</v>
      </c>
      <c r="AL51" s="163">
        <v>2.0005393980216102</v>
      </c>
      <c r="AM51" s="163">
        <v>1.9715850282553</v>
      </c>
      <c r="AN51" s="175">
        <v>2.0304504403921402</v>
      </c>
    </row>
    <row r="52" spans="1:40" x14ac:dyDescent="0.35">
      <c r="A52" s="77" t="s">
        <v>89</v>
      </c>
      <c r="B52" s="122" t="s">
        <v>448</v>
      </c>
      <c r="C52" s="164">
        <v>2.9963939891171298</v>
      </c>
      <c r="D52" s="164">
        <v>2.8754076094228598</v>
      </c>
      <c r="E52" s="164">
        <v>2.7711977592435502</v>
      </c>
      <c r="F52" s="164">
        <v>2.6971134145876698</v>
      </c>
      <c r="G52" s="164">
        <v>2.6670065161498799</v>
      </c>
      <c r="H52" s="164">
        <v>2.6621781105500499</v>
      </c>
      <c r="I52" s="164">
        <v>2.6707132727919798</v>
      </c>
      <c r="J52" s="164">
        <v>2.6566826308699798</v>
      </c>
      <c r="K52" s="164">
        <v>2.59330669214628</v>
      </c>
      <c r="L52" s="164">
        <v>2.4676075072524801</v>
      </c>
      <c r="M52" s="164">
        <v>2.3090737199005198</v>
      </c>
      <c r="N52" s="164">
        <v>2.1399426143420501</v>
      </c>
      <c r="O52" s="164">
        <v>2.0077623100261999</v>
      </c>
      <c r="P52" s="164">
        <v>1.94524228003081</v>
      </c>
      <c r="Q52" s="164">
        <v>1.97223908292117</v>
      </c>
      <c r="R52" s="164">
        <v>2.0598429551244499</v>
      </c>
      <c r="S52" s="164">
        <v>2.1717344972356201</v>
      </c>
      <c r="T52" s="164">
        <v>2.2641932711542601</v>
      </c>
      <c r="U52" s="164">
        <v>2.3180638188540401</v>
      </c>
      <c r="V52" s="164">
        <v>2.3172679661839002</v>
      </c>
      <c r="W52" s="164">
        <v>2.28509895659277</v>
      </c>
      <c r="X52" s="164">
        <v>2.2398669252704702</v>
      </c>
      <c r="Y52" s="164">
        <v>2.2222917435786398</v>
      </c>
      <c r="Z52" s="164">
        <v>2.2604982786383001</v>
      </c>
      <c r="AA52" s="164">
        <v>2.3699003224233701</v>
      </c>
      <c r="AB52" s="164">
        <v>2.52109009350756</v>
      </c>
      <c r="AC52" s="164">
        <v>2.67963110176821</v>
      </c>
      <c r="AD52" s="164">
        <v>2.8034574288188701</v>
      </c>
      <c r="AE52" s="164">
        <v>2.8736319885550601</v>
      </c>
      <c r="AF52" s="164">
        <v>2.8753472207678099</v>
      </c>
      <c r="AG52" s="164">
        <v>2.8309375608300198</v>
      </c>
      <c r="AH52" s="164">
        <v>2.7750763127901501</v>
      </c>
      <c r="AI52" s="164">
        <v>2.7298550066209701</v>
      </c>
      <c r="AJ52" s="164">
        <v>2.6902660177364499</v>
      </c>
      <c r="AK52" s="164">
        <v>2.6622344318125299</v>
      </c>
      <c r="AL52" s="164">
        <v>2.6410569481667001</v>
      </c>
      <c r="AM52" s="164">
        <v>2.6174751970294601</v>
      </c>
      <c r="AN52" s="176">
        <v>2.6681700856717301</v>
      </c>
    </row>
    <row r="53" spans="1:40" x14ac:dyDescent="0.35">
      <c r="A53" s="77" t="s">
        <v>90</v>
      </c>
      <c r="B53" s="122" t="s">
        <v>34</v>
      </c>
      <c r="C53" s="164">
        <v>2.2524014921648798</v>
      </c>
      <c r="D53" s="164">
        <v>2.2821489543867601</v>
      </c>
      <c r="E53" s="164">
        <v>2.2887715759652298</v>
      </c>
      <c r="F53" s="164">
        <v>2.2607862181029499</v>
      </c>
      <c r="G53" s="164">
        <v>2.1970038939220098</v>
      </c>
      <c r="H53" s="164">
        <v>2.1104801916827798</v>
      </c>
      <c r="I53" s="164">
        <v>2.01910272305645</v>
      </c>
      <c r="J53" s="164">
        <v>1.95078477001536</v>
      </c>
      <c r="K53" s="164">
        <v>1.9308524024176399</v>
      </c>
      <c r="L53" s="164">
        <v>1.97172142082449</v>
      </c>
      <c r="M53" s="164">
        <v>2.0534637972089902</v>
      </c>
      <c r="N53" s="164">
        <v>2.1476644149487401</v>
      </c>
      <c r="O53" s="164">
        <v>2.2287416317267099</v>
      </c>
      <c r="P53" s="164">
        <v>2.2992473219424698</v>
      </c>
      <c r="Q53" s="164">
        <v>2.3529237581011899</v>
      </c>
      <c r="R53" s="164">
        <v>2.3935433181169001</v>
      </c>
      <c r="S53" s="164">
        <v>2.42770818726017</v>
      </c>
      <c r="T53" s="164">
        <v>2.4654067779631199</v>
      </c>
      <c r="U53" s="164">
        <v>2.5072526912000699</v>
      </c>
      <c r="V53" s="164">
        <v>2.55602182819421</v>
      </c>
      <c r="W53" s="164">
        <v>2.6068116879616201</v>
      </c>
      <c r="X53" s="164">
        <v>2.6528911344585699</v>
      </c>
      <c r="Y53" s="164">
        <v>2.6861872967045302</v>
      </c>
      <c r="Z53" s="164">
        <v>2.69648051908402</v>
      </c>
      <c r="AA53" s="164">
        <v>2.68003996944655</v>
      </c>
      <c r="AB53" s="164">
        <v>2.6455404733895</v>
      </c>
      <c r="AC53" s="164">
        <v>2.6034318305187401</v>
      </c>
      <c r="AD53" s="164">
        <v>2.56458303645464</v>
      </c>
      <c r="AE53" s="164">
        <v>2.5248530478419098</v>
      </c>
      <c r="AF53" s="164">
        <v>2.4869498224407498</v>
      </c>
      <c r="AG53" s="164">
        <v>2.4509648256535899</v>
      </c>
      <c r="AH53" s="164">
        <v>2.4132138345668999</v>
      </c>
      <c r="AI53" s="164">
        <v>2.3751544289478002</v>
      </c>
      <c r="AJ53" s="164">
        <v>2.3384662208891398</v>
      </c>
      <c r="AK53" s="164">
        <v>2.3047794765326302</v>
      </c>
      <c r="AL53" s="164">
        <v>2.2727609383968801</v>
      </c>
      <c r="AM53" s="164">
        <v>2.2412190218242398</v>
      </c>
      <c r="AN53" s="176">
        <v>2.3064651305239701</v>
      </c>
    </row>
    <row r="54" spans="1:40" x14ac:dyDescent="0.35">
      <c r="A54" s="77" t="s">
        <v>91</v>
      </c>
      <c r="B54" s="122" t="s">
        <v>478</v>
      </c>
      <c r="C54" s="164">
        <v>-1.4485178470293001</v>
      </c>
      <c r="D54" s="164">
        <v>-1.7233829676235</v>
      </c>
      <c r="E54" s="164">
        <v>-1.8885459387365999</v>
      </c>
      <c r="F54" s="164">
        <v>-1.2445468952025001</v>
      </c>
      <c r="G54" s="164">
        <v>0.49526964371444998</v>
      </c>
      <c r="H54" s="164">
        <v>2.9280777008302601</v>
      </c>
      <c r="I54" s="164">
        <v>5.6646664941846003</v>
      </c>
      <c r="J54" s="164">
        <v>7.6709805228467802</v>
      </c>
      <c r="K54" s="164">
        <v>8.2220435816198894</v>
      </c>
      <c r="L54" s="164">
        <v>7.2388491311919303</v>
      </c>
      <c r="M54" s="164">
        <v>5.5094476884166799</v>
      </c>
      <c r="N54" s="164">
        <v>3.7031055870093299</v>
      </c>
      <c r="O54" s="164">
        <v>2.3967747352000401</v>
      </c>
      <c r="P54" s="164">
        <v>1.7300073692600999</v>
      </c>
      <c r="Q54" s="164">
        <v>1.9043858494567101</v>
      </c>
      <c r="R54" s="164">
        <v>2.6297544308141201</v>
      </c>
      <c r="S54" s="164">
        <v>3.4522394172487298</v>
      </c>
      <c r="T54" s="164">
        <v>3.9859293988876199</v>
      </c>
      <c r="U54" s="164">
        <v>4.2159373825612496</v>
      </c>
      <c r="V54" s="164">
        <v>4.0540896369956503</v>
      </c>
      <c r="W54" s="164">
        <v>3.6553885068946901</v>
      </c>
      <c r="X54" s="164">
        <v>3.2402321349596099</v>
      </c>
      <c r="Y54" s="164">
        <v>2.9425659983979902</v>
      </c>
      <c r="Z54" s="164">
        <v>2.7244731315083399</v>
      </c>
      <c r="AA54" s="164">
        <v>2.6168121785065299</v>
      </c>
      <c r="AB54" s="164">
        <v>2.58563581027953</v>
      </c>
      <c r="AC54" s="164">
        <v>2.5615638197417701</v>
      </c>
      <c r="AD54" s="164">
        <v>2.5167066801430802</v>
      </c>
      <c r="AE54" s="164">
        <v>2.4829102144006598</v>
      </c>
      <c r="AF54" s="164">
        <v>2.4569120078622402</v>
      </c>
      <c r="AG54" s="164">
        <v>2.43657863471554</v>
      </c>
      <c r="AH54" s="164">
        <v>2.4226734921980899</v>
      </c>
      <c r="AI54" s="164">
        <v>2.4113124415081399</v>
      </c>
      <c r="AJ54" s="164">
        <v>2.3967982622067598</v>
      </c>
      <c r="AK54" s="164">
        <v>2.3766298889304598</v>
      </c>
      <c r="AL54" s="164">
        <v>2.35224118055655</v>
      </c>
      <c r="AM54" s="164">
        <v>2.3283289360833499</v>
      </c>
      <c r="AN54" s="176">
        <v>2.3730577715863799</v>
      </c>
    </row>
    <row r="55" spans="1:40" x14ac:dyDescent="0.35">
      <c r="A55" s="77" t="s">
        <v>92</v>
      </c>
      <c r="B55" s="122" t="s">
        <v>35</v>
      </c>
      <c r="C55" s="164">
        <v>1.84400980653181</v>
      </c>
      <c r="D55" s="164">
        <v>2.1966256465301601</v>
      </c>
      <c r="E55" s="164">
        <v>2.4874680505928599</v>
      </c>
      <c r="F55" s="164">
        <v>2.67604589838077</v>
      </c>
      <c r="G55" s="164">
        <v>2.7260403207906201</v>
      </c>
      <c r="H55" s="164">
        <v>2.6863403790487999</v>
      </c>
      <c r="I55" s="164">
        <v>2.6280402184095899</v>
      </c>
      <c r="J55" s="164">
        <v>2.6102774311758599</v>
      </c>
      <c r="K55" s="164">
        <v>2.6371252945827299</v>
      </c>
      <c r="L55" s="164">
        <v>2.7254597336592701</v>
      </c>
      <c r="M55" s="164">
        <v>2.8517598102854498</v>
      </c>
      <c r="N55" s="164">
        <v>2.9704156087892599</v>
      </c>
      <c r="O55" s="164">
        <v>3.06333535700292</v>
      </c>
      <c r="P55" s="164">
        <v>3.1488806384497101</v>
      </c>
      <c r="Q55" s="164">
        <v>3.2245341864749699</v>
      </c>
      <c r="R55" s="164">
        <v>3.2858633440584701</v>
      </c>
      <c r="S55" s="164">
        <v>3.34913466070119</v>
      </c>
      <c r="T55" s="164">
        <v>3.3936542602961199</v>
      </c>
      <c r="U55" s="164">
        <v>3.3851556482440901</v>
      </c>
      <c r="V55" s="164">
        <v>3.3148858496406799</v>
      </c>
      <c r="W55" s="164">
        <v>3.2090480581907599</v>
      </c>
      <c r="X55" s="164">
        <v>3.0914354319043098</v>
      </c>
      <c r="Y55" s="164">
        <v>2.9965272050642899</v>
      </c>
      <c r="Z55" s="164">
        <v>2.9435353764687902</v>
      </c>
      <c r="AA55" s="164">
        <v>2.9444577441234401</v>
      </c>
      <c r="AB55" s="164">
        <v>2.9795243510873499</v>
      </c>
      <c r="AC55" s="164">
        <v>3.0201438495784099</v>
      </c>
      <c r="AD55" s="164">
        <v>3.0446276652828201</v>
      </c>
      <c r="AE55" s="164">
        <v>3.0537645816224299</v>
      </c>
      <c r="AF55" s="164">
        <v>3.0415947788405799</v>
      </c>
      <c r="AG55" s="164">
        <v>3.0156186102742901</v>
      </c>
      <c r="AH55" s="164">
        <v>2.9869880914534099</v>
      </c>
      <c r="AI55" s="164">
        <v>2.9634646104829798</v>
      </c>
      <c r="AJ55" s="164">
        <v>2.9428964891875502</v>
      </c>
      <c r="AK55" s="164">
        <v>2.92735452672515</v>
      </c>
      <c r="AL55" s="164">
        <v>2.9141504972566099</v>
      </c>
      <c r="AM55" s="164">
        <v>2.8998510925827699</v>
      </c>
      <c r="AN55" s="176">
        <v>2.9295410607975501</v>
      </c>
    </row>
    <row r="56" spans="1:40" x14ac:dyDescent="0.35">
      <c r="A56" s="77" t="s">
        <v>93</v>
      </c>
      <c r="B56" s="122" t="s">
        <v>36</v>
      </c>
      <c r="C56" s="164">
        <v>3.1663539514580599</v>
      </c>
      <c r="D56" s="164">
        <v>3.2659813778998599</v>
      </c>
      <c r="E56" s="164">
        <v>3.3543582443602098</v>
      </c>
      <c r="F56" s="164">
        <v>3.42630766567529</v>
      </c>
      <c r="G56" s="164">
        <v>3.4763958815376101</v>
      </c>
      <c r="H56" s="164">
        <v>3.5118008585218998</v>
      </c>
      <c r="I56" s="164">
        <v>3.5437382360010301</v>
      </c>
      <c r="J56" s="164">
        <v>3.5780025644678801</v>
      </c>
      <c r="K56" s="164">
        <v>3.61089529028522</v>
      </c>
      <c r="L56" s="164">
        <v>3.6432031193697698</v>
      </c>
      <c r="M56" s="164">
        <v>3.6746739821198902</v>
      </c>
      <c r="N56" s="164">
        <v>3.70472347102044</v>
      </c>
      <c r="O56" s="164">
        <v>3.7325369208204302</v>
      </c>
      <c r="P56" s="164">
        <v>3.7571406961188298</v>
      </c>
      <c r="Q56" s="164">
        <v>3.7787131750572498</v>
      </c>
      <c r="R56" s="164">
        <v>3.7982878754195601</v>
      </c>
      <c r="S56" s="164">
        <v>3.8129545404835401</v>
      </c>
      <c r="T56" s="164">
        <v>3.8280273380124199</v>
      </c>
      <c r="U56" s="164">
        <v>3.8508235796577401</v>
      </c>
      <c r="V56" s="164">
        <v>3.8831642407244602</v>
      </c>
      <c r="W56" s="164">
        <v>3.9190107056490402</v>
      </c>
      <c r="X56" s="164">
        <v>3.9525267970620801</v>
      </c>
      <c r="Y56" s="164">
        <v>3.9757414210065201</v>
      </c>
      <c r="Z56" s="164">
        <v>3.98465676913378</v>
      </c>
      <c r="AA56" s="164">
        <v>3.9768892473403699</v>
      </c>
      <c r="AB56" s="164">
        <v>3.95776401699319</v>
      </c>
      <c r="AC56" s="164">
        <v>3.9353027795738802</v>
      </c>
      <c r="AD56" s="164">
        <v>3.9136430698295999</v>
      </c>
      <c r="AE56" s="164">
        <v>3.89050969735383</v>
      </c>
      <c r="AF56" s="164">
        <v>3.8671057140696998</v>
      </c>
      <c r="AG56" s="164">
        <v>3.8433692242611599</v>
      </c>
      <c r="AH56" s="164">
        <v>3.8178539141085199</v>
      </c>
      <c r="AI56" s="164">
        <v>3.79156103603504</v>
      </c>
      <c r="AJ56" s="164">
        <v>3.76699435585344</v>
      </c>
      <c r="AK56" s="164">
        <v>3.7449027810670299</v>
      </c>
      <c r="AL56" s="164">
        <v>3.7239429549334102</v>
      </c>
      <c r="AM56" s="164">
        <v>3.7019814004293399</v>
      </c>
      <c r="AN56" s="176">
        <v>3.7458717423058299</v>
      </c>
    </row>
    <row r="57" spans="1:40" x14ac:dyDescent="0.35">
      <c r="A57" s="27" t="s">
        <v>94</v>
      </c>
      <c r="B57" s="155" t="s">
        <v>358</v>
      </c>
      <c r="C57" s="162">
        <v>2.6128529346330902</v>
      </c>
      <c r="D57" s="162">
        <v>2.5786311526011101</v>
      </c>
      <c r="E57" s="162">
        <v>2.5536361934115601</v>
      </c>
      <c r="F57" s="162">
        <v>2.5349437930910699</v>
      </c>
      <c r="G57" s="162">
        <v>2.52476245280815</v>
      </c>
      <c r="H57" s="162">
        <v>2.52117455725107</v>
      </c>
      <c r="I57" s="162">
        <v>2.5201360439645102</v>
      </c>
      <c r="J57" s="162">
        <v>2.5200213639285902</v>
      </c>
      <c r="K57" s="162">
        <v>2.5226167847757899</v>
      </c>
      <c r="L57" s="162">
        <v>2.52776649828628</v>
      </c>
      <c r="M57" s="162">
        <v>2.5354658774893402</v>
      </c>
      <c r="N57" s="162">
        <v>2.5434208390538799</v>
      </c>
      <c r="O57" s="162">
        <v>2.55357658688196</v>
      </c>
      <c r="P57" s="162">
        <v>2.5697167640702299</v>
      </c>
      <c r="Q57" s="162">
        <v>2.59269868255525</v>
      </c>
      <c r="R57" s="162">
        <v>2.6194080686418002</v>
      </c>
      <c r="S57" s="162">
        <v>2.64522423192928</v>
      </c>
      <c r="T57" s="162">
        <v>2.6671188492103801</v>
      </c>
      <c r="U57" s="162">
        <v>2.68528890169044</v>
      </c>
      <c r="V57" s="162">
        <v>2.6986938185017899</v>
      </c>
      <c r="W57" s="162">
        <v>2.7074457486096799</v>
      </c>
      <c r="X57" s="162">
        <v>2.7140631347367701</v>
      </c>
      <c r="Y57" s="162">
        <v>2.7171897830215301</v>
      </c>
      <c r="Z57" s="162">
        <v>2.71305894595202</v>
      </c>
      <c r="AA57" s="162">
        <v>2.7008353740042099</v>
      </c>
      <c r="AB57" s="162">
        <v>2.68276117519639</v>
      </c>
      <c r="AC57" s="162">
        <v>2.6625029189159402</v>
      </c>
      <c r="AD57" s="162">
        <v>2.64196416089881</v>
      </c>
      <c r="AE57" s="162">
        <v>2.62029282710321</v>
      </c>
      <c r="AF57" s="162">
        <v>2.5980478283858002</v>
      </c>
      <c r="AG57" s="162">
        <v>2.5755828034193899</v>
      </c>
      <c r="AH57" s="162">
        <v>2.5522108958140102</v>
      </c>
      <c r="AI57" s="162">
        <v>2.5289551542836901</v>
      </c>
      <c r="AJ57" s="162">
        <v>2.5077480565780301</v>
      </c>
      <c r="AK57" s="162">
        <v>2.4892282196969702</v>
      </c>
      <c r="AL57" s="162">
        <v>2.4724496767591702</v>
      </c>
      <c r="AM57" s="162">
        <v>2.4556888901076999</v>
      </c>
      <c r="AN57" s="174">
        <v>2.49081076507216</v>
      </c>
    </row>
    <row r="58" spans="1:40" x14ac:dyDescent="0.35">
      <c r="A58" s="77" t="s">
        <v>95</v>
      </c>
      <c r="B58" s="122" t="s">
        <v>37</v>
      </c>
      <c r="C58" s="164">
        <v>3.0505191270335601</v>
      </c>
      <c r="D58" s="164">
        <v>3.04527878616681</v>
      </c>
      <c r="E58" s="164">
        <v>3.0247812424287801</v>
      </c>
      <c r="F58" s="164">
        <v>2.96190656175337</v>
      </c>
      <c r="G58" s="164">
        <v>2.84823324499144</v>
      </c>
      <c r="H58" s="164">
        <v>2.7075666352206702</v>
      </c>
      <c r="I58" s="164">
        <v>2.5628656796109901</v>
      </c>
      <c r="J58" s="164">
        <v>2.4459455941923101</v>
      </c>
      <c r="K58" s="164">
        <v>2.37546758930907</v>
      </c>
      <c r="L58" s="164">
        <v>2.3635565974669701</v>
      </c>
      <c r="M58" s="164">
        <v>2.3933616178636998</v>
      </c>
      <c r="N58" s="164">
        <v>2.4329204384158101</v>
      </c>
      <c r="O58" s="164">
        <v>2.4670135875462198</v>
      </c>
      <c r="P58" s="164">
        <v>2.5066479029811601</v>
      </c>
      <c r="Q58" s="164">
        <v>2.5481835076132602</v>
      </c>
      <c r="R58" s="164">
        <v>2.5905159311406099</v>
      </c>
      <c r="S58" s="164">
        <v>2.6343170404872902</v>
      </c>
      <c r="T58" s="164">
        <v>2.6779012133957099</v>
      </c>
      <c r="U58" s="164">
        <v>2.7177195189422201</v>
      </c>
      <c r="V58" s="164">
        <v>2.7521887260822702</v>
      </c>
      <c r="W58" s="164">
        <v>2.7810980250491801</v>
      </c>
      <c r="X58" s="164">
        <v>2.8053871927458101</v>
      </c>
      <c r="Y58" s="164">
        <v>2.8247756182495598</v>
      </c>
      <c r="Z58" s="164">
        <v>2.8386754504368299</v>
      </c>
      <c r="AA58" s="164">
        <v>2.8464576164332098</v>
      </c>
      <c r="AB58" s="164">
        <v>2.8480945682249001</v>
      </c>
      <c r="AC58" s="164">
        <v>2.8471065168107699</v>
      </c>
      <c r="AD58" s="164">
        <v>2.8401614191309701</v>
      </c>
      <c r="AE58" s="164">
        <v>2.8209352998835202</v>
      </c>
      <c r="AF58" s="164">
        <v>2.7881226597866702</v>
      </c>
      <c r="AG58" s="164">
        <v>2.7464289268979201</v>
      </c>
      <c r="AH58" s="164">
        <v>2.7017432586017698</v>
      </c>
      <c r="AI58" s="164">
        <v>2.6596464776043902</v>
      </c>
      <c r="AJ58" s="164">
        <v>2.6218742404199298</v>
      </c>
      <c r="AK58" s="164">
        <v>2.59039177820293</v>
      </c>
      <c r="AL58" s="164">
        <v>2.5634011744978702</v>
      </c>
      <c r="AM58" s="164">
        <v>2.5368576753083398</v>
      </c>
      <c r="AN58" s="176">
        <v>2.5944252048332599</v>
      </c>
    </row>
    <row r="59" spans="1:40" x14ac:dyDescent="0.35">
      <c r="A59" s="77" t="s">
        <v>96</v>
      </c>
      <c r="B59" s="122" t="s">
        <v>38</v>
      </c>
      <c r="C59" s="164">
        <v>1.5355509099447699</v>
      </c>
      <c r="D59" s="164">
        <v>0.66901818456244</v>
      </c>
      <c r="E59" s="164">
        <v>-2.15238568728E-2</v>
      </c>
      <c r="F59" s="164">
        <v>-0.43153583470169998</v>
      </c>
      <c r="G59" s="164">
        <v>-0.44317752626779999</v>
      </c>
      <c r="H59" s="164">
        <v>-0.1352041171475</v>
      </c>
      <c r="I59" s="164">
        <v>0.20230239503078001</v>
      </c>
      <c r="J59" s="164">
        <v>0.52485009251829995</v>
      </c>
      <c r="K59" s="164">
        <v>1.0654176936056401</v>
      </c>
      <c r="L59" s="164">
        <v>1.84617814420867</v>
      </c>
      <c r="M59" s="164">
        <v>2.7383630327713502</v>
      </c>
      <c r="N59" s="164">
        <v>3.69716243835301</v>
      </c>
      <c r="O59" s="164">
        <v>4.4530485358962997</v>
      </c>
      <c r="P59" s="164">
        <v>4.7385199072852702</v>
      </c>
      <c r="Q59" s="164">
        <v>4.4783250536331698</v>
      </c>
      <c r="R59" s="164">
        <v>3.89463000978101</v>
      </c>
      <c r="S59" s="164">
        <v>3.2522682592143402</v>
      </c>
      <c r="T59" s="164">
        <v>2.7516623093233301</v>
      </c>
      <c r="U59" s="164">
        <v>2.4034495556578599</v>
      </c>
      <c r="V59" s="164">
        <v>2.2684234818741702</v>
      </c>
      <c r="W59" s="164">
        <v>2.2781290776670899</v>
      </c>
      <c r="X59" s="164">
        <v>2.3006604489406799</v>
      </c>
      <c r="Y59" s="164">
        <v>2.2755231487872298</v>
      </c>
      <c r="Z59" s="164">
        <v>2.2553007142105801</v>
      </c>
      <c r="AA59" s="164">
        <v>2.2316223471093601</v>
      </c>
      <c r="AB59" s="164">
        <v>2.20539583503452</v>
      </c>
      <c r="AC59" s="164">
        <v>2.1882179486661002</v>
      </c>
      <c r="AD59" s="164">
        <v>2.1774369389123498</v>
      </c>
      <c r="AE59" s="164">
        <v>2.15962577988675</v>
      </c>
      <c r="AF59" s="164">
        <v>2.13143560994695</v>
      </c>
      <c r="AG59" s="164">
        <v>2.09616870511686</v>
      </c>
      <c r="AH59" s="164">
        <v>2.06040252050117</v>
      </c>
      <c r="AI59" s="164">
        <v>2.0279086632266901</v>
      </c>
      <c r="AJ59" s="164">
        <v>1.9956799794665501</v>
      </c>
      <c r="AK59" s="164">
        <v>1.9649177806221101</v>
      </c>
      <c r="AL59" s="164">
        <v>1.93478543722634</v>
      </c>
      <c r="AM59" s="164">
        <v>1.9045917792588101</v>
      </c>
      <c r="AN59" s="176">
        <v>1.96556745121095</v>
      </c>
    </row>
    <row r="60" spans="1:40" ht="15" thickBot="1" x14ac:dyDescent="0.4">
      <c r="A60" s="27" t="s">
        <v>97</v>
      </c>
      <c r="B60" s="156" t="s">
        <v>533</v>
      </c>
      <c r="C60" s="163">
        <v>2.6027254634753101</v>
      </c>
      <c r="D60" s="163">
        <v>2.3497804896789098</v>
      </c>
      <c r="E60" s="163">
        <v>2.1461051753068499</v>
      </c>
      <c r="F60" s="163">
        <v>2.1070467538220701</v>
      </c>
      <c r="G60" s="163">
        <v>2.2727723996064602</v>
      </c>
      <c r="H60" s="163">
        <v>2.5646171748634501</v>
      </c>
      <c r="I60" s="163">
        <v>2.8988761545874802</v>
      </c>
      <c r="J60" s="163">
        <v>3.1534388273752199</v>
      </c>
      <c r="K60" s="163">
        <v>3.2658893499585999</v>
      </c>
      <c r="L60" s="163">
        <v>3.1949393528393402</v>
      </c>
      <c r="M60" s="163">
        <v>3.0112405618293798</v>
      </c>
      <c r="N60" s="163">
        <v>2.8057191060201001</v>
      </c>
      <c r="O60" s="163">
        <v>2.6561405262266899</v>
      </c>
      <c r="P60" s="163">
        <v>2.5704824284592802</v>
      </c>
      <c r="Q60" s="163">
        <v>2.5726982688159401</v>
      </c>
      <c r="R60" s="163">
        <v>2.6312920989727</v>
      </c>
      <c r="S60" s="163">
        <v>2.6950752212854701</v>
      </c>
      <c r="T60" s="163">
        <v>2.7326436204391502</v>
      </c>
      <c r="U60" s="163">
        <v>2.7541737326784301</v>
      </c>
      <c r="V60" s="163">
        <v>2.75212105302003</v>
      </c>
      <c r="W60" s="163">
        <v>2.7329766879331299</v>
      </c>
      <c r="X60" s="163">
        <v>2.71370050862128</v>
      </c>
      <c r="Y60" s="163">
        <v>2.6966289409286399</v>
      </c>
      <c r="Z60" s="163">
        <v>2.6707876383250899</v>
      </c>
      <c r="AA60" s="163">
        <v>2.6352746573155201</v>
      </c>
      <c r="AB60" s="163">
        <v>2.5940750605526901</v>
      </c>
      <c r="AC60" s="163">
        <v>2.5506741486805802</v>
      </c>
      <c r="AD60" s="163">
        <v>2.51032230299209</v>
      </c>
      <c r="AE60" s="163">
        <v>2.47606149580775</v>
      </c>
      <c r="AF60" s="163">
        <v>2.4497613477844999</v>
      </c>
      <c r="AG60" s="163">
        <v>2.4297114245976701</v>
      </c>
      <c r="AH60" s="163">
        <v>2.4098482655023501</v>
      </c>
      <c r="AI60" s="163">
        <v>2.3895283951555202</v>
      </c>
      <c r="AJ60" s="163">
        <v>2.3707750593491501</v>
      </c>
      <c r="AK60" s="163">
        <v>2.3535342680328402</v>
      </c>
      <c r="AL60" s="163">
        <v>2.33736835248415</v>
      </c>
      <c r="AM60" s="163">
        <v>2.3212184882300102</v>
      </c>
      <c r="AN60" s="175">
        <v>2.35448208530573</v>
      </c>
    </row>
    <row r="61" spans="1:40" ht="15" thickBot="1" x14ac:dyDescent="0.4">
      <c r="A61" s="74" t="s">
        <v>805</v>
      </c>
      <c r="B61" s="126" t="s">
        <v>39</v>
      </c>
      <c r="C61" s="166">
        <v>2.68196264582348</v>
      </c>
      <c r="D61" s="166">
        <v>2.6588492843690101</v>
      </c>
      <c r="E61" s="166">
        <v>2.64055469837936</v>
      </c>
      <c r="F61" s="166">
        <v>2.63260346381613</v>
      </c>
      <c r="G61" s="166">
        <v>2.6374422629357599</v>
      </c>
      <c r="H61" s="166">
        <v>2.6504391248679799</v>
      </c>
      <c r="I61" s="166">
        <v>2.6673856645740499</v>
      </c>
      <c r="J61" s="166">
        <v>2.6811176644568202</v>
      </c>
      <c r="K61" s="166">
        <v>2.6874894537407501</v>
      </c>
      <c r="L61" s="166">
        <v>2.6839012189392899</v>
      </c>
      <c r="M61" s="166">
        <v>2.6748852632707498</v>
      </c>
      <c r="N61" s="166">
        <v>2.6636088198822998</v>
      </c>
      <c r="O61" s="166">
        <v>2.6578137542625102</v>
      </c>
      <c r="P61" s="166">
        <v>2.6630327297021399</v>
      </c>
      <c r="Q61" s="166">
        <v>2.68205849449481</v>
      </c>
      <c r="R61" s="166">
        <v>2.70919603470439</v>
      </c>
      <c r="S61" s="166">
        <v>2.7371633531814199</v>
      </c>
      <c r="T61" s="166">
        <v>2.7589597984213601</v>
      </c>
      <c r="U61" s="166">
        <v>2.7727194095272401</v>
      </c>
      <c r="V61" s="166">
        <v>2.77613341408343</v>
      </c>
      <c r="W61" s="166">
        <v>2.77210130362822</v>
      </c>
      <c r="X61" s="166">
        <v>2.7651672272954499</v>
      </c>
      <c r="Y61" s="166">
        <v>2.7584408088001902</v>
      </c>
      <c r="Z61" s="166">
        <v>2.7514629414593399</v>
      </c>
      <c r="AA61" s="166">
        <v>2.74502661813945</v>
      </c>
      <c r="AB61" s="166">
        <v>2.7381872890695602</v>
      </c>
      <c r="AC61" s="166">
        <v>2.7303105403872601</v>
      </c>
      <c r="AD61" s="166">
        <v>2.7195694761468201</v>
      </c>
      <c r="AE61" s="166">
        <v>2.7045282211519899</v>
      </c>
      <c r="AF61" s="166">
        <v>2.6845730312759599</v>
      </c>
      <c r="AG61" s="166">
        <v>2.6613886696092801</v>
      </c>
      <c r="AH61" s="166">
        <v>2.6367369956315199</v>
      </c>
      <c r="AI61" s="166">
        <v>2.6128867351987499</v>
      </c>
      <c r="AJ61" s="166">
        <v>2.5907871215866698</v>
      </c>
      <c r="AK61" s="166">
        <v>2.5713567375954098</v>
      </c>
      <c r="AL61" s="166">
        <v>2.55349612436724</v>
      </c>
      <c r="AM61" s="166">
        <v>2.53541609402876</v>
      </c>
      <c r="AN61" s="178">
        <v>2.5727849527378699</v>
      </c>
    </row>
    <row r="62" spans="1:40" ht="15" thickBot="1" x14ac:dyDescent="0.4">
      <c r="A62" s="75" t="s">
        <v>805</v>
      </c>
      <c r="B62" s="133" t="s">
        <v>40</v>
      </c>
      <c r="C62" s="167">
        <v>2.7447069476606898</v>
      </c>
      <c r="D62" s="167">
        <v>2.6961454904202502</v>
      </c>
      <c r="E62" s="167">
        <v>2.6520651216254101</v>
      </c>
      <c r="F62" s="167">
        <v>2.6119544701544299</v>
      </c>
      <c r="G62" s="167">
        <v>2.5775224059231299</v>
      </c>
      <c r="H62" s="167">
        <v>2.5483015431879701</v>
      </c>
      <c r="I62" s="167">
        <v>2.5221714394579</v>
      </c>
      <c r="J62" s="167">
        <v>2.4989877574385102</v>
      </c>
      <c r="K62" s="167">
        <v>2.4808244388966298</v>
      </c>
      <c r="L62" s="167">
        <v>2.4680227029053201</v>
      </c>
      <c r="M62" s="167">
        <v>2.46034528486669</v>
      </c>
      <c r="N62" s="167">
        <v>2.4548142985885799</v>
      </c>
      <c r="O62" s="167">
        <v>2.4531168711934499</v>
      </c>
      <c r="P62" s="167">
        <v>2.4594434415172302</v>
      </c>
      <c r="Q62" s="167">
        <v>2.47474231146998</v>
      </c>
      <c r="R62" s="167">
        <v>2.4959404432943102</v>
      </c>
      <c r="S62" s="167">
        <v>2.5172305632932002</v>
      </c>
      <c r="T62" s="167">
        <v>2.53663467370311</v>
      </c>
      <c r="U62" s="167">
        <v>2.5564330929387999</v>
      </c>
      <c r="V62" s="167">
        <v>2.5760493031140399</v>
      </c>
      <c r="W62" s="167">
        <v>2.59394788733929</v>
      </c>
      <c r="X62" s="167">
        <v>2.6099139324178302</v>
      </c>
      <c r="Y62" s="167">
        <v>2.6211978045237201</v>
      </c>
      <c r="Z62" s="167">
        <v>2.6245164967182402</v>
      </c>
      <c r="AA62" s="167">
        <v>2.6185105510447202</v>
      </c>
      <c r="AB62" s="167">
        <v>2.60518713854341</v>
      </c>
      <c r="AC62" s="167">
        <v>2.5894476774914699</v>
      </c>
      <c r="AD62" s="167">
        <v>2.5718537791700902</v>
      </c>
      <c r="AE62" s="167">
        <v>2.5489006301282502</v>
      </c>
      <c r="AF62" s="167">
        <v>2.5203979613580301</v>
      </c>
      <c r="AG62" s="167">
        <v>2.4883646247898299</v>
      </c>
      <c r="AH62" s="167">
        <v>2.4544411666828299</v>
      </c>
      <c r="AI62" s="167">
        <v>2.4214604124110699</v>
      </c>
      <c r="AJ62" s="167">
        <v>2.3914377662142399</v>
      </c>
      <c r="AK62" s="167">
        <v>2.36565527743435</v>
      </c>
      <c r="AL62" s="167">
        <v>2.3427515543613699</v>
      </c>
      <c r="AM62" s="167">
        <v>2.3200762786511002</v>
      </c>
      <c r="AN62" s="179">
        <v>2.3682700582323002</v>
      </c>
    </row>
    <row r="63" spans="1:40" ht="15" thickBot="1" x14ac:dyDescent="0.4">
      <c r="A63" s="75" t="s">
        <v>805</v>
      </c>
      <c r="B63" s="133" t="s">
        <v>922</v>
      </c>
      <c r="C63" s="167">
        <v>1.5793939934362999</v>
      </c>
      <c r="D63" s="167">
        <v>1.49329737858901</v>
      </c>
      <c r="E63" s="167">
        <v>1.41670162532142</v>
      </c>
      <c r="F63" s="167">
        <v>1.35249082717699</v>
      </c>
      <c r="G63" s="167">
        <v>1.3068317772501701</v>
      </c>
      <c r="H63" s="167">
        <v>1.27487094424825</v>
      </c>
      <c r="I63" s="167">
        <v>1.2456180951484901</v>
      </c>
      <c r="J63" s="167">
        <v>1.2141599503511</v>
      </c>
      <c r="K63" s="167">
        <v>1.1854924542722001</v>
      </c>
      <c r="L63" s="167">
        <v>1.15909661391622</v>
      </c>
      <c r="M63" s="167">
        <v>1.1349610640274399</v>
      </c>
      <c r="N63" s="167">
        <v>1.1123946786705501</v>
      </c>
      <c r="O63" s="167">
        <v>1.09215051644556</v>
      </c>
      <c r="P63" s="167">
        <v>1.0754760449826799</v>
      </c>
      <c r="Q63" s="167">
        <v>1.0627092668378699</v>
      </c>
      <c r="R63" s="167">
        <v>1.0525329920003901</v>
      </c>
      <c r="S63" s="167">
        <v>1.04362401588618</v>
      </c>
      <c r="T63" s="167">
        <v>1.03392044342061</v>
      </c>
      <c r="U63" s="167">
        <v>1.02204480875279</v>
      </c>
      <c r="V63" s="167">
        <v>1.00693115792663</v>
      </c>
      <c r="W63" s="167">
        <v>0.98926212246006995</v>
      </c>
      <c r="X63" s="167">
        <v>0.97070886277658996</v>
      </c>
      <c r="Y63" s="167">
        <v>0.95203907849980995</v>
      </c>
      <c r="Z63" s="167">
        <v>0.93243634739325998</v>
      </c>
      <c r="AA63" s="167">
        <v>0.91195806845033001</v>
      </c>
      <c r="AB63" s="167">
        <v>0.89053242224221996</v>
      </c>
      <c r="AC63" s="167">
        <v>0.86869528393051998</v>
      </c>
      <c r="AD63" s="167">
        <v>0.84584655467859005</v>
      </c>
      <c r="AE63" s="167">
        <v>0.82086205956004998</v>
      </c>
      <c r="AF63" s="167">
        <v>0.79335393924174002</v>
      </c>
      <c r="AG63" s="167">
        <v>0.76410382633947005</v>
      </c>
      <c r="AH63" s="167">
        <v>0.73415285624825</v>
      </c>
      <c r="AI63" s="167">
        <v>0.70464467659397001</v>
      </c>
      <c r="AJ63" s="167">
        <v>0.67606664991786003</v>
      </c>
      <c r="AK63" s="167">
        <v>0.64895805592294997</v>
      </c>
      <c r="AL63" s="167">
        <v>0.62304237021062003</v>
      </c>
      <c r="AM63" s="167">
        <v>0.59734424378083995</v>
      </c>
      <c r="AN63" s="179">
        <v>0.65000407972388996</v>
      </c>
    </row>
    <row r="64" spans="1:40" x14ac:dyDescent="0.35">
      <c r="A64" s="76" t="s">
        <v>805</v>
      </c>
      <c r="B64" s="140" t="s">
        <v>42</v>
      </c>
      <c r="C64" s="168">
        <v>1.8779309926958201</v>
      </c>
      <c r="D64" s="168">
        <v>1.83832880162678</v>
      </c>
      <c r="E64" s="168">
        <v>1.79784244185786</v>
      </c>
      <c r="F64" s="168">
        <v>1.7586359494141</v>
      </c>
      <c r="G64" s="168">
        <v>1.7209892527503301</v>
      </c>
      <c r="H64" s="168">
        <v>1.68406604155496</v>
      </c>
      <c r="I64" s="168">
        <v>1.6487889567087901</v>
      </c>
      <c r="J64" s="168">
        <v>1.6125776850935101</v>
      </c>
      <c r="K64" s="168">
        <v>1.57183552382711</v>
      </c>
      <c r="L64" s="168">
        <v>1.52516802647564</v>
      </c>
      <c r="M64" s="168">
        <v>1.47520583522522</v>
      </c>
      <c r="N64" s="168">
        <v>1.4249427236863199</v>
      </c>
      <c r="O64" s="168">
        <v>1.3781968157009701</v>
      </c>
      <c r="P64" s="168">
        <v>1.33670254770144</v>
      </c>
      <c r="Q64" s="168">
        <v>1.3021442286278</v>
      </c>
      <c r="R64" s="168">
        <v>1.27289278298373</v>
      </c>
      <c r="S64" s="168">
        <v>1.2449798724152299</v>
      </c>
      <c r="T64" s="168">
        <v>1.21740482632153</v>
      </c>
      <c r="U64" s="168">
        <v>1.1929091682517901</v>
      </c>
      <c r="V64" s="168">
        <v>1.1716567556006501</v>
      </c>
      <c r="W64" s="168">
        <v>1.15252744766781</v>
      </c>
      <c r="X64" s="168">
        <v>1.13495213469312</v>
      </c>
      <c r="Y64" s="168">
        <v>1.11687488428638</v>
      </c>
      <c r="Z64" s="168">
        <v>1.0962900244995399</v>
      </c>
      <c r="AA64" s="168">
        <v>1.07206656818433</v>
      </c>
      <c r="AB64" s="168">
        <v>1.0452635883533701</v>
      </c>
      <c r="AC64" s="168">
        <v>1.0178235203928101</v>
      </c>
      <c r="AD64" s="168">
        <v>0.99119387041110996</v>
      </c>
      <c r="AE64" s="168">
        <v>0.96541066858251001</v>
      </c>
      <c r="AF64" s="168">
        <v>0.94091770192779001</v>
      </c>
      <c r="AG64" s="168">
        <v>0.91723152681300002</v>
      </c>
      <c r="AH64" s="168">
        <v>0.89360095132384998</v>
      </c>
      <c r="AI64" s="168">
        <v>0.86923125496994003</v>
      </c>
      <c r="AJ64" s="168">
        <v>0.84400710236251997</v>
      </c>
      <c r="AK64" s="168">
        <v>0.81762812257610995</v>
      </c>
      <c r="AL64" s="168">
        <v>0.79038879147427998</v>
      </c>
      <c r="AM64" s="168">
        <v>0.76299253958732005</v>
      </c>
      <c r="AN64" s="180">
        <v>0.81684253677674001</v>
      </c>
    </row>
    <row r="65" spans="1:40" x14ac:dyDescent="0.35">
      <c r="A65" s="76" t="s">
        <v>805</v>
      </c>
      <c r="B65" s="124" t="s">
        <v>43</v>
      </c>
      <c r="C65" s="169">
        <v>1.9622806850622601</v>
      </c>
      <c r="D65" s="169">
        <v>1.8439892107422</v>
      </c>
      <c r="E65" s="169">
        <v>1.74001493966831</v>
      </c>
      <c r="F65" s="169">
        <v>1.6545025691047099</v>
      </c>
      <c r="G65" s="169">
        <v>1.59603617937887</v>
      </c>
      <c r="H65" s="169">
        <v>1.55691928030444</v>
      </c>
      <c r="I65" s="169">
        <v>1.52120959307582</v>
      </c>
      <c r="J65" s="169">
        <v>1.48097648773755</v>
      </c>
      <c r="K65" s="169">
        <v>1.4422461960431201</v>
      </c>
      <c r="L65" s="169">
        <v>1.4037672775013099</v>
      </c>
      <c r="M65" s="169">
        <v>1.3660967373817301</v>
      </c>
      <c r="N65" s="169">
        <v>1.3307776285451201</v>
      </c>
      <c r="O65" s="169">
        <v>1.2984380598901799</v>
      </c>
      <c r="P65" s="169">
        <v>1.2681558142695299</v>
      </c>
      <c r="Q65" s="169">
        <v>1.23985720877546</v>
      </c>
      <c r="R65" s="169">
        <v>1.2133501122746799</v>
      </c>
      <c r="S65" s="169">
        <v>1.1879025722502501</v>
      </c>
      <c r="T65" s="169">
        <v>1.16370127203433</v>
      </c>
      <c r="U65" s="169">
        <v>1.1415048892836801</v>
      </c>
      <c r="V65" s="169">
        <v>1.1214444672827699</v>
      </c>
      <c r="W65" s="169">
        <v>1.10284969082286</v>
      </c>
      <c r="X65" s="169">
        <v>1.0848975259582001</v>
      </c>
      <c r="Y65" s="169">
        <v>1.0666977091397201</v>
      </c>
      <c r="Z65" s="169">
        <v>1.0478036209683199</v>
      </c>
      <c r="AA65" s="169">
        <v>1.02776071514519</v>
      </c>
      <c r="AB65" s="169">
        <v>1.00669686775128</v>
      </c>
      <c r="AC65" s="169">
        <v>0.98516114363830998</v>
      </c>
      <c r="AD65" s="169">
        <v>0.96324230588152004</v>
      </c>
      <c r="AE65" s="169">
        <v>0.94044042881697998</v>
      </c>
      <c r="AF65" s="169">
        <v>0.91663610320647004</v>
      </c>
      <c r="AG65" s="169">
        <v>0.89183339022656005</v>
      </c>
      <c r="AH65" s="169">
        <v>0.86684575188615998</v>
      </c>
      <c r="AI65" s="169">
        <v>0.84107488055927004</v>
      </c>
      <c r="AJ65" s="169">
        <v>0.81309983205519998</v>
      </c>
      <c r="AK65" s="169">
        <v>0.78245554679881002</v>
      </c>
      <c r="AL65" s="169">
        <v>0.75002675707824995</v>
      </c>
      <c r="AM65" s="169">
        <v>0.71684139892427001</v>
      </c>
      <c r="AN65" s="181">
        <v>0.78069004139599996</v>
      </c>
    </row>
    <row r="66" spans="1:40" ht="15" thickBot="1" x14ac:dyDescent="0.4">
      <c r="A66" s="76" t="s">
        <v>805</v>
      </c>
      <c r="B66" s="125" t="s">
        <v>315</v>
      </c>
      <c r="C66" s="170">
        <v>1.7166104839621901</v>
      </c>
      <c r="D66" s="170">
        <v>1.63636524552024</v>
      </c>
      <c r="E66" s="170">
        <v>1.5651690221133701</v>
      </c>
      <c r="F66" s="170">
        <v>1.50547442132909</v>
      </c>
      <c r="G66" s="170">
        <v>1.4628615752031</v>
      </c>
      <c r="H66" s="170">
        <v>1.4329550106793301</v>
      </c>
      <c r="I66" s="170">
        <v>1.40583235923968</v>
      </c>
      <c r="J66" s="170">
        <v>1.3771878752905999</v>
      </c>
      <c r="K66" s="170">
        <v>1.35167197389838</v>
      </c>
      <c r="L66" s="170">
        <v>1.32889096083264</v>
      </c>
      <c r="M66" s="170">
        <v>1.3088231817513201</v>
      </c>
      <c r="N66" s="170">
        <v>1.2904930733125901</v>
      </c>
      <c r="O66" s="170">
        <v>1.2747850030085499</v>
      </c>
      <c r="P66" s="170">
        <v>1.2633580142843399</v>
      </c>
      <c r="Q66" s="170">
        <v>1.25666551390813</v>
      </c>
      <c r="R66" s="170">
        <v>1.25318387174926</v>
      </c>
      <c r="S66" s="170">
        <v>1.25098719576373</v>
      </c>
      <c r="T66" s="170">
        <v>1.24802410759428</v>
      </c>
      <c r="U66" s="170">
        <v>1.24344371829728</v>
      </c>
      <c r="V66" s="170">
        <v>1.2362775154637999</v>
      </c>
      <c r="W66" s="170">
        <v>1.2269111290104999</v>
      </c>
      <c r="X66" s="170">
        <v>1.2167484835306599</v>
      </c>
      <c r="Y66" s="170">
        <v>1.20602306708315</v>
      </c>
      <c r="Z66" s="170">
        <v>1.1935083812655101</v>
      </c>
      <c r="AA66" s="170">
        <v>1.17898652268889</v>
      </c>
      <c r="AB66" s="170">
        <v>1.1626458374837301</v>
      </c>
      <c r="AC66" s="170">
        <v>1.14567042636742</v>
      </c>
      <c r="AD66" s="170">
        <v>1.12763320566172</v>
      </c>
      <c r="AE66" s="170">
        <v>1.10700932483356</v>
      </c>
      <c r="AF66" s="170">
        <v>1.08341492599682</v>
      </c>
      <c r="AG66" s="170">
        <v>1.0578141722262999</v>
      </c>
      <c r="AH66" s="170">
        <v>1.03133464425838</v>
      </c>
      <c r="AI66" s="170">
        <v>1.0054041647072001</v>
      </c>
      <c r="AJ66" s="170">
        <v>0.98078604543662995</v>
      </c>
      <c r="AK66" s="170">
        <v>0.95817309173873</v>
      </c>
      <c r="AL66" s="170">
        <v>0.93711833157281998</v>
      </c>
      <c r="AM66" s="170">
        <v>0.91635373473322002</v>
      </c>
      <c r="AN66" s="182">
        <v>0.95956219596782</v>
      </c>
    </row>
    <row r="67" spans="1:40" x14ac:dyDescent="0.35">
      <c r="A67" s="76" t="s">
        <v>805</v>
      </c>
      <c r="B67" s="124" t="s">
        <v>341</v>
      </c>
      <c r="C67" s="169">
        <v>2.9494252843081101</v>
      </c>
      <c r="D67" s="169">
        <v>2.8078123095235199</v>
      </c>
      <c r="E67" s="169">
        <v>2.6914990116297299</v>
      </c>
      <c r="F67" s="169">
        <v>2.6093149118507899</v>
      </c>
      <c r="G67" s="169">
        <v>2.57249019425256</v>
      </c>
      <c r="H67" s="169">
        <v>2.5670425575362601</v>
      </c>
      <c r="I67" s="169">
        <v>2.5684767886150301</v>
      </c>
      <c r="J67" s="169">
        <v>2.5629068544300799</v>
      </c>
      <c r="K67" s="169">
        <v>2.5564533970623602</v>
      </c>
      <c r="L67" s="169">
        <v>2.5460990847812299</v>
      </c>
      <c r="M67" s="169">
        <v>2.5341893211550599</v>
      </c>
      <c r="N67" s="169">
        <v>2.52624149658585</v>
      </c>
      <c r="O67" s="169">
        <v>2.5238005658260398</v>
      </c>
      <c r="P67" s="169">
        <v>2.5233845065157001</v>
      </c>
      <c r="Q67" s="169">
        <v>2.5248229746320101</v>
      </c>
      <c r="R67" s="169">
        <v>2.5285493415398501</v>
      </c>
      <c r="S67" s="169">
        <v>2.5304409080310299</v>
      </c>
      <c r="T67" s="169">
        <v>2.53501690045865</v>
      </c>
      <c r="U67" s="169">
        <v>2.5505236326184701</v>
      </c>
      <c r="V67" s="169">
        <v>2.57903462543816</v>
      </c>
      <c r="W67" s="169">
        <v>2.6141694742813701</v>
      </c>
      <c r="X67" s="169">
        <v>2.6481992077367602</v>
      </c>
      <c r="Y67" s="169">
        <v>2.6733183152621902</v>
      </c>
      <c r="Z67" s="169">
        <v>2.68678442093562</v>
      </c>
      <c r="AA67" s="169">
        <v>2.6857874330327198</v>
      </c>
      <c r="AB67" s="169">
        <v>2.6732958228010499</v>
      </c>
      <c r="AC67" s="169">
        <v>2.6583202713294201</v>
      </c>
      <c r="AD67" s="169">
        <v>2.64062227062611</v>
      </c>
      <c r="AE67" s="169">
        <v>2.61230101600942</v>
      </c>
      <c r="AF67" s="169">
        <v>2.5724025416887799</v>
      </c>
      <c r="AG67" s="169">
        <v>2.5253180824456498</v>
      </c>
      <c r="AH67" s="169">
        <v>2.4750826038467699</v>
      </c>
      <c r="AI67" s="169">
        <v>2.42775483074396</v>
      </c>
      <c r="AJ67" s="169">
        <v>2.3870866447178298</v>
      </c>
      <c r="AK67" s="169">
        <v>2.3556060865683102</v>
      </c>
      <c r="AL67" s="169">
        <v>2.3303836345523798</v>
      </c>
      <c r="AM67" s="169">
        <v>2.3060022250679801</v>
      </c>
      <c r="AN67" s="181">
        <v>2.36135776832531</v>
      </c>
    </row>
    <row r="68" spans="1:40" x14ac:dyDescent="0.35">
      <c r="A68" s="76" t="s">
        <v>805</v>
      </c>
      <c r="B68" s="124" t="s">
        <v>349</v>
      </c>
      <c r="C68" s="169">
        <v>2.6069135580581602</v>
      </c>
      <c r="D68" s="169">
        <v>2.5576096362357701</v>
      </c>
      <c r="E68" s="169">
        <v>2.51546240823928</v>
      </c>
      <c r="F68" s="169">
        <v>2.4789758616927902</v>
      </c>
      <c r="G68" s="169">
        <v>2.4502555620281798</v>
      </c>
      <c r="H68" s="169">
        <v>2.42819408957422</v>
      </c>
      <c r="I68" s="169">
        <v>2.4073858449702001</v>
      </c>
      <c r="J68" s="169">
        <v>2.3890319120499299</v>
      </c>
      <c r="K68" s="169">
        <v>2.3794205386124401</v>
      </c>
      <c r="L68" s="169">
        <v>2.3797157046107298</v>
      </c>
      <c r="M68" s="169">
        <v>2.3867624548161102</v>
      </c>
      <c r="N68" s="169">
        <v>2.39791701924907</v>
      </c>
      <c r="O68" s="169">
        <v>2.4079611030924899</v>
      </c>
      <c r="P68" s="169">
        <v>2.4130765592383701</v>
      </c>
      <c r="Q68" s="169">
        <v>2.4111555591397602</v>
      </c>
      <c r="R68" s="169">
        <v>2.4054132735251001</v>
      </c>
      <c r="S68" s="169">
        <v>2.3975537289581399</v>
      </c>
      <c r="T68" s="169">
        <v>2.3938351048119699</v>
      </c>
      <c r="U68" s="169">
        <v>2.3995119227345798</v>
      </c>
      <c r="V68" s="169">
        <v>2.4169317700566202</v>
      </c>
      <c r="W68" s="169">
        <v>2.4409941770108001</v>
      </c>
      <c r="X68" s="169">
        <v>2.4650980875410098</v>
      </c>
      <c r="Y68" s="169">
        <v>2.48291483049774</v>
      </c>
      <c r="Z68" s="169">
        <v>2.4928085339172501</v>
      </c>
      <c r="AA68" s="169">
        <v>2.4925735373918299</v>
      </c>
      <c r="AB68" s="169">
        <v>2.4845862224204698</v>
      </c>
      <c r="AC68" s="169">
        <v>2.4744312880161701</v>
      </c>
      <c r="AD68" s="169">
        <v>2.4632794182189599</v>
      </c>
      <c r="AE68" s="169">
        <v>2.4474133946060599</v>
      </c>
      <c r="AF68" s="169">
        <v>2.4266983296856499</v>
      </c>
      <c r="AG68" s="169">
        <v>2.4026846094846999</v>
      </c>
      <c r="AH68" s="169">
        <v>2.3770113303206002</v>
      </c>
      <c r="AI68" s="169">
        <v>2.35156740399096</v>
      </c>
      <c r="AJ68" s="169">
        <v>2.3272278425146</v>
      </c>
      <c r="AK68" s="169">
        <v>2.3048667394624198</v>
      </c>
      <c r="AL68" s="169">
        <v>2.2839308891636998</v>
      </c>
      <c r="AM68" s="169">
        <v>2.26278989212279</v>
      </c>
      <c r="AN68" s="181">
        <v>2.30607178115554</v>
      </c>
    </row>
    <row r="69" spans="1:40" x14ac:dyDescent="0.35">
      <c r="A69" s="76" t="s">
        <v>805</v>
      </c>
      <c r="B69" s="124" t="s">
        <v>342</v>
      </c>
      <c r="C69" s="169">
        <v>2.79515580385632</v>
      </c>
      <c r="D69" s="169">
        <v>2.4822752736021001</v>
      </c>
      <c r="E69" s="169">
        <v>2.2416930783488702</v>
      </c>
      <c r="F69" s="169">
        <v>2.1512022588006801</v>
      </c>
      <c r="G69" s="169">
        <v>2.2514362593463799</v>
      </c>
      <c r="H69" s="169">
        <v>2.4749488248070799</v>
      </c>
      <c r="I69" s="169">
        <v>2.7325977449083299</v>
      </c>
      <c r="J69" s="169">
        <v>2.93301767817022</v>
      </c>
      <c r="K69" s="169">
        <v>3.0515482582068798</v>
      </c>
      <c r="L69" s="169">
        <v>3.0596614071369599</v>
      </c>
      <c r="M69" s="169">
        <v>2.9972895457042399</v>
      </c>
      <c r="N69" s="169">
        <v>2.9208722745752498</v>
      </c>
      <c r="O69" s="169">
        <v>2.8763476090869302</v>
      </c>
      <c r="P69" s="169">
        <v>2.86533926121326</v>
      </c>
      <c r="Q69" s="169">
        <v>2.9001887217031901</v>
      </c>
      <c r="R69" s="169">
        <v>2.9618028587888201</v>
      </c>
      <c r="S69" s="169">
        <v>3.0252460501875902</v>
      </c>
      <c r="T69" s="169">
        <v>3.06690947292214</v>
      </c>
      <c r="U69" s="169">
        <v>3.0823910167483901</v>
      </c>
      <c r="V69" s="169">
        <v>3.0651615571649402</v>
      </c>
      <c r="W69" s="169">
        <v>3.0266279632164199</v>
      </c>
      <c r="X69" s="169">
        <v>2.9805746219771798</v>
      </c>
      <c r="Y69" s="169">
        <v>2.9413411955892599</v>
      </c>
      <c r="Z69" s="169">
        <v>2.9127843150438699</v>
      </c>
      <c r="AA69" s="169">
        <v>2.89920843683027</v>
      </c>
      <c r="AB69" s="169">
        <v>2.8937105364801998</v>
      </c>
      <c r="AC69" s="169">
        <v>2.8899905018031</v>
      </c>
      <c r="AD69" s="169">
        <v>2.8771646691975001</v>
      </c>
      <c r="AE69" s="169">
        <v>2.8489656292140402</v>
      </c>
      <c r="AF69" s="169">
        <v>2.8018676658630102</v>
      </c>
      <c r="AG69" s="169">
        <v>2.7435288063611498</v>
      </c>
      <c r="AH69" s="169">
        <v>2.6821370920366401</v>
      </c>
      <c r="AI69" s="169">
        <v>2.6278898993699502</v>
      </c>
      <c r="AJ69" s="169">
        <v>2.5851931226726901</v>
      </c>
      <c r="AK69" s="169">
        <v>2.5576059799721702</v>
      </c>
      <c r="AL69" s="169">
        <v>2.5398590967128198</v>
      </c>
      <c r="AM69" s="169">
        <v>2.52357730174786</v>
      </c>
      <c r="AN69" s="181">
        <v>2.5668185010066198</v>
      </c>
    </row>
    <row r="70" spans="1:40" x14ac:dyDescent="0.35">
      <c r="A70" s="76" t="s">
        <v>805</v>
      </c>
      <c r="B70" s="124" t="s">
        <v>343</v>
      </c>
      <c r="C70" s="169">
        <v>2.9487719396262602</v>
      </c>
      <c r="D70" s="169">
        <v>2.8108935795261099</v>
      </c>
      <c r="E70" s="169">
        <v>2.7074041677371801</v>
      </c>
      <c r="F70" s="169">
        <v>2.6595429903444301</v>
      </c>
      <c r="G70" s="169">
        <v>2.6829398122801802</v>
      </c>
      <c r="H70" s="169">
        <v>2.7533054361519098</v>
      </c>
      <c r="I70" s="169">
        <v>2.8357003090616799</v>
      </c>
      <c r="J70" s="169">
        <v>2.9015068985222001</v>
      </c>
      <c r="K70" s="169">
        <v>2.9489700220238801</v>
      </c>
      <c r="L70" s="169">
        <v>2.96981126513576</v>
      </c>
      <c r="M70" s="169">
        <v>2.9745774230651301</v>
      </c>
      <c r="N70" s="169">
        <v>2.9740706958412999</v>
      </c>
      <c r="O70" s="169">
        <v>2.9842263878571602</v>
      </c>
      <c r="P70" s="169">
        <v>3.0122628221734198</v>
      </c>
      <c r="Q70" s="169">
        <v>3.06286447445137</v>
      </c>
      <c r="R70" s="169">
        <v>3.1249560135704599</v>
      </c>
      <c r="S70" s="169">
        <v>3.1869988980942199</v>
      </c>
      <c r="T70" s="169">
        <v>3.23398640269723</v>
      </c>
      <c r="U70" s="169">
        <v>3.2589892337069601</v>
      </c>
      <c r="V70" s="169">
        <v>3.2572515325987501</v>
      </c>
      <c r="W70" s="169">
        <v>3.2373504866231499</v>
      </c>
      <c r="X70" s="169">
        <v>3.2110143156636402</v>
      </c>
      <c r="Y70" s="169">
        <v>3.1874568925015101</v>
      </c>
      <c r="Z70" s="169">
        <v>3.1666960620421198</v>
      </c>
      <c r="AA70" s="169">
        <v>3.1511464285328499</v>
      </c>
      <c r="AB70" s="169">
        <v>3.1380763034413199</v>
      </c>
      <c r="AC70" s="169">
        <v>3.1236631834961299</v>
      </c>
      <c r="AD70" s="169">
        <v>3.1041286449646601</v>
      </c>
      <c r="AE70" s="169">
        <v>3.0785948275905901</v>
      </c>
      <c r="AF70" s="169">
        <v>3.0460745465300998</v>
      </c>
      <c r="AG70" s="169">
        <v>3.0091676888319898</v>
      </c>
      <c r="AH70" s="169">
        <v>2.97095431544163</v>
      </c>
      <c r="AI70" s="169">
        <v>2.9342933323696099</v>
      </c>
      <c r="AJ70" s="169">
        <v>2.8999785378960299</v>
      </c>
      <c r="AK70" s="169">
        <v>2.8689596579845298</v>
      </c>
      <c r="AL70" s="169">
        <v>2.8401714894983598</v>
      </c>
      <c r="AM70" s="169">
        <v>2.8112895869002501</v>
      </c>
      <c r="AN70" s="181">
        <v>2.87092941686711</v>
      </c>
    </row>
    <row r="71" spans="1:40" x14ac:dyDescent="0.35">
      <c r="A71" s="76" t="s">
        <v>805</v>
      </c>
      <c r="B71" s="124" t="s">
        <v>344</v>
      </c>
      <c r="C71" s="169">
        <v>2.68196264582348</v>
      </c>
      <c r="D71" s="169">
        <v>2.6588492843690101</v>
      </c>
      <c r="E71" s="169">
        <v>2.64055469837934</v>
      </c>
      <c r="F71" s="169">
        <v>2.63260346381615</v>
      </c>
      <c r="G71" s="169">
        <v>2.6374422629357599</v>
      </c>
      <c r="H71" s="169">
        <v>2.6504391248679799</v>
      </c>
      <c r="I71" s="169">
        <v>2.6673856645740499</v>
      </c>
      <c r="J71" s="169">
        <v>2.6811176644568402</v>
      </c>
      <c r="K71" s="169">
        <v>2.6874894537407301</v>
      </c>
      <c r="L71" s="169">
        <v>2.6839012189392899</v>
      </c>
      <c r="M71" s="169">
        <v>2.6748852632707498</v>
      </c>
      <c r="N71" s="169">
        <v>2.6636088198823198</v>
      </c>
      <c r="O71" s="169">
        <v>2.6578137542625102</v>
      </c>
      <c r="P71" s="169">
        <v>2.6630327297021199</v>
      </c>
      <c r="Q71" s="169">
        <v>2.68205849449481</v>
      </c>
      <c r="R71" s="169">
        <v>2.70919603470439</v>
      </c>
      <c r="S71" s="169">
        <v>2.7371633531814399</v>
      </c>
      <c r="T71" s="169">
        <v>2.7589597984213299</v>
      </c>
      <c r="U71" s="169">
        <v>2.7727194095272401</v>
      </c>
      <c r="V71" s="169">
        <v>2.7761334140834002</v>
      </c>
      <c r="W71" s="169">
        <v>2.77210130362824</v>
      </c>
      <c r="X71" s="169">
        <v>2.76516722729543</v>
      </c>
      <c r="Y71" s="169">
        <v>2.7584408088002101</v>
      </c>
      <c r="Z71" s="169">
        <v>2.7514629414593199</v>
      </c>
      <c r="AA71" s="169">
        <v>2.74502661813945</v>
      </c>
      <c r="AB71" s="169">
        <v>2.7381872890695398</v>
      </c>
      <c r="AC71" s="169">
        <v>2.7303105403872601</v>
      </c>
      <c r="AD71" s="169">
        <v>2.7195694761468201</v>
      </c>
      <c r="AE71" s="169">
        <v>2.7045282211520099</v>
      </c>
      <c r="AF71" s="169">
        <v>2.6845730312759399</v>
      </c>
      <c r="AG71" s="169">
        <v>2.6613886696092801</v>
      </c>
      <c r="AH71" s="169">
        <v>2.6367369956315199</v>
      </c>
      <c r="AI71" s="169">
        <v>2.6128867351987699</v>
      </c>
      <c r="AJ71" s="169">
        <v>2.5907871215866698</v>
      </c>
      <c r="AK71" s="169">
        <v>2.5713567375954098</v>
      </c>
      <c r="AL71" s="169">
        <v>2.55349612436724</v>
      </c>
      <c r="AM71" s="169">
        <v>2.53541609402876</v>
      </c>
      <c r="AN71" s="181">
        <v>2.5727849527378699</v>
      </c>
    </row>
    <row r="72" spans="1:40" x14ac:dyDescent="0.35">
      <c r="A72" s="76" t="s">
        <v>805</v>
      </c>
      <c r="B72" s="124" t="s">
        <v>345</v>
      </c>
      <c r="C72" s="169">
        <v>3.1386700567656001</v>
      </c>
      <c r="D72" s="169">
        <v>3.0982174887410201</v>
      </c>
      <c r="E72" s="169">
        <v>3.0627480520883101</v>
      </c>
      <c r="F72" s="169">
        <v>3.0293056778361498</v>
      </c>
      <c r="G72" s="169">
        <v>2.9993653874516699</v>
      </c>
      <c r="H72" s="169">
        <v>2.9733447890068998</v>
      </c>
      <c r="I72" s="169">
        <v>2.94571654027036</v>
      </c>
      <c r="J72" s="169">
        <v>2.9210460572628199</v>
      </c>
      <c r="K72" s="169">
        <v>2.9091183359924999</v>
      </c>
      <c r="L72" s="169">
        <v>2.9123725338041</v>
      </c>
      <c r="M72" s="169">
        <v>2.92444262847869</v>
      </c>
      <c r="N72" s="169">
        <v>2.9391293509217999</v>
      </c>
      <c r="O72" s="169">
        <v>2.94761977395284</v>
      </c>
      <c r="P72" s="169">
        <v>2.94534564568727</v>
      </c>
      <c r="Q72" s="169">
        <v>2.92933172912677</v>
      </c>
      <c r="R72" s="169">
        <v>2.9043191323529198</v>
      </c>
      <c r="S72" s="169">
        <v>2.87664366544502</v>
      </c>
      <c r="T72" s="169">
        <v>2.8521840467029298</v>
      </c>
      <c r="U72" s="169">
        <v>2.8321302966372301</v>
      </c>
      <c r="V72" s="169">
        <v>2.8181863628998798</v>
      </c>
      <c r="W72" s="169">
        <v>2.8076599201293502</v>
      </c>
      <c r="X72" s="169">
        <v>2.79585297677303</v>
      </c>
      <c r="Y72" s="169">
        <v>2.7804224026862601</v>
      </c>
      <c r="Z72" s="169">
        <v>2.76271564444479</v>
      </c>
      <c r="AA72" s="169">
        <v>2.7422180564180798</v>
      </c>
      <c r="AB72" s="169">
        <v>2.7190415987005099</v>
      </c>
      <c r="AC72" s="169">
        <v>2.6956968509527202</v>
      </c>
      <c r="AD72" s="169">
        <v>2.6704471060278601</v>
      </c>
      <c r="AE72" s="169">
        <v>2.63930381569459</v>
      </c>
      <c r="AF72" s="169">
        <v>2.6013320086152798</v>
      </c>
      <c r="AG72" s="169">
        <v>2.5592607200877602</v>
      </c>
      <c r="AH72" s="169">
        <v>2.5152289372637902</v>
      </c>
      <c r="AI72" s="169">
        <v>2.47347232103334</v>
      </c>
      <c r="AJ72" s="169">
        <v>2.4368954691809099</v>
      </c>
      <c r="AK72" s="169">
        <v>2.4072021216659598</v>
      </c>
      <c r="AL72" s="169">
        <v>2.3818165062621501</v>
      </c>
      <c r="AM72" s="169">
        <v>2.3570212504266101</v>
      </c>
      <c r="AN72" s="181">
        <v>2.4112733780614901</v>
      </c>
    </row>
    <row r="73" spans="1:40" x14ac:dyDescent="0.35">
      <c r="A73" s="76" t="s">
        <v>805</v>
      </c>
      <c r="B73" s="124" t="s">
        <v>346</v>
      </c>
      <c r="C73" s="169">
        <v>2.89079377573163</v>
      </c>
      <c r="D73" s="169">
        <v>2.9679544903710799</v>
      </c>
      <c r="E73" s="169">
        <v>3.0148708197498899</v>
      </c>
      <c r="F73" s="169">
        <v>2.9859960893708899</v>
      </c>
      <c r="G73" s="169">
        <v>2.8645551117113999</v>
      </c>
      <c r="H73" s="169">
        <v>2.6892970325949102</v>
      </c>
      <c r="I73" s="169">
        <v>2.5043882296046198</v>
      </c>
      <c r="J73" s="169">
        <v>2.3581639288019298</v>
      </c>
      <c r="K73" s="169">
        <v>2.2680060784581801</v>
      </c>
      <c r="L73" s="169">
        <v>2.2511825454714098</v>
      </c>
      <c r="M73" s="169">
        <v>2.2860759407583102</v>
      </c>
      <c r="N73" s="169">
        <v>2.33194965420005</v>
      </c>
      <c r="O73" s="169">
        <v>2.3685367455020998</v>
      </c>
      <c r="P73" s="169">
        <v>2.4087079080121501</v>
      </c>
      <c r="Q73" s="169">
        <v>2.4482264996413199</v>
      </c>
      <c r="R73" s="169">
        <v>2.4869974817431499</v>
      </c>
      <c r="S73" s="169">
        <v>2.5263576905455398</v>
      </c>
      <c r="T73" s="169">
        <v>2.56709454320199</v>
      </c>
      <c r="U73" s="169">
        <v>2.60741261495403</v>
      </c>
      <c r="V73" s="169">
        <v>2.6465456147865001</v>
      </c>
      <c r="W73" s="169">
        <v>2.6823462121342598</v>
      </c>
      <c r="X73" s="169">
        <v>2.7160539090804998</v>
      </c>
      <c r="Y73" s="169">
        <v>2.7424567732424299</v>
      </c>
      <c r="Z73" s="169">
        <v>2.7542091062779499</v>
      </c>
      <c r="AA73" s="169">
        <v>2.7487984581315001</v>
      </c>
      <c r="AB73" s="169">
        <v>2.7312552997986499</v>
      </c>
      <c r="AC73" s="169">
        <v>2.7094754184863201</v>
      </c>
      <c r="AD73" s="169">
        <v>2.6882085973885901</v>
      </c>
      <c r="AE73" s="169">
        <v>2.6662790737280702</v>
      </c>
      <c r="AF73" s="169">
        <v>2.6450521759104699</v>
      </c>
      <c r="AG73" s="169">
        <v>2.6242847981783801</v>
      </c>
      <c r="AH73" s="169">
        <v>2.60199993213091</v>
      </c>
      <c r="AI73" s="169">
        <v>2.57867900366529</v>
      </c>
      <c r="AJ73" s="169">
        <v>2.5570076069957501</v>
      </c>
      <c r="AK73" s="169">
        <v>2.5376225183239902</v>
      </c>
      <c r="AL73" s="169">
        <v>2.5196168289173499</v>
      </c>
      <c r="AM73" s="169">
        <v>2.5012861964933002</v>
      </c>
      <c r="AN73" s="181">
        <v>2.53883882400241</v>
      </c>
    </row>
    <row r="74" spans="1:40" x14ac:dyDescent="0.35">
      <c r="A74" s="76" t="s">
        <v>805</v>
      </c>
      <c r="B74" s="124" t="s">
        <v>350</v>
      </c>
      <c r="C74" s="169">
        <v>2.2668385990013</v>
      </c>
      <c r="D74" s="169">
        <v>2.2074697718370802</v>
      </c>
      <c r="E74" s="169">
        <v>2.1376380124454402</v>
      </c>
      <c r="F74" s="169">
        <v>2.0443867222828001</v>
      </c>
      <c r="G74" s="169">
        <v>1.9215181429906001</v>
      </c>
      <c r="H74" s="169">
        <v>1.78241163717927</v>
      </c>
      <c r="I74" s="169">
        <v>1.64461901088286</v>
      </c>
      <c r="J74" s="169">
        <v>1.5246263294770299</v>
      </c>
      <c r="K74" s="169">
        <v>1.4263063202184301</v>
      </c>
      <c r="L74" s="169">
        <v>1.3561191454194701</v>
      </c>
      <c r="M74" s="169">
        <v>1.3097673772437499</v>
      </c>
      <c r="N74" s="169">
        <v>1.2704861699888399</v>
      </c>
      <c r="O74" s="169">
        <v>1.23912016705086</v>
      </c>
      <c r="P74" s="169">
        <v>1.23246437648454</v>
      </c>
      <c r="Q74" s="169">
        <v>1.2539030063619001</v>
      </c>
      <c r="R74" s="169">
        <v>1.2958400735129101</v>
      </c>
      <c r="S74" s="169">
        <v>1.3458735031206099</v>
      </c>
      <c r="T74" s="169">
        <v>1.3951513986572901</v>
      </c>
      <c r="U74" s="169">
        <v>1.4433456188793801</v>
      </c>
      <c r="V74" s="169">
        <v>1.4868542376156799</v>
      </c>
      <c r="W74" s="169">
        <v>1.5253689599238101</v>
      </c>
      <c r="X74" s="169">
        <v>1.56045012525783</v>
      </c>
      <c r="Y74" s="169">
        <v>1.5926047192456101</v>
      </c>
      <c r="Z74" s="169">
        <v>1.61978729022489</v>
      </c>
      <c r="AA74" s="169">
        <v>1.64130523239163</v>
      </c>
      <c r="AB74" s="169">
        <v>1.6555393337301501</v>
      </c>
      <c r="AC74" s="169">
        <v>1.6671921976753099</v>
      </c>
      <c r="AD74" s="169">
        <v>1.66930865544364</v>
      </c>
      <c r="AE74" s="169">
        <v>1.6494979498459501</v>
      </c>
      <c r="AF74" s="169">
        <v>1.6036020722309099</v>
      </c>
      <c r="AG74" s="169">
        <v>1.5396337817582999</v>
      </c>
      <c r="AH74" s="169">
        <v>1.4693966059899899</v>
      </c>
      <c r="AI74" s="169">
        <v>1.4024854960661399</v>
      </c>
      <c r="AJ74" s="169">
        <v>1.33990796685668</v>
      </c>
      <c r="AK74" s="169">
        <v>1.28535908633831</v>
      </c>
      <c r="AL74" s="169">
        <v>1.23711518743404</v>
      </c>
      <c r="AM74" s="169">
        <v>1.18966785310248</v>
      </c>
      <c r="AN74" s="181">
        <v>1.29087945258755</v>
      </c>
    </row>
    <row r="75" spans="1:40" ht="15" thickBot="1" x14ac:dyDescent="0.4">
      <c r="A75" s="76" t="s">
        <v>805</v>
      </c>
      <c r="B75" s="125" t="s">
        <v>1228</v>
      </c>
      <c r="C75" s="170">
        <v>2.3732164817720198</v>
      </c>
      <c r="D75" s="170">
        <v>2.9533904786300398</v>
      </c>
      <c r="E75" s="170">
        <v>3.4061104823887498</v>
      </c>
      <c r="F75" s="170">
        <v>3.6388877264022601</v>
      </c>
      <c r="G75" s="170">
        <v>3.5928025559365899</v>
      </c>
      <c r="H75" s="170">
        <v>3.3733804341476099</v>
      </c>
      <c r="I75" s="170">
        <v>3.1241561170093801</v>
      </c>
      <c r="J75" s="170">
        <v>2.9541677940195399</v>
      </c>
      <c r="K75" s="170">
        <v>2.86456184831794</v>
      </c>
      <c r="L75" s="170">
        <v>2.8852376508350801</v>
      </c>
      <c r="M75" s="170">
        <v>2.9775702282491401</v>
      </c>
      <c r="N75" s="170">
        <v>3.0739369240715901</v>
      </c>
      <c r="O75" s="170">
        <v>3.1375840554643402</v>
      </c>
      <c r="P75" s="170">
        <v>3.1868022563958101</v>
      </c>
      <c r="Q75" s="170">
        <v>3.2146919195277199</v>
      </c>
      <c r="R75" s="170">
        <v>3.2268910264502599</v>
      </c>
      <c r="S75" s="170">
        <v>3.2372425675373901</v>
      </c>
      <c r="T75" s="170">
        <v>3.2490745278779301</v>
      </c>
      <c r="U75" s="170">
        <v>3.2532331994390402</v>
      </c>
      <c r="V75" s="170">
        <v>3.2495350984057301</v>
      </c>
      <c r="W75" s="170">
        <v>3.2400386106903798</v>
      </c>
      <c r="X75" s="170">
        <v>3.2268987633955701</v>
      </c>
      <c r="Y75" s="170">
        <v>3.21255645374108</v>
      </c>
      <c r="Z75" s="170">
        <v>3.19813704980292</v>
      </c>
      <c r="AA75" s="170">
        <v>3.1845254138144701</v>
      </c>
      <c r="AB75" s="170">
        <v>3.17084824244633</v>
      </c>
      <c r="AC75" s="170">
        <v>3.1560133998807598</v>
      </c>
      <c r="AD75" s="170">
        <v>3.1390550633507002</v>
      </c>
      <c r="AE75" s="170">
        <v>3.1193112930125699</v>
      </c>
      <c r="AF75" s="170">
        <v>3.0965806507709899</v>
      </c>
      <c r="AG75" s="170">
        <v>3.0718872590003001</v>
      </c>
      <c r="AH75" s="170">
        <v>3.0460421075313202</v>
      </c>
      <c r="AI75" s="170">
        <v>3.0205707107288799</v>
      </c>
      <c r="AJ75" s="170">
        <v>2.99661282495773</v>
      </c>
      <c r="AK75" s="170">
        <v>2.9749114271261998</v>
      </c>
      <c r="AL75" s="170">
        <v>2.9543263883884601</v>
      </c>
      <c r="AM75" s="170">
        <v>2.9333614505715002</v>
      </c>
      <c r="AN75" s="182">
        <v>2.97595199585425</v>
      </c>
    </row>
    <row r="76" spans="1:40" x14ac:dyDescent="0.35">
      <c r="A76" s="76" t="s">
        <v>805</v>
      </c>
      <c r="B76" s="124" t="s">
        <v>347</v>
      </c>
      <c r="C76" s="169">
        <v>1.97052142910079</v>
      </c>
      <c r="D76" s="169">
        <v>1.9011143759358999</v>
      </c>
      <c r="E76" s="169">
        <v>1.83439026027581</v>
      </c>
      <c r="F76" s="169">
        <v>1.7764273538047399</v>
      </c>
      <c r="G76" s="169">
        <v>1.7302117621211801</v>
      </c>
      <c r="H76" s="169">
        <v>1.69196644881271</v>
      </c>
      <c r="I76" s="169">
        <v>1.65789397615497</v>
      </c>
      <c r="J76" s="169">
        <v>1.6214919781759201</v>
      </c>
      <c r="K76" s="169">
        <v>1.57897171383021</v>
      </c>
      <c r="L76" s="169">
        <v>1.52775148093627</v>
      </c>
      <c r="M76" s="169">
        <v>1.4719440150026399</v>
      </c>
      <c r="N76" s="169">
        <v>1.41661920600675</v>
      </c>
      <c r="O76" s="169">
        <v>1.3678639766523399</v>
      </c>
      <c r="P76" s="169">
        <v>1.3282316769775799</v>
      </c>
      <c r="Q76" s="169">
        <v>1.30019574614249</v>
      </c>
      <c r="R76" s="169">
        <v>1.28123235444304</v>
      </c>
      <c r="S76" s="169">
        <v>1.26310839542974</v>
      </c>
      <c r="T76" s="169">
        <v>1.2455701206942</v>
      </c>
      <c r="U76" s="169">
        <v>1.2355432306054599</v>
      </c>
      <c r="V76" s="169">
        <v>1.2340062425865601</v>
      </c>
      <c r="W76" s="169">
        <v>1.23719522513088</v>
      </c>
      <c r="X76" s="169">
        <v>1.24358657827584</v>
      </c>
      <c r="Y76" s="169">
        <v>1.2455417381115299</v>
      </c>
      <c r="Z76" s="169">
        <v>1.2350751174502199</v>
      </c>
      <c r="AA76" s="169">
        <v>1.2080710828152901</v>
      </c>
      <c r="AB76" s="169">
        <v>1.16947959876719</v>
      </c>
      <c r="AC76" s="169">
        <v>1.12744273637822</v>
      </c>
      <c r="AD76" s="169">
        <v>1.08850774456386</v>
      </c>
      <c r="AE76" s="169">
        <v>1.0528115512656</v>
      </c>
      <c r="AF76" s="169">
        <v>1.0226225502282</v>
      </c>
      <c r="AG76" s="169">
        <v>0.99629172611039996</v>
      </c>
      <c r="AH76" s="169">
        <v>0.97005459356047996</v>
      </c>
      <c r="AI76" s="169">
        <v>0.94208077894298003</v>
      </c>
      <c r="AJ76" s="169">
        <v>0.91402249549896997</v>
      </c>
      <c r="AK76" s="169">
        <v>0.88567002725780997</v>
      </c>
      <c r="AL76" s="169">
        <v>0.85708911374415997</v>
      </c>
      <c r="AM76" s="169">
        <v>0.82877013960657997</v>
      </c>
      <c r="AN76" s="181">
        <v>0.88551854117420004</v>
      </c>
    </row>
    <row r="77" spans="1:40" x14ac:dyDescent="0.35">
      <c r="A77" s="76" t="s">
        <v>805</v>
      </c>
      <c r="B77" s="124" t="s">
        <v>348</v>
      </c>
      <c r="C77" s="169">
        <v>1.88055058328276</v>
      </c>
      <c r="D77" s="169">
        <v>1.8376765816837699</v>
      </c>
      <c r="E77" s="169">
        <v>1.7939978672640899</v>
      </c>
      <c r="F77" s="169">
        <v>1.7539234647825099</v>
      </c>
      <c r="G77" s="169">
        <v>1.71847308343185</v>
      </c>
      <c r="H77" s="169">
        <v>1.68539565405319</v>
      </c>
      <c r="I77" s="169">
        <v>1.65392912143398</v>
      </c>
      <c r="J77" s="169">
        <v>1.6195159562260899</v>
      </c>
      <c r="K77" s="169">
        <v>1.57772580857236</v>
      </c>
      <c r="L77" s="169">
        <v>1.5263554934561701</v>
      </c>
      <c r="M77" s="169">
        <v>1.4687906252426799</v>
      </c>
      <c r="N77" s="169">
        <v>1.4111542824658501</v>
      </c>
      <c r="O77" s="169">
        <v>1.35677861928465</v>
      </c>
      <c r="P77" s="169">
        <v>1.3040789375056601</v>
      </c>
      <c r="Q77" s="169">
        <v>1.2540391697534199</v>
      </c>
      <c r="R77" s="169">
        <v>1.2069777376314801</v>
      </c>
      <c r="S77" s="169">
        <v>1.1601870137806201</v>
      </c>
      <c r="T77" s="169">
        <v>1.11622290861828</v>
      </c>
      <c r="U77" s="169">
        <v>1.0809096921649</v>
      </c>
      <c r="V77" s="169">
        <v>1.0562676587047899</v>
      </c>
      <c r="W77" s="169">
        <v>1.0391959360148899</v>
      </c>
      <c r="X77" s="169">
        <v>1.0253958832227901</v>
      </c>
      <c r="Y77" s="169">
        <v>1.0104112475520799</v>
      </c>
      <c r="Z77" s="169">
        <v>0.99292649285316004</v>
      </c>
      <c r="AA77" s="169">
        <v>0.97106823246214002</v>
      </c>
      <c r="AB77" s="169">
        <v>0.94617103719944995</v>
      </c>
      <c r="AC77" s="169">
        <v>0.92096229747753</v>
      </c>
      <c r="AD77" s="169">
        <v>0.89723220684813998</v>
      </c>
      <c r="AE77" s="169">
        <v>0.87441483588788005</v>
      </c>
      <c r="AF77" s="169">
        <v>0.85290509718986995</v>
      </c>
      <c r="AG77" s="169">
        <v>0.83212309205020996</v>
      </c>
      <c r="AH77" s="169">
        <v>0.81135817864634996</v>
      </c>
      <c r="AI77" s="169">
        <v>0.78962362866739</v>
      </c>
      <c r="AJ77" s="169">
        <v>0.76641251056214998</v>
      </c>
      <c r="AK77" s="169">
        <v>0.74125804378089</v>
      </c>
      <c r="AL77" s="169">
        <v>0.71460656514664</v>
      </c>
      <c r="AM77" s="169">
        <v>0.68764577219737999</v>
      </c>
      <c r="AN77" s="181">
        <v>0.73990280458659996</v>
      </c>
    </row>
    <row r="78" spans="1:40" x14ac:dyDescent="0.35">
      <c r="A78" s="76" t="s">
        <v>805</v>
      </c>
      <c r="B78" s="124" t="s">
        <v>617</v>
      </c>
      <c r="C78" s="169">
        <v>0.28907911706758999</v>
      </c>
      <c r="D78" s="169">
        <v>0.29034396718726002</v>
      </c>
      <c r="E78" s="169">
        <v>0.29118735437192</v>
      </c>
      <c r="F78" s="169">
        <v>0.27418484515009001</v>
      </c>
      <c r="G78" s="169">
        <v>0.23337423110648001</v>
      </c>
      <c r="H78" s="169">
        <v>0.17862866967947999</v>
      </c>
      <c r="I78" s="169">
        <v>0.11217540229304999</v>
      </c>
      <c r="J78" s="169">
        <v>5.846418354098E-2</v>
      </c>
      <c r="K78" s="169">
        <v>4.4868650331530001E-2</v>
      </c>
      <c r="L78" s="169">
        <v>8.6517729012249994E-2</v>
      </c>
      <c r="M78" s="169">
        <v>0.16616923947428</v>
      </c>
      <c r="N78" s="169">
        <v>0.26094355122802998</v>
      </c>
      <c r="O78" s="169">
        <v>0.33912649109124998</v>
      </c>
      <c r="P78" s="169">
        <v>0.38459742495146998</v>
      </c>
      <c r="Q78" s="169">
        <v>0.38223662434360001</v>
      </c>
      <c r="R78" s="169">
        <v>0.34501022828421002</v>
      </c>
      <c r="S78" s="169">
        <v>0.29915729600896002</v>
      </c>
      <c r="T78" s="169">
        <v>0.26237578325108002</v>
      </c>
      <c r="U78" s="169">
        <v>0.23013081822782999</v>
      </c>
      <c r="V78" s="169">
        <v>0.20784389096466999</v>
      </c>
      <c r="W78" s="169">
        <v>0.19308630883649999</v>
      </c>
      <c r="X78" s="169">
        <v>0.17550716828325</v>
      </c>
      <c r="Y78" s="169">
        <v>0.15467151330987999</v>
      </c>
      <c r="Z78" s="169">
        <v>0.14069008598093999</v>
      </c>
      <c r="AA78" s="169">
        <v>0.13586810155208001</v>
      </c>
      <c r="AB78" s="169">
        <v>0.13668738955248</v>
      </c>
      <c r="AC78" s="169">
        <v>0.14176198806574999</v>
      </c>
      <c r="AD78" s="169">
        <v>0.14273020706351999</v>
      </c>
      <c r="AE78" s="169">
        <v>0.13085940246527</v>
      </c>
      <c r="AF78" s="169">
        <v>0.10121523586968</v>
      </c>
      <c r="AG78" s="169">
        <v>5.927232425034E-2</v>
      </c>
      <c r="AH78" s="169">
        <v>1.2830529595660001E-2</v>
      </c>
      <c r="AI78" s="169">
        <v>-2.8389586390399998E-2</v>
      </c>
      <c r="AJ78" s="169">
        <v>-6.0122256412600002E-2</v>
      </c>
      <c r="AK78" s="169">
        <v>-7.7707001685200006E-2</v>
      </c>
      <c r="AL78" s="169">
        <v>-8.4667841487000003E-2</v>
      </c>
      <c r="AM78" s="169">
        <v>-8.8738990357999994E-2</v>
      </c>
      <c r="AN78" s="181">
        <v>-6.7927569766899995E-2</v>
      </c>
    </row>
    <row r="79" spans="1:40" ht="15" thickBot="1" x14ac:dyDescent="0.4">
      <c r="A79" s="76" t="s">
        <v>805</v>
      </c>
      <c r="B79" s="125" t="s">
        <v>1227</v>
      </c>
      <c r="C79" s="170">
        <v>0.81292711586722</v>
      </c>
      <c r="D79" s="170">
        <v>0.81886310055928002</v>
      </c>
      <c r="E79" s="170">
        <v>0.82291772329954005</v>
      </c>
      <c r="F79" s="170">
        <v>0.82077284987489996</v>
      </c>
      <c r="G79" s="170">
        <v>0.81013029108208001</v>
      </c>
      <c r="H79" s="170">
        <v>0.79379359075191003</v>
      </c>
      <c r="I79" s="170">
        <v>0.77583035447568005</v>
      </c>
      <c r="J79" s="170">
        <v>0.76058165676582001</v>
      </c>
      <c r="K79" s="170">
        <v>0.74934445876234002</v>
      </c>
      <c r="L79" s="170">
        <v>0.74390142169782003</v>
      </c>
      <c r="M79" s="170">
        <v>0.74275362387344002</v>
      </c>
      <c r="N79" s="170">
        <v>0.74121639870484002</v>
      </c>
      <c r="O79" s="170">
        <v>0.73859969664665004</v>
      </c>
      <c r="P79" s="170">
        <v>0.73847689129152005</v>
      </c>
      <c r="Q79" s="170">
        <v>0.74121933041689003</v>
      </c>
      <c r="R79" s="170">
        <v>0.74516107453740998</v>
      </c>
      <c r="S79" s="170">
        <v>0.75021778997011002</v>
      </c>
      <c r="T79" s="170">
        <v>0.75242149597672003</v>
      </c>
      <c r="U79" s="170">
        <v>0.74699705354769996</v>
      </c>
      <c r="V79" s="170">
        <v>0.73157197921386996</v>
      </c>
      <c r="W79" s="170">
        <v>0.70892416606320996</v>
      </c>
      <c r="X79" s="170">
        <v>0.68169641926089997</v>
      </c>
      <c r="Y79" s="170">
        <v>0.65542171453498999</v>
      </c>
      <c r="Z79" s="170">
        <v>0.63401991906471</v>
      </c>
      <c r="AA79" s="170">
        <v>0.62014698743070995</v>
      </c>
      <c r="AB79" s="170">
        <v>0.6104230792441</v>
      </c>
      <c r="AC79" s="170">
        <v>0.60401837111286005</v>
      </c>
      <c r="AD79" s="170">
        <v>0.59242706016783997</v>
      </c>
      <c r="AE79" s="170">
        <v>0.56665853876114003</v>
      </c>
      <c r="AF79" s="170">
        <v>0.52207461066325</v>
      </c>
      <c r="AG79" s="170">
        <v>0.46532206253083003</v>
      </c>
      <c r="AH79" s="170">
        <v>0.40367631223097</v>
      </c>
      <c r="AI79" s="170">
        <v>0.34914863179956002</v>
      </c>
      <c r="AJ79" s="170">
        <v>0.30936160312666999</v>
      </c>
      <c r="AK79" s="170">
        <v>0.29042751413676998</v>
      </c>
      <c r="AL79" s="170">
        <v>0.28687903424599998</v>
      </c>
      <c r="AM79" s="170">
        <v>0.28761645957280002</v>
      </c>
      <c r="AN79" s="182">
        <v>0.30468384705850998</v>
      </c>
    </row>
    <row r="80" spans="1:40" x14ac:dyDescent="0.35">
      <c r="A80" s="76" t="s">
        <v>805</v>
      </c>
      <c r="B80" s="124" t="s">
        <v>626</v>
      </c>
      <c r="C80" s="169">
        <v>2.70383884291443</v>
      </c>
      <c r="D80" s="169">
        <v>2.6566050155447001</v>
      </c>
      <c r="E80" s="169">
        <v>2.6156372459998001</v>
      </c>
      <c r="F80" s="169">
        <v>2.5766485540597701</v>
      </c>
      <c r="G80" s="169">
        <v>2.54078123845458</v>
      </c>
      <c r="H80" s="169">
        <v>2.5090922032969099</v>
      </c>
      <c r="I80" s="169">
        <v>2.48054158527427</v>
      </c>
      <c r="J80" s="169">
        <v>2.4576269920707499</v>
      </c>
      <c r="K80" s="169">
        <v>2.44439208089298</v>
      </c>
      <c r="L80" s="169">
        <v>2.4422438182622801</v>
      </c>
      <c r="M80" s="169">
        <v>2.4491321020142101</v>
      </c>
      <c r="N80" s="169">
        <v>2.45793361535971</v>
      </c>
      <c r="O80" s="169">
        <v>2.4695592790848502</v>
      </c>
      <c r="P80" s="169">
        <v>2.4907285169050799</v>
      </c>
      <c r="Q80" s="169">
        <v>2.5223261787517202</v>
      </c>
      <c r="R80" s="169">
        <v>2.5598591595745699</v>
      </c>
      <c r="S80" s="169">
        <v>2.5976276116306001</v>
      </c>
      <c r="T80" s="169">
        <v>2.6305488637569798</v>
      </c>
      <c r="U80" s="169">
        <v>2.65723476534485</v>
      </c>
      <c r="V80" s="169">
        <v>2.6757612356456799</v>
      </c>
      <c r="W80" s="169">
        <v>2.6871651608358298</v>
      </c>
      <c r="X80" s="169">
        <v>2.6949044420340398</v>
      </c>
      <c r="Y80" s="169">
        <v>2.6993004206426101</v>
      </c>
      <c r="Z80" s="169">
        <v>2.69738897773499</v>
      </c>
      <c r="AA80" s="169">
        <v>2.6888184365434098</v>
      </c>
      <c r="AB80" s="169">
        <v>2.6747008720949799</v>
      </c>
      <c r="AC80" s="169">
        <v>2.6582969887550201</v>
      </c>
      <c r="AD80" s="169">
        <v>2.6391584913116399</v>
      </c>
      <c r="AE80" s="169">
        <v>2.6141708011892399</v>
      </c>
      <c r="AF80" s="169">
        <v>2.5829638975437099</v>
      </c>
      <c r="AG80" s="169">
        <v>2.5478939649604202</v>
      </c>
      <c r="AH80" s="169">
        <v>2.5112640155231101</v>
      </c>
      <c r="AI80" s="169">
        <v>2.47615082981567</v>
      </c>
      <c r="AJ80" s="169">
        <v>2.4444328132181798</v>
      </c>
      <c r="AK80" s="169">
        <v>2.4174002507096501</v>
      </c>
      <c r="AL80" s="169">
        <v>2.3937538703265</v>
      </c>
      <c r="AM80" s="169">
        <v>2.3707241922195998</v>
      </c>
      <c r="AN80" s="181">
        <v>2.4204856815606401</v>
      </c>
    </row>
    <row r="81" spans="1:40" x14ac:dyDescent="0.35">
      <c r="A81" s="76" t="s">
        <v>805</v>
      </c>
      <c r="B81" s="124" t="s">
        <v>627</v>
      </c>
      <c r="C81" s="169">
        <v>1.64188827898339</v>
      </c>
      <c r="D81" s="169">
        <v>1.4787297779627699</v>
      </c>
      <c r="E81" s="169">
        <v>1.33168247307822</v>
      </c>
      <c r="F81" s="169">
        <v>1.2067977507824701</v>
      </c>
      <c r="G81" s="169">
        <v>1.1138142714267201</v>
      </c>
      <c r="H81" s="169">
        <v>1.0471755960517599</v>
      </c>
      <c r="I81" s="169">
        <v>0.98891107821825996</v>
      </c>
      <c r="J81" s="169">
        <v>0.93636418745864003</v>
      </c>
      <c r="K81" s="169">
        <v>0.90446391442790997</v>
      </c>
      <c r="L81" s="169">
        <v>0.89571069675646997</v>
      </c>
      <c r="M81" s="169">
        <v>0.90641794988767999</v>
      </c>
      <c r="N81" s="169">
        <v>0.92470960216650999</v>
      </c>
      <c r="O81" s="169">
        <v>0.9502964344664</v>
      </c>
      <c r="P81" s="169">
        <v>0.99311355960308001</v>
      </c>
      <c r="Q81" s="169">
        <v>1.0543140200618599</v>
      </c>
      <c r="R81" s="169">
        <v>1.1271916086792899</v>
      </c>
      <c r="S81" s="169">
        <v>1.20020344295049</v>
      </c>
      <c r="T81" s="169">
        <v>1.2668895525936399</v>
      </c>
      <c r="U81" s="169">
        <v>1.3285348916112001</v>
      </c>
      <c r="V81" s="169">
        <v>1.3822095554234799</v>
      </c>
      <c r="W81" s="169">
        <v>1.4249785631852401</v>
      </c>
      <c r="X81" s="169">
        <v>1.47032713151776</v>
      </c>
      <c r="Y81" s="169">
        <v>1.5023097821379501</v>
      </c>
      <c r="Z81" s="169">
        <v>1.4897881274306799</v>
      </c>
      <c r="AA81" s="169">
        <v>1.4225335390373399</v>
      </c>
      <c r="AB81" s="169">
        <v>1.3196126456530299</v>
      </c>
      <c r="AC81" s="169">
        <v>1.2001311189903601</v>
      </c>
      <c r="AD81" s="169">
        <v>1.0952569517481301</v>
      </c>
      <c r="AE81" s="169">
        <v>1.0245795616378801</v>
      </c>
      <c r="AF81" s="169">
        <v>1.00265708803673</v>
      </c>
      <c r="AG81" s="169">
        <v>1.0139511564638599</v>
      </c>
      <c r="AH81" s="169">
        <v>1.0338007221087</v>
      </c>
      <c r="AI81" s="169">
        <v>1.03956520338724</v>
      </c>
      <c r="AJ81" s="169">
        <v>1.0283278987723601</v>
      </c>
      <c r="AK81" s="169">
        <v>0.99205418639456</v>
      </c>
      <c r="AL81" s="169">
        <v>0.93867036510688995</v>
      </c>
      <c r="AM81" s="169">
        <v>0.88301304313555995</v>
      </c>
      <c r="AN81" s="181">
        <v>0.97630922537347997</v>
      </c>
    </row>
    <row r="82" spans="1:40" x14ac:dyDescent="0.35">
      <c r="A82" s="76" t="s">
        <v>805</v>
      </c>
      <c r="B82" s="124" t="s">
        <v>628</v>
      </c>
      <c r="C82" s="169">
        <v>2.7573862976283801</v>
      </c>
      <c r="D82" s="169">
        <v>2.70840654991702</v>
      </c>
      <c r="E82" s="169">
        <v>2.6633553017337799</v>
      </c>
      <c r="F82" s="169">
        <v>2.6228918325523498</v>
      </c>
      <c r="G82" s="169">
        <v>2.5888992636339698</v>
      </c>
      <c r="H82" s="169">
        <v>2.5604369728395202</v>
      </c>
      <c r="I82" s="169">
        <v>2.53504957645792</v>
      </c>
      <c r="J82" s="169">
        <v>2.5117758503800101</v>
      </c>
      <c r="K82" s="169">
        <v>2.4920827963710299</v>
      </c>
      <c r="L82" s="169">
        <v>2.47598520844172</v>
      </c>
      <c r="M82" s="169">
        <v>2.4638076391795698</v>
      </c>
      <c r="N82" s="169">
        <v>2.4538512684529401</v>
      </c>
      <c r="O82" s="169">
        <v>2.4480403860519799</v>
      </c>
      <c r="P82" s="169">
        <v>2.4497823516889801</v>
      </c>
      <c r="Q82" s="169">
        <v>2.4600421471309399</v>
      </c>
      <c r="R82" s="169">
        <v>2.4761819228836601</v>
      </c>
      <c r="S82" s="169">
        <v>2.4923579762114101</v>
      </c>
      <c r="T82" s="169">
        <v>2.5075504211826498</v>
      </c>
      <c r="U82" s="169">
        <v>2.5251784009808298</v>
      </c>
      <c r="V82" s="169">
        <v>2.5450926752248901</v>
      </c>
      <c r="W82" s="169">
        <v>2.5649707179864301</v>
      </c>
      <c r="X82" s="169">
        <v>2.58346262758733</v>
      </c>
      <c r="Y82" s="169">
        <v>2.5968637885287702</v>
      </c>
      <c r="Z82" s="169">
        <v>2.6017893370207101</v>
      </c>
      <c r="AA82" s="169">
        <v>2.5965627956235702</v>
      </c>
      <c r="AB82" s="169">
        <v>2.5834677779555699</v>
      </c>
      <c r="AC82" s="169">
        <v>2.56791678209443</v>
      </c>
      <c r="AD82" s="169">
        <v>2.5507873715779699</v>
      </c>
      <c r="AE82" s="169">
        <v>2.52845343008152</v>
      </c>
      <c r="AF82" s="169">
        <v>2.5007815312107402</v>
      </c>
      <c r="AG82" s="169">
        <v>2.4696853004250201</v>
      </c>
      <c r="AH82" s="169">
        <v>2.4365974860522699</v>
      </c>
      <c r="AI82" s="169">
        <v>2.4042738460197102</v>
      </c>
      <c r="AJ82" s="169">
        <v>2.3747722839518901</v>
      </c>
      <c r="AK82" s="169">
        <v>2.3493718364479199</v>
      </c>
      <c r="AL82" s="169">
        <v>2.3266911497975298</v>
      </c>
      <c r="AM82" s="169">
        <v>2.3041170213354398</v>
      </c>
      <c r="AN82" s="181">
        <v>2.3518391787361801</v>
      </c>
    </row>
    <row r="83" spans="1:40" ht="15" thickBot="1" x14ac:dyDescent="0.4">
      <c r="A83" s="76" t="s">
        <v>805</v>
      </c>
      <c r="B83" s="125" t="s">
        <v>629</v>
      </c>
      <c r="C83" s="170">
        <v>1.5745149659797599</v>
      </c>
      <c r="D83" s="170">
        <v>1.4944354485195299</v>
      </c>
      <c r="E83" s="170">
        <v>1.42334257948265</v>
      </c>
      <c r="F83" s="170">
        <v>1.3638608139747499</v>
      </c>
      <c r="G83" s="170">
        <v>1.32187165429549</v>
      </c>
      <c r="H83" s="170">
        <v>1.2925764784382601</v>
      </c>
      <c r="I83" s="170">
        <v>1.26553120901574</v>
      </c>
      <c r="J83" s="170">
        <v>1.2356500831203701</v>
      </c>
      <c r="K83" s="170">
        <v>1.20716840170996</v>
      </c>
      <c r="L83" s="170">
        <v>1.1793510108924199</v>
      </c>
      <c r="M83" s="170">
        <v>1.1524867781272501</v>
      </c>
      <c r="N83" s="170">
        <v>1.1267522026077801</v>
      </c>
      <c r="O83" s="170">
        <v>1.1029803827103499</v>
      </c>
      <c r="P83" s="170">
        <v>1.0817545224498299</v>
      </c>
      <c r="Q83" s="170">
        <v>1.06334867378863</v>
      </c>
      <c r="R83" s="170">
        <v>1.04684727814393</v>
      </c>
      <c r="S83" s="170">
        <v>1.03169004596362</v>
      </c>
      <c r="T83" s="170">
        <v>1.0161346867632299</v>
      </c>
      <c r="U83" s="170">
        <v>0.99858809555877004</v>
      </c>
      <c r="V83" s="170">
        <v>0.97811601638300005</v>
      </c>
      <c r="W83" s="170">
        <v>0.95567246093344005</v>
      </c>
      <c r="X83" s="170">
        <v>0.93201392175330999</v>
      </c>
      <c r="Y83" s="170">
        <v>0.90919385702375</v>
      </c>
      <c r="Z83" s="170">
        <v>0.88878470572731005</v>
      </c>
      <c r="AA83" s="170">
        <v>0.87173172192057002</v>
      </c>
      <c r="AB83" s="170">
        <v>0.85654219088437999</v>
      </c>
      <c r="AC83" s="170">
        <v>0.84231955130564995</v>
      </c>
      <c r="AD83" s="170">
        <v>0.82592799775332004</v>
      </c>
      <c r="AE83" s="170">
        <v>0.80454919568349004</v>
      </c>
      <c r="AF83" s="170">
        <v>0.77655721656678001</v>
      </c>
      <c r="AG83" s="170">
        <v>0.74400842038282</v>
      </c>
      <c r="AH83" s="170">
        <v>0.70998737812653001</v>
      </c>
      <c r="AI83" s="170">
        <v>0.67754774480379998</v>
      </c>
      <c r="AJ83" s="170">
        <v>0.64746427711524002</v>
      </c>
      <c r="AK83" s="170">
        <v>0.62099443926683995</v>
      </c>
      <c r="AL83" s="170">
        <v>0.59722264374739997</v>
      </c>
      <c r="AM83" s="170">
        <v>0.57389598928241004</v>
      </c>
      <c r="AN83" s="182">
        <v>0.623418407525</v>
      </c>
    </row>
    <row r="84" spans="1:40" x14ac:dyDescent="0.35">
      <c r="A84" s="76" t="s">
        <v>805</v>
      </c>
      <c r="B84" s="124" t="s">
        <v>326</v>
      </c>
      <c r="C84" s="169">
        <v>2.7946047459596501</v>
      </c>
      <c r="D84" s="169">
        <v>2.7426593687518701</v>
      </c>
      <c r="E84" s="169">
        <v>2.70687595907089</v>
      </c>
      <c r="F84" s="169">
        <v>2.7012212175534498</v>
      </c>
      <c r="G84" s="169">
        <v>2.7334892689338202</v>
      </c>
      <c r="H84" s="169">
        <v>2.7899133555140199</v>
      </c>
      <c r="I84" s="169">
        <v>2.85028934694382</v>
      </c>
      <c r="J84" s="169">
        <v>2.8992657811094</v>
      </c>
      <c r="K84" s="169">
        <v>2.9367833607122602</v>
      </c>
      <c r="L84" s="169">
        <v>2.9583843858133099</v>
      </c>
      <c r="M84" s="169">
        <v>2.9686073984610801</v>
      </c>
      <c r="N84" s="169">
        <v>2.97586933013763</v>
      </c>
      <c r="O84" s="169">
        <v>2.9842721236063698</v>
      </c>
      <c r="P84" s="169">
        <v>2.9904860056651401</v>
      </c>
      <c r="Q84" s="169">
        <v>2.99517963379814</v>
      </c>
      <c r="R84" s="169">
        <v>2.9979650874838502</v>
      </c>
      <c r="S84" s="169">
        <v>2.9991036362293499</v>
      </c>
      <c r="T84" s="169">
        <v>2.9973575895917701</v>
      </c>
      <c r="U84" s="169">
        <v>2.9912874110204402</v>
      </c>
      <c r="V84" s="169">
        <v>2.9804731601357699</v>
      </c>
      <c r="W84" s="169">
        <v>2.9666300273732298</v>
      </c>
      <c r="X84" s="169">
        <v>2.94932438972406</v>
      </c>
      <c r="Y84" s="169">
        <v>2.9324618521669801</v>
      </c>
      <c r="Z84" s="169">
        <v>2.9206393494757501</v>
      </c>
      <c r="AA84" s="169">
        <v>2.9154263741038</v>
      </c>
      <c r="AB84" s="169">
        <v>2.9132610408957502</v>
      </c>
      <c r="AC84" s="169">
        <v>2.91121584285909</v>
      </c>
      <c r="AD84" s="169">
        <v>2.9036234309414799</v>
      </c>
      <c r="AE84" s="169">
        <v>2.8866791989326002</v>
      </c>
      <c r="AF84" s="169">
        <v>2.8583959241316599</v>
      </c>
      <c r="AG84" s="169">
        <v>2.8227419727071501</v>
      </c>
      <c r="AH84" s="169">
        <v>2.7846359124277198</v>
      </c>
      <c r="AI84" s="169">
        <v>2.7488323578430198</v>
      </c>
      <c r="AJ84" s="169">
        <v>2.7163352376221801</v>
      </c>
      <c r="AK84" s="169">
        <v>2.68872845621306</v>
      </c>
      <c r="AL84" s="169">
        <v>2.66406014010296</v>
      </c>
      <c r="AM84" s="169">
        <v>2.6392353590881901</v>
      </c>
      <c r="AN84" s="181">
        <v>2.69143110828887</v>
      </c>
    </row>
    <row r="85" spans="1:40" x14ac:dyDescent="0.35">
      <c r="A85" s="76" t="s">
        <v>805</v>
      </c>
      <c r="B85" s="124" t="s">
        <v>327</v>
      </c>
      <c r="C85" s="169">
        <v>3.1365831696269901</v>
      </c>
      <c r="D85" s="169">
        <v>3.80603769617638</v>
      </c>
      <c r="E85" s="169">
        <v>4.3016554790528998</v>
      </c>
      <c r="F85" s="169">
        <v>4.4129341102451303</v>
      </c>
      <c r="G85" s="169">
        <v>4.0761609051076704</v>
      </c>
      <c r="H85" s="169">
        <v>3.48265017045131</v>
      </c>
      <c r="I85" s="169">
        <v>2.8289441583795498</v>
      </c>
      <c r="J85" s="169">
        <v>2.3220567118320798</v>
      </c>
      <c r="K85" s="169">
        <v>2.0331911318823801</v>
      </c>
      <c r="L85" s="169">
        <v>2.03573474332486</v>
      </c>
      <c r="M85" s="169">
        <v>2.23041075765902</v>
      </c>
      <c r="N85" s="169">
        <v>2.4454670502257301</v>
      </c>
      <c r="O85" s="169">
        <v>2.5730483154035499</v>
      </c>
      <c r="P85" s="169">
        <v>2.6451695666225299</v>
      </c>
      <c r="Q85" s="169">
        <v>2.63542123077336</v>
      </c>
      <c r="R85" s="169">
        <v>2.5629160736544598</v>
      </c>
      <c r="S85" s="169">
        <v>2.5080862941708801</v>
      </c>
      <c r="T85" s="169">
        <v>2.45450013541888</v>
      </c>
      <c r="U85" s="169">
        <v>2.3136563112526001</v>
      </c>
      <c r="V85" s="169">
        <v>2.0688251999897198</v>
      </c>
      <c r="W85" s="169">
        <v>1.76731520417168</v>
      </c>
      <c r="X85" s="169">
        <v>1.45387441766176</v>
      </c>
      <c r="Y85" s="169">
        <v>1.1976801451738699</v>
      </c>
      <c r="Z85" s="169">
        <v>1.0415136189680001</v>
      </c>
      <c r="AA85" s="169">
        <v>1.0185227972776101</v>
      </c>
      <c r="AB85" s="169">
        <v>1.0974167795521099</v>
      </c>
      <c r="AC85" s="169">
        <v>1.18331322033674</v>
      </c>
      <c r="AD85" s="169">
        <v>1.2646035626858501</v>
      </c>
      <c r="AE85" s="169">
        <v>1.41469794683784</v>
      </c>
      <c r="AF85" s="169">
        <v>1.6407262245804</v>
      </c>
      <c r="AG85" s="169">
        <v>1.9045048120761401</v>
      </c>
      <c r="AH85" s="169">
        <v>2.1913345939828601</v>
      </c>
      <c r="AI85" s="169">
        <v>2.42461848849935</v>
      </c>
      <c r="AJ85" s="169">
        <v>2.52662239038228</v>
      </c>
      <c r="AK85" s="169">
        <v>2.46327610214527</v>
      </c>
      <c r="AL85" s="169">
        <v>2.2893087454558998</v>
      </c>
      <c r="AM85" s="169">
        <v>2.08927618239181</v>
      </c>
      <c r="AN85" s="181">
        <v>2.3585021962385002</v>
      </c>
    </row>
    <row r="86" spans="1:40" x14ac:dyDescent="0.35">
      <c r="A86" s="76" t="s">
        <v>805</v>
      </c>
      <c r="B86" s="124" t="s">
        <v>328</v>
      </c>
      <c r="C86" s="169">
        <v>2.7488863972137301</v>
      </c>
      <c r="D86" s="169">
        <v>2.6906962716266398</v>
      </c>
      <c r="E86" s="169">
        <v>2.6341530856926099</v>
      </c>
      <c r="F86" s="169">
        <v>2.5726530327069699</v>
      </c>
      <c r="G86" s="169">
        <v>2.50604743914149</v>
      </c>
      <c r="H86" s="169">
        <v>2.4386150344807498</v>
      </c>
      <c r="I86" s="169">
        <v>2.3741236939291501</v>
      </c>
      <c r="J86" s="169">
        <v>2.3183245375750099</v>
      </c>
      <c r="K86" s="169">
        <v>2.2752210365596199</v>
      </c>
      <c r="L86" s="169">
        <v>2.2473475921472401</v>
      </c>
      <c r="M86" s="169">
        <v>2.23231151933012</v>
      </c>
      <c r="N86" s="169">
        <v>2.2221078264719401</v>
      </c>
      <c r="O86" s="169">
        <v>2.2169921443029299</v>
      </c>
      <c r="P86" s="169">
        <v>2.22432551248479</v>
      </c>
      <c r="Q86" s="169">
        <v>2.2451229605238598</v>
      </c>
      <c r="R86" s="169">
        <v>2.2753831981795898</v>
      </c>
      <c r="S86" s="169">
        <v>2.3062815065992601</v>
      </c>
      <c r="T86" s="169">
        <v>2.3362019237395102</v>
      </c>
      <c r="U86" s="169">
        <v>2.3701154285319399</v>
      </c>
      <c r="V86" s="169">
        <v>2.4077193195937201</v>
      </c>
      <c r="W86" s="169">
        <v>2.4451116366049201</v>
      </c>
      <c r="X86" s="169">
        <v>2.4818886090788101</v>
      </c>
      <c r="Y86" s="169">
        <v>2.5104382350918701</v>
      </c>
      <c r="Z86" s="169">
        <v>2.52210485122888</v>
      </c>
      <c r="AA86" s="169">
        <v>2.5133352036876602</v>
      </c>
      <c r="AB86" s="169">
        <v>2.4900127361011699</v>
      </c>
      <c r="AC86" s="169">
        <v>2.4623479377440498</v>
      </c>
      <c r="AD86" s="169">
        <v>2.4355862412613898</v>
      </c>
      <c r="AE86" s="169">
        <v>2.4068811475325802</v>
      </c>
      <c r="AF86" s="169">
        <v>2.37756035372729</v>
      </c>
      <c r="AG86" s="169">
        <v>2.3480159940048502</v>
      </c>
      <c r="AH86" s="169">
        <v>2.3171787135972899</v>
      </c>
      <c r="AI86" s="169">
        <v>2.2861249593858699</v>
      </c>
      <c r="AJ86" s="169">
        <v>2.25746777589662</v>
      </c>
      <c r="AK86" s="169">
        <v>2.2321135795583702</v>
      </c>
      <c r="AL86" s="169">
        <v>2.20923254409611</v>
      </c>
      <c r="AM86" s="169">
        <v>2.1867845892603599</v>
      </c>
      <c r="AN86" s="181">
        <v>2.23433870999175</v>
      </c>
    </row>
    <row r="87" spans="1:40" x14ac:dyDescent="0.35">
      <c r="A87" s="76" t="s">
        <v>805</v>
      </c>
      <c r="B87" s="124" t="s">
        <v>329</v>
      </c>
      <c r="C87" s="169">
        <v>2.11958284323712</v>
      </c>
      <c r="D87" s="169">
        <v>2.0577209475196998</v>
      </c>
      <c r="E87" s="169">
        <v>1.99831995368169</v>
      </c>
      <c r="F87" s="169">
        <v>1.9472818744179501</v>
      </c>
      <c r="G87" s="169">
        <v>1.90741135675943</v>
      </c>
      <c r="H87" s="169">
        <v>1.87509687246905</v>
      </c>
      <c r="I87" s="169">
        <v>1.8451402687663401</v>
      </c>
      <c r="J87" s="169">
        <v>1.8127185803635799</v>
      </c>
      <c r="K87" s="169">
        <v>1.7770653371720999</v>
      </c>
      <c r="L87" s="169">
        <v>1.7365835991298499</v>
      </c>
      <c r="M87" s="169">
        <v>1.69321027972214</v>
      </c>
      <c r="N87" s="169">
        <v>1.6498584450487199</v>
      </c>
      <c r="O87" s="169">
        <v>1.60908119440819</v>
      </c>
      <c r="P87" s="169">
        <v>1.57114053288785</v>
      </c>
      <c r="Q87" s="169">
        <v>1.5368510939323099</v>
      </c>
      <c r="R87" s="169">
        <v>1.50527587653873</v>
      </c>
      <c r="S87" s="169">
        <v>1.4751698738211501</v>
      </c>
      <c r="T87" s="169">
        <v>1.4450638453815701</v>
      </c>
      <c r="U87" s="169">
        <v>1.414458165621</v>
      </c>
      <c r="V87" s="169">
        <v>1.3828206182206999</v>
      </c>
      <c r="W87" s="169">
        <v>1.3508915911372801</v>
      </c>
      <c r="X87" s="169">
        <v>1.31889297822423</v>
      </c>
      <c r="Y87" s="169">
        <v>1.2885496299457599</v>
      </c>
      <c r="Z87" s="169">
        <v>1.2615834119756</v>
      </c>
      <c r="AA87" s="169">
        <v>1.23882952766594</v>
      </c>
      <c r="AB87" s="169">
        <v>1.2188764866143</v>
      </c>
      <c r="AC87" s="169">
        <v>1.1998371393603799</v>
      </c>
      <c r="AD87" s="169">
        <v>1.17967655160234</v>
      </c>
      <c r="AE87" s="169">
        <v>1.1577199194729599</v>
      </c>
      <c r="AF87" s="169">
        <v>1.1330960254643201</v>
      </c>
      <c r="AG87" s="169">
        <v>1.10645485361209</v>
      </c>
      <c r="AH87" s="169">
        <v>1.0794807664316299</v>
      </c>
      <c r="AI87" s="169">
        <v>1.05267888870508</v>
      </c>
      <c r="AJ87" s="169">
        <v>1.02501063171678</v>
      </c>
      <c r="AK87" s="169">
        <v>0.99644173115477996</v>
      </c>
      <c r="AL87" s="169">
        <v>0.96721918572509002</v>
      </c>
      <c r="AM87" s="169">
        <v>0.93759236416048997</v>
      </c>
      <c r="AN87" s="181">
        <v>0.99578034812071003</v>
      </c>
    </row>
    <row r="88" spans="1:40" x14ac:dyDescent="0.35">
      <c r="A88" s="76" t="s">
        <v>805</v>
      </c>
      <c r="B88" s="124" t="s">
        <v>330</v>
      </c>
      <c r="C88" s="169">
        <v>2.46539272099742</v>
      </c>
      <c r="D88" s="169">
        <v>2.5044621898337298</v>
      </c>
      <c r="E88" s="169">
        <v>2.5110121938299201</v>
      </c>
      <c r="F88" s="169">
        <v>2.4567006250658001</v>
      </c>
      <c r="G88" s="169">
        <v>2.3254847097893299</v>
      </c>
      <c r="H88" s="169">
        <v>2.1463317694326398</v>
      </c>
      <c r="I88" s="169">
        <v>1.9620462457544701</v>
      </c>
      <c r="J88" s="169">
        <v>1.80364289536712</v>
      </c>
      <c r="K88" s="169">
        <v>1.6695539002997299</v>
      </c>
      <c r="L88" s="169">
        <v>1.5697850398320099</v>
      </c>
      <c r="M88" s="169">
        <v>1.4982951019364601</v>
      </c>
      <c r="N88" s="169">
        <v>1.4321751599522199</v>
      </c>
      <c r="O88" s="169">
        <v>1.3720048649532099</v>
      </c>
      <c r="P88" s="169">
        <v>1.3396671079146401</v>
      </c>
      <c r="Q88" s="169">
        <v>1.33954254582851</v>
      </c>
      <c r="R88" s="169">
        <v>1.3629457380682299</v>
      </c>
      <c r="S88" s="169">
        <v>1.3945743154385</v>
      </c>
      <c r="T88" s="169">
        <v>1.4253217952713699</v>
      </c>
      <c r="U88" s="169">
        <v>1.4578143420874301</v>
      </c>
      <c r="V88" s="169">
        <v>1.4888623539953501</v>
      </c>
      <c r="W88" s="169">
        <v>1.51695359313302</v>
      </c>
      <c r="X88" s="169">
        <v>1.54509535242522</v>
      </c>
      <c r="Y88" s="169">
        <v>1.56939697749063</v>
      </c>
      <c r="Z88" s="169">
        <v>1.5809807500976301</v>
      </c>
      <c r="AA88" s="169">
        <v>1.5765990160296901</v>
      </c>
      <c r="AB88" s="169">
        <v>1.55947590690766</v>
      </c>
      <c r="AC88" s="169">
        <v>1.53886887682699</v>
      </c>
      <c r="AD88" s="169">
        <v>1.5156735147713101</v>
      </c>
      <c r="AE88" s="169">
        <v>1.4828885323966201</v>
      </c>
      <c r="AF88" s="169">
        <v>1.4394424867187201</v>
      </c>
      <c r="AG88" s="169">
        <v>1.3890174310563701</v>
      </c>
      <c r="AH88" s="169">
        <v>1.3350374826593101</v>
      </c>
      <c r="AI88" s="169">
        <v>1.2827705818258199</v>
      </c>
      <c r="AJ88" s="169">
        <v>1.23593462896159</v>
      </c>
      <c r="AK88" s="169">
        <v>1.1971767306505201</v>
      </c>
      <c r="AL88" s="169">
        <v>1.16458714898986</v>
      </c>
      <c r="AM88" s="169">
        <v>1.1331701320398799</v>
      </c>
      <c r="AN88" s="181">
        <v>1.2027141765815501</v>
      </c>
    </row>
    <row r="89" spans="1:40" x14ac:dyDescent="0.35">
      <c r="A89" s="76" t="s">
        <v>805</v>
      </c>
      <c r="B89" s="124" t="s">
        <v>331</v>
      </c>
      <c r="C89" s="169">
        <v>1.51776652481452</v>
      </c>
      <c r="D89" s="169">
        <v>1.33806646075272</v>
      </c>
      <c r="E89" s="169">
        <v>1.1834316006868799</v>
      </c>
      <c r="F89" s="169">
        <v>1.0639542011227501</v>
      </c>
      <c r="G89" s="169">
        <v>0.99590472982293998</v>
      </c>
      <c r="H89" s="169">
        <v>0.96511341444285004</v>
      </c>
      <c r="I89" s="169">
        <v>0.94249199611044998</v>
      </c>
      <c r="J89" s="169">
        <v>0.91130701251358004</v>
      </c>
      <c r="K89" s="169">
        <v>0.88037220178994002</v>
      </c>
      <c r="L89" s="169">
        <v>0.84610103298299</v>
      </c>
      <c r="M89" s="169">
        <v>0.81067488033738999</v>
      </c>
      <c r="N89" s="169">
        <v>0.77955685464520996</v>
      </c>
      <c r="O89" s="169">
        <v>0.75516797392805002</v>
      </c>
      <c r="P89" s="169">
        <v>0.73472025087029003</v>
      </c>
      <c r="Q89" s="169">
        <v>0.71834490393881001</v>
      </c>
      <c r="R89" s="169">
        <v>0.70591575835067999</v>
      </c>
      <c r="S89" s="169">
        <v>0.69358629041965003</v>
      </c>
      <c r="T89" s="169">
        <v>0.68410748385146003</v>
      </c>
      <c r="U89" s="169">
        <v>0.68408875876174002</v>
      </c>
      <c r="V89" s="169">
        <v>0.69557194312126003</v>
      </c>
      <c r="W89" s="169">
        <v>0.71402970167900004</v>
      </c>
      <c r="X89" s="169">
        <v>0.73433419872104</v>
      </c>
      <c r="Y89" s="169">
        <v>0.74914445378497996</v>
      </c>
      <c r="Z89" s="169">
        <v>0.75402055348751995</v>
      </c>
      <c r="AA89" s="169">
        <v>0.74523883644899003</v>
      </c>
      <c r="AB89" s="169">
        <v>0.72527795082825997</v>
      </c>
      <c r="AC89" s="169">
        <v>0.70365740266240995</v>
      </c>
      <c r="AD89" s="169">
        <v>0.68045397521702999</v>
      </c>
      <c r="AE89" s="169">
        <v>0.64670111481224002</v>
      </c>
      <c r="AF89" s="169">
        <v>0.60069261852931</v>
      </c>
      <c r="AG89" s="169">
        <v>0.54655951004678005</v>
      </c>
      <c r="AH89" s="169">
        <v>0.48794805779572997</v>
      </c>
      <c r="AI89" s="169">
        <v>0.43228612266196997</v>
      </c>
      <c r="AJ89" s="169">
        <v>0.38552187491411999</v>
      </c>
      <c r="AK89" s="169">
        <v>0.35179653268153999</v>
      </c>
      <c r="AL89" s="169">
        <v>0.32785123657657</v>
      </c>
      <c r="AM89" s="169">
        <v>0.30634717113922</v>
      </c>
      <c r="AN89" s="181">
        <v>0.36075077100446001</v>
      </c>
    </row>
    <row r="90" spans="1:40" ht="15" thickBot="1" x14ac:dyDescent="0.4">
      <c r="A90" s="76" t="s">
        <v>805</v>
      </c>
      <c r="B90" s="125" t="s">
        <v>830</v>
      </c>
      <c r="C90" s="170">
        <v>0.68591256154891</v>
      </c>
      <c r="D90" s="170">
        <v>0.68754831788780002</v>
      </c>
      <c r="E90" s="170">
        <v>0.68864681955970997</v>
      </c>
      <c r="F90" s="170">
        <v>0.68529403396913002</v>
      </c>
      <c r="G90" s="170">
        <v>0.67584912383248996</v>
      </c>
      <c r="H90" s="170">
        <v>0.66277309144147001</v>
      </c>
      <c r="I90" s="170">
        <v>0.64917782989320005</v>
      </c>
      <c r="J90" s="170">
        <v>0.63906523625665002</v>
      </c>
      <c r="K90" s="170">
        <v>0.63435757030025997</v>
      </c>
      <c r="L90" s="170">
        <v>0.63688340858405001</v>
      </c>
      <c r="M90" s="170">
        <v>0.64524513438501996</v>
      </c>
      <c r="N90" s="170">
        <v>0.65144296978411997</v>
      </c>
      <c r="O90" s="170">
        <v>0.65749422976937</v>
      </c>
      <c r="P90" s="170">
        <v>0.67301978304392995</v>
      </c>
      <c r="Q90" s="170">
        <v>0.70035960250896001</v>
      </c>
      <c r="R90" s="170">
        <v>0.73369191217750995</v>
      </c>
      <c r="S90" s="170">
        <v>0.77094945664706005</v>
      </c>
      <c r="T90" s="170">
        <v>0.79918610380343003</v>
      </c>
      <c r="U90" s="170">
        <v>0.80466906667257998</v>
      </c>
      <c r="V90" s="170">
        <v>0.78011363213372997</v>
      </c>
      <c r="W90" s="170">
        <v>0.73412333301413002</v>
      </c>
      <c r="X90" s="170">
        <v>0.67998639781266002</v>
      </c>
      <c r="Y90" s="170">
        <v>0.63046248481989997</v>
      </c>
      <c r="Z90" s="170">
        <v>0.58812634827042998</v>
      </c>
      <c r="AA90" s="170">
        <v>0.55808971567780996</v>
      </c>
      <c r="AB90" s="170">
        <v>0.5364961573914</v>
      </c>
      <c r="AC90" s="170">
        <v>0.51701921670768003</v>
      </c>
      <c r="AD90" s="170">
        <v>0.49312931401132998</v>
      </c>
      <c r="AE90" s="170">
        <v>0.46376496815415003</v>
      </c>
      <c r="AF90" s="170">
        <v>0.42669599858509</v>
      </c>
      <c r="AG90" s="170">
        <v>0.38503010122956999</v>
      </c>
      <c r="AH90" s="170">
        <v>0.34186405693334998</v>
      </c>
      <c r="AI90" s="170">
        <v>0.30321258134140999</v>
      </c>
      <c r="AJ90" s="170">
        <v>0.27335122370447001</v>
      </c>
      <c r="AK90" s="170">
        <v>0.25542043825632998</v>
      </c>
      <c r="AL90" s="170">
        <v>0.24641204939194999</v>
      </c>
      <c r="AM90" s="170">
        <v>0.24039501704739999</v>
      </c>
      <c r="AN90" s="182">
        <v>0.26375570406587001</v>
      </c>
    </row>
    <row r="91" spans="1:40" x14ac:dyDescent="0.35">
      <c r="A91" s="76" t="s">
        <v>805</v>
      </c>
      <c r="B91" s="124" t="s">
        <v>332</v>
      </c>
      <c r="C91" s="169">
        <v>2.8718783237353702</v>
      </c>
      <c r="D91" s="169">
        <v>2.8350946803451502</v>
      </c>
      <c r="E91" s="169">
        <v>2.8079064058011798</v>
      </c>
      <c r="F91" s="169">
        <v>2.7949365525565599</v>
      </c>
      <c r="G91" s="169">
        <v>2.8001074295138002</v>
      </c>
      <c r="H91" s="169">
        <v>2.8177610873616299</v>
      </c>
      <c r="I91" s="169">
        <v>2.83733807951594</v>
      </c>
      <c r="J91" s="169">
        <v>2.8541156037759299</v>
      </c>
      <c r="K91" s="169">
        <v>2.8719293051041399</v>
      </c>
      <c r="L91" s="169">
        <v>2.8898144473605001</v>
      </c>
      <c r="M91" s="169">
        <v>2.9072989699226102</v>
      </c>
      <c r="N91" s="169">
        <v>2.9243676627623199</v>
      </c>
      <c r="O91" s="169">
        <v>2.9403525211975299</v>
      </c>
      <c r="P91" s="169">
        <v>2.9539460922070502</v>
      </c>
      <c r="Q91" s="169">
        <v>2.9647199465419898</v>
      </c>
      <c r="R91" s="169">
        <v>2.9728308113493398</v>
      </c>
      <c r="S91" s="169">
        <v>2.9792550244346598</v>
      </c>
      <c r="T91" s="169">
        <v>2.9837954603144201</v>
      </c>
      <c r="U91" s="169">
        <v>2.9852974076351599</v>
      </c>
      <c r="V91" s="169">
        <v>2.9835421308188002</v>
      </c>
      <c r="W91" s="169">
        <v>2.9791820353105098</v>
      </c>
      <c r="X91" s="169">
        <v>2.9716444018013499</v>
      </c>
      <c r="Y91" s="169">
        <v>2.96276599880792</v>
      </c>
      <c r="Z91" s="169">
        <v>2.9549639924823001</v>
      </c>
      <c r="AA91" s="169">
        <v>2.94894868588755</v>
      </c>
      <c r="AB91" s="169">
        <v>2.9429442077685701</v>
      </c>
      <c r="AC91" s="169">
        <v>2.9362582952411298</v>
      </c>
      <c r="AD91" s="169">
        <v>2.9253523846220801</v>
      </c>
      <c r="AE91" s="169">
        <v>2.90688547502775</v>
      </c>
      <c r="AF91" s="169">
        <v>2.8795642830018502</v>
      </c>
      <c r="AG91" s="169">
        <v>2.8465071283723802</v>
      </c>
      <c r="AH91" s="169">
        <v>2.8112357253566902</v>
      </c>
      <c r="AI91" s="169">
        <v>2.7776724859161201</v>
      </c>
      <c r="AJ91" s="169">
        <v>2.7471997380310098</v>
      </c>
      <c r="AK91" s="169">
        <v>2.7212175205129499</v>
      </c>
      <c r="AL91" s="169">
        <v>2.6979264094903801</v>
      </c>
      <c r="AM91" s="169">
        <v>2.6744813174521198</v>
      </c>
      <c r="AN91" s="181">
        <v>2.7236931101966002</v>
      </c>
    </row>
    <row r="92" spans="1:40" x14ac:dyDescent="0.35">
      <c r="A92" s="76" t="s">
        <v>805</v>
      </c>
      <c r="B92" s="124" t="s">
        <v>333</v>
      </c>
      <c r="C92" s="169">
        <v>2.5391792081267601</v>
      </c>
      <c r="D92" s="169">
        <v>2.6602107883657999</v>
      </c>
      <c r="E92" s="169">
        <v>2.7428879072194601</v>
      </c>
      <c r="F92" s="169">
        <v>2.7419630112156299</v>
      </c>
      <c r="G92" s="169">
        <v>2.63880652512263</v>
      </c>
      <c r="H92" s="169">
        <v>2.4712187364875202</v>
      </c>
      <c r="I92" s="169">
        <v>2.2815016286071899</v>
      </c>
      <c r="J92" s="169">
        <v>2.1198376801113898</v>
      </c>
      <c r="K92" s="169">
        <v>2.0065699697733499</v>
      </c>
      <c r="L92" s="169">
        <v>1.96012606704863</v>
      </c>
      <c r="M92" s="169">
        <v>1.9563364328532</v>
      </c>
      <c r="N92" s="169">
        <v>1.9674481749652799</v>
      </c>
      <c r="O92" s="169">
        <v>1.9557155307824401</v>
      </c>
      <c r="P92" s="169">
        <v>1.9044838037198999</v>
      </c>
      <c r="Q92" s="169">
        <v>1.80026932043218</v>
      </c>
      <c r="R92" s="169">
        <v>1.66468961123198</v>
      </c>
      <c r="S92" s="169">
        <v>1.5215518540555999</v>
      </c>
      <c r="T92" s="169">
        <v>1.4039711334427301</v>
      </c>
      <c r="U92" s="169">
        <v>1.3287081000541701</v>
      </c>
      <c r="V92" s="169">
        <v>1.3096001998731199</v>
      </c>
      <c r="W92" s="169">
        <v>1.32980859254614</v>
      </c>
      <c r="X92" s="169">
        <v>1.36087218331347</v>
      </c>
      <c r="Y92" s="169">
        <v>1.3816138470442301</v>
      </c>
      <c r="Z92" s="169">
        <v>1.3936499034530501</v>
      </c>
      <c r="AA92" s="169">
        <v>1.3902375220790699</v>
      </c>
      <c r="AB92" s="169">
        <v>1.37577724384832</v>
      </c>
      <c r="AC92" s="169">
        <v>1.35976860327176</v>
      </c>
      <c r="AD92" s="169">
        <v>1.34776888644181</v>
      </c>
      <c r="AE92" s="169">
        <v>1.33665376458285</v>
      </c>
      <c r="AF92" s="169">
        <v>1.3272009813307899</v>
      </c>
      <c r="AG92" s="169">
        <v>1.3175825147864</v>
      </c>
      <c r="AH92" s="169">
        <v>1.3078796477216099</v>
      </c>
      <c r="AI92" s="169">
        <v>1.2935148790728499</v>
      </c>
      <c r="AJ92" s="169">
        <v>1.2692264008610501</v>
      </c>
      <c r="AK92" s="169">
        <v>1.2326172744735</v>
      </c>
      <c r="AL92" s="169">
        <v>1.1874396211093401</v>
      </c>
      <c r="AM92" s="169">
        <v>1.13924432477406</v>
      </c>
      <c r="AN92" s="181">
        <v>1.2243932142309799</v>
      </c>
    </row>
    <row r="93" spans="1:40" x14ac:dyDescent="0.35">
      <c r="A93" s="76" t="s">
        <v>805</v>
      </c>
      <c r="B93" s="124" t="s">
        <v>334</v>
      </c>
      <c r="C93" s="169">
        <v>1.84739903181355</v>
      </c>
      <c r="D93" s="169">
        <v>1.9856803709045401</v>
      </c>
      <c r="E93" s="169">
        <v>2.0895198207464301</v>
      </c>
      <c r="F93" s="169">
        <v>2.1254849643667102</v>
      </c>
      <c r="G93" s="169">
        <v>2.0757077197356</v>
      </c>
      <c r="H93" s="169">
        <v>1.96926226330239</v>
      </c>
      <c r="I93" s="169">
        <v>1.8494375733831401</v>
      </c>
      <c r="J93" s="169">
        <v>1.7529875242694899</v>
      </c>
      <c r="K93" s="169">
        <v>1.68595175221167</v>
      </c>
      <c r="L93" s="169">
        <v>1.65690184783971</v>
      </c>
      <c r="M93" s="169">
        <v>1.6573245944425701</v>
      </c>
      <c r="N93" s="169">
        <v>1.6628727044200899</v>
      </c>
      <c r="O93" s="169">
        <v>1.6604277450453799</v>
      </c>
      <c r="P93" s="169">
        <v>1.6598468037449601</v>
      </c>
      <c r="Q93" s="169">
        <v>1.6613502784291501</v>
      </c>
      <c r="R93" s="169">
        <v>1.6628867249125501</v>
      </c>
      <c r="S93" s="169">
        <v>1.66547316630501</v>
      </c>
      <c r="T93" s="169">
        <v>1.67065024859123</v>
      </c>
      <c r="U93" s="169">
        <v>1.67569780303867</v>
      </c>
      <c r="V93" s="169">
        <v>1.6803386718481399</v>
      </c>
      <c r="W93" s="169">
        <v>1.6859313240898699</v>
      </c>
      <c r="X93" s="169">
        <v>1.68936696318014</v>
      </c>
      <c r="Y93" s="169">
        <v>1.6915861113445501</v>
      </c>
      <c r="Z93" s="169">
        <v>1.69077901321666</v>
      </c>
      <c r="AA93" s="169">
        <v>1.6871355185133601</v>
      </c>
      <c r="AB93" s="169">
        <v>1.67946498321709</v>
      </c>
      <c r="AC93" s="169">
        <v>1.6701431380203</v>
      </c>
      <c r="AD93" s="169">
        <v>1.6608875468873101</v>
      </c>
      <c r="AE93" s="169">
        <v>1.64641194927222</v>
      </c>
      <c r="AF93" s="169">
        <v>1.62676917338416</v>
      </c>
      <c r="AG93" s="169">
        <v>1.60364487359108</v>
      </c>
      <c r="AH93" s="169">
        <v>1.5794177186585501</v>
      </c>
      <c r="AI93" s="169">
        <v>1.5554724452929301</v>
      </c>
      <c r="AJ93" s="169">
        <v>1.5339047678336799</v>
      </c>
      <c r="AK93" s="169">
        <v>1.51582822184628</v>
      </c>
      <c r="AL93" s="169">
        <v>1.49961119164102</v>
      </c>
      <c r="AM93" s="169">
        <v>1.4832010678184699</v>
      </c>
      <c r="AN93" s="181">
        <v>1.51760037676378</v>
      </c>
    </row>
    <row r="94" spans="1:40" x14ac:dyDescent="0.35">
      <c r="A94" s="76" t="s">
        <v>805</v>
      </c>
      <c r="B94" s="124" t="s">
        <v>335</v>
      </c>
      <c r="C94" s="169">
        <v>1.6125680503981299</v>
      </c>
      <c r="D94" s="169">
        <v>1.6125871475249001</v>
      </c>
      <c r="E94" s="169">
        <v>1.60676204038448</v>
      </c>
      <c r="F94" s="169">
        <v>1.5919649370289799</v>
      </c>
      <c r="G94" s="169">
        <v>1.5660228962540901</v>
      </c>
      <c r="H94" s="169">
        <v>1.53156098295129</v>
      </c>
      <c r="I94" s="169">
        <v>1.50074947596304</v>
      </c>
      <c r="J94" s="169">
        <v>1.47197145263231</v>
      </c>
      <c r="K94" s="169">
        <v>1.43362169941912</v>
      </c>
      <c r="L94" s="169">
        <v>1.3833019480831199</v>
      </c>
      <c r="M94" s="169">
        <v>1.3290567408159999</v>
      </c>
      <c r="N94" s="169">
        <v>1.2648398512732999</v>
      </c>
      <c r="O94" s="169">
        <v>1.2126175484853801</v>
      </c>
      <c r="P94" s="169">
        <v>1.2026701644325399</v>
      </c>
      <c r="Q94" s="169">
        <v>1.2477289465849799</v>
      </c>
      <c r="R94" s="169">
        <v>1.3266721290689201</v>
      </c>
      <c r="S94" s="169">
        <v>1.4204986841996201</v>
      </c>
      <c r="T94" s="169">
        <v>1.4917464005382</v>
      </c>
      <c r="U94" s="169">
        <v>1.5170063884451399</v>
      </c>
      <c r="V94" s="169">
        <v>1.4797874608746</v>
      </c>
      <c r="W94" s="169">
        <v>1.4004528100748801</v>
      </c>
      <c r="X94" s="169">
        <v>1.3084440235730901</v>
      </c>
      <c r="Y94" s="169">
        <v>1.23165970700521</v>
      </c>
      <c r="Z94" s="169">
        <v>1.17578998632593</v>
      </c>
      <c r="AA94" s="169">
        <v>1.1513814394874999</v>
      </c>
      <c r="AB94" s="169">
        <v>1.1475772079355699</v>
      </c>
      <c r="AC94" s="169">
        <v>1.1487670045412099</v>
      </c>
      <c r="AD94" s="169">
        <v>1.1393575748960501</v>
      </c>
      <c r="AE94" s="169">
        <v>1.11830550866912</v>
      </c>
      <c r="AF94" s="169">
        <v>1.0801820867204901</v>
      </c>
      <c r="AG94" s="169">
        <v>1.0310147012239499</v>
      </c>
      <c r="AH94" s="169">
        <v>0.97931970960145998</v>
      </c>
      <c r="AI94" s="169">
        <v>0.93365328428162997</v>
      </c>
      <c r="AJ94" s="169">
        <v>0.89638909658335997</v>
      </c>
      <c r="AK94" s="169">
        <v>0.87100200974726005</v>
      </c>
      <c r="AL94" s="169">
        <v>0.85383242127679004</v>
      </c>
      <c r="AM94" s="169">
        <v>0.83899473986763995</v>
      </c>
      <c r="AN94" s="181">
        <v>0.87876877271775</v>
      </c>
    </row>
    <row r="95" spans="1:40" x14ac:dyDescent="0.35">
      <c r="A95" s="76" t="s">
        <v>805</v>
      </c>
      <c r="B95" s="124" t="s">
        <v>336</v>
      </c>
      <c r="C95" s="169">
        <v>2.8539626077896698</v>
      </c>
      <c r="D95" s="169">
        <v>2.5988696611868298</v>
      </c>
      <c r="E95" s="169">
        <v>2.4004518337104299</v>
      </c>
      <c r="F95" s="169">
        <v>2.3209893028333801</v>
      </c>
      <c r="G95" s="169">
        <v>2.3937109483638901</v>
      </c>
      <c r="H95" s="169">
        <v>2.5636690915803499</v>
      </c>
      <c r="I95" s="169">
        <v>2.7594264652553102</v>
      </c>
      <c r="J95" s="169">
        <v>2.9072570331326801</v>
      </c>
      <c r="K95" s="169">
        <v>2.9867850751573699</v>
      </c>
      <c r="L95" s="169">
        <v>2.97519864482534</v>
      </c>
      <c r="M95" s="169">
        <v>2.9063168938797701</v>
      </c>
      <c r="N95" s="169">
        <v>2.8271698620320902</v>
      </c>
      <c r="O95" s="169">
        <v>2.7768107586238999</v>
      </c>
      <c r="P95" s="169">
        <v>2.7574147623080001</v>
      </c>
      <c r="Q95" s="169">
        <v>2.7798774515575202</v>
      </c>
      <c r="R95" s="169">
        <v>2.8283003975449099</v>
      </c>
      <c r="S95" s="169">
        <v>2.8784220464944199</v>
      </c>
      <c r="T95" s="169">
        <v>2.9131898391623299</v>
      </c>
      <c r="U95" s="169">
        <v>2.9349272140098299</v>
      </c>
      <c r="V95" s="169">
        <v>2.9393053844806598</v>
      </c>
      <c r="W95" s="169">
        <v>2.9313675859266901</v>
      </c>
      <c r="X95" s="169">
        <v>2.9192429737187902</v>
      </c>
      <c r="Y95" s="169">
        <v>2.90816928687132</v>
      </c>
      <c r="Z95" s="169">
        <v>2.89673922227183</v>
      </c>
      <c r="AA95" s="169">
        <v>2.8860218886450899</v>
      </c>
      <c r="AB95" s="169">
        <v>2.8745602779119999</v>
      </c>
      <c r="AC95" s="169">
        <v>2.8621941108175601</v>
      </c>
      <c r="AD95" s="169">
        <v>2.8453663762205901</v>
      </c>
      <c r="AE95" s="169">
        <v>2.8205174848469099</v>
      </c>
      <c r="AF95" s="169">
        <v>2.7864080313219302</v>
      </c>
      <c r="AG95" s="169">
        <v>2.7466428891605998</v>
      </c>
      <c r="AH95" s="169">
        <v>2.70434317317119</v>
      </c>
      <c r="AI95" s="169">
        <v>2.6647663614547601</v>
      </c>
      <c r="AJ95" s="169">
        <v>2.6312276915772701</v>
      </c>
      <c r="AK95" s="169">
        <v>2.6057666693774602</v>
      </c>
      <c r="AL95" s="169">
        <v>2.5852949658781998</v>
      </c>
      <c r="AM95" s="169">
        <v>2.5653020929577601</v>
      </c>
      <c r="AN95" s="181">
        <v>2.6104656361654901</v>
      </c>
    </row>
    <row r="96" spans="1:40" ht="15" thickBot="1" x14ac:dyDescent="0.4">
      <c r="A96" s="76" t="s">
        <v>805</v>
      </c>
      <c r="B96" s="125" t="s">
        <v>337</v>
      </c>
      <c r="C96" s="170">
        <v>2.0962638317743001</v>
      </c>
      <c r="D96" s="170">
        <v>2.2600434559344902</v>
      </c>
      <c r="E96" s="170">
        <v>2.3822135654857601</v>
      </c>
      <c r="F96" s="170">
        <v>2.37382984811798</v>
      </c>
      <c r="G96" s="170">
        <v>2.2038562711578198</v>
      </c>
      <c r="H96" s="170">
        <v>1.93593436308011</v>
      </c>
      <c r="I96" s="170">
        <v>1.6306242498702199</v>
      </c>
      <c r="J96" s="170">
        <v>1.3831986752936001</v>
      </c>
      <c r="K96" s="170">
        <v>1.25069503382786</v>
      </c>
      <c r="L96" s="170">
        <v>1.2749068504667</v>
      </c>
      <c r="M96" s="170">
        <v>1.4051582542015799</v>
      </c>
      <c r="N96" s="170">
        <v>1.5674638676956201</v>
      </c>
      <c r="O96" s="170">
        <v>1.6860979663911899</v>
      </c>
      <c r="P96" s="170">
        <v>1.7431071895974699</v>
      </c>
      <c r="Q96" s="170">
        <v>1.7118353067780301</v>
      </c>
      <c r="R96" s="170">
        <v>1.62337471864502</v>
      </c>
      <c r="S96" s="170">
        <v>1.5237957481203399</v>
      </c>
      <c r="T96" s="170">
        <v>1.4550470629246099</v>
      </c>
      <c r="U96" s="170">
        <v>1.4227231541308301</v>
      </c>
      <c r="V96" s="170">
        <v>1.4409143131472799</v>
      </c>
      <c r="W96" s="170">
        <v>1.49346020451895</v>
      </c>
      <c r="X96" s="170">
        <v>1.54999892437564</v>
      </c>
      <c r="Y96" s="170">
        <v>1.59250619290079</v>
      </c>
      <c r="Z96" s="170">
        <v>1.62766434081834</v>
      </c>
      <c r="AA96" s="170">
        <v>1.6506700884635399</v>
      </c>
      <c r="AB96" s="170">
        <v>1.66295577796267</v>
      </c>
      <c r="AC96" s="170">
        <v>1.6724056306466799</v>
      </c>
      <c r="AD96" s="170">
        <v>1.67795604519023</v>
      </c>
      <c r="AE96" s="170">
        <v>1.6705462232585999</v>
      </c>
      <c r="AF96" s="170">
        <v>1.6479571820547301</v>
      </c>
      <c r="AG96" s="170">
        <v>1.61339607058761</v>
      </c>
      <c r="AH96" s="170">
        <v>1.5756608310175499</v>
      </c>
      <c r="AI96" s="170">
        <v>1.53545361371879</v>
      </c>
      <c r="AJ96" s="170">
        <v>1.4865360390775999</v>
      </c>
      <c r="AK96" s="170">
        <v>1.4282588333268</v>
      </c>
      <c r="AL96" s="170">
        <v>1.3645139495382701</v>
      </c>
      <c r="AM96" s="170">
        <v>1.29796900797714</v>
      </c>
      <c r="AN96" s="182">
        <v>1.4225110249119799</v>
      </c>
    </row>
    <row r="97" spans="1:40" x14ac:dyDescent="0.35">
      <c r="A97" s="76" t="s">
        <v>805</v>
      </c>
      <c r="B97" s="124" t="s">
        <v>338</v>
      </c>
      <c r="C97" s="169">
        <v>2.8898432609638198</v>
      </c>
      <c r="D97" s="169">
        <v>2.9227707940909098</v>
      </c>
      <c r="E97" s="169">
        <v>2.9440791957713301</v>
      </c>
      <c r="F97" s="169">
        <v>2.9356187943627901</v>
      </c>
      <c r="G97" s="169">
        <v>2.89034606591854</v>
      </c>
      <c r="H97" s="169">
        <v>2.8241007842435599</v>
      </c>
      <c r="I97" s="169">
        <v>2.7534003615231399</v>
      </c>
      <c r="J97" s="169">
        <v>2.6996576864980701</v>
      </c>
      <c r="K97" s="169">
        <v>2.6728669400812399</v>
      </c>
      <c r="L97" s="169">
        <v>2.6804447164032998</v>
      </c>
      <c r="M97" s="169">
        <v>2.7109312394676399</v>
      </c>
      <c r="N97" s="169">
        <v>2.74526405964939</v>
      </c>
      <c r="O97" s="169">
        <v>2.77217887010646</v>
      </c>
      <c r="P97" s="169">
        <v>2.7952243847706</v>
      </c>
      <c r="Q97" s="169">
        <v>2.8116156935179801</v>
      </c>
      <c r="R97" s="169">
        <v>2.8228058836758301</v>
      </c>
      <c r="S97" s="169">
        <v>2.8329459816143401</v>
      </c>
      <c r="T97" s="169">
        <v>2.8429373466119201</v>
      </c>
      <c r="U97" s="169">
        <v>2.8497114284743001</v>
      </c>
      <c r="V97" s="169">
        <v>2.8529314785421098</v>
      </c>
      <c r="W97" s="169">
        <v>2.8529759015141201</v>
      </c>
      <c r="X97" s="169">
        <v>2.85020258632367</v>
      </c>
      <c r="Y97" s="169">
        <v>2.8452266872976999</v>
      </c>
      <c r="Z97" s="169">
        <v>2.8383294090953601</v>
      </c>
      <c r="AA97" s="169">
        <v>2.8296931765870599</v>
      </c>
      <c r="AB97" s="169">
        <v>2.8190473900114599</v>
      </c>
      <c r="AC97" s="169">
        <v>2.8072168169770402</v>
      </c>
      <c r="AD97" s="169">
        <v>2.79273865459822</v>
      </c>
      <c r="AE97" s="169">
        <v>2.7733303000043499</v>
      </c>
      <c r="AF97" s="169">
        <v>2.7483964391222102</v>
      </c>
      <c r="AG97" s="169">
        <v>2.7199017324526502</v>
      </c>
      <c r="AH97" s="169">
        <v>2.6896301085623602</v>
      </c>
      <c r="AI97" s="169">
        <v>2.6603655089013598</v>
      </c>
      <c r="AJ97" s="169">
        <v>2.6337943934950299</v>
      </c>
      <c r="AK97" s="169">
        <v>2.6110303225246998</v>
      </c>
      <c r="AL97" s="169">
        <v>2.5905410209024202</v>
      </c>
      <c r="AM97" s="169">
        <v>2.5699065432263302</v>
      </c>
      <c r="AN97" s="181">
        <v>2.6131226451774601</v>
      </c>
    </row>
    <row r="98" spans="1:40" x14ac:dyDescent="0.35">
      <c r="A98" s="76" t="s">
        <v>805</v>
      </c>
      <c r="B98" s="124" t="s">
        <v>339</v>
      </c>
      <c r="C98" s="169">
        <v>2.6425258228622601</v>
      </c>
      <c r="D98" s="169">
        <v>2.61269333825742</v>
      </c>
      <c r="E98" s="169">
        <v>2.5761696016162001</v>
      </c>
      <c r="F98" s="169">
        <v>2.5263953896018698</v>
      </c>
      <c r="G98" s="169">
        <v>2.46125641680461</v>
      </c>
      <c r="H98" s="169">
        <v>2.3867838795090099</v>
      </c>
      <c r="I98" s="169">
        <v>2.30829386696103</v>
      </c>
      <c r="J98" s="169">
        <v>2.2350028586448198</v>
      </c>
      <c r="K98" s="169">
        <v>2.1730104069366001</v>
      </c>
      <c r="L98" s="169">
        <v>2.1260460589266801</v>
      </c>
      <c r="M98" s="169">
        <v>2.08886934408374</v>
      </c>
      <c r="N98" s="169">
        <v>2.05639316210857</v>
      </c>
      <c r="O98" s="169">
        <v>2.01986180325224</v>
      </c>
      <c r="P98" s="169">
        <v>1.9741512319362899</v>
      </c>
      <c r="Q98" s="169">
        <v>1.9159154578291899</v>
      </c>
      <c r="R98" s="169">
        <v>1.8508550361712399</v>
      </c>
      <c r="S98" s="169">
        <v>1.78437943233769</v>
      </c>
      <c r="T98" s="169">
        <v>1.7257284572646601</v>
      </c>
      <c r="U98" s="169">
        <v>1.6806089711435499</v>
      </c>
      <c r="V98" s="169">
        <v>1.6528865976213301</v>
      </c>
      <c r="W98" s="169">
        <v>1.6371500648869599</v>
      </c>
      <c r="X98" s="169">
        <v>1.62940309725224</v>
      </c>
      <c r="Y98" s="169">
        <v>1.61929371432881</v>
      </c>
      <c r="Z98" s="169">
        <v>1.59874399993165</v>
      </c>
      <c r="AA98" s="169">
        <v>1.56328772198369</v>
      </c>
      <c r="AB98" s="169">
        <v>1.5202923118221801</v>
      </c>
      <c r="AC98" s="169">
        <v>1.4701276055056001</v>
      </c>
      <c r="AD98" s="169">
        <v>1.43077491066419</v>
      </c>
      <c r="AE98" s="169">
        <v>1.42220974985301</v>
      </c>
      <c r="AF98" s="169">
        <v>1.45331518347922</v>
      </c>
      <c r="AG98" s="169">
        <v>1.5084493526057201</v>
      </c>
      <c r="AH98" s="169">
        <v>1.5719789367038399</v>
      </c>
      <c r="AI98" s="169">
        <v>1.6175116861443699</v>
      </c>
      <c r="AJ98" s="169">
        <v>1.62837171517376</v>
      </c>
      <c r="AK98" s="169">
        <v>1.5931984923009299</v>
      </c>
      <c r="AL98" s="169">
        <v>1.52622819953803</v>
      </c>
      <c r="AM98" s="169">
        <v>1.4517113339362899</v>
      </c>
      <c r="AN98" s="181">
        <v>1.5633827226064101</v>
      </c>
    </row>
    <row r="99" spans="1:40" ht="15" thickBot="1" x14ac:dyDescent="0.4">
      <c r="A99" s="76" t="s">
        <v>805</v>
      </c>
      <c r="B99" s="125" t="s">
        <v>623</v>
      </c>
      <c r="C99" s="170">
        <v>3.0774722395306799</v>
      </c>
      <c r="D99" s="170">
        <v>3.4003369180603902</v>
      </c>
      <c r="E99" s="170">
        <v>3.6471357836338898</v>
      </c>
      <c r="F99" s="170">
        <v>3.7130178687971198</v>
      </c>
      <c r="G99" s="170">
        <v>3.5619744671057099</v>
      </c>
      <c r="H99" s="170">
        <v>3.2835501791889299</v>
      </c>
      <c r="I99" s="170">
        <v>2.9716174722856001</v>
      </c>
      <c r="J99" s="170">
        <v>2.73429252728556</v>
      </c>
      <c r="K99" s="170">
        <v>2.6139848345400698</v>
      </c>
      <c r="L99" s="170">
        <v>2.6470924121696302</v>
      </c>
      <c r="M99" s="170">
        <v>2.7777806108017198</v>
      </c>
      <c r="N99" s="170">
        <v>2.9215027084851699</v>
      </c>
      <c r="O99" s="170">
        <v>3.0156714831810301</v>
      </c>
      <c r="P99" s="170">
        <v>3.06423373294</v>
      </c>
      <c r="Q99" s="170">
        <v>3.05093059274872</v>
      </c>
      <c r="R99" s="170">
        <v>2.9953727648126498</v>
      </c>
      <c r="S99" s="170">
        <v>2.9382449782353199</v>
      </c>
      <c r="T99" s="170">
        <v>2.8919639379875601</v>
      </c>
      <c r="U99" s="170">
        <v>2.8354216831231001</v>
      </c>
      <c r="V99" s="170">
        <v>2.76940721000802</v>
      </c>
      <c r="W99" s="170">
        <v>2.6994997517212398</v>
      </c>
      <c r="X99" s="170">
        <v>2.6328977868451502</v>
      </c>
      <c r="Y99" s="170">
        <v>2.5744782200148602</v>
      </c>
      <c r="Z99" s="170">
        <v>2.5245978541511098</v>
      </c>
      <c r="AA99" s="170">
        <v>2.48529805184763</v>
      </c>
      <c r="AB99" s="170">
        <v>2.4575480754342101</v>
      </c>
      <c r="AC99" s="170">
        <v>2.4235144058154998</v>
      </c>
      <c r="AD99" s="170">
        <v>2.3991176434123198</v>
      </c>
      <c r="AE99" s="170">
        <v>2.41697719203591</v>
      </c>
      <c r="AF99" s="170">
        <v>2.4855963177973899</v>
      </c>
      <c r="AG99" s="170">
        <v>2.5820270150492202</v>
      </c>
      <c r="AH99" s="170">
        <v>2.6869988910792602</v>
      </c>
      <c r="AI99" s="170">
        <v>2.7642112697549899</v>
      </c>
      <c r="AJ99" s="170">
        <v>2.7888633474307798</v>
      </c>
      <c r="AK99" s="170">
        <v>2.7474108307629099</v>
      </c>
      <c r="AL99" s="170">
        <v>2.6623225477543802</v>
      </c>
      <c r="AM99" s="170">
        <v>2.5680902427399599</v>
      </c>
      <c r="AN99" s="182">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1308</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833</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-6.6574672590663999</v>
      </c>
      <c r="D3" s="162">
        <v>8.4186169295766202</v>
      </c>
      <c r="E3" s="162">
        <v>7.8076203259088004</v>
      </c>
      <c r="F3" s="162">
        <v>7.4242712102611703</v>
      </c>
      <c r="G3" s="162">
        <v>7.0022674436399397</v>
      </c>
      <c r="H3" s="162">
        <v>6.8698823375737303</v>
      </c>
      <c r="I3" s="162">
        <v>7.6900321525672002</v>
      </c>
      <c r="J3" s="162">
        <v>3.8778581048427201</v>
      </c>
      <c r="K3" s="162">
        <v>1.36474400196462</v>
      </c>
      <c r="L3" s="162">
        <v>-1.0852984369206999</v>
      </c>
      <c r="M3" s="162">
        <v>-0.26795629898360002</v>
      </c>
      <c r="N3" s="162">
        <v>0.82213831080476996</v>
      </c>
      <c r="O3" s="162">
        <v>9.9437577233756809</v>
      </c>
      <c r="P3" s="162">
        <v>-0.43188199051999998</v>
      </c>
      <c r="Q3" s="162">
        <v>7.1872478563709503</v>
      </c>
      <c r="R3" s="162">
        <v>11.030779231852501</v>
      </c>
      <c r="S3" s="162">
        <v>7.5823187301496704</v>
      </c>
      <c r="T3" s="162">
        <v>9.8901538618450697</v>
      </c>
      <c r="U3" s="162">
        <v>7.11673087988527</v>
      </c>
      <c r="V3" s="162">
        <v>-2.8087398620164001</v>
      </c>
      <c r="W3" s="162">
        <v>1.0791376709484299</v>
      </c>
      <c r="X3" s="162">
        <v>-0.22083813588039999</v>
      </c>
      <c r="Y3" s="162">
        <v>4.7064799753606898</v>
      </c>
      <c r="Z3" s="162">
        <v>1.2920380733219901</v>
      </c>
      <c r="AA3" s="162">
        <v>1.2198786765659799</v>
      </c>
      <c r="AB3" s="162">
        <v>-2.4687333898835</v>
      </c>
      <c r="AC3" s="162">
        <v>-5.8162335694182996</v>
      </c>
      <c r="AD3" s="162">
        <v>-3.4126793627234</v>
      </c>
      <c r="AE3" s="162">
        <v>-5.2025910822026002</v>
      </c>
      <c r="AF3" s="162">
        <v>-3.7092385820325999</v>
      </c>
      <c r="AG3" s="162">
        <v>-8.3820960159203004</v>
      </c>
      <c r="AH3" s="162">
        <v>-3.7795152048202998</v>
      </c>
      <c r="AI3" s="162">
        <v>-0.8322644427543</v>
      </c>
      <c r="AJ3" s="162">
        <v>0.12243609754654</v>
      </c>
      <c r="AK3" s="162">
        <v>0.46085713687773</v>
      </c>
      <c r="AL3" s="162">
        <v>0.62995027358387001</v>
      </c>
      <c r="AM3" s="162">
        <v>0.49453059596935001</v>
      </c>
      <c r="AN3" s="174">
        <v>0.17369041497592</v>
      </c>
    </row>
    <row r="4" spans="1:40" ht="15" customHeight="1" x14ac:dyDescent="0.35">
      <c r="A4" s="27" t="s">
        <v>45</v>
      </c>
      <c r="B4" s="156" t="s">
        <v>0</v>
      </c>
      <c r="C4" s="163">
        <v>5.2133957193178304</v>
      </c>
      <c r="D4" s="163">
        <v>3.0681830296701098</v>
      </c>
      <c r="E4" s="163">
        <v>-2.9323235246328001</v>
      </c>
      <c r="F4" s="163">
        <v>1.38194666606996</v>
      </c>
      <c r="G4" s="163">
        <v>-3.2037575607573001</v>
      </c>
      <c r="H4" s="163">
        <v>4.4721786913416803</v>
      </c>
      <c r="I4" s="163">
        <v>3.3297292268747301</v>
      </c>
      <c r="J4" s="163">
        <v>5.5235072578482196</v>
      </c>
      <c r="K4" s="163">
        <v>-1.5413431185605</v>
      </c>
      <c r="L4" s="163">
        <v>7.3224106820266197</v>
      </c>
      <c r="M4" s="163">
        <v>-6.5087071440199998E-2</v>
      </c>
      <c r="N4" s="163">
        <v>-1.6257991942809</v>
      </c>
      <c r="O4" s="163">
        <v>4.2053373453365701</v>
      </c>
      <c r="P4" s="163">
        <v>2.8307150193202402</v>
      </c>
      <c r="Q4" s="163">
        <v>0.89461161974485004</v>
      </c>
      <c r="R4" s="163">
        <v>2.6067952291596299</v>
      </c>
      <c r="S4" s="163">
        <v>6.1898525169627199</v>
      </c>
      <c r="T4" s="163">
        <v>5.9970047922054999</v>
      </c>
      <c r="U4" s="163">
        <v>4.0139729179021799</v>
      </c>
      <c r="V4" s="163">
        <v>-9.4421206806940994</v>
      </c>
      <c r="W4" s="163">
        <v>6.7273792828500998</v>
      </c>
      <c r="X4" s="163">
        <v>4.5592206668960502</v>
      </c>
      <c r="Y4" s="163">
        <v>3.21941258396043</v>
      </c>
      <c r="Z4" s="163">
        <v>10.1019447978492</v>
      </c>
      <c r="AA4" s="163">
        <v>2.8493824812332802</v>
      </c>
      <c r="AB4" s="163">
        <v>-7.1445833525367997</v>
      </c>
      <c r="AC4" s="163">
        <v>5.0937296988300904</v>
      </c>
      <c r="AD4" s="163">
        <v>1.8738243355497299</v>
      </c>
      <c r="AE4" s="163">
        <v>1.7206677607821099</v>
      </c>
      <c r="AF4" s="163">
        <v>0.77352419788296001</v>
      </c>
      <c r="AG4" s="163">
        <v>-10.357594625981999</v>
      </c>
      <c r="AH4" s="163">
        <v>7.0849252542380503</v>
      </c>
      <c r="AI4" s="163">
        <v>2.7964739130264902</v>
      </c>
      <c r="AJ4" s="163">
        <v>2.6409234797106498</v>
      </c>
      <c r="AK4" s="163">
        <v>2.2377304513053198</v>
      </c>
      <c r="AL4" s="163">
        <v>2.26131351752257</v>
      </c>
      <c r="AM4" s="163">
        <v>2.32372400613492</v>
      </c>
      <c r="AN4" s="175">
        <v>2.45178623058613</v>
      </c>
    </row>
    <row r="5" spans="1:40" ht="15" customHeight="1" x14ac:dyDescent="0.35">
      <c r="A5" s="77" t="s">
        <v>46</v>
      </c>
      <c r="B5" s="122" t="s">
        <v>1</v>
      </c>
      <c r="C5" s="164">
        <v>6.66267813733461</v>
      </c>
      <c r="D5" s="164">
        <v>-0.98988682686149998</v>
      </c>
      <c r="E5" s="164">
        <v>0.63975855971437001</v>
      </c>
      <c r="F5" s="164">
        <v>0.70012144436696</v>
      </c>
      <c r="G5" s="164">
        <v>0.15381012961349</v>
      </c>
      <c r="H5" s="164">
        <v>2.65273681500544</v>
      </c>
      <c r="I5" s="164">
        <v>1.7916034209681899</v>
      </c>
      <c r="J5" s="164">
        <v>1.1858570838962199</v>
      </c>
      <c r="K5" s="164">
        <v>0.87602209888016003</v>
      </c>
      <c r="L5" s="164">
        <v>1.4822335211417399</v>
      </c>
      <c r="M5" s="164">
        <v>0.61380162120929005</v>
      </c>
      <c r="N5" s="164">
        <v>0.23963348023270001</v>
      </c>
      <c r="O5" s="164">
        <v>3.8222737738041701</v>
      </c>
      <c r="P5" s="164">
        <v>3.50015761235028</v>
      </c>
      <c r="Q5" s="164">
        <v>3.2714289984418201</v>
      </c>
      <c r="R5" s="164">
        <v>5.5577383315412998</v>
      </c>
      <c r="S5" s="164">
        <v>5.4274726277670897</v>
      </c>
      <c r="T5" s="164">
        <v>3.7787051260590201</v>
      </c>
      <c r="U5" s="164">
        <v>0.12096663329255</v>
      </c>
      <c r="V5" s="164">
        <v>0.84335890906841005</v>
      </c>
      <c r="W5" s="164">
        <v>3.0744979122402301</v>
      </c>
      <c r="X5" s="164">
        <v>1.5616579984244701</v>
      </c>
      <c r="Y5" s="164">
        <v>4.6827666775873098</v>
      </c>
      <c r="Z5" s="164">
        <v>3.1400046740055498</v>
      </c>
      <c r="AA5" s="164">
        <v>0.15944993972300001</v>
      </c>
      <c r="AB5" s="164">
        <v>1.3686875483634799</v>
      </c>
      <c r="AC5" s="164">
        <v>0.19715937961444999</v>
      </c>
      <c r="AD5" s="164">
        <v>1.0456868168000999</v>
      </c>
      <c r="AE5" s="164">
        <v>1.33859075268532</v>
      </c>
      <c r="AF5" s="164">
        <v>1.1878498102068999</v>
      </c>
      <c r="AG5" s="164">
        <v>-3.430680560216</v>
      </c>
      <c r="AH5" s="164">
        <v>0.47247902174542999</v>
      </c>
      <c r="AI5" s="164">
        <v>0.60051279859530005</v>
      </c>
      <c r="AJ5" s="164">
        <v>0.68288204641243</v>
      </c>
      <c r="AK5" s="164">
        <v>0.87089466305892005</v>
      </c>
      <c r="AL5" s="164">
        <v>1.0170723358009</v>
      </c>
      <c r="AM5" s="164">
        <v>1.0567713041117199</v>
      </c>
      <c r="AN5" s="176">
        <v>0.84546677021841998</v>
      </c>
    </row>
    <row r="6" spans="1:40" ht="15" customHeight="1" x14ac:dyDescent="0.35">
      <c r="A6" s="77" t="s">
        <v>47</v>
      </c>
      <c r="B6" s="122" t="s">
        <v>2</v>
      </c>
      <c r="C6" s="164">
        <v>2.8948399283866602</v>
      </c>
      <c r="D6" s="164">
        <v>2.43527966870163</v>
      </c>
      <c r="E6" s="164">
        <v>3.8527242834914399</v>
      </c>
      <c r="F6" s="164">
        <v>1.56995789180405</v>
      </c>
      <c r="G6" s="164">
        <v>2.28158771596945</v>
      </c>
      <c r="H6" s="164">
        <v>0.79505231584711999</v>
      </c>
      <c r="I6" s="164">
        <v>2.9845055667454501</v>
      </c>
      <c r="J6" s="164">
        <v>1.70722165986483</v>
      </c>
      <c r="K6" s="164">
        <v>-9.19103872042E-2</v>
      </c>
      <c r="L6" s="164">
        <v>0.47314030821050002</v>
      </c>
      <c r="M6" s="164">
        <v>4.2292461565505999</v>
      </c>
      <c r="N6" s="164">
        <v>3.1271935045015602</v>
      </c>
      <c r="O6" s="164">
        <v>1.87176231589319</v>
      </c>
      <c r="P6" s="164">
        <v>4.66269888746635</v>
      </c>
      <c r="Q6" s="164">
        <v>3.03069396542308</v>
      </c>
      <c r="R6" s="164">
        <v>3.62014456569355</v>
      </c>
      <c r="S6" s="164">
        <v>4.7417415904874103</v>
      </c>
      <c r="T6" s="164">
        <v>5.1517078528108504</v>
      </c>
      <c r="U6" s="164">
        <v>3.7492420330137302</v>
      </c>
      <c r="V6" s="164">
        <v>0.21017456533036</v>
      </c>
      <c r="W6" s="164">
        <v>4.81347975617168</v>
      </c>
      <c r="X6" s="164">
        <v>4.6296528267958301</v>
      </c>
      <c r="Y6" s="164">
        <v>4.5614238794956501</v>
      </c>
      <c r="Z6" s="164">
        <v>1.09245221119825</v>
      </c>
      <c r="AA6" s="164">
        <v>1.32320237837054</v>
      </c>
      <c r="AB6" s="164">
        <v>2.47450219599965</v>
      </c>
      <c r="AC6" s="164">
        <v>1.0979169484176801</v>
      </c>
      <c r="AD6" s="164">
        <v>-3.4719103543655998</v>
      </c>
      <c r="AE6" s="164">
        <v>-1.8031679600946999</v>
      </c>
      <c r="AF6" s="164">
        <v>-2.3282736867092999</v>
      </c>
      <c r="AG6" s="164">
        <v>-6.1454529210161004</v>
      </c>
      <c r="AH6" s="164">
        <v>2.0103057242065998</v>
      </c>
      <c r="AI6" s="164">
        <v>0.84401106530494996</v>
      </c>
      <c r="AJ6" s="164">
        <v>0.82547305840342</v>
      </c>
      <c r="AK6" s="164">
        <v>1.04741658434986</v>
      </c>
      <c r="AL6" s="164">
        <v>-0.54839160935980003</v>
      </c>
      <c r="AM6" s="164">
        <v>1.11886531927003</v>
      </c>
      <c r="AN6" s="176">
        <v>0.65559459030762002</v>
      </c>
    </row>
    <row r="7" spans="1:40" ht="15" customHeight="1" x14ac:dyDescent="0.35">
      <c r="A7" s="77" t="s">
        <v>48</v>
      </c>
      <c r="B7" s="122" t="s">
        <v>3</v>
      </c>
      <c r="C7" s="164">
        <v>1.9956070084022901</v>
      </c>
      <c r="D7" s="164">
        <v>6.5119722386649803</v>
      </c>
      <c r="E7" s="164">
        <v>-8.1520518986393</v>
      </c>
      <c r="F7" s="164">
        <v>9.4166478238712497</v>
      </c>
      <c r="G7" s="164">
        <v>-10.638556045559</v>
      </c>
      <c r="H7" s="164">
        <v>12.6880114832461</v>
      </c>
      <c r="I7" s="164">
        <v>8.0216675610183596</v>
      </c>
      <c r="J7" s="164">
        <v>4.0730602075169502</v>
      </c>
      <c r="K7" s="164">
        <v>-1.6918317934371001</v>
      </c>
      <c r="L7" s="164">
        <v>0.66054891136682004</v>
      </c>
      <c r="M7" s="164">
        <v>-1.8859181140407999</v>
      </c>
      <c r="N7" s="164">
        <v>-6.4524000623338997</v>
      </c>
      <c r="O7" s="164">
        <v>-0.68646650620960004</v>
      </c>
      <c r="P7" s="164">
        <v>3.1817796130596601</v>
      </c>
      <c r="Q7" s="164">
        <v>2.8354760520602</v>
      </c>
      <c r="R7" s="164">
        <v>0.61777786165125004</v>
      </c>
      <c r="S7" s="164">
        <v>1.8936524069834799</v>
      </c>
      <c r="T7" s="164">
        <v>6.5760167447310804</v>
      </c>
      <c r="U7" s="164">
        <v>4.6124174643413101</v>
      </c>
      <c r="V7" s="164">
        <v>5.2590890448432903</v>
      </c>
      <c r="W7" s="164">
        <v>3.8496981648308699</v>
      </c>
      <c r="X7" s="164">
        <v>1.8931252479894201</v>
      </c>
      <c r="Y7" s="164">
        <v>-0.98555698735980002</v>
      </c>
      <c r="Z7" s="164">
        <v>2.2558813398405801</v>
      </c>
      <c r="AA7" s="164">
        <v>2.7783232748357398</v>
      </c>
      <c r="AB7" s="164">
        <v>0.14802193854209</v>
      </c>
      <c r="AC7" s="164">
        <v>-0.46398373988500002</v>
      </c>
      <c r="AD7" s="164">
        <v>1.26354092379466</v>
      </c>
      <c r="AE7" s="164">
        <v>1.6700371569094301</v>
      </c>
      <c r="AF7" s="164">
        <v>2.69980393137492</v>
      </c>
      <c r="AG7" s="164">
        <v>-1.7313182303114001</v>
      </c>
      <c r="AH7" s="164">
        <v>-0.49301996532710002</v>
      </c>
      <c r="AI7" s="164">
        <v>0.27884585380697002</v>
      </c>
      <c r="AJ7" s="164">
        <v>1.7407177595202099</v>
      </c>
      <c r="AK7" s="164">
        <v>2.2406336028348601</v>
      </c>
      <c r="AL7" s="164">
        <v>3.2362904553734801</v>
      </c>
      <c r="AM7" s="164">
        <v>3.2603044391119802</v>
      </c>
      <c r="AN7" s="176">
        <v>2.1453708784951102</v>
      </c>
    </row>
    <row r="8" spans="1:40" ht="15" customHeight="1" x14ac:dyDescent="0.35">
      <c r="A8" s="77" t="s">
        <v>49</v>
      </c>
      <c r="B8" s="122" t="s">
        <v>4</v>
      </c>
      <c r="C8" s="164">
        <v>-0.41026642926969997</v>
      </c>
      <c r="D8" s="164">
        <v>3.8275630765684698</v>
      </c>
      <c r="E8" s="164">
        <v>-9.3750062584363008</v>
      </c>
      <c r="F8" s="164">
        <v>6.2510999992351399</v>
      </c>
      <c r="G8" s="164">
        <v>2.42042409729389</v>
      </c>
      <c r="H8" s="164">
        <v>-1.2752919766132</v>
      </c>
      <c r="I8" s="164">
        <v>7.8776848390348002</v>
      </c>
      <c r="J8" s="164">
        <v>8.3364063209079298</v>
      </c>
      <c r="K8" s="164">
        <v>7.2068734148804596</v>
      </c>
      <c r="L8" s="164">
        <v>8.9113156744582795</v>
      </c>
      <c r="M8" s="164">
        <v>-1.4914594245591</v>
      </c>
      <c r="N8" s="164">
        <v>8.9499375025915793</v>
      </c>
      <c r="O8" s="164">
        <v>6.1327848584937801</v>
      </c>
      <c r="P8" s="164">
        <v>3.74375307758203</v>
      </c>
      <c r="Q8" s="164">
        <v>4.7757210076317698</v>
      </c>
      <c r="R8" s="164">
        <v>3.6101904815374599</v>
      </c>
      <c r="S8" s="164">
        <v>6.6440259969364499</v>
      </c>
      <c r="T8" s="164">
        <v>4.7812566456296102</v>
      </c>
      <c r="U8" s="164">
        <v>4.4114162174079503</v>
      </c>
      <c r="V8" s="164">
        <v>3.4478012960640601</v>
      </c>
      <c r="W8" s="164">
        <v>3.6199990406440801</v>
      </c>
      <c r="X8" s="164">
        <v>4.5043285091618701</v>
      </c>
      <c r="Y8" s="164">
        <v>4.3456036753773502</v>
      </c>
      <c r="Z8" s="164">
        <v>4.0423797379168596</v>
      </c>
      <c r="AA8" s="164">
        <v>4.4345826108705904</v>
      </c>
      <c r="AB8" s="164">
        <v>3.7405532549394298</v>
      </c>
      <c r="AC8" s="164">
        <v>0.88460889559974998</v>
      </c>
      <c r="AD8" s="164">
        <v>0.77544896610614999</v>
      </c>
      <c r="AE8" s="164">
        <v>0.47328876605981002</v>
      </c>
      <c r="AF8" s="164">
        <v>-0.61692672361699996</v>
      </c>
      <c r="AG8" s="164">
        <v>-4.0443136861328002</v>
      </c>
      <c r="AH8" s="164">
        <v>-0.43305760430340001</v>
      </c>
      <c r="AI8" s="164">
        <v>2.3498082008964101</v>
      </c>
      <c r="AJ8" s="164">
        <v>9.4947874630753102</v>
      </c>
      <c r="AK8" s="164">
        <v>0.68620665021520999</v>
      </c>
      <c r="AL8" s="164">
        <v>0.71485129928541002</v>
      </c>
      <c r="AM8" s="164">
        <v>10.8399326367617</v>
      </c>
      <c r="AN8" s="176">
        <v>4.7244396478138198</v>
      </c>
    </row>
    <row r="9" spans="1:40" ht="15" customHeight="1" x14ac:dyDescent="0.35">
      <c r="A9" s="77" t="s">
        <v>50</v>
      </c>
      <c r="B9" s="122" t="s">
        <v>5</v>
      </c>
      <c r="C9" s="164" t="s">
        <v>316</v>
      </c>
      <c r="D9" s="164">
        <v>2.2388130313346002</v>
      </c>
      <c r="E9" s="164">
        <v>6.34870841501795</v>
      </c>
      <c r="F9" s="164">
        <v>-4.0331959744255004</v>
      </c>
      <c r="G9" s="164">
        <v>0.62811150572021002</v>
      </c>
      <c r="H9" s="164">
        <v>1.8095173781084799</v>
      </c>
      <c r="I9" s="164">
        <v>0.99261743628966004</v>
      </c>
      <c r="J9" s="164">
        <v>2.0897513100289999</v>
      </c>
      <c r="K9" s="164">
        <v>1.2862250399571</v>
      </c>
      <c r="L9" s="164">
        <v>1.4778856670665499</v>
      </c>
      <c r="M9" s="164">
        <v>1.72561163623448</v>
      </c>
      <c r="N9" s="164">
        <v>0.76017385053294995</v>
      </c>
      <c r="O9" s="164">
        <v>5.0754128707250299</v>
      </c>
      <c r="P9" s="164">
        <v>1.95789517895229</v>
      </c>
      <c r="Q9" s="164">
        <v>5.0323658526752597</v>
      </c>
      <c r="R9" s="164">
        <v>3.0190437033375899</v>
      </c>
      <c r="S9" s="164">
        <v>2.2073126361020998</v>
      </c>
      <c r="T9" s="164">
        <v>1.8279522122392799</v>
      </c>
      <c r="U9" s="164">
        <v>0.79783917456339004</v>
      </c>
      <c r="V9" s="164">
        <v>-1.5189135392126001</v>
      </c>
      <c r="W9" s="164">
        <v>4.14564588776362</v>
      </c>
      <c r="X9" s="164">
        <v>3.24840067703785</v>
      </c>
      <c r="Y9" s="164">
        <v>3.2388801340206101</v>
      </c>
      <c r="Z9" s="164">
        <v>3.7833619043323101</v>
      </c>
      <c r="AA9" s="164">
        <v>4.22959799339095</v>
      </c>
      <c r="AB9" s="164">
        <v>2.3961220148268598</v>
      </c>
      <c r="AC9" s="164">
        <v>-1.7964334415645999</v>
      </c>
      <c r="AD9" s="164">
        <v>-2.8636214041122998</v>
      </c>
      <c r="AE9" s="164">
        <v>-0.77828524533480004</v>
      </c>
      <c r="AF9" s="164">
        <v>-2.4478737278958</v>
      </c>
      <c r="AG9" s="164">
        <v>-9.6635786782400999</v>
      </c>
      <c r="AH9" s="164">
        <v>-0.49205024137269998</v>
      </c>
      <c r="AI9" s="164">
        <v>1.73331343028882</v>
      </c>
      <c r="AJ9" s="164">
        <v>1.2943066257913101</v>
      </c>
      <c r="AK9" s="164">
        <v>0.75974037042425002</v>
      </c>
      <c r="AL9" s="164">
        <v>0.78944004533430001</v>
      </c>
      <c r="AM9" s="164">
        <v>0.80681661422766004</v>
      </c>
      <c r="AN9" s="176">
        <v>1.07599834285435</v>
      </c>
    </row>
    <row r="10" spans="1:40" ht="15" customHeight="1" x14ac:dyDescent="0.35">
      <c r="A10" s="77" t="s">
        <v>51</v>
      </c>
      <c r="B10" s="122" t="s">
        <v>6</v>
      </c>
      <c r="C10" s="164" t="s">
        <v>316</v>
      </c>
      <c r="D10" s="164" t="s">
        <v>316</v>
      </c>
      <c r="E10" s="164" t="s">
        <v>316</v>
      </c>
      <c r="F10" s="164" t="s">
        <v>316</v>
      </c>
      <c r="G10" s="164">
        <v>0.83318366269540001</v>
      </c>
      <c r="H10" s="164">
        <v>0.93104574867279999</v>
      </c>
      <c r="I10" s="164">
        <v>2.3117150636771999</v>
      </c>
      <c r="J10" s="164">
        <v>0.81841824419239995</v>
      </c>
      <c r="K10" s="164">
        <v>-1.0985368679153</v>
      </c>
      <c r="L10" s="164">
        <v>0.88429189959757004</v>
      </c>
      <c r="M10" s="164">
        <v>2.7420944051585101</v>
      </c>
      <c r="N10" s="164">
        <v>1.3398117372846301</v>
      </c>
      <c r="O10" s="164">
        <v>2.3979302093018302</v>
      </c>
      <c r="P10" s="164">
        <v>1.69680816971494</v>
      </c>
      <c r="Q10" s="164">
        <v>3.2890550539719201</v>
      </c>
      <c r="R10" s="164">
        <v>3.9820262019447101</v>
      </c>
      <c r="S10" s="164">
        <v>4.2777682079512003</v>
      </c>
      <c r="T10" s="164">
        <v>4.0084945368334299</v>
      </c>
      <c r="U10" s="164">
        <v>1.82349722375923</v>
      </c>
      <c r="V10" s="164">
        <v>-2.8987326378042999</v>
      </c>
      <c r="W10" s="164">
        <v>1.55107263897287</v>
      </c>
      <c r="X10" s="164">
        <v>1.6076653681533499</v>
      </c>
      <c r="Y10" s="164">
        <v>0.7897215894381</v>
      </c>
      <c r="Z10" s="164">
        <v>0.85434419772189996</v>
      </c>
      <c r="AA10" s="164">
        <v>-0.1797005988832</v>
      </c>
      <c r="AB10" s="164">
        <v>-0.2188011807435</v>
      </c>
      <c r="AC10" s="164">
        <v>-0.80631126658880004</v>
      </c>
      <c r="AD10" s="164">
        <v>-0.26530065306950001</v>
      </c>
      <c r="AE10" s="164">
        <v>0.11302147755097</v>
      </c>
      <c r="AF10" s="164">
        <v>-1.1960914407792</v>
      </c>
      <c r="AG10" s="164">
        <v>-7.6158755019626003</v>
      </c>
      <c r="AH10" s="164">
        <v>3.7176120855855901</v>
      </c>
      <c r="AI10" s="164">
        <v>0.95472699650460002</v>
      </c>
      <c r="AJ10" s="164">
        <v>0.25066274360296997</v>
      </c>
      <c r="AK10" s="164">
        <v>0.18891384500618</v>
      </c>
      <c r="AL10" s="164">
        <v>0.22177661148260999</v>
      </c>
      <c r="AM10" s="164">
        <v>0.25328842490100001</v>
      </c>
      <c r="AN10" s="176">
        <v>0.37345205217163002</v>
      </c>
    </row>
    <row r="11" spans="1:40" ht="15" customHeight="1" x14ac:dyDescent="0.35">
      <c r="A11" s="27" t="s">
        <v>52</v>
      </c>
      <c r="B11" s="122" t="s">
        <v>552</v>
      </c>
      <c r="C11" s="163">
        <v>-3.2586487055140001</v>
      </c>
      <c r="D11" s="163">
        <v>-3.1936678170506001</v>
      </c>
      <c r="E11" s="163">
        <v>-0.41951832987389998</v>
      </c>
      <c r="F11" s="163">
        <v>-2.4452679687257</v>
      </c>
      <c r="G11" s="163">
        <v>-15.393195400069001</v>
      </c>
      <c r="H11" s="163">
        <v>0.33147315986656001</v>
      </c>
      <c r="I11" s="163">
        <v>3.4534666258100102</v>
      </c>
      <c r="J11" s="163">
        <v>1.02471757470268</v>
      </c>
      <c r="K11" s="163">
        <v>-3.1002608083619001</v>
      </c>
      <c r="L11" s="163">
        <v>1.82159266952027</v>
      </c>
      <c r="M11" s="163">
        <v>1.1504722097112701</v>
      </c>
      <c r="N11" s="163">
        <v>2.5957893798545202</v>
      </c>
      <c r="O11" s="163">
        <v>1.84369679398829</v>
      </c>
      <c r="P11" s="163">
        <v>4.2369812276060497</v>
      </c>
      <c r="Q11" s="163">
        <v>4.3090028450811397</v>
      </c>
      <c r="R11" s="163">
        <v>4.4715262354654302</v>
      </c>
      <c r="S11" s="163">
        <v>5.0914394157199601</v>
      </c>
      <c r="T11" s="163">
        <v>5.4974617488889397</v>
      </c>
      <c r="U11" s="163">
        <v>4.8752182563840503</v>
      </c>
      <c r="V11" s="163">
        <v>6.1903861985191497</v>
      </c>
      <c r="W11" s="163">
        <v>7.1298311381759802</v>
      </c>
      <c r="X11" s="163">
        <v>2.4238835556049598</v>
      </c>
      <c r="Y11" s="163">
        <v>4.3101986706342101</v>
      </c>
      <c r="Z11" s="163">
        <v>1.8099998819710801</v>
      </c>
      <c r="AA11" s="163">
        <v>1.4803246346379</v>
      </c>
      <c r="AB11" s="163">
        <v>-0.18833296150189999</v>
      </c>
      <c r="AC11" s="163">
        <v>0.70675294820542001</v>
      </c>
      <c r="AD11" s="163">
        <v>0.49407574366418</v>
      </c>
      <c r="AE11" s="163">
        <v>1.04834210634776</v>
      </c>
      <c r="AF11" s="163">
        <v>-1.4513645106649999</v>
      </c>
      <c r="AG11" s="163">
        <v>-5.7784910633036004</v>
      </c>
      <c r="AH11" s="163">
        <v>-1.8601851588895999</v>
      </c>
      <c r="AI11" s="163">
        <v>-1.7100835325343</v>
      </c>
      <c r="AJ11" s="163">
        <v>-1.5203479528015</v>
      </c>
      <c r="AK11" s="163">
        <v>-1.3963621290106001</v>
      </c>
      <c r="AL11" s="163">
        <v>-1.3714283960288001</v>
      </c>
      <c r="AM11" s="163">
        <v>-1.3459643856742001</v>
      </c>
      <c r="AN11" s="175">
        <v>-1.4689293989822001</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-1.7433546952032</v>
      </c>
      <c r="M12" s="165">
        <v>-4.7043342654845004</v>
      </c>
      <c r="N12" s="165">
        <v>-0.80792900405279999</v>
      </c>
      <c r="O12" s="165">
        <v>-7.9387153777461998</v>
      </c>
      <c r="P12" s="165">
        <v>-16.419502094637998</v>
      </c>
      <c r="Q12" s="165">
        <v>-6.5642505628428003</v>
      </c>
      <c r="R12" s="165">
        <v>-7.8487469864996999</v>
      </c>
      <c r="S12" s="165">
        <v>-4.1813046386214996</v>
      </c>
      <c r="T12" s="165">
        <v>-4.1922461318642004</v>
      </c>
      <c r="U12" s="165">
        <v>-17.158522406723002</v>
      </c>
      <c r="V12" s="165">
        <v>6.1322689550599998</v>
      </c>
      <c r="W12" s="165">
        <v>18.073731565135599</v>
      </c>
      <c r="X12" s="165">
        <v>12.4556461133634</v>
      </c>
      <c r="Y12" s="165">
        <v>14.6933599325115</v>
      </c>
      <c r="Z12" s="165">
        <v>0.1780007762062</v>
      </c>
      <c r="AA12" s="165">
        <v>0.60251490287951004</v>
      </c>
      <c r="AB12" s="165">
        <v>0.11123464624652001</v>
      </c>
      <c r="AC12" s="165">
        <v>-1.0555964077646001</v>
      </c>
      <c r="AD12" s="165">
        <v>3.4466720780540201</v>
      </c>
      <c r="AE12" s="165">
        <v>3.36633447744018</v>
      </c>
      <c r="AF12" s="165">
        <v>-7.4681928069290997</v>
      </c>
      <c r="AG12" s="165">
        <v>-5.4726439453709999</v>
      </c>
      <c r="AH12" s="165">
        <v>3.53652432441464</v>
      </c>
      <c r="AI12" s="165">
        <v>1.4725131589134599</v>
      </c>
      <c r="AJ12" s="165">
        <v>1.3467325027983801</v>
      </c>
      <c r="AK12" s="165">
        <v>1.33405643602751</v>
      </c>
      <c r="AL12" s="165">
        <v>1.33887338531129</v>
      </c>
      <c r="AM12" s="165">
        <v>1.2876708430994901</v>
      </c>
      <c r="AN12" s="177">
        <v>1.3559504239995199</v>
      </c>
    </row>
    <row r="13" spans="1:40" ht="15" customHeight="1" thickBot="1" x14ac:dyDescent="0.4">
      <c r="A13" s="74" t="s">
        <v>805</v>
      </c>
      <c r="B13" s="126" t="s">
        <v>8</v>
      </c>
      <c r="C13" s="166">
        <v>-1.3802071520225001</v>
      </c>
      <c r="D13" s="166">
        <v>4.1267017623578797</v>
      </c>
      <c r="E13" s="166">
        <v>2.1226811901968601</v>
      </c>
      <c r="F13" s="166">
        <v>3.7352655982026599</v>
      </c>
      <c r="G13" s="166">
        <v>0.54772332669263002</v>
      </c>
      <c r="H13" s="166">
        <v>1.74298453163897</v>
      </c>
      <c r="I13" s="166">
        <v>2.9703381682296</v>
      </c>
      <c r="J13" s="166">
        <v>1.3185235358673699</v>
      </c>
      <c r="K13" s="166">
        <v>-0.9221215710806</v>
      </c>
      <c r="L13" s="166">
        <v>0.56895040428001997</v>
      </c>
      <c r="M13" s="166">
        <v>1.3854191492950201</v>
      </c>
      <c r="N13" s="166">
        <v>0.75713837669112005</v>
      </c>
      <c r="O13" s="166">
        <v>2.5200517892224399</v>
      </c>
      <c r="P13" s="166">
        <v>0.63038904197254997</v>
      </c>
      <c r="Q13" s="166">
        <v>3.0755215932860098</v>
      </c>
      <c r="R13" s="166">
        <v>4.0915345884175602</v>
      </c>
      <c r="S13" s="166">
        <v>4.1909073015101104</v>
      </c>
      <c r="T13" s="166">
        <v>4.44874132375661</v>
      </c>
      <c r="U13" s="166">
        <v>2.21138398885941</v>
      </c>
      <c r="V13" s="166">
        <v>-2.4236519177764002</v>
      </c>
      <c r="W13" s="166">
        <v>2.0733922989176099</v>
      </c>
      <c r="X13" s="166">
        <v>1.4820959263365301</v>
      </c>
      <c r="Y13" s="166">
        <v>1.9273948933612699</v>
      </c>
      <c r="Z13" s="166">
        <v>1.05840171305734</v>
      </c>
      <c r="AA13" s="166">
        <v>0.24129525704039001</v>
      </c>
      <c r="AB13" s="166">
        <v>-0.91519425728129999</v>
      </c>
      <c r="AC13" s="166">
        <v>-1.7218154362072</v>
      </c>
      <c r="AD13" s="166">
        <v>-0.97254982117800004</v>
      </c>
      <c r="AE13" s="166">
        <v>-0.96555858011939999</v>
      </c>
      <c r="AF13" s="166">
        <v>-2.0418138241307</v>
      </c>
      <c r="AG13" s="166">
        <v>-7.7935994913190001</v>
      </c>
      <c r="AH13" s="166">
        <v>1.49163931971353</v>
      </c>
      <c r="AI13" s="166">
        <v>0.16603391151939001</v>
      </c>
      <c r="AJ13" s="166">
        <v>0.16518763422818999</v>
      </c>
      <c r="AK13" s="166">
        <v>-0.14713769790039999</v>
      </c>
      <c r="AL13" s="166">
        <v>-7.4209182282400005E-2</v>
      </c>
      <c r="AM13" s="166">
        <v>0.36107300199318998</v>
      </c>
      <c r="AN13" s="178">
        <v>9.4021671252140004E-2</v>
      </c>
    </row>
    <row r="14" spans="1:40" ht="15" customHeight="1" x14ac:dyDescent="0.35">
      <c r="A14" s="77" t="s">
        <v>54</v>
      </c>
      <c r="B14" s="122" t="s">
        <v>9</v>
      </c>
      <c r="C14" s="164">
        <v>0.94944483837294003</v>
      </c>
      <c r="D14" s="164">
        <v>3.38663178633738</v>
      </c>
      <c r="E14" s="164">
        <v>-1.1358728987257001</v>
      </c>
      <c r="F14" s="164">
        <v>-8.0553990553842993</v>
      </c>
      <c r="G14" s="164">
        <v>-5.4743033023698997</v>
      </c>
      <c r="H14" s="164">
        <v>-9.2738842775400006</v>
      </c>
      <c r="I14" s="164">
        <v>-9.1106062352831998</v>
      </c>
      <c r="J14" s="164">
        <v>-0.60386280682920002</v>
      </c>
      <c r="K14" s="164">
        <v>3.67779467769157</v>
      </c>
      <c r="L14" s="164">
        <v>-0.15271047077569999</v>
      </c>
      <c r="M14" s="164">
        <v>-1.5765505647E-3</v>
      </c>
      <c r="N14" s="164">
        <v>-0.62017185354490001</v>
      </c>
      <c r="O14" s="164">
        <v>-0.37326421308820001</v>
      </c>
      <c r="P14" s="164">
        <v>-0.57158970694760003</v>
      </c>
      <c r="Q14" s="164">
        <v>0.52845385184010996</v>
      </c>
      <c r="R14" s="164">
        <v>1.0657296585641201</v>
      </c>
      <c r="S14" s="164">
        <v>2.0469141016020602</v>
      </c>
      <c r="T14" s="164">
        <v>0.10484775525939</v>
      </c>
      <c r="U14" s="164">
        <v>1.45655117316197</v>
      </c>
      <c r="V14" s="164">
        <v>0.45573143901085</v>
      </c>
      <c r="W14" s="164">
        <v>1.75624461627564</v>
      </c>
      <c r="X14" s="164">
        <v>0.74848923035046999</v>
      </c>
      <c r="Y14" s="164">
        <v>1.19801289223666</v>
      </c>
      <c r="Z14" s="164">
        <v>1.6873753045039599</v>
      </c>
      <c r="AA14" s="164">
        <v>1.02162635595064</v>
      </c>
      <c r="AB14" s="164">
        <v>-6.8864015514121002</v>
      </c>
      <c r="AC14" s="164">
        <v>-3.7083339526319001</v>
      </c>
      <c r="AD14" s="164">
        <v>-2.6467819524427001</v>
      </c>
      <c r="AE14" s="164">
        <v>-1.5575598198587</v>
      </c>
      <c r="AF14" s="164">
        <v>-1.2947748198496001</v>
      </c>
      <c r="AG14" s="164">
        <v>-4.0377959400545</v>
      </c>
      <c r="AH14" s="164">
        <v>-1.3900145254595</v>
      </c>
      <c r="AI14" s="164">
        <v>1.1424057452876799</v>
      </c>
      <c r="AJ14" s="164">
        <v>1.65146003602452</v>
      </c>
      <c r="AK14" s="164">
        <v>1.9652004272299901</v>
      </c>
      <c r="AL14" s="164">
        <v>2.2649090617901799</v>
      </c>
      <c r="AM14" s="164">
        <v>1.9459560933301501</v>
      </c>
      <c r="AN14" s="176">
        <v>1.7932788165531299</v>
      </c>
    </row>
    <row r="15" spans="1:40" ht="15" customHeight="1" x14ac:dyDescent="0.35">
      <c r="A15" s="77" t="s">
        <v>55</v>
      </c>
      <c r="B15" s="122" t="s">
        <v>10</v>
      </c>
      <c r="C15" s="164">
        <v>-8.9832613575898996</v>
      </c>
      <c r="D15" s="164">
        <v>-6.6010838846255</v>
      </c>
      <c r="E15" s="164">
        <v>-5.8547323248814003</v>
      </c>
      <c r="F15" s="164">
        <v>-5.9027811664772996</v>
      </c>
      <c r="G15" s="164">
        <v>-5.1987429716779996</v>
      </c>
      <c r="H15" s="164">
        <v>0.50147615237323995</v>
      </c>
      <c r="I15" s="164">
        <v>2.1272563959197601</v>
      </c>
      <c r="J15" s="164">
        <v>2.5710239333493798</v>
      </c>
      <c r="K15" s="164">
        <v>2.1929442124192899</v>
      </c>
      <c r="L15" s="164">
        <v>1.3849020137855199</v>
      </c>
      <c r="M15" s="164">
        <v>0.87444677569255003</v>
      </c>
      <c r="N15" s="164">
        <v>1.6491784008013499</v>
      </c>
      <c r="O15" s="164">
        <v>1.50538761790315</v>
      </c>
      <c r="P15" s="164">
        <v>1.8083574106575899</v>
      </c>
      <c r="Q15" s="164">
        <v>3.9445728036180898</v>
      </c>
      <c r="R15" s="164">
        <v>-0.70676423774219999</v>
      </c>
      <c r="S15" s="164">
        <v>0.67436178917906997</v>
      </c>
      <c r="T15" s="164">
        <v>2.0648668768557901</v>
      </c>
      <c r="U15" s="164">
        <v>0.68079522585912999</v>
      </c>
      <c r="V15" s="164">
        <v>-0.57577977274720005</v>
      </c>
      <c r="W15" s="164">
        <v>0.61941955241345004</v>
      </c>
      <c r="X15" s="164">
        <v>1.31438275796249</v>
      </c>
      <c r="Y15" s="164">
        <v>1.72656822823878</v>
      </c>
      <c r="Z15" s="164">
        <v>2.57770613762654</v>
      </c>
      <c r="AA15" s="164">
        <v>3.06186813629918</v>
      </c>
      <c r="AB15" s="164">
        <v>2.85570847804183</v>
      </c>
      <c r="AC15" s="164">
        <v>1.901016773764</v>
      </c>
      <c r="AD15" s="164">
        <v>0.85342554412785998</v>
      </c>
      <c r="AE15" s="164">
        <v>1.3792780815049099</v>
      </c>
      <c r="AF15" s="164">
        <v>1.07471844195115</v>
      </c>
      <c r="AG15" s="164">
        <v>-4.0244472075665998</v>
      </c>
      <c r="AH15" s="164">
        <v>1.04242650990096</v>
      </c>
      <c r="AI15" s="164">
        <v>1.98457083035723</v>
      </c>
      <c r="AJ15" s="164">
        <v>2.3480758165998199</v>
      </c>
      <c r="AK15" s="164">
        <v>2.72419553121486</v>
      </c>
      <c r="AL15" s="164">
        <v>2.8805297998992798</v>
      </c>
      <c r="AM15" s="164">
        <v>3.0607120564749399</v>
      </c>
      <c r="AN15" s="176">
        <v>2.5988863718123998</v>
      </c>
    </row>
    <row r="16" spans="1:40" ht="15" customHeight="1" x14ac:dyDescent="0.35">
      <c r="A16" s="77" t="s">
        <v>56</v>
      </c>
      <c r="B16" s="122" t="s">
        <v>11</v>
      </c>
      <c r="C16" s="164">
        <v>-0.8389220975078</v>
      </c>
      <c r="D16" s="164">
        <v>-3.2722746242902998</v>
      </c>
      <c r="E16" s="164">
        <v>-7.5167096444455002</v>
      </c>
      <c r="F16" s="164">
        <v>-4.0168141192895996</v>
      </c>
      <c r="G16" s="164">
        <v>9.3810707917153806</v>
      </c>
      <c r="H16" s="164">
        <v>0.36064482475872001</v>
      </c>
      <c r="I16" s="164">
        <v>-8.5848442406581</v>
      </c>
      <c r="J16" s="164">
        <v>1.5210130350114399</v>
      </c>
      <c r="K16" s="164">
        <v>0.87072899691127004</v>
      </c>
      <c r="L16" s="164">
        <v>0.50045562119987996</v>
      </c>
      <c r="M16" s="164">
        <v>-5.7632086837800003</v>
      </c>
      <c r="N16" s="164">
        <v>0.35968625530293002</v>
      </c>
      <c r="O16" s="164">
        <v>-5.9774080366099998E-2</v>
      </c>
      <c r="P16" s="164">
        <v>-4.2403491590640998</v>
      </c>
      <c r="Q16" s="164">
        <v>-2.0819214512704001</v>
      </c>
      <c r="R16" s="164">
        <v>0.93030259867659004</v>
      </c>
      <c r="S16" s="164">
        <v>2.7267121026768999</v>
      </c>
      <c r="T16" s="164">
        <v>2.0500887847930001</v>
      </c>
      <c r="U16" s="164">
        <v>0.80367646571847995</v>
      </c>
      <c r="V16" s="164">
        <v>1.28887015286688</v>
      </c>
      <c r="W16" s="164">
        <v>3.4589507295872899</v>
      </c>
      <c r="X16" s="164">
        <v>3.4431147480902098</v>
      </c>
      <c r="Y16" s="164">
        <v>4.63281007903002</v>
      </c>
      <c r="Z16" s="164">
        <v>-36.556919546225998</v>
      </c>
      <c r="AA16" s="164">
        <v>-0.28333443710020001</v>
      </c>
      <c r="AB16" s="164">
        <v>3.6650043479539498</v>
      </c>
      <c r="AC16" s="164">
        <v>3.72198936591283</v>
      </c>
      <c r="AD16" s="164">
        <v>3.2007482994064902</v>
      </c>
      <c r="AE16" s="164">
        <v>2.2545633224377899</v>
      </c>
      <c r="AF16" s="164">
        <v>1.2602375798816901</v>
      </c>
      <c r="AG16" s="164">
        <v>-0.79875632208210001</v>
      </c>
      <c r="AH16" s="164">
        <v>-2.8133070772039002</v>
      </c>
      <c r="AI16" s="164">
        <v>2.0262098596293598</v>
      </c>
      <c r="AJ16" s="164">
        <v>2.8768893151144499</v>
      </c>
      <c r="AK16" s="164">
        <v>2.8287593630500698</v>
      </c>
      <c r="AL16" s="164">
        <v>2.7654291830849602</v>
      </c>
      <c r="AM16" s="164">
        <v>2.6627138959999699</v>
      </c>
      <c r="AN16" s="176">
        <v>2.6315270766713401</v>
      </c>
    </row>
    <row r="17" spans="1:40" x14ac:dyDescent="0.35">
      <c r="A17" s="27" t="s">
        <v>57</v>
      </c>
      <c r="B17" s="154" t="s">
        <v>352</v>
      </c>
      <c r="C17" s="162">
        <v>-7.4424667698400004E-2</v>
      </c>
      <c r="D17" s="162">
        <v>6.92667977865153</v>
      </c>
      <c r="E17" s="162">
        <v>-0.82398396577470001</v>
      </c>
      <c r="F17" s="162">
        <v>-5.1649741049596001</v>
      </c>
      <c r="G17" s="162">
        <v>2.1160745490359001</v>
      </c>
      <c r="H17" s="162">
        <v>-4.0177851109527998</v>
      </c>
      <c r="I17" s="162">
        <v>-1.2760574181182001</v>
      </c>
      <c r="J17" s="162">
        <v>2.0977694816516101</v>
      </c>
      <c r="K17" s="162">
        <v>3.2825050497761201</v>
      </c>
      <c r="L17" s="162">
        <v>-4.1787482053716998</v>
      </c>
      <c r="M17" s="162">
        <v>-4.4636529042896003</v>
      </c>
      <c r="N17" s="162">
        <v>7.5099677821193103</v>
      </c>
      <c r="O17" s="162">
        <v>4.3872274413714498</v>
      </c>
      <c r="P17" s="162">
        <v>10.380872255692699</v>
      </c>
      <c r="Q17" s="162">
        <v>28.675993435403502</v>
      </c>
      <c r="R17" s="162">
        <v>4.42919182646067</v>
      </c>
      <c r="S17" s="162">
        <v>-2.8214931796439</v>
      </c>
      <c r="T17" s="162">
        <v>-0.1737456832924</v>
      </c>
      <c r="U17" s="162">
        <v>-0.3056965672452</v>
      </c>
      <c r="V17" s="162">
        <v>0.74645617253421004</v>
      </c>
      <c r="W17" s="162">
        <v>9.8719208408876096</v>
      </c>
      <c r="X17" s="162">
        <v>-3.1918864987869999</v>
      </c>
      <c r="Y17" s="162">
        <v>5.2006897248642501</v>
      </c>
      <c r="Z17" s="162">
        <v>2.2681981543452698</v>
      </c>
      <c r="AA17" s="162">
        <v>3.4262865725252101</v>
      </c>
      <c r="AB17" s="162">
        <v>-1.4572487631346001</v>
      </c>
      <c r="AC17" s="162">
        <v>-8.4805557542744001</v>
      </c>
      <c r="AD17" s="162">
        <v>-5.3382092403539998</v>
      </c>
      <c r="AE17" s="162">
        <v>-0.74422864847710002</v>
      </c>
      <c r="AF17" s="162">
        <v>-6.9024093819299998E-2</v>
      </c>
      <c r="AG17" s="162">
        <v>-3.7129534570388998</v>
      </c>
      <c r="AH17" s="162">
        <v>-1.9794831193154001</v>
      </c>
      <c r="AI17" s="162">
        <v>-0.56002220156409999</v>
      </c>
      <c r="AJ17" s="162">
        <v>-0.36428687729629999</v>
      </c>
      <c r="AK17" s="162">
        <v>1.46165439537849</v>
      </c>
      <c r="AL17" s="162">
        <v>1.5272976699563801</v>
      </c>
      <c r="AM17" s="162">
        <v>0.97501793595571995</v>
      </c>
      <c r="AN17" s="174">
        <v>0.60393118827328995</v>
      </c>
    </row>
    <row r="18" spans="1:40" x14ac:dyDescent="0.35">
      <c r="A18" s="27" t="s">
        <v>58</v>
      </c>
      <c r="B18" s="154" t="s">
        <v>921</v>
      </c>
      <c r="C18" s="162">
        <v>-1.7214074648333999</v>
      </c>
      <c r="D18" s="162">
        <v>0.60311794436837995</v>
      </c>
      <c r="E18" s="162">
        <v>1.3508470998436599</v>
      </c>
      <c r="F18" s="162">
        <v>-1.4523744605538</v>
      </c>
      <c r="G18" s="162">
        <v>-4.1157712533607</v>
      </c>
      <c r="H18" s="162">
        <v>1.0780070118394001</v>
      </c>
      <c r="I18" s="162">
        <v>0.58713951704684997</v>
      </c>
      <c r="J18" s="162">
        <v>-3.8167394952206002</v>
      </c>
      <c r="K18" s="162">
        <v>5.8355047519757202</v>
      </c>
      <c r="L18" s="162">
        <v>-6.4285944442509999</v>
      </c>
      <c r="M18" s="162">
        <v>8.5725729885262894</v>
      </c>
      <c r="N18" s="162">
        <v>-7.4995726408410999</v>
      </c>
      <c r="O18" s="162">
        <v>-1.8349711047871999</v>
      </c>
      <c r="P18" s="162">
        <v>-2.3879989441676002</v>
      </c>
      <c r="Q18" s="162">
        <v>-3.1411805449714998</v>
      </c>
      <c r="R18" s="162">
        <v>5.8257928519988802</v>
      </c>
      <c r="S18" s="162">
        <v>4.4579191466813501</v>
      </c>
      <c r="T18" s="162">
        <v>-9.7696477495096001</v>
      </c>
      <c r="U18" s="162">
        <v>2.7191634646023699</v>
      </c>
      <c r="V18" s="162">
        <v>8.0309579252800791</v>
      </c>
      <c r="W18" s="162">
        <v>6.6300900330071801</v>
      </c>
      <c r="X18" s="162">
        <v>-0.61046076149689998</v>
      </c>
      <c r="Y18" s="162">
        <v>7.1350910861373196</v>
      </c>
      <c r="Z18" s="162">
        <v>-3.1299979054814</v>
      </c>
      <c r="AA18" s="162">
        <v>4.1437452898673701</v>
      </c>
      <c r="AB18" s="162">
        <v>-5.9166456557971996</v>
      </c>
      <c r="AC18" s="162">
        <v>-12.941322323693999</v>
      </c>
      <c r="AD18" s="162">
        <v>-6.8004156334154997</v>
      </c>
      <c r="AE18" s="162">
        <v>-7.2711714406460004</v>
      </c>
      <c r="AF18" s="162">
        <v>-2.9505032339875998</v>
      </c>
      <c r="AG18" s="162">
        <v>-10.458882473336001</v>
      </c>
      <c r="AH18" s="162">
        <v>-2.6158100592246001</v>
      </c>
      <c r="AI18" s="162">
        <v>-0.18098236788979999</v>
      </c>
      <c r="AJ18" s="162">
        <v>0.49812123802616998</v>
      </c>
      <c r="AK18" s="162">
        <v>4.2380650153885</v>
      </c>
      <c r="AL18" s="162">
        <v>-0.61419818118659997</v>
      </c>
      <c r="AM18" s="162">
        <v>-1.6506524500899</v>
      </c>
      <c r="AN18" s="174">
        <v>0.43814448165509001</v>
      </c>
    </row>
    <row r="19" spans="1:40" x14ac:dyDescent="0.35">
      <c r="A19" s="27" t="s">
        <v>59</v>
      </c>
      <c r="B19" s="122" t="s">
        <v>577</v>
      </c>
      <c r="C19" s="163">
        <v>-9.6652199624488002</v>
      </c>
      <c r="D19" s="163">
        <v>-11.750431012769999</v>
      </c>
      <c r="E19" s="163">
        <v>-13.880902255745999</v>
      </c>
      <c r="F19" s="163">
        <v>-16.771918075192001</v>
      </c>
      <c r="G19" s="163">
        <v>-9.4948675566798997</v>
      </c>
      <c r="H19" s="163">
        <v>-0.50825739243839996</v>
      </c>
      <c r="I19" s="163">
        <v>-4.6434067785446</v>
      </c>
      <c r="J19" s="163">
        <v>-10.089868481152999</v>
      </c>
      <c r="K19" s="163">
        <v>-6.0671789967342002</v>
      </c>
      <c r="L19" s="163">
        <v>-6.0432619253553996</v>
      </c>
      <c r="M19" s="163">
        <v>-10.449211543764999</v>
      </c>
      <c r="N19" s="163">
        <v>-4.7740613721856997</v>
      </c>
      <c r="O19" s="163">
        <v>-3.12332348631E-2</v>
      </c>
      <c r="P19" s="163">
        <v>2.3876056715776302</v>
      </c>
      <c r="Q19" s="163">
        <v>3.4332031456902299</v>
      </c>
      <c r="R19" s="163">
        <v>2.8088075548403699</v>
      </c>
      <c r="S19" s="163">
        <v>1.9848586225671201</v>
      </c>
      <c r="T19" s="163">
        <v>2.8498616501081799</v>
      </c>
      <c r="U19" s="163">
        <v>2.7838494980476902</v>
      </c>
      <c r="V19" s="163">
        <v>-0.5005698344467</v>
      </c>
      <c r="W19" s="163">
        <v>3.59883860972529</v>
      </c>
      <c r="X19" s="163">
        <v>3.36641348869682</v>
      </c>
      <c r="Y19" s="163">
        <v>3.5717840342473601</v>
      </c>
      <c r="Z19" s="163">
        <v>4.9275699745231698</v>
      </c>
      <c r="AA19" s="163">
        <v>5.8958844555644001</v>
      </c>
      <c r="AB19" s="163">
        <v>3.44261807094873</v>
      </c>
      <c r="AC19" s="163">
        <v>-0.90774277656390001</v>
      </c>
      <c r="AD19" s="163">
        <v>0.40147370288432999</v>
      </c>
      <c r="AE19" s="163">
        <v>2.4557056592673101</v>
      </c>
      <c r="AF19" s="163">
        <v>1.1154758437543799</v>
      </c>
      <c r="AG19" s="163">
        <v>-1.4120510269280999</v>
      </c>
      <c r="AH19" s="163">
        <v>1.66440604214975</v>
      </c>
      <c r="AI19" s="163">
        <v>2.4201686243956</v>
      </c>
      <c r="AJ19" s="163">
        <v>3.4512950527894102</v>
      </c>
      <c r="AK19" s="163">
        <v>3.6765916222439601</v>
      </c>
      <c r="AL19" s="163">
        <v>3.5964738865795298</v>
      </c>
      <c r="AM19" s="163">
        <v>2.4213962021752602</v>
      </c>
      <c r="AN19" s="175">
        <v>3.1116078490600798</v>
      </c>
    </row>
    <row r="20" spans="1:40" x14ac:dyDescent="0.35">
      <c r="A20" s="27" t="s">
        <v>60</v>
      </c>
      <c r="B20" s="154" t="s">
        <v>353</v>
      </c>
      <c r="C20" s="162">
        <v>-0.53770190405380003</v>
      </c>
      <c r="D20" s="162">
        <v>-4.3608683326206004</v>
      </c>
      <c r="E20" s="162">
        <v>28.712861073086302</v>
      </c>
      <c r="F20" s="162">
        <v>6.7912166000207801</v>
      </c>
      <c r="G20" s="162">
        <v>12.7941324322972</v>
      </c>
      <c r="H20" s="162">
        <v>22.010461165764301</v>
      </c>
      <c r="I20" s="162">
        <v>47.031662136346</v>
      </c>
      <c r="J20" s="162">
        <v>138.44347289696699</v>
      </c>
      <c r="K20" s="162">
        <v>19.889972704007299</v>
      </c>
      <c r="L20" s="162">
        <v>21.339405954819899</v>
      </c>
      <c r="M20" s="162">
        <v>102.02673661276501</v>
      </c>
      <c r="N20" s="162">
        <v>53.567622208369798</v>
      </c>
      <c r="O20" s="162">
        <v>14.7652593065104</v>
      </c>
      <c r="P20" s="162">
        <v>9.7413239190512595</v>
      </c>
      <c r="Q20" s="162">
        <v>24.8843920047475</v>
      </c>
      <c r="R20" s="162">
        <v>3.5068022250210502</v>
      </c>
      <c r="S20" s="162">
        <v>1.75410610018054</v>
      </c>
      <c r="T20" s="162">
        <v>10.0640932845221</v>
      </c>
      <c r="U20" s="162">
        <v>12.441328818869801</v>
      </c>
      <c r="V20" s="162">
        <v>-3.2371585238306002</v>
      </c>
      <c r="W20" s="162">
        <v>-12.982733239512999</v>
      </c>
      <c r="X20" s="162">
        <v>1.85855390260603</v>
      </c>
      <c r="Y20" s="162">
        <v>3.6565678219185398</v>
      </c>
      <c r="Z20" s="162">
        <v>-8.1606272238374</v>
      </c>
      <c r="AA20" s="162">
        <v>-3.6883391250261002</v>
      </c>
      <c r="AB20" s="162">
        <v>-12.711340557188</v>
      </c>
      <c r="AC20" s="162">
        <v>-12.313593835408</v>
      </c>
      <c r="AD20" s="162">
        <v>-9.1677245085866996</v>
      </c>
      <c r="AE20" s="162">
        <v>-9.6002319632794002</v>
      </c>
      <c r="AF20" s="162">
        <v>-9.2389317292595994</v>
      </c>
      <c r="AG20" s="162">
        <v>-8.0796325689158</v>
      </c>
      <c r="AH20" s="162">
        <v>0.77672980218968002</v>
      </c>
      <c r="AI20" s="162">
        <v>-8.5756162019808002</v>
      </c>
      <c r="AJ20" s="162">
        <v>-4.4831505401478999</v>
      </c>
      <c r="AK20" s="162">
        <v>-3.9410131656386</v>
      </c>
      <c r="AL20" s="162">
        <v>-5.6028147308048997</v>
      </c>
      <c r="AM20" s="162">
        <v>-4.8944774137862996</v>
      </c>
      <c r="AN20" s="174">
        <v>-5.5136738895524999</v>
      </c>
    </row>
    <row r="21" spans="1:40" x14ac:dyDescent="0.35">
      <c r="A21" s="27" t="s">
        <v>61</v>
      </c>
      <c r="B21" s="154" t="s">
        <v>354</v>
      </c>
      <c r="C21" s="162">
        <v>2.29182542022353</v>
      </c>
      <c r="D21" s="162">
        <v>3.2641008057248002</v>
      </c>
      <c r="E21" s="162">
        <v>-5.6762245517893</v>
      </c>
      <c r="F21" s="162">
        <v>1.20134660834297</v>
      </c>
      <c r="G21" s="162">
        <v>1.0167678447856201</v>
      </c>
      <c r="H21" s="162">
        <v>2.2938459838214298</v>
      </c>
      <c r="I21" s="162">
        <v>1.01865014041596</v>
      </c>
      <c r="J21" s="162">
        <v>3.1083694872773302</v>
      </c>
      <c r="K21" s="162">
        <v>0.93709880524795997</v>
      </c>
      <c r="L21" s="162">
        <v>-11.145216115716</v>
      </c>
      <c r="M21" s="162">
        <v>-4.2236411129761997</v>
      </c>
      <c r="N21" s="162">
        <v>-0.25783601971969999</v>
      </c>
      <c r="O21" s="162">
        <v>-2.1697572042637998</v>
      </c>
      <c r="P21" s="162">
        <v>-0.73661994349990001</v>
      </c>
      <c r="Q21" s="162">
        <v>-1.4080064397573999</v>
      </c>
      <c r="R21" s="162">
        <v>-3.409339357576</v>
      </c>
      <c r="S21" s="162">
        <v>-4.6238052247721999</v>
      </c>
      <c r="T21" s="162">
        <v>3.2696063693002202</v>
      </c>
      <c r="U21" s="162">
        <v>-1.3473917937036</v>
      </c>
      <c r="V21" s="162">
        <v>-5.4175106982825998</v>
      </c>
      <c r="W21" s="162">
        <v>2.65721427025791</v>
      </c>
      <c r="X21" s="162">
        <v>3.2468530604356101</v>
      </c>
      <c r="Y21" s="162">
        <v>1.33814210077514</v>
      </c>
      <c r="Z21" s="162">
        <v>1.6034923861061099</v>
      </c>
      <c r="AA21" s="162">
        <v>0.73580982183749</v>
      </c>
      <c r="AB21" s="162">
        <v>0.4714171964476</v>
      </c>
      <c r="AC21" s="162">
        <v>-0.96904047415369998</v>
      </c>
      <c r="AD21" s="162">
        <v>-2.2975335060974</v>
      </c>
      <c r="AE21" s="162">
        <v>-1.7482282272897001</v>
      </c>
      <c r="AF21" s="162">
        <v>1.36571672125791</v>
      </c>
      <c r="AG21" s="162">
        <v>-4.1821813762706999</v>
      </c>
      <c r="AH21" s="162">
        <v>-0.88362941786869997</v>
      </c>
      <c r="AI21" s="162">
        <v>1.5559754585388299</v>
      </c>
      <c r="AJ21" s="162">
        <v>0.92791331557197998</v>
      </c>
      <c r="AK21" s="162">
        <v>1.174448633336</v>
      </c>
      <c r="AL21" s="162">
        <v>1.27162425528043</v>
      </c>
      <c r="AM21" s="162">
        <v>1.4138415780109199</v>
      </c>
      <c r="AN21" s="174">
        <v>1.26853480202138</v>
      </c>
    </row>
    <row r="22" spans="1:40" ht="15" thickBot="1" x14ac:dyDescent="0.4">
      <c r="A22" s="77" t="s">
        <v>62</v>
      </c>
      <c r="B22" s="122" t="s">
        <v>555</v>
      </c>
      <c r="C22" s="164">
        <v>-4.5312989803201003</v>
      </c>
      <c r="D22" s="164">
        <v>-1.0711630853459</v>
      </c>
      <c r="E22" s="164">
        <v>-1.4219315395498</v>
      </c>
      <c r="F22" s="164">
        <v>-0.88275856665319996</v>
      </c>
      <c r="G22" s="164">
        <v>0.33644862733023001</v>
      </c>
      <c r="H22" s="164">
        <v>0.25480144588717002</v>
      </c>
      <c r="I22" s="164">
        <v>-0.1082332448361</v>
      </c>
      <c r="J22" s="164">
        <v>-0.51455625077260003</v>
      </c>
      <c r="K22" s="164">
        <v>0.99506963967565998</v>
      </c>
      <c r="L22" s="164">
        <v>0.95551932627935998</v>
      </c>
      <c r="M22" s="164">
        <v>-1.1755930819627001</v>
      </c>
      <c r="N22" s="164">
        <v>0.6343851858317</v>
      </c>
      <c r="O22" s="164">
        <v>0.50916773936423998</v>
      </c>
      <c r="P22" s="164">
        <v>4.4796286660475202</v>
      </c>
      <c r="Q22" s="164">
        <v>1.58249281018141</v>
      </c>
      <c r="R22" s="164">
        <v>4.5529865207942803</v>
      </c>
      <c r="S22" s="164">
        <v>6.2783535767603</v>
      </c>
      <c r="T22" s="164">
        <v>0.38443163624033999</v>
      </c>
      <c r="U22" s="164">
        <v>5.1357266451902204</v>
      </c>
      <c r="V22" s="164">
        <v>-0.34290944155449998</v>
      </c>
      <c r="W22" s="164">
        <v>4.0136427056964701</v>
      </c>
      <c r="X22" s="164">
        <v>2.0507824850063798</v>
      </c>
      <c r="Y22" s="164">
        <v>1.02158521808174</v>
      </c>
      <c r="Z22" s="164">
        <v>2.80554766728859</v>
      </c>
      <c r="AA22" s="164">
        <v>4.5624004378872902</v>
      </c>
      <c r="AB22" s="164">
        <v>1.8664816233586801</v>
      </c>
      <c r="AC22" s="164">
        <v>2.2337004672115599</v>
      </c>
      <c r="AD22" s="164">
        <v>1.9325607680027901</v>
      </c>
      <c r="AE22" s="164">
        <v>1.10125039103801</v>
      </c>
      <c r="AF22" s="164">
        <v>0.30207860943353998</v>
      </c>
      <c r="AG22" s="164">
        <v>1.07014211929008</v>
      </c>
      <c r="AH22" s="164">
        <v>0.20939883513454999</v>
      </c>
      <c r="AI22" s="164">
        <v>0.95705318465422995</v>
      </c>
      <c r="AJ22" s="164">
        <v>1.27991186147509</v>
      </c>
      <c r="AK22" s="164">
        <v>1.50769818518693</v>
      </c>
      <c r="AL22" s="164">
        <v>1.66911888043266</v>
      </c>
      <c r="AM22" s="164">
        <v>1.8603050175297</v>
      </c>
      <c r="AN22" s="176">
        <v>1.4543326307561799</v>
      </c>
    </row>
    <row r="23" spans="1:40" ht="15" thickBot="1" x14ac:dyDescent="0.4">
      <c r="A23" s="74" t="s">
        <v>805</v>
      </c>
      <c r="B23" s="126" t="s">
        <v>12</v>
      </c>
      <c r="C23" s="166">
        <v>-5.9993678569610998</v>
      </c>
      <c r="D23" s="166">
        <v>-5.1237657781352999</v>
      </c>
      <c r="E23" s="166">
        <v>-7.4036755064564996</v>
      </c>
      <c r="F23" s="166">
        <v>-7.7547815961820001</v>
      </c>
      <c r="G23" s="166">
        <v>-4.4375519533628003</v>
      </c>
      <c r="H23" s="166">
        <v>-3.8672690311999998E-2</v>
      </c>
      <c r="I23" s="166">
        <v>-0.7104192735714</v>
      </c>
      <c r="J23" s="166">
        <v>1.2386614849447599</v>
      </c>
      <c r="K23" s="166">
        <v>1.10339194041484</v>
      </c>
      <c r="L23" s="166">
        <v>-3.2793147332267001</v>
      </c>
      <c r="M23" s="166">
        <v>4.44343159976785</v>
      </c>
      <c r="N23" s="166">
        <v>4.2307712498768302</v>
      </c>
      <c r="O23" s="166">
        <v>1.7916362440877101</v>
      </c>
      <c r="P23" s="166">
        <v>2.4829255013835798</v>
      </c>
      <c r="Q23" s="166">
        <v>7.5929346732176901</v>
      </c>
      <c r="R23" s="166">
        <v>1.60542501586232</v>
      </c>
      <c r="S23" s="166">
        <v>0.70256858289947</v>
      </c>
      <c r="T23" s="166">
        <v>2.3779394401727201</v>
      </c>
      <c r="U23" s="166">
        <v>3.2668786484349801</v>
      </c>
      <c r="V23" s="166">
        <v>-0.29060608036340002</v>
      </c>
      <c r="W23" s="166">
        <v>1.27115819225719</v>
      </c>
      <c r="X23" s="166">
        <v>1.57313724265016</v>
      </c>
      <c r="Y23" s="166">
        <v>3.53988637136887</v>
      </c>
      <c r="Z23" s="166">
        <v>0.24554786012678001</v>
      </c>
      <c r="AA23" s="166">
        <v>2.6489053561596898</v>
      </c>
      <c r="AB23" s="166">
        <v>-0.38945674094249999</v>
      </c>
      <c r="AC23" s="166">
        <v>-2.7219554001131998</v>
      </c>
      <c r="AD23" s="166">
        <v>-1.7988378677636001</v>
      </c>
      <c r="AE23" s="166">
        <v>-0.53681351150400003</v>
      </c>
      <c r="AF23" s="166">
        <v>-0.27206544402709998</v>
      </c>
      <c r="AG23" s="166">
        <v>-3.9492608420017001</v>
      </c>
      <c r="AH23" s="166">
        <v>0.31427173166421002</v>
      </c>
      <c r="AI23" s="166">
        <v>0.82844537846988997</v>
      </c>
      <c r="AJ23" s="166">
        <v>1.63503611991234</v>
      </c>
      <c r="AK23" s="166">
        <v>2.29199730389101</v>
      </c>
      <c r="AL23" s="166">
        <v>1.9924363579711999</v>
      </c>
      <c r="AM23" s="166">
        <v>1.61964412777584</v>
      </c>
      <c r="AN23" s="178">
        <v>1.6723267147146199</v>
      </c>
    </row>
    <row r="24" spans="1:40" x14ac:dyDescent="0.35">
      <c r="A24" s="77" t="s">
        <v>63</v>
      </c>
      <c r="B24" s="122" t="s">
        <v>13</v>
      </c>
      <c r="C24" s="164">
        <v>4.2431624563662904</v>
      </c>
      <c r="D24" s="164">
        <v>-8.8731828014709997</v>
      </c>
      <c r="E24" s="164">
        <v>4.2863620752134199</v>
      </c>
      <c r="F24" s="164">
        <v>-0.41358974439689999</v>
      </c>
      <c r="G24" s="164">
        <v>-6.7083779223636997</v>
      </c>
      <c r="H24" s="164">
        <v>2.7164662153692798</v>
      </c>
      <c r="I24" s="164">
        <v>-3.2182644701592</v>
      </c>
      <c r="J24" s="164">
        <v>1.6290537452426901</v>
      </c>
      <c r="K24" s="164">
        <v>-2.5915279273234999</v>
      </c>
      <c r="L24" s="164">
        <v>0.10705973124921001</v>
      </c>
      <c r="M24" s="164">
        <v>-3.4328518655681002</v>
      </c>
      <c r="N24" s="164">
        <v>2.8765131498599299</v>
      </c>
      <c r="O24" s="164">
        <v>2.1201755753665901</v>
      </c>
      <c r="P24" s="164">
        <v>-0.43005750305840001</v>
      </c>
      <c r="Q24" s="164">
        <v>0.68056112701439997</v>
      </c>
      <c r="R24" s="164">
        <v>3.2564429141654498</v>
      </c>
      <c r="S24" s="164">
        <v>-4.1485040760532996</v>
      </c>
      <c r="T24" s="164">
        <v>-1.5838574203197</v>
      </c>
      <c r="U24" s="164">
        <v>1.4964231374397301</v>
      </c>
      <c r="V24" s="164">
        <v>0.78351508645453005</v>
      </c>
      <c r="W24" s="164">
        <v>1.3033064320639101</v>
      </c>
      <c r="X24" s="164">
        <v>1.65524540675337</v>
      </c>
      <c r="Y24" s="164">
        <v>0.70459093792030003</v>
      </c>
      <c r="Z24" s="164">
        <v>1.9802269953181599</v>
      </c>
      <c r="AA24" s="164">
        <v>-0.29733103371730002</v>
      </c>
      <c r="AB24" s="164">
        <v>-1.0519995694451001</v>
      </c>
      <c r="AC24" s="164">
        <v>1.0948614611282901</v>
      </c>
      <c r="AD24" s="164">
        <v>1.8359958008355299</v>
      </c>
      <c r="AE24" s="164">
        <v>1.34389778363932</v>
      </c>
      <c r="AF24" s="164">
        <v>-0.46485770139429999</v>
      </c>
      <c r="AG24" s="164">
        <v>-2.6435675718269001</v>
      </c>
      <c r="AH24" s="164">
        <v>-0.55699150089500005</v>
      </c>
      <c r="AI24" s="164">
        <v>1.6609233634479901</v>
      </c>
      <c r="AJ24" s="164">
        <v>1.54657167574706</v>
      </c>
      <c r="AK24" s="164">
        <v>1.7543854871769</v>
      </c>
      <c r="AL24" s="164">
        <v>2.2129695359407</v>
      </c>
      <c r="AM24" s="164">
        <v>2.3410587551689201</v>
      </c>
      <c r="AN24" s="176">
        <v>1.90269564085444</v>
      </c>
    </row>
    <row r="25" spans="1:40" x14ac:dyDescent="0.35">
      <c r="A25" s="77" t="s">
        <v>64</v>
      </c>
      <c r="B25" s="122" t="s">
        <v>14</v>
      </c>
      <c r="C25" s="164" t="s">
        <v>316</v>
      </c>
      <c r="D25" s="164">
        <v>-7.0464446650412</v>
      </c>
      <c r="E25" s="164">
        <v>-0.77996012870749998</v>
      </c>
      <c r="F25" s="164">
        <v>-7.2715557144603</v>
      </c>
      <c r="G25" s="164">
        <v>-1.9719463662853001</v>
      </c>
      <c r="H25" s="164">
        <v>-4.7090065054231998</v>
      </c>
      <c r="I25" s="164">
        <v>-5.7161457922428998</v>
      </c>
      <c r="J25" s="164">
        <v>-3.7881111399148</v>
      </c>
      <c r="K25" s="164">
        <v>-2.7708690753846001</v>
      </c>
      <c r="L25" s="164">
        <v>5.1010766933540001E-2</v>
      </c>
      <c r="M25" s="164">
        <v>-1.7574226408791001</v>
      </c>
      <c r="N25" s="164">
        <v>-0.35140684797010002</v>
      </c>
      <c r="O25" s="164">
        <v>1.3093437921372699</v>
      </c>
      <c r="P25" s="164">
        <v>1.46238890567236</v>
      </c>
      <c r="Q25" s="164">
        <v>1.18541178978424</v>
      </c>
      <c r="R25" s="164">
        <v>1.5775658926871301</v>
      </c>
      <c r="S25" s="164">
        <v>3.3334292016615001</v>
      </c>
      <c r="T25" s="164">
        <v>3.59513660615873</v>
      </c>
      <c r="U25" s="164">
        <v>4.3922528918224497</v>
      </c>
      <c r="V25" s="164">
        <v>0.20972270690806999</v>
      </c>
      <c r="W25" s="164">
        <v>2.6136268757368302</v>
      </c>
      <c r="X25" s="164">
        <v>5.5988134179539903</v>
      </c>
      <c r="Y25" s="164">
        <v>3.09529566495155</v>
      </c>
      <c r="Z25" s="164">
        <v>3.19851978194801</v>
      </c>
      <c r="AA25" s="164">
        <v>5.2256551823574302</v>
      </c>
      <c r="AB25" s="164">
        <v>5.8736851367856797</v>
      </c>
      <c r="AC25" s="164">
        <v>5.1785819034763598</v>
      </c>
      <c r="AD25" s="164">
        <v>3.4094493007958602</v>
      </c>
      <c r="AE25" s="164">
        <v>6.8178316542071098</v>
      </c>
      <c r="AF25" s="164">
        <v>5.8841161852748503</v>
      </c>
      <c r="AG25" s="164">
        <v>-0.47666198976750002</v>
      </c>
      <c r="AH25" s="164">
        <v>3.5127923951079398</v>
      </c>
      <c r="AI25" s="164">
        <v>4.0566790797943701</v>
      </c>
      <c r="AJ25" s="164">
        <v>4.5996731087003697</v>
      </c>
      <c r="AK25" s="164">
        <v>4.6468184572432101</v>
      </c>
      <c r="AL25" s="164">
        <v>4.6909317486112796</v>
      </c>
      <c r="AM25" s="164">
        <v>4.7360951793544501</v>
      </c>
      <c r="AN25" s="176">
        <v>4.5457427073341501</v>
      </c>
    </row>
    <row r="26" spans="1:40" x14ac:dyDescent="0.35">
      <c r="A26" s="77" t="s">
        <v>65</v>
      </c>
      <c r="B26" s="122" t="s">
        <v>15</v>
      </c>
      <c r="C26" s="164" t="s">
        <v>316</v>
      </c>
      <c r="D26" s="164" t="s">
        <v>316</v>
      </c>
      <c r="E26" s="164" t="s">
        <v>316</v>
      </c>
      <c r="F26" s="164">
        <v>13.8382392724825</v>
      </c>
      <c r="G26" s="164">
        <v>22.018838971880999</v>
      </c>
      <c r="H26" s="164">
        <v>2.98418890118558</v>
      </c>
      <c r="I26" s="164">
        <v>9.5213710799992892</v>
      </c>
      <c r="J26" s="164">
        <v>7.9626390377792697</v>
      </c>
      <c r="K26" s="164">
        <v>1.4457934039006901</v>
      </c>
      <c r="L26" s="164">
        <v>-1.2000735375106</v>
      </c>
      <c r="M26" s="164">
        <v>-14.457462374042001</v>
      </c>
      <c r="N26" s="164">
        <v>4.9859650957353399</v>
      </c>
      <c r="O26" s="164">
        <v>-1.4093761840576999</v>
      </c>
      <c r="P26" s="164">
        <v>-7.1434026565825004</v>
      </c>
      <c r="Q26" s="164">
        <v>-2.9810106415007001</v>
      </c>
      <c r="R26" s="164">
        <v>-1.3027381854640001</v>
      </c>
      <c r="S26" s="164">
        <v>-4.0762119423462</v>
      </c>
      <c r="T26" s="164">
        <v>-1.2245242586863001</v>
      </c>
      <c r="U26" s="164">
        <v>-21.178287701214</v>
      </c>
      <c r="V26" s="164">
        <v>10.1248324933073</v>
      </c>
      <c r="W26" s="164">
        <v>9.0862436151853707</v>
      </c>
      <c r="X26" s="164">
        <v>24.007136220953601</v>
      </c>
      <c r="Y26" s="164">
        <v>0.75324034874429002</v>
      </c>
      <c r="Z26" s="164">
        <v>-11.311669835195</v>
      </c>
      <c r="AA26" s="164">
        <v>29.7485689227431</v>
      </c>
      <c r="AB26" s="164">
        <v>-21.366372396890998</v>
      </c>
      <c r="AC26" s="164">
        <v>6.3179603837789697</v>
      </c>
      <c r="AD26" s="164">
        <v>-10.972767690232001</v>
      </c>
      <c r="AE26" s="164">
        <v>11.725899015900801</v>
      </c>
      <c r="AF26" s="164">
        <v>2.5199648093315301</v>
      </c>
      <c r="AG26" s="164">
        <v>-2.0083447645830002</v>
      </c>
      <c r="AH26" s="164">
        <v>1.3384099907950699</v>
      </c>
      <c r="AI26" s="164">
        <v>3.08661083239517</v>
      </c>
      <c r="AJ26" s="164">
        <v>1.9720665682520899</v>
      </c>
      <c r="AK26" s="164">
        <v>1.9684398065178399</v>
      </c>
      <c r="AL26" s="164">
        <v>1.98913089563303</v>
      </c>
      <c r="AM26" s="164">
        <v>2.0219551166619398</v>
      </c>
      <c r="AN26" s="176">
        <v>2.2066980473059798</v>
      </c>
    </row>
    <row r="27" spans="1:40" x14ac:dyDescent="0.35">
      <c r="A27" s="77" t="s">
        <v>66</v>
      </c>
      <c r="B27" s="122" t="s">
        <v>16</v>
      </c>
      <c r="C27" s="164">
        <v>-0.8597493108384</v>
      </c>
      <c r="D27" s="164">
        <v>-10.438642286734</v>
      </c>
      <c r="E27" s="164">
        <v>-12.120047435389001</v>
      </c>
      <c r="F27" s="164">
        <v>9.3813048942850497</v>
      </c>
      <c r="G27" s="164">
        <v>-4.9517626511899997E-2</v>
      </c>
      <c r="H27" s="164">
        <v>2.6481958554628999</v>
      </c>
      <c r="I27" s="164">
        <v>9.9934152503636593</v>
      </c>
      <c r="J27" s="164">
        <v>-0.23289091752890001</v>
      </c>
      <c r="K27" s="164">
        <v>-6.9601095309548997</v>
      </c>
      <c r="L27" s="164">
        <v>3.2618266324660001</v>
      </c>
      <c r="M27" s="164">
        <v>6.7165546764133701</v>
      </c>
      <c r="N27" s="164">
        <v>4.3515962684263396</v>
      </c>
      <c r="O27" s="164">
        <v>-1.2718714915556999</v>
      </c>
      <c r="P27" s="164">
        <v>-4.8516650990787999</v>
      </c>
      <c r="Q27" s="164">
        <v>8.5871137196476504</v>
      </c>
      <c r="R27" s="164">
        <v>9.4927652796974993</v>
      </c>
      <c r="S27" s="164">
        <v>8.4558515386056605</v>
      </c>
      <c r="T27" s="164">
        <v>8.7717952545976807</v>
      </c>
      <c r="U27" s="164">
        <v>8.1933692890663607</v>
      </c>
      <c r="V27" s="164">
        <v>7.00887204207742</v>
      </c>
      <c r="W27" s="164">
        <v>7.56362358775303</v>
      </c>
      <c r="X27" s="164">
        <v>8.3104012105178509</v>
      </c>
      <c r="Y27" s="164">
        <v>5.6673037612023904</v>
      </c>
      <c r="Z27" s="164">
        <v>6.8366158193732103</v>
      </c>
      <c r="AA27" s="164">
        <v>7.2545176321027602</v>
      </c>
      <c r="AB27" s="164">
        <v>7.39880095859316</v>
      </c>
      <c r="AC27" s="164">
        <v>5.1145282068259199</v>
      </c>
      <c r="AD27" s="164">
        <v>7.3130992187306401</v>
      </c>
      <c r="AE27" s="164">
        <v>4.9175662778329103</v>
      </c>
      <c r="AF27" s="164">
        <v>6.2601972660790501</v>
      </c>
      <c r="AG27" s="164">
        <v>3.3958264015514299</v>
      </c>
      <c r="AH27" s="164">
        <v>-0.53140634229869999</v>
      </c>
      <c r="AI27" s="164" t="s">
        <v>316</v>
      </c>
      <c r="AJ27" s="164" t="s">
        <v>316</v>
      </c>
      <c r="AK27" s="164" t="s">
        <v>316</v>
      </c>
      <c r="AL27" s="164" t="s">
        <v>316</v>
      </c>
      <c r="AM27" s="164" t="s">
        <v>316</v>
      </c>
      <c r="AN27" s="176" t="s">
        <v>316</v>
      </c>
    </row>
    <row r="28" spans="1:40" x14ac:dyDescent="0.35">
      <c r="A28" s="77" t="s">
        <v>67</v>
      </c>
      <c r="B28" s="122" t="s">
        <v>17</v>
      </c>
      <c r="C28" s="164">
        <v>0.66841582287627999</v>
      </c>
      <c r="D28" s="164">
        <v>-1.9549887636195</v>
      </c>
      <c r="E28" s="164">
        <v>-4.2219178990634001</v>
      </c>
      <c r="F28" s="164">
        <v>-3.1914942409606999</v>
      </c>
      <c r="G28" s="164">
        <v>-0.5667267779099</v>
      </c>
      <c r="H28" s="164">
        <v>1.21557574301087</v>
      </c>
      <c r="I28" s="164">
        <v>1.1565784304389</v>
      </c>
      <c r="J28" s="164">
        <v>-2.4092319213679998</v>
      </c>
      <c r="K28" s="164">
        <v>0.14058586170446999</v>
      </c>
      <c r="L28" s="164">
        <v>-0.58840052581299995</v>
      </c>
      <c r="M28" s="164">
        <v>-2.3710503909399998</v>
      </c>
      <c r="N28" s="164">
        <v>1.18062623744457</v>
      </c>
      <c r="O28" s="164">
        <v>-2.2073808702214999</v>
      </c>
      <c r="P28" s="164">
        <v>0.19691672623243001</v>
      </c>
      <c r="Q28" s="164">
        <v>1.826533859248</v>
      </c>
      <c r="R28" s="164">
        <v>2.8095526569370199</v>
      </c>
      <c r="S28" s="164">
        <v>2.9747939066217701</v>
      </c>
      <c r="T28" s="164">
        <v>3.9331122988408498</v>
      </c>
      <c r="U28" s="164">
        <v>-2.5034037090184</v>
      </c>
      <c r="V28" s="164">
        <v>0.50384863835538996</v>
      </c>
      <c r="W28" s="164">
        <v>5.4907566699432797</v>
      </c>
      <c r="X28" s="164">
        <v>2.3272173599908701</v>
      </c>
      <c r="Y28" s="164">
        <v>1.8209549760177299</v>
      </c>
      <c r="Z28" s="164">
        <v>1.11506824198197</v>
      </c>
      <c r="AA28" s="164">
        <v>2.3663378151218102</v>
      </c>
      <c r="AB28" s="164">
        <v>2.3844857669060699</v>
      </c>
      <c r="AC28" s="164">
        <v>1.72097796990956</v>
      </c>
      <c r="AD28" s="164">
        <v>1.39772096702491</v>
      </c>
      <c r="AE28" s="164">
        <v>3.22143286473904</v>
      </c>
      <c r="AF28" s="164">
        <v>2.6220842096680701</v>
      </c>
      <c r="AG28" s="164">
        <v>-2.5358511946353999</v>
      </c>
      <c r="AH28" s="164">
        <v>3.2663112414298601</v>
      </c>
      <c r="AI28" s="164">
        <v>3.7252449152737799</v>
      </c>
      <c r="AJ28" s="164">
        <v>3.4247014919384799</v>
      </c>
      <c r="AK28" s="164">
        <v>3.2300946731103699</v>
      </c>
      <c r="AL28" s="164">
        <v>3.2895870814251502</v>
      </c>
      <c r="AM28" s="164">
        <v>3.3159563849377101</v>
      </c>
      <c r="AN28" s="176">
        <v>3.3969676894358001</v>
      </c>
    </row>
    <row r="29" spans="1:40" x14ac:dyDescent="0.35">
      <c r="A29" s="77" t="s">
        <v>68</v>
      </c>
      <c r="B29" s="122" t="s">
        <v>18</v>
      </c>
      <c r="C29" s="164">
        <v>0.19477662206543001</v>
      </c>
      <c r="D29" s="164">
        <v>-9.0063691027690993</v>
      </c>
      <c r="E29" s="164">
        <v>-1.7680854497588001</v>
      </c>
      <c r="F29" s="164">
        <v>-0.91367309976230004</v>
      </c>
      <c r="G29" s="164">
        <v>-3.0337902475395002</v>
      </c>
      <c r="H29" s="164">
        <v>-1.4064514120236999</v>
      </c>
      <c r="I29" s="164">
        <v>-0.9854653811952</v>
      </c>
      <c r="J29" s="164">
        <v>0.47625281573325001</v>
      </c>
      <c r="K29" s="164">
        <v>0.68260386985730004</v>
      </c>
      <c r="L29" s="164">
        <v>1.4537239430867599</v>
      </c>
      <c r="M29" s="164">
        <v>1.2484363484008401</v>
      </c>
      <c r="N29" s="164">
        <v>2.7597750520913298</v>
      </c>
      <c r="O29" s="164">
        <v>-15.042186201371999</v>
      </c>
      <c r="P29" s="164">
        <v>6.5190291152895297</v>
      </c>
      <c r="Q29" s="164">
        <v>2.1598165246354202</v>
      </c>
      <c r="R29" s="164">
        <v>1.7066993860389601</v>
      </c>
      <c r="S29" s="164">
        <v>2.3641960870502001</v>
      </c>
      <c r="T29" s="164">
        <v>2.7010786195095</v>
      </c>
      <c r="U29" s="164">
        <v>3.7083835810925598</v>
      </c>
      <c r="V29" s="164">
        <v>-6.6519173040768003</v>
      </c>
      <c r="W29" s="164">
        <v>-2.1518658636099</v>
      </c>
      <c r="X29" s="164">
        <v>-1.1886803190138</v>
      </c>
      <c r="Y29" s="164">
        <v>0.23301833883845</v>
      </c>
      <c r="Z29" s="164">
        <v>-0.4379498099145</v>
      </c>
      <c r="AA29" s="164">
        <v>0.58535599172245001</v>
      </c>
      <c r="AB29" s="164">
        <v>0.39086432868604998</v>
      </c>
      <c r="AC29" s="164">
        <v>1.2348664251161401</v>
      </c>
      <c r="AD29" s="164">
        <v>1.18508887253852</v>
      </c>
      <c r="AE29" s="164">
        <v>0.47599764259543997</v>
      </c>
      <c r="AF29" s="164">
        <v>1.6741201610972101</v>
      </c>
      <c r="AG29" s="164">
        <v>-8.5652257779224996</v>
      </c>
      <c r="AH29" s="164">
        <v>0.24735439840282</v>
      </c>
      <c r="AI29" s="164">
        <v>2.0600782883770399</v>
      </c>
      <c r="AJ29" s="164">
        <v>2.42252216744438</v>
      </c>
      <c r="AK29" s="164">
        <v>2.3753723395861099</v>
      </c>
      <c r="AL29" s="164">
        <v>2.3306969123430701</v>
      </c>
      <c r="AM29" s="164">
        <v>2.2692437720732102</v>
      </c>
      <c r="AN29" s="176">
        <v>2.29150463353665</v>
      </c>
    </row>
    <row r="30" spans="1:40" x14ac:dyDescent="0.35">
      <c r="A30" s="77" t="s">
        <v>69</v>
      </c>
      <c r="B30" s="122" t="s">
        <v>19</v>
      </c>
      <c r="C30" s="164">
        <v>6.14275457165457</v>
      </c>
      <c r="D30" s="164">
        <v>3.20736087308957</v>
      </c>
      <c r="E30" s="164">
        <v>5.0850845499144999</v>
      </c>
      <c r="F30" s="164">
        <v>3.5845581151017898</v>
      </c>
      <c r="G30" s="164">
        <v>2.6834751817899001</v>
      </c>
      <c r="H30" s="164">
        <v>2.9451894121036402</v>
      </c>
      <c r="I30" s="164">
        <v>4.3603104827986803</v>
      </c>
      <c r="J30" s="164">
        <v>4.5713013032466598</v>
      </c>
      <c r="K30" s="164">
        <v>5.0569085394808599</v>
      </c>
      <c r="L30" s="164">
        <v>1.7137191630779001</v>
      </c>
      <c r="M30" s="164">
        <v>7.3179354670770698</v>
      </c>
      <c r="N30" s="164">
        <v>2.4565969821889801</v>
      </c>
      <c r="O30" s="164">
        <v>0.95940107019833998</v>
      </c>
      <c r="P30" s="164">
        <v>5.3540020700358202</v>
      </c>
      <c r="Q30" s="164">
        <v>3.7266860090551699</v>
      </c>
      <c r="R30" s="164">
        <v>0.92603899078463003</v>
      </c>
      <c r="S30" s="164">
        <v>3.9963538040509299</v>
      </c>
      <c r="T30" s="164">
        <v>5.2300409688409699</v>
      </c>
      <c r="U30" s="164">
        <v>4.9303319347169197</v>
      </c>
      <c r="V30" s="164">
        <v>2.92180762646875</v>
      </c>
      <c r="W30" s="164">
        <v>4.04618548455002</v>
      </c>
      <c r="X30" s="164">
        <v>3.8178112536551199</v>
      </c>
      <c r="Y30" s="164">
        <v>3.2967216650802098</v>
      </c>
      <c r="Z30" s="164">
        <v>3.19823407629509</v>
      </c>
      <c r="AA30" s="164">
        <v>3.5886169877443699</v>
      </c>
      <c r="AB30" s="164">
        <v>3.3799020865412399</v>
      </c>
      <c r="AC30" s="164">
        <v>3.6393891990393699</v>
      </c>
      <c r="AD30" s="164">
        <v>3.5983846239753898</v>
      </c>
      <c r="AE30" s="164">
        <v>3.53966004647013</v>
      </c>
      <c r="AF30" s="164">
        <v>2.81306112043367</v>
      </c>
      <c r="AG30" s="164">
        <v>-15.040320277911</v>
      </c>
      <c r="AH30" s="164">
        <v>4.8630429035506797</v>
      </c>
      <c r="AI30" s="164">
        <v>6.5918535823657898</v>
      </c>
      <c r="AJ30" s="164">
        <v>3.9236095604182002</v>
      </c>
      <c r="AK30" s="164">
        <v>3.4493156695869698</v>
      </c>
      <c r="AL30" s="164">
        <v>3.2711131325770602</v>
      </c>
      <c r="AM30" s="164">
        <v>3.2937698748073001</v>
      </c>
      <c r="AN30" s="176">
        <v>4.0983316017121396</v>
      </c>
    </row>
    <row r="31" spans="1:40" x14ac:dyDescent="0.35">
      <c r="A31" s="77" t="s">
        <v>70</v>
      </c>
      <c r="B31" s="122" t="s">
        <v>20</v>
      </c>
      <c r="C31" s="164">
        <v>0.25501412228700998</v>
      </c>
      <c r="D31" s="164">
        <v>-1.53116983995</v>
      </c>
      <c r="E31" s="164">
        <v>12.6708143667586</v>
      </c>
      <c r="F31" s="164">
        <v>-4.1042936816233002</v>
      </c>
      <c r="G31" s="164">
        <v>-38.684001783702001</v>
      </c>
      <c r="H31" s="164">
        <v>26.669833371665799</v>
      </c>
      <c r="I31" s="164">
        <v>8.3176312479195893</v>
      </c>
      <c r="J31" s="164">
        <v>7.61952663675061</v>
      </c>
      <c r="K31" s="164">
        <v>-0.10752218718419999</v>
      </c>
      <c r="L31" s="164">
        <v>-4.1074451933463996</v>
      </c>
      <c r="M31" s="164">
        <v>2.4702636912818301</v>
      </c>
      <c r="N31" s="164">
        <v>4.5690593934133803</v>
      </c>
      <c r="O31" s="164">
        <v>10.5483906312631</v>
      </c>
      <c r="P31" s="164">
        <v>0.66569494025967002</v>
      </c>
      <c r="Q31" s="164">
        <v>5.9135699525518799</v>
      </c>
      <c r="R31" s="164">
        <v>7.4011069915725098</v>
      </c>
      <c r="S31" s="164">
        <v>6.7563858278202602</v>
      </c>
      <c r="T31" s="164">
        <v>4.9811977407047996</v>
      </c>
      <c r="U31" s="164">
        <v>8.2302491799656003</v>
      </c>
      <c r="V31" s="164">
        <v>3.4311893564315001</v>
      </c>
      <c r="W31" s="164">
        <v>4.5884513161301301</v>
      </c>
      <c r="X31" s="164">
        <v>5.3048883716383104</v>
      </c>
      <c r="Y31" s="164">
        <v>6.0026547850353502</v>
      </c>
      <c r="Z31" s="164">
        <v>2.1777232057431899</v>
      </c>
      <c r="AA31" s="164">
        <v>3.5670100727837299</v>
      </c>
      <c r="AB31" s="164">
        <v>6.12130304428225</v>
      </c>
      <c r="AC31" s="164">
        <v>3.2493175588488699</v>
      </c>
      <c r="AD31" s="164">
        <v>1.2642427854899101</v>
      </c>
      <c r="AE31" s="164">
        <v>5.7448629982864503</v>
      </c>
      <c r="AF31" s="164">
        <v>6.6512178832845201</v>
      </c>
      <c r="AG31" s="164">
        <v>-5.7840369424024001</v>
      </c>
      <c r="AH31" s="164">
        <v>2.5365101354492499</v>
      </c>
      <c r="AI31" s="164">
        <v>4.4532707200797299</v>
      </c>
      <c r="AJ31" s="164">
        <v>5.5563238699426698</v>
      </c>
      <c r="AK31" s="164">
        <v>5.0818522778413104</v>
      </c>
      <c r="AL31" s="164">
        <v>5.0734581977175397</v>
      </c>
      <c r="AM31" s="164">
        <v>3.7223638593723698</v>
      </c>
      <c r="AN31" s="176">
        <v>4.7755357953557898</v>
      </c>
    </row>
    <row r="32" spans="1:40" x14ac:dyDescent="0.35">
      <c r="A32" s="77" t="s">
        <v>71</v>
      </c>
      <c r="B32" s="122" t="s">
        <v>21</v>
      </c>
      <c r="C32" s="164">
        <v>6.7193379317529196</v>
      </c>
      <c r="D32" s="164">
        <v>1.50335611562491</v>
      </c>
      <c r="E32" s="164">
        <v>5.3809519127916197</v>
      </c>
      <c r="F32" s="164">
        <v>5.2607663561851998</v>
      </c>
      <c r="G32" s="164">
        <v>-4.2121186279801002</v>
      </c>
      <c r="H32" s="164">
        <v>-1.0998517327238</v>
      </c>
      <c r="I32" s="164">
        <v>8.6597749021757302</v>
      </c>
      <c r="J32" s="164">
        <v>11.105453489092101</v>
      </c>
      <c r="K32" s="164">
        <v>1.5511641615801499</v>
      </c>
      <c r="L32" s="164">
        <v>0.80106401523982995</v>
      </c>
      <c r="M32" s="164">
        <v>2.84510237722293</v>
      </c>
      <c r="N32" s="164">
        <v>-3.9491302313165</v>
      </c>
      <c r="O32" s="164">
        <v>-0.7903092514915</v>
      </c>
      <c r="P32" s="164">
        <v>-7.7845869963581</v>
      </c>
      <c r="Q32" s="164">
        <v>-4.6080571008023004</v>
      </c>
      <c r="R32" s="164">
        <v>7.4515573013926302</v>
      </c>
      <c r="S32" s="164">
        <v>8.3356278662533096</v>
      </c>
      <c r="T32" s="164">
        <v>9.7386133124398402</v>
      </c>
      <c r="U32" s="164">
        <v>-2.5386610721293001</v>
      </c>
      <c r="V32" s="164">
        <v>-1.4753550772868</v>
      </c>
      <c r="W32" s="164">
        <v>5.3824653333247996</v>
      </c>
      <c r="X32" s="164">
        <v>4.6801915261523304</v>
      </c>
      <c r="Y32" s="164">
        <v>2.8667651136302901</v>
      </c>
      <c r="Z32" s="164">
        <v>5.1224558284495503</v>
      </c>
      <c r="AA32" s="164">
        <v>3.6244214473082099</v>
      </c>
      <c r="AB32" s="164">
        <v>4.0639942984360902</v>
      </c>
      <c r="AC32" s="164">
        <v>3.6031914777987</v>
      </c>
      <c r="AD32" s="164">
        <v>4.2151636043569898</v>
      </c>
      <c r="AE32" s="164">
        <v>0.62231291255441001</v>
      </c>
      <c r="AF32" s="164">
        <v>1.2404837513392999</v>
      </c>
      <c r="AG32" s="164">
        <v>-13.396666218508001</v>
      </c>
      <c r="AH32" s="164">
        <v>6.2801953982171197</v>
      </c>
      <c r="AI32" s="164">
        <v>7.12253006489677</v>
      </c>
      <c r="AJ32" s="164">
        <v>6.2546370076219997</v>
      </c>
      <c r="AK32" s="164">
        <v>4.5131735124997796</v>
      </c>
      <c r="AL32" s="164">
        <v>4.5661800005665096</v>
      </c>
      <c r="AM32" s="164">
        <v>4.3845578170014701</v>
      </c>
      <c r="AN32" s="176">
        <v>5.3623502124321902</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-1.499481224235</v>
      </c>
      <c r="Z33" s="164">
        <v>-0.85544307335350001</v>
      </c>
      <c r="AA33" s="164">
        <v>-0.39017086945989998</v>
      </c>
      <c r="AB33" s="164">
        <v>0.65823566263656996</v>
      </c>
      <c r="AC33" s="164">
        <v>7.661604024108E-2</v>
      </c>
      <c r="AD33" s="164">
        <v>-1.4190788335139</v>
      </c>
      <c r="AE33" s="164">
        <v>-7.0383940341299994E-2</v>
      </c>
      <c r="AF33" s="164">
        <v>3.6102339047100001E-3</v>
      </c>
      <c r="AG33" s="164">
        <v>-3.5135320421198002</v>
      </c>
      <c r="AH33" s="164">
        <v>-1.2958189171397001</v>
      </c>
      <c r="AI33" s="164">
        <v>0.88715295800423999</v>
      </c>
      <c r="AJ33" s="164">
        <v>0.62702897233041999</v>
      </c>
      <c r="AK33" s="164">
        <v>0.92076491410367001</v>
      </c>
      <c r="AL33" s="164">
        <v>1.12446462297771</v>
      </c>
      <c r="AM33" s="164">
        <v>1.33167669755403</v>
      </c>
      <c r="AN33" s="176">
        <v>0.97793912767007996</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-53.760087056533997</v>
      </c>
      <c r="Z34" s="163">
        <v>26.314513890964701</v>
      </c>
      <c r="AA34" s="163">
        <v>0.96978183727476996</v>
      </c>
      <c r="AB34" s="163">
        <v>-1.6707339494669999</v>
      </c>
      <c r="AC34" s="163">
        <v>-14.408577838329</v>
      </c>
      <c r="AD34" s="163">
        <v>-6.4409522833679</v>
      </c>
      <c r="AE34" s="163">
        <v>-2.5135839251869001</v>
      </c>
      <c r="AF34" s="163">
        <v>8.4377113090799996E-2</v>
      </c>
      <c r="AG34" s="163">
        <v>-7.6869704420560998</v>
      </c>
      <c r="AH34" s="163">
        <v>3.5886117113315001</v>
      </c>
      <c r="AI34" s="163">
        <v>4.2994390815645902</v>
      </c>
      <c r="AJ34" s="163">
        <v>3.1553145205684099</v>
      </c>
      <c r="AK34" s="163">
        <v>2.1705439417091301</v>
      </c>
      <c r="AL34" s="163">
        <v>2.1958847656513298</v>
      </c>
      <c r="AM34" s="163">
        <v>2.1478936176257699</v>
      </c>
      <c r="AN34" s="175">
        <v>2.7903682335636701</v>
      </c>
    </row>
    <row r="35" spans="1:40" x14ac:dyDescent="0.35">
      <c r="A35" s="77" t="s">
        <v>74</v>
      </c>
      <c r="B35" s="122" t="s">
        <v>520</v>
      </c>
      <c r="C35" s="164">
        <v>-2.5201003344497002</v>
      </c>
      <c r="D35" s="164">
        <v>3.21379533948341</v>
      </c>
      <c r="E35" s="164">
        <v>1.62652867852799</v>
      </c>
      <c r="F35" s="164">
        <v>-1.0424749513472999</v>
      </c>
      <c r="G35" s="164">
        <v>-8.1261392404400001E-2</v>
      </c>
      <c r="H35" s="164">
        <v>5.4435484475483999</v>
      </c>
      <c r="I35" s="164">
        <v>2.5385842957935298</v>
      </c>
      <c r="J35" s="164">
        <v>3.4219498080708499</v>
      </c>
      <c r="K35" s="164">
        <v>5.7385720855174602</v>
      </c>
      <c r="L35" s="164">
        <v>1.8433326629259299</v>
      </c>
      <c r="M35" s="164">
        <v>5.8077783410216899</v>
      </c>
      <c r="N35" s="164">
        <v>8.1084755107938804</v>
      </c>
      <c r="O35" s="164">
        <v>3.23338637711417</v>
      </c>
      <c r="P35" s="164">
        <v>3.5622522330450401</v>
      </c>
      <c r="Q35" s="164">
        <v>2.51343074463965</v>
      </c>
      <c r="R35" s="164">
        <v>3.1383667749086199</v>
      </c>
      <c r="S35" s="164">
        <v>4.1347276548788603</v>
      </c>
      <c r="T35" s="164">
        <v>3.45166624923738</v>
      </c>
      <c r="U35" s="164">
        <v>1.64728212761082</v>
      </c>
      <c r="V35" s="164">
        <v>-4.8483663375499999</v>
      </c>
      <c r="W35" s="164">
        <v>1.5696183715635501</v>
      </c>
      <c r="X35" s="164">
        <v>-5.4166750301495004</v>
      </c>
      <c r="Y35" s="164">
        <v>-18.940290643076001</v>
      </c>
      <c r="Z35" s="164">
        <v>-0.46161708561890002</v>
      </c>
      <c r="AA35" s="164">
        <v>2.1670390652885501</v>
      </c>
      <c r="AB35" s="164">
        <v>-0.51714421706489999</v>
      </c>
      <c r="AC35" s="164">
        <v>1.01199110693729</v>
      </c>
      <c r="AD35" s="164">
        <v>-1.6731921066630999</v>
      </c>
      <c r="AE35" s="164">
        <v>-4.9814270893299</v>
      </c>
      <c r="AF35" s="164">
        <v>-4.4898436657831997</v>
      </c>
      <c r="AG35" s="164">
        <v>-5.9067555417850999</v>
      </c>
      <c r="AH35" s="164">
        <v>-1.4817372408192</v>
      </c>
      <c r="AI35" s="164">
        <v>1.06357647743258</v>
      </c>
      <c r="AJ35" s="164">
        <v>2.5403066582052798</v>
      </c>
      <c r="AK35" s="164">
        <v>4.0235612965974896</v>
      </c>
      <c r="AL35" s="164">
        <v>4.3394494212123798</v>
      </c>
      <c r="AM35" s="164">
        <v>4.0713256251576002</v>
      </c>
      <c r="AN35" s="176">
        <v>3.20010140896248</v>
      </c>
    </row>
    <row r="36" spans="1:40" x14ac:dyDescent="0.35">
      <c r="A36" s="77" t="s">
        <v>75</v>
      </c>
      <c r="B36" s="122" t="s">
        <v>616</v>
      </c>
      <c r="C36" s="164">
        <v>3.6809421291034101</v>
      </c>
      <c r="D36" s="164">
        <v>-1.2686794827582</v>
      </c>
      <c r="E36" s="164">
        <v>-2.7908254831536001</v>
      </c>
      <c r="F36" s="164">
        <v>-2.1543296623930002</v>
      </c>
      <c r="G36" s="164">
        <v>-1.6269753952721</v>
      </c>
      <c r="H36" s="164">
        <v>0.57864303248173998</v>
      </c>
      <c r="I36" s="164">
        <v>1.8131026728058299</v>
      </c>
      <c r="J36" s="164">
        <v>1.0416598491984801</v>
      </c>
      <c r="K36" s="164">
        <v>1.33262530519703</v>
      </c>
      <c r="L36" s="164">
        <v>2.4087554370602802</v>
      </c>
      <c r="M36" s="164">
        <v>2.3747987188687998</v>
      </c>
      <c r="N36" s="164">
        <v>3.2645854997376502</v>
      </c>
      <c r="O36" s="164">
        <v>4.2856105311870802</v>
      </c>
      <c r="P36" s="164">
        <v>3.9359738343562598</v>
      </c>
      <c r="Q36" s="164">
        <v>4.8224872306740396</v>
      </c>
      <c r="R36" s="164">
        <v>4.3804327195240402</v>
      </c>
      <c r="S36" s="164">
        <v>1.7539443726866299</v>
      </c>
      <c r="T36" s="164">
        <v>5.4442549439410799</v>
      </c>
      <c r="U36" s="164">
        <v>2.6091729762937099</v>
      </c>
      <c r="V36" s="164">
        <v>2.3978321682748298</v>
      </c>
      <c r="W36" s="164">
        <v>3.3064903035900102</v>
      </c>
      <c r="X36" s="164">
        <v>4.7694746969575599</v>
      </c>
      <c r="Y36" s="164">
        <v>2.05846217103461</v>
      </c>
      <c r="Z36" s="164">
        <v>3.6318672854938501</v>
      </c>
      <c r="AA36" s="164">
        <v>3.5761748670551401</v>
      </c>
      <c r="AB36" s="164">
        <v>3.0220092918466999</v>
      </c>
      <c r="AC36" s="164">
        <v>3.71123112346939</v>
      </c>
      <c r="AD36" s="164">
        <v>3.6257739223377001</v>
      </c>
      <c r="AE36" s="164">
        <v>3.81910865475162</v>
      </c>
      <c r="AF36" s="164">
        <v>3.8503132874203798</v>
      </c>
      <c r="AG36" s="164">
        <v>1.7729755687137601</v>
      </c>
      <c r="AH36" s="164">
        <v>1.0389079278781701</v>
      </c>
      <c r="AI36" s="164">
        <v>2.12085246592508</v>
      </c>
      <c r="AJ36" s="164">
        <v>2.5248598882454001</v>
      </c>
      <c r="AK36" s="164">
        <v>2.8547293143727601</v>
      </c>
      <c r="AL36" s="164">
        <v>3.05759109946418</v>
      </c>
      <c r="AM36" s="164">
        <v>3.0474250714314102</v>
      </c>
      <c r="AN36" s="176">
        <v>2.7204711031800102</v>
      </c>
    </row>
    <row r="37" spans="1:40" ht="15" thickBot="1" x14ac:dyDescent="0.4">
      <c r="A37" s="77" t="s">
        <v>76</v>
      </c>
      <c r="B37" s="122" t="s">
        <v>23</v>
      </c>
      <c r="C37" s="164">
        <v>2.8685003670249798</v>
      </c>
      <c r="D37" s="164">
        <v>-1.6181010965811</v>
      </c>
      <c r="E37" s="164">
        <v>2.3822798081315302</v>
      </c>
      <c r="F37" s="164">
        <v>3.26807493013199</v>
      </c>
      <c r="G37" s="164">
        <v>4.3335466339391697</v>
      </c>
      <c r="H37" s="164">
        <v>5.8602229348368802</v>
      </c>
      <c r="I37" s="164">
        <v>3.4541941807335101</v>
      </c>
      <c r="J37" s="164">
        <v>1.6124441491406301</v>
      </c>
      <c r="K37" s="164">
        <v>3.0504024235540799</v>
      </c>
      <c r="L37" s="164">
        <v>4.8412743115119001</v>
      </c>
      <c r="M37" s="164">
        <v>0.87476334698530001</v>
      </c>
      <c r="N37" s="164">
        <v>5.4706363252364598</v>
      </c>
      <c r="O37" s="164">
        <v>3.74624896884694</v>
      </c>
      <c r="P37" s="164">
        <v>2.8357044252633701</v>
      </c>
      <c r="Q37" s="164">
        <v>2.48678148504177</v>
      </c>
      <c r="R37" s="164">
        <v>6.5770452966216499</v>
      </c>
      <c r="S37" s="164">
        <v>3.7264502185815598</v>
      </c>
      <c r="T37" s="164">
        <v>4.7110073695667696</v>
      </c>
      <c r="U37" s="164">
        <v>6.9974150065645997</v>
      </c>
      <c r="V37" s="164">
        <v>4.6993728723794002</v>
      </c>
      <c r="W37" s="164">
        <v>4.1128516882105597</v>
      </c>
      <c r="X37" s="164">
        <v>4.3043616407725001</v>
      </c>
      <c r="Y37" s="164">
        <v>-0.87029329772849995</v>
      </c>
      <c r="Z37" s="164">
        <v>0.63082950390907</v>
      </c>
      <c r="AA37" s="164">
        <v>2.2583491287350199</v>
      </c>
      <c r="AB37" s="164">
        <v>4.28638431172081</v>
      </c>
      <c r="AC37" s="164">
        <v>-3.4229428407140001</v>
      </c>
      <c r="AD37" s="164">
        <v>2.8611991889132802</v>
      </c>
      <c r="AE37" s="164">
        <v>1.74999459779946</v>
      </c>
      <c r="AF37" s="164">
        <v>3.9660628857524101</v>
      </c>
      <c r="AG37" s="164">
        <v>-4.0309792938948004</v>
      </c>
      <c r="AH37" s="164">
        <v>1.6348089673056301</v>
      </c>
      <c r="AI37" s="164">
        <v>2.30260165525236</v>
      </c>
      <c r="AJ37" s="164">
        <v>3.9116047061684101</v>
      </c>
      <c r="AK37" s="164">
        <v>3.9883673478414798</v>
      </c>
      <c r="AL37" s="164">
        <v>4.6660877815793098</v>
      </c>
      <c r="AM37" s="164">
        <v>4.1018253349972298</v>
      </c>
      <c r="AN37" s="176">
        <v>3.7910642513365498</v>
      </c>
    </row>
    <row r="38" spans="1:40" ht="15" thickBot="1" x14ac:dyDescent="0.4">
      <c r="A38" s="74" t="s">
        <v>805</v>
      </c>
      <c r="B38" s="126" t="s">
        <v>24</v>
      </c>
      <c r="C38" s="166">
        <v>0.68895055385359005</v>
      </c>
      <c r="D38" s="166">
        <v>-1.5493418588459</v>
      </c>
      <c r="E38" s="166">
        <v>-1.2680579760005</v>
      </c>
      <c r="F38" s="166">
        <v>0.3915781535049</v>
      </c>
      <c r="G38" s="166">
        <v>-4.8289912519E-2</v>
      </c>
      <c r="H38" s="166">
        <v>3.1791423834017798</v>
      </c>
      <c r="I38" s="166">
        <v>2.91949352084626</v>
      </c>
      <c r="J38" s="166">
        <v>0.90358994742708998</v>
      </c>
      <c r="K38" s="166">
        <v>1.32650912993894</v>
      </c>
      <c r="L38" s="166">
        <v>1.3176599639805899</v>
      </c>
      <c r="M38" s="166">
        <v>2.36659150337087</v>
      </c>
      <c r="N38" s="166">
        <v>4.3889234201368801</v>
      </c>
      <c r="O38" s="166">
        <v>0.58616375053201997</v>
      </c>
      <c r="P38" s="166">
        <v>1.8953648643413199</v>
      </c>
      <c r="Q38" s="166">
        <v>3.2040990054609302</v>
      </c>
      <c r="R38" s="166">
        <v>4.0416520263348197</v>
      </c>
      <c r="S38" s="166">
        <v>3.6798432174990801</v>
      </c>
      <c r="T38" s="166">
        <v>4.3826046830688199</v>
      </c>
      <c r="U38" s="166">
        <v>2.5175466134308699</v>
      </c>
      <c r="V38" s="166">
        <v>0.23990385753008001</v>
      </c>
      <c r="W38" s="166">
        <v>3.5344435063183699</v>
      </c>
      <c r="X38" s="166">
        <v>1.8381368652599701</v>
      </c>
      <c r="Y38" s="166">
        <v>-3.4757065278535002</v>
      </c>
      <c r="Z38" s="166">
        <v>2.5517187383896802</v>
      </c>
      <c r="AA38" s="166">
        <v>3.4395113523775702</v>
      </c>
      <c r="AB38" s="166">
        <v>2.7653714500962998</v>
      </c>
      <c r="AC38" s="166">
        <v>1.8186989032530101</v>
      </c>
      <c r="AD38" s="166">
        <v>2.3399617342863102</v>
      </c>
      <c r="AE38" s="166">
        <v>1.8911766015573099</v>
      </c>
      <c r="AF38" s="166">
        <v>2.5269334500456999</v>
      </c>
      <c r="AG38" s="166">
        <v>-1.8302335304669</v>
      </c>
      <c r="AH38" s="166">
        <v>0.83286336062041999</v>
      </c>
      <c r="AI38" s="166">
        <v>2.5539494954658699</v>
      </c>
      <c r="AJ38" s="166">
        <v>3.00674189753411</v>
      </c>
      <c r="AK38" s="166">
        <v>3.2897724733901001</v>
      </c>
      <c r="AL38" s="166">
        <v>3.51261134938493</v>
      </c>
      <c r="AM38" s="166">
        <v>3.3503291337850101</v>
      </c>
      <c r="AN38" s="178">
        <v>3.14213054389141</v>
      </c>
    </row>
    <row r="39" spans="1:40" x14ac:dyDescent="0.35">
      <c r="A39" s="27" t="s">
        <v>77</v>
      </c>
      <c r="B39" s="155" t="s">
        <v>355</v>
      </c>
      <c r="C39" s="162">
        <v>-1.7540770594938999</v>
      </c>
      <c r="D39" s="162">
        <v>-3.6010818577346</v>
      </c>
      <c r="E39" s="162">
        <v>-0.76014504783030001</v>
      </c>
      <c r="F39" s="162">
        <v>-4.2534204600037002</v>
      </c>
      <c r="G39" s="162">
        <v>-2.9311199755827002</v>
      </c>
      <c r="H39" s="162">
        <v>1.883211113944</v>
      </c>
      <c r="I39" s="162">
        <v>1.9960386150613501</v>
      </c>
      <c r="J39" s="162">
        <v>-0.51990229527419995</v>
      </c>
      <c r="K39" s="162">
        <v>3.5343649733177802</v>
      </c>
      <c r="L39" s="162">
        <v>1.7487016298862601</v>
      </c>
      <c r="M39" s="162">
        <v>2.3994965436721101</v>
      </c>
      <c r="N39" s="162">
        <v>1.6596725893253499</v>
      </c>
      <c r="O39" s="162">
        <v>4.2620720129360903</v>
      </c>
      <c r="P39" s="162">
        <v>5.8409051356336201</v>
      </c>
      <c r="Q39" s="162">
        <v>2.9345416224808401</v>
      </c>
      <c r="R39" s="162">
        <v>4.4382577802609404</v>
      </c>
      <c r="S39" s="162">
        <v>0.19950699132676</v>
      </c>
      <c r="T39" s="162">
        <v>1.7815453344454399</v>
      </c>
      <c r="U39" s="162">
        <v>0.69897635867409003</v>
      </c>
      <c r="V39" s="162">
        <v>-0.10298855917209999</v>
      </c>
      <c r="W39" s="162">
        <v>1.7626070091205199</v>
      </c>
      <c r="X39" s="162">
        <v>0.98020999282606003</v>
      </c>
      <c r="Y39" s="162">
        <v>1.40174755902629</v>
      </c>
      <c r="Z39" s="162">
        <v>0.76169938091727996</v>
      </c>
      <c r="AA39" s="162">
        <v>1.7104549039058401</v>
      </c>
      <c r="AB39" s="162">
        <v>1.6004936961168099</v>
      </c>
      <c r="AC39" s="162">
        <v>1.10457015556639</v>
      </c>
      <c r="AD39" s="162">
        <v>-0.65248083445600003</v>
      </c>
      <c r="AE39" s="162">
        <v>-0.81123317501829995</v>
      </c>
      <c r="AF39" s="162">
        <v>-1.1307250818673</v>
      </c>
      <c r="AG39" s="162">
        <v>-6.6306031675885002</v>
      </c>
      <c r="AH39" s="162">
        <v>1.63574034156981</v>
      </c>
      <c r="AI39" s="162">
        <v>0.29847267812044997</v>
      </c>
      <c r="AJ39" s="162">
        <v>0.15275664453110999</v>
      </c>
      <c r="AK39" s="162">
        <v>-0.64815140777260005</v>
      </c>
      <c r="AL39" s="162">
        <v>-1.2650280315086999</v>
      </c>
      <c r="AM39" s="162">
        <v>-1.191564335966</v>
      </c>
      <c r="AN39" s="174">
        <v>-0.53285741369249995</v>
      </c>
    </row>
    <row r="40" spans="1:40" x14ac:dyDescent="0.35">
      <c r="A40" s="77" t="s">
        <v>78</v>
      </c>
      <c r="B40" s="122" t="s">
        <v>438</v>
      </c>
      <c r="C40" s="164">
        <v>-0.1041053841277</v>
      </c>
      <c r="D40" s="164">
        <v>-0.19373239591239999</v>
      </c>
      <c r="E40" s="164">
        <v>-1.8238358455024</v>
      </c>
      <c r="F40" s="164">
        <v>0.81410856707031998</v>
      </c>
      <c r="G40" s="164">
        <v>2.1153165043035602</v>
      </c>
      <c r="H40" s="164">
        <v>2.4084338313142801</v>
      </c>
      <c r="I40" s="164">
        <v>2.7884585110195399</v>
      </c>
      <c r="J40" s="164">
        <v>3.8125724744726899</v>
      </c>
      <c r="K40" s="164">
        <v>5.4179296811327502</v>
      </c>
      <c r="L40" s="164">
        <v>4.0426834121986701</v>
      </c>
      <c r="M40" s="164">
        <v>3.3685130905112399</v>
      </c>
      <c r="N40" s="164">
        <v>1.5745416097523901</v>
      </c>
      <c r="O40" s="164">
        <v>1.2622743847522999</v>
      </c>
      <c r="P40" s="164">
        <v>1.29319639298267</v>
      </c>
      <c r="Q40" s="164">
        <v>2.2031543439789498</v>
      </c>
      <c r="R40" s="164">
        <v>2.6022106957140498</v>
      </c>
      <c r="S40" s="164">
        <v>4.9673930481184803</v>
      </c>
      <c r="T40" s="164">
        <v>5.2283114105425899</v>
      </c>
      <c r="U40" s="164">
        <v>5.2671547632069897</v>
      </c>
      <c r="V40" s="164">
        <v>2.7400868957270701</v>
      </c>
      <c r="W40" s="164">
        <v>3.08084197160635</v>
      </c>
      <c r="X40" s="164">
        <v>-0.36392763444440002</v>
      </c>
      <c r="Y40" s="164">
        <v>-1.2958453273400001E-2</v>
      </c>
      <c r="Z40" s="164">
        <v>0.98547047695881995</v>
      </c>
      <c r="AA40" s="164">
        <v>0.61685131154505002</v>
      </c>
      <c r="AB40" s="164">
        <v>2.0937357917869099</v>
      </c>
      <c r="AC40" s="164">
        <v>2.1320153005942801</v>
      </c>
      <c r="AD40" s="164">
        <v>1.9234675757889299</v>
      </c>
      <c r="AE40" s="164">
        <v>3.1944207490649799</v>
      </c>
      <c r="AF40" s="164">
        <v>3.4920468744320798</v>
      </c>
      <c r="AG40" s="164">
        <v>1.5998485920326999</v>
      </c>
      <c r="AH40" s="164">
        <v>1.4261953036494599</v>
      </c>
      <c r="AI40" s="164">
        <v>3.3367063012838298</v>
      </c>
      <c r="AJ40" s="164">
        <v>3.79364672234659</v>
      </c>
      <c r="AK40" s="164">
        <v>3.9386530732618201</v>
      </c>
      <c r="AL40" s="164">
        <v>4.0265362288324704</v>
      </c>
      <c r="AM40" s="164">
        <v>4.0754032059233198</v>
      </c>
      <c r="AN40" s="176">
        <v>3.8338463699865599</v>
      </c>
    </row>
    <row r="41" spans="1:40" x14ac:dyDescent="0.35">
      <c r="A41" s="27" t="s">
        <v>79</v>
      </c>
      <c r="B41" s="155" t="s">
        <v>356</v>
      </c>
      <c r="C41" s="162">
        <v>1.2016627465702101</v>
      </c>
      <c r="D41" s="162">
        <v>12.917072805403899</v>
      </c>
      <c r="E41" s="162">
        <v>-4.9432062334416997</v>
      </c>
      <c r="F41" s="162">
        <v>-5.8728139896949996</v>
      </c>
      <c r="G41" s="162">
        <v>-0.15933067541740001</v>
      </c>
      <c r="H41" s="162">
        <v>-14.059541745699001</v>
      </c>
      <c r="I41" s="162">
        <v>0.85207488647662999</v>
      </c>
      <c r="J41" s="162">
        <v>-2.196334161897</v>
      </c>
      <c r="K41" s="162">
        <v>-1.8872883931174</v>
      </c>
      <c r="L41" s="162">
        <v>-1.0446063366864</v>
      </c>
      <c r="M41" s="162">
        <v>2.09514090823015</v>
      </c>
      <c r="N41" s="162">
        <v>-3.3043761267163001</v>
      </c>
      <c r="O41" s="162">
        <v>-2.5320306348754</v>
      </c>
      <c r="P41" s="162">
        <v>11.2176851924405</v>
      </c>
      <c r="Q41" s="162">
        <v>2.82189872837768</v>
      </c>
      <c r="R41" s="162">
        <v>10.1638776681273</v>
      </c>
      <c r="S41" s="162">
        <v>4.9036979795436704</v>
      </c>
      <c r="T41" s="162">
        <v>4.7887397339936504</v>
      </c>
      <c r="U41" s="162">
        <v>-19.255761015994999</v>
      </c>
      <c r="V41" s="162">
        <v>-4.178260170753</v>
      </c>
      <c r="W41" s="162">
        <v>2.1162598824792598</v>
      </c>
      <c r="X41" s="162">
        <v>-66.922991066666995</v>
      </c>
      <c r="Y41" s="162">
        <v>123.339504591215</v>
      </c>
      <c r="Z41" s="162">
        <v>-37.174560048734001</v>
      </c>
      <c r="AA41" s="162">
        <v>-53.325198102725999</v>
      </c>
      <c r="AB41" s="162">
        <v>-13.785307610194</v>
      </c>
      <c r="AC41" s="162">
        <v>-8.4419430498967003</v>
      </c>
      <c r="AD41" s="162">
        <v>61.806764166130698</v>
      </c>
      <c r="AE41" s="162">
        <v>16.152416836812598</v>
      </c>
      <c r="AF41" s="162">
        <v>11.536021266065999</v>
      </c>
      <c r="AG41" s="162">
        <v>-60.268751156896997</v>
      </c>
      <c r="AH41" s="162">
        <v>120.374477940809</v>
      </c>
      <c r="AI41" s="162">
        <v>4.0228551121225404</v>
      </c>
      <c r="AJ41" s="162">
        <v>4.3710022254441698</v>
      </c>
      <c r="AK41" s="162">
        <v>8.5066088044209995E-2</v>
      </c>
      <c r="AL41" s="162">
        <v>3.75423231975032</v>
      </c>
      <c r="AM41" s="162">
        <v>3.4595308596008199</v>
      </c>
      <c r="AN41" s="174">
        <v>3.1266347476006402</v>
      </c>
    </row>
    <row r="42" spans="1:40" x14ac:dyDescent="0.35">
      <c r="A42" s="27" t="s">
        <v>80</v>
      </c>
      <c r="B42" s="155" t="s">
        <v>357</v>
      </c>
      <c r="C42" s="162" t="s">
        <v>316</v>
      </c>
      <c r="D42" s="162">
        <v>-2.5655750188945001</v>
      </c>
      <c r="E42" s="162">
        <v>-0.82795735653650004</v>
      </c>
      <c r="F42" s="162">
        <v>3.1820325841024699</v>
      </c>
      <c r="G42" s="162">
        <v>-5.5097431563642001</v>
      </c>
      <c r="H42" s="162">
        <v>7.0615250906425802</v>
      </c>
      <c r="I42" s="162">
        <v>3.17569716928804</v>
      </c>
      <c r="J42" s="162">
        <v>-6.4367903601181</v>
      </c>
      <c r="K42" s="162">
        <v>0.19841727834837</v>
      </c>
      <c r="L42" s="162">
        <v>4.9641885242306696</v>
      </c>
      <c r="M42" s="162">
        <v>-6.4251931647121001</v>
      </c>
      <c r="N42" s="162">
        <v>-3.4493876043917</v>
      </c>
      <c r="O42" s="162">
        <v>-1.380754824332</v>
      </c>
      <c r="P42" s="162">
        <v>3.9697268080155701</v>
      </c>
      <c r="Q42" s="162">
        <v>1.80747006765162</v>
      </c>
      <c r="R42" s="162">
        <v>5.5165785129643901</v>
      </c>
      <c r="S42" s="162">
        <v>14.9979810549472</v>
      </c>
      <c r="T42" s="162">
        <v>-4.7428588726073997</v>
      </c>
      <c r="U42" s="162">
        <v>-3.1650591556633998</v>
      </c>
      <c r="V42" s="162">
        <v>-2.7684492548813</v>
      </c>
      <c r="W42" s="162">
        <v>-0.33990391666460001</v>
      </c>
      <c r="X42" s="162">
        <v>1.14930431383371</v>
      </c>
      <c r="Y42" s="162">
        <v>1.4285758884528399</v>
      </c>
      <c r="Z42" s="162">
        <v>1.12403947140436</v>
      </c>
      <c r="AA42" s="162">
        <v>1.2667411273170299</v>
      </c>
      <c r="AB42" s="162">
        <v>2.3707609829831902</v>
      </c>
      <c r="AC42" s="162">
        <v>-1.5901830464658999</v>
      </c>
      <c r="AD42" s="162">
        <v>3.3121996674969698</v>
      </c>
      <c r="AE42" s="162">
        <v>1.6611726093905801</v>
      </c>
      <c r="AF42" s="162">
        <v>2.93681840751707</v>
      </c>
      <c r="AG42" s="162">
        <v>-4.3823289925270004</v>
      </c>
      <c r="AH42" s="162">
        <v>2.9869150918759999E-2</v>
      </c>
      <c r="AI42" s="162">
        <v>2.26253235833404</v>
      </c>
      <c r="AJ42" s="162">
        <v>5.8499078232779</v>
      </c>
      <c r="AK42" s="162">
        <v>2.67046771279395</v>
      </c>
      <c r="AL42" s="162">
        <v>1.3845059617139801</v>
      </c>
      <c r="AM42" s="162">
        <v>1.64106356042626</v>
      </c>
      <c r="AN42" s="174">
        <v>2.74925261242542</v>
      </c>
    </row>
    <row r="43" spans="1:40" x14ac:dyDescent="0.35">
      <c r="A43" s="77" t="s">
        <v>81</v>
      </c>
      <c r="B43" s="122" t="s">
        <v>25</v>
      </c>
      <c r="C43" s="164">
        <v>2.1398687189839798</v>
      </c>
      <c r="D43" s="164">
        <v>5.2935895151754302</v>
      </c>
      <c r="E43" s="164">
        <v>-3.8150391098804999</v>
      </c>
      <c r="F43" s="164">
        <v>-2.4247968509175002</v>
      </c>
      <c r="G43" s="164">
        <v>8.8022963580613904</v>
      </c>
      <c r="H43" s="164">
        <v>-6.8414254228348002</v>
      </c>
      <c r="I43" s="164">
        <v>10.7756560866163</v>
      </c>
      <c r="J43" s="164">
        <v>-2.8769150466145001</v>
      </c>
      <c r="K43" s="164">
        <v>5.8809288523726799</v>
      </c>
      <c r="L43" s="164">
        <v>-0.14439942501440001</v>
      </c>
      <c r="M43" s="164">
        <v>0.71595469584107996</v>
      </c>
      <c r="N43" s="164">
        <v>6.0942688261206603</v>
      </c>
      <c r="O43" s="164">
        <v>1.9715706604301499</v>
      </c>
      <c r="P43" s="164">
        <v>4.7937845873266003</v>
      </c>
      <c r="Q43" s="164">
        <v>3.6406152390334898</v>
      </c>
      <c r="R43" s="164">
        <v>2.13726715547502</v>
      </c>
      <c r="S43" s="164">
        <v>6.3554308573395</v>
      </c>
      <c r="T43" s="164">
        <v>2.3393005285355901</v>
      </c>
      <c r="U43" s="164">
        <v>4.6700152974940501</v>
      </c>
      <c r="V43" s="164">
        <v>2.9630210018867702</v>
      </c>
      <c r="W43" s="164">
        <v>2.4859083888178999</v>
      </c>
      <c r="X43" s="164">
        <v>3.8379763139180199</v>
      </c>
      <c r="Y43" s="164">
        <v>1.5843959515570101</v>
      </c>
      <c r="Z43" s="164">
        <v>3.0663872634709</v>
      </c>
      <c r="AA43" s="164">
        <v>1.24373734796173</v>
      </c>
      <c r="AB43" s="164">
        <v>3.1152588398798402</v>
      </c>
      <c r="AC43" s="164">
        <v>-0.27133934428959999</v>
      </c>
      <c r="AD43" s="164">
        <v>2.91594225606771</v>
      </c>
      <c r="AE43" s="164">
        <v>1.86639417870165</v>
      </c>
      <c r="AF43" s="164">
        <v>1.3625290308606399</v>
      </c>
      <c r="AG43" s="164">
        <v>-7.4072371531033001</v>
      </c>
      <c r="AH43" s="164">
        <v>4.5027815866909702</v>
      </c>
      <c r="AI43" s="164">
        <v>1.96081280139131</v>
      </c>
      <c r="AJ43" s="164">
        <v>2.5077528594619598</v>
      </c>
      <c r="AK43" s="164">
        <v>2.4248858047486399</v>
      </c>
      <c r="AL43" s="164">
        <v>2.4668080127801502</v>
      </c>
      <c r="AM43" s="164">
        <v>2.40104042458657</v>
      </c>
      <c r="AN43" s="176">
        <v>2.35206600504576</v>
      </c>
    </row>
    <row r="44" spans="1:40" ht="15" thickBot="1" x14ac:dyDescent="0.4">
      <c r="A44" s="77" t="s">
        <v>82</v>
      </c>
      <c r="B44" s="122" t="s">
        <v>26</v>
      </c>
      <c r="C44" s="164">
        <v>4.70639475771031</v>
      </c>
      <c r="D44" s="164">
        <v>1.8482014418899699</v>
      </c>
      <c r="E44" s="164">
        <v>5.6763968023637803</v>
      </c>
      <c r="F44" s="164">
        <v>0.35576658930382998</v>
      </c>
      <c r="G44" s="164">
        <v>1.64034319577513</v>
      </c>
      <c r="H44" s="164">
        <v>0.89956920159169995</v>
      </c>
      <c r="I44" s="164">
        <v>5.2181374006049497</v>
      </c>
      <c r="J44" s="164">
        <v>4.2872107273068902</v>
      </c>
      <c r="K44" s="164">
        <v>3.6965099076346402</v>
      </c>
      <c r="L44" s="164">
        <v>4.8732453242164402</v>
      </c>
      <c r="M44" s="164">
        <v>3.2813013271775899</v>
      </c>
      <c r="N44" s="164">
        <v>2.8894167102347299</v>
      </c>
      <c r="O44" s="164">
        <v>0.52864962134598004</v>
      </c>
      <c r="P44" s="164">
        <v>3.92312590426214</v>
      </c>
      <c r="Q44" s="164">
        <v>5.4196341622814597</v>
      </c>
      <c r="R44" s="164">
        <v>2.6213167699810902</v>
      </c>
      <c r="S44" s="164">
        <v>4.2698562294501103</v>
      </c>
      <c r="T44" s="164">
        <v>5.6375462206010303</v>
      </c>
      <c r="U44" s="164">
        <v>3.1398317643654798</v>
      </c>
      <c r="V44" s="164">
        <v>1.9541871333048599</v>
      </c>
      <c r="W44" s="164">
        <v>2.4448884296451898</v>
      </c>
      <c r="X44" s="164">
        <v>-2.8912830183464999</v>
      </c>
      <c r="Y44" s="164">
        <v>3.0798040705737599</v>
      </c>
      <c r="Z44" s="164">
        <v>1.82698614927431</v>
      </c>
      <c r="AA44" s="164">
        <v>1.8476767892310999</v>
      </c>
      <c r="AB44" s="164">
        <v>0.12729691579826999</v>
      </c>
      <c r="AC44" s="164">
        <v>0.11870649076533001</v>
      </c>
      <c r="AD44" s="164">
        <v>0.76434309317840998</v>
      </c>
      <c r="AE44" s="164">
        <v>1.5448807610283399</v>
      </c>
      <c r="AF44" s="164">
        <v>-0.1376875920083</v>
      </c>
      <c r="AG44" s="164">
        <v>-9.5464656540617998</v>
      </c>
      <c r="AH44" s="164">
        <v>2.0053784152090199</v>
      </c>
      <c r="AI44" s="164">
        <v>2.3922492201257799</v>
      </c>
      <c r="AJ44" s="164">
        <v>1.62285976331549</v>
      </c>
      <c r="AK44" s="164">
        <v>1.4643974952819301</v>
      </c>
      <c r="AL44" s="164">
        <v>1.40022276315462</v>
      </c>
      <c r="AM44" s="164">
        <v>1.4034324035577299</v>
      </c>
      <c r="AN44" s="176">
        <v>1.65593709794816</v>
      </c>
    </row>
    <row r="45" spans="1:40" ht="15" thickBot="1" x14ac:dyDescent="0.4">
      <c r="A45" s="74" t="s">
        <v>805</v>
      </c>
      <c r="B45" s="126" t="s">
        <v>27</v>
      </c>
      <c r="C45" s="166">
        <v>0.18077114028569999</v>
      </c>
      <c r="D45" s="166">
        <v>2.1381338708185802</v>
      </c>
      <c r="E45" s="166">
        <v>-1.8429384909538999</v>
      </c>
      <c r="F45" s="166">
        <v>-2.0970408183878</v>
      </c>
      <c r="G45" s="166">
        <v>1.0538241768427199</v>
      </c>
      <c r="H45" s="166">
        <v>-1.3244229642542</v>
      </c>
      <c r="I45" s="166">
        <v>3.3304784476214899</v>
      </c>
      <c r="J45" s="166">
        <v>0.94297152911219995</v>
      </c>
      <c r="K45" s="166">
        <v>3.7804020732814898</v>
      </c>
      <c r="L45" s="166">
        <v>2.3378680695533398</v>
      </c>
      <c r="M45" s="166">
        <v>2.56809247238871</v>
      </c>
      <c r="N45" s="166">
        <v>1.50539435734798</v>
      </c>
      <c r="O45" s="166">
        <v>1.62775801023638</v>
      </c>
      <c r="P45" s="166">
        <v>4.41417545980116</v>
      </c>
      <c r="Q45" s="166">
        <v>2.8281268849367902</v>
      </c>
      <c r="R45" s="166">
        <v>4.1380903839517602</v>
      </c>
      <c r="S45" s="166">
        <v>3.8965932696877399</v>
      </c>
      <c r="T45" s="166">
        <v>3.8894403418041898</v>
      </c>
      <c r="U45" s="166">
        <v>1.00807656005017</v>
      </c>
      <c r="V45" s="166">
        <v>1.1780449601155101</v>
      </c>
      <c r="W45" s="166">
        <v>2.4732581777857798</v>
      </c>
      <c r="X45" s="166">
        <v>-2.0408226115060999</v>
      </c>
      <c r="Y45" s="166">
        <v>9.9454620420019495</v>
      </c>
      <c r="Z45" s="166">
        <v>-0.67142563736180005</v>
      </c>
      <c r="AA45" s="166">
        <v>-0.39040323117980003</v>
      </c>
      <c r="AB45" s="166">
        <v>1.6556414953785801</v>
      </c>
      <c r="AC45" s="166">
        <v>1.19299048037607</v>
      </c>
      <c r="AD45" s="166">
        <v>3.4444395527329901</v>
      </c>
      <c r="AE45" s="166">
        <v>2.50463459570804</v>
      </c>
      <c r="AF45" s="166">
        <v>2.3320113159164002</v>
      </c>
      <c r="AG45" s="166">
        <v>-3.0140968255704998</v>
      </c>
      <c r="AH45" s="166">
        <v>6.2491241077780302</v>
      </c>
      <c r="AI45" s="166">
        <v>2.5219516071952301</v>
      </c>
      <c r="AJ45" s="166">
        <v>2.8543540246174901</v>
      </c>
      <c r="AK45" s="166">
        <v>2.5967274372045202</v>
      </c>
      <c r="AL45" s="166">
        <v>2.6914333996595601</v>
      </c>
      <c r="AM45" s="166">
        <v>2.76487928548157</v>
      </c>
      <c r="AN45" s="178">
        <v>2.6858014931157901</v>
      </c>
    </row>
    <row r="46" spans="1:40" x14ac:dyDescent="0.35">
      <c r="A46" s="77" t="s">
        <v>83</v>
      </c>
      <c r="B46" s="122" t="s">
        <v>28</v>
      </c>
      <c r="C46" s="164">
        <v>5.50734558849698</v>
      </c>
      <c r="D46" s="164">
        <v>0.76461773030027003</v>
      </c>
      <c r="E46" s="164">
        <v>-0.56269499949720003</v>
      </c>
      <c r="F46" s="164">
        <v>2.19526553427227</v>
      </c>
      <c r="G46" s="164">
        <v>-1.4156330534516</v>
      </c>
      <c r="H46" s="164">
        <v>2.6093860083802798</v>
      </c>
      <c r="I46" s="164">
        <v>1.0936965449985401</v>
      </c>
      <c r="J46" s="164">
        <v>2.58078151680705</v>
      </c>
      <c r="K46" s="164">
        <v>0.93018738549431002</v>
      </c>
      <c r="L46" s="164">
        <v>1.32275488483302</v>
      </c>
      <c r="M46" s="164">
        <v>2.7457350118189701</v>
      </c>
      <c r="N46" s="164">
        <v>2.1957664008761202</v>
      </c>
      <c r="O46" s="164">
        <v>1.50647590761064</v>
      </c>
      <c r="P46" s="164">
        <v>0.34660499399719003</v>
      </c>
      <c r="Q46" s="164">
        <v>1.3379269553569499</v>
      </c>
      <c r="R46" s="164">
        <v>-1.2458999866356999</v>
      </c>
      <c r="S46" s="164">
        <v>0.97517890710522004</v>
      </c>
      <c r="T46" s="164">
        <v>3.00413557820821</v>
      </c>
      <c r="U46" s="164">
        <v>1.9762310780550201</v>
      </c>
      <c r="V46" s="164">
        <v>-0.51528249666610004</v>
      </c>
      <c r="W46" s="164">
        <v>-0.71141934744940005</v>
      </c>
      <c r="X46" s="164">
        <v>0.11699480905136</v>
      </c>
      <c r="Y46" s="164">
        <v>1.91953609069566</v>
      </c>
      <c r="Z46" s="164">
        <v>4.2413772613994798</v>
      </c>
      <c r="AA46" s="164">
        <v>3.4394906207070099</v>
      </c>
      <c r="AB46" s="164">
        <v>-1.0042274936482001</v>
      </c>
      <c r="AC46" s="164">
        <v>0.52513074314871</v>
      </c>
      <c r="AD46" s="164">
        <v>2.8052878097501099</v>
      </c>
      <c r="AE46" s="164">
        <v>3.8187776612269602</v>
      </c>
      <c r="AF46" s="164">
        <v>4.0030884465712999</v>
      </c>
      <c r="AG46" s="164">
        <v>1.0900985273377699</v>
      </c>
      <c r="AH46" s="164">
        <v>2.7328341100089499</v>
      </c>
      <c r="AI46" s="164">
        <v>3.7505785587626801</v>
      </c>
      <c r="AJ46" s="164">
        <v>3.7248400567149398</v>
      </c>
      <c r="AK46" s="164">
        <v>3.7518048900294501</v>
      </c>
      <c r="AL46" s="164">
        <v>3.7698734837742198</v>
      </c>
      <c r="AM46" s="164">
        <v>3.76713839291661</v>
      </c>
      <c r="AN46" s="176">
        <v>3.7528458380576</v>
      </c>
    </row>
    <row r="47" spans="1:40" x14ac:dyDescent="0.35">
      <c r="A47" s="77" t="s">
        <v>84</v>
      </c>
      <c r="B47" s="122" t="s">
        <v>29</v>
      </c>
      <c r="C47" s="164">
        <v>-3.2112589145291999</v>
      </c>
      <c r="D47" s="164">
        <v>6.1889574836509098</v>
      </c>
      <c r="E47" s="164">
        <v>-2.4304684759705002</v>
      </c>
      <c r="F47" s="164">
        <v>0.69558700904095006</v>
      </c>
      <c r="G47" s="164">
        <v>-1.4108331133922001</v>
      </c>
      <c r="H47" s="164">
        <v>2.8529240048737901</v>
      </c>
      <c r="I47" s="164">
        <v>7.9874912808926704</v>
      </c>
      <c r="J47" s="164">
        <v>3.3979528053894401</v>
      </c>
      <c r="K47" s="164">
        <v>4.3417823913766096</v>
      </c>
      <c r="L47" s="164">
        <v>4.3463234869535201</v>
      </c>
      <c r="M47" s="164">
        <v>-0.96644301873250005</v>
      </c>
      <c r="N47" s="164">
        <v>3.6086875685454101</v>
      </c>
      <c r="O47" s="164">
        <v>1.39456834024773</v>
      </c>
      <c r="P47" s="164">
        <v>4.7227095973567002</v>
      </c>
      <c r="Q47" s="164">
        <v>1.4640893765543399</v>
      </c>
      <c r="R47" s="164">
        <v>5.4934923619575802</v>
      </c>
      <c r="S47" s="164">
        <v>3.12424828216247</v>
      </c>
      <c r="T47" s="164">
        <v>1.0224068238402699</v>
      </c>
      <c r="U47" s="164">
        <v>2.6475683168514199</v>
      </c>
      <c r="V47" s="164">
        <v>-0.1074596058139</v>
      </c>
      <c r="W47" s="164">
        <v>5.2209916991257597</v>
      </c>
      <c r="X47" s="164">
        <v>3.4620309171899399</v>
      </c>
      <c r="Y47" s="164">
        <v>3.30920251110014</v>
      </c>
      <c r="Z47" s="164">
        <v>2.6847680147616702</v>
      </c>
      <c r="AA47" s="164">
        <v>1.28212746983036</v>
      </c>
      <c r="AB47" s="164">
        <v>0.91107576259621004</v>
      </c>
      <c r="AC47" s="164">
        <v>2.9136655853400701</v>
      </c>
      <c r="AD47" s="164">
        <v>3.1773607526566701</v>
      </c>
      <c r="AE47" s="164">
        <v>3.7147214083749298</v>
      </c>
      <c r="AF47" s="164">
        <v>2.7350744440788102</v>
      </c>
      <c r="AG47" s="164">
        <v>-0.90716052376220002</v>
      </c>
      <c r="AH47" s="164">
        <v>3.7208625922187801</v>
      </c>
      <c r="AI47" s="164">
        <v>2.7183078411333801</v>
      </c>
      <c r="AJ47" s="164">
        <v>2.4685392485934399</v>
      </c>
      <c r="AK47" s="164">
        <v>2.4484663558082902</v>
      </c>
      <c r="AL47" s="164">
        <v>2.4518560088083898</v>
      </c>
      <c r="AM47" s="164">
        <v>2.5046628379848701</v>
      </c>
      <c r="AN47" s="176">
        <v>2.5183158238271801</v>
      </c>
    </row>
    <row r="48" spans="1:40" x14ac:dyDescent="0.35">
      <c r="A48" s="77" t="s">
        <v>85</v>
      </c>
      <c r="B48" s="122" t="s">
        <v>30</v>
      </c>
      <c r="C48" s="164">
        <v>-1.3255580436687</v>
      </c>
      <c r="D48" s="164">
        <v>-1.0204070136787</v>
      </c>
      <c r="E48" s="164">
        <v>0.28374484125435001</v>
      </c>
      <c r="F48" s="164">
        <v>4.2922693775302196</v>
      </c>
      <c r="G48" s="164">
        <v>3.9887609189450202</v>
      </c>
      <c r="H48" s="164">
        <v>4.74261345362686</v>
      </c>
      <c r="I48" s="164">
        <v>4.1998599025304504</v>
      </c>
      <c r="J48" s="164">
        <v>5.3188762611331901</v>
      </c>
      <c r="K48" s="164">
        <v>6.2408549963121303</v>
      </c>
      <c r="L48" s="164">
        <v>9.7469736971077499</v>
      </c>
      <c r="M48" s="164">
        <v>5.3324389757175403</v>
      </c>
      <c r="N48" s="164">
        <v>4.3049794930423397</v>
      </c>
      <c r="O48" s="164">
        <v>3.5583703816064198</v>
      </c>
      <c r="P48" s="164">
        <v>5.8368420398416596</v>
      </c>
      <c r="Q48" s="164">
        <v>3.3884819208840602</v>
      </c>
      <c r="R48" s="164">
        <v>4.3442813999657197</v>
      </c>
      <c r="S48" s="164">
        <v>7.6909321987725496</v>
      </c>
      <c r="T48" s="164">
        <v>7.8627558352140499</v>
      </c>
      <c r="U48" s="164">
        <v>5.3687517841221304</v>
      </c>
      <c r="V48" s="164">
        <v>-2.4513255362587998</v>
      </c>
      <c r="W48" s="164">
        <v>0.23574491350457999</v>
      </c>
      <c r="X48" s="164">
        <v>2.6738031092431398</v>
      </c>
      <c r="Y48" s="164">
        <v>-0.1951076965771</v>
      </c>
      <c r="Z48" s="164">
        <v>-0.47737867555890001</v>
      </c>
      <c r="AA48" s="164">
        <v>-0.65759946961310001</v>
      </c>
      <c r="AB48" s="164">
        <v>-0.23738744999040001</v>
      </c>
      <c r="AC48" s="164">
        <v>3.4441333991144099</v>
      </c>
      <c r="AD48" s="164">
        <v>2.4751694522936001</v>
      </c>
      <c r="AE48" s="164">
        <v>3.3268014693430401</v>
      </c>
      <c r="AF48" s="164">
        <v>4.4818301540374001</v>
      </c>
      <c r="AG48" s="164">
        <v>-15.710998498097</v>
      </c>
      <c r="AH48" s="164">
        <v>2.9007690038917402</v>
      </c>
      <c r="AI48" s="164">
        <v>5.4208278579713998</v>
      </c>
      <c r="AJ48" s="164">
        <v>5.0513737239693803</v>
      </c>
      <c r="AK48" s="164">
        <v>5.0845712472428604</v>
      </c>
      <c r="AL48" s="164">
        <v>5.2113819720723296</v>
      </c>
      <c r="AM48" s="164">
        <v>5.2296714961317399</v>
      </c>
      <c r="AN48" s="176">
        <v>5.1994843189842896</v>
      </c>
    </row>
    <row r="49" spans="1:40" x14ac:dyDescent="0.35">
      <c r="A49" s="77" t="s">
        <v>86</v>
      </c>
      <c r="B49" s="122" t="s">
        <v>31</v>
      </c>
      <c r="C49" s="164">
        <v>-4.5937322634158004</v>
      </c>
      <c r="D49" s="164">
        <v>-3.5006221305259002</v>
      </c>
      <c r="E49" s="164">
        <v>-3.7536211755241999</v>
      </c>
      <c r="F49" s="164">
        <v>-3.6338571745534001</v>
      </c>
      <c r="G49" s="164">
        <v>-3.2110557659482</v>
      </c>
      <c r="H49" s="164">
        <v>2.1195934860049501</v>
      </c>
      <c r="I49" s="164">
        <v>4.7042444121837299</v>
      </c>
      <c r="J49" s="164">
        <v>2.46972146199876</v>
      </c>
      <c r="K49" s="164">
        <v>1.84299544376137</v>
      </c>
      <c r="L49" s="164">
        <v>-1.1913437963624001</v>
      </c>
      <c r="M49" s="164">
        <v>-4.5804942087402001</v>
      </c>
      <c r="N49" s="164">
        <v>-2.2452682519214</v>
      </c>
      <c r="O49" s="164">
        <v>-3.8276336154366</v>
      </c>
      <c r="P49" s="164">
        <v>-3.4224784751250001</v>
      </c>
      <c r="Q49" s="164">
        <v>-0.8574764570158</v>
      </c>
      <c r="R49" s="164">
        <v>-0.40700269260790001</v>
      </c>
      <c r="S49" s="164">
        <v>-0.65143203001500005</v>
      </c>
      <c r="T49" s="164">
        <v>-0.44496247817239998</v>
      </c>
      <c r="U49" s="164">
        <v>0.27123160646254002</v>
      </c>
      <c r="V49" s="164">
        <v>0.91672377574270003</v>
      </c>
      <c r="W49" s="164">
        <v>-0.33641502792029998</v>
      </c>
      <c r="X49" s="164">
        <v>-7.1001342011683999</v>
      </c>
      <c r="Y49" s="164">
        <v>8.1960697040208892</v>
      </c>
      <c r="Z49" s="164">
        <v>6.5988660380979303</v>
      </c>
      <c r="AA49" s="164">
        <v>6.1031719804650804</v>
      </c>
      <c r="AB49" s="164">
        <v>6.1319989885417403</v>
      </c>
      <c r="AC49" s="164">
        <v>4.5030320773888501</v>
      </c>
      <c r="AD49" s="164">
        <v>4.6588986827082799</v>
      </c>
      <c r="AE49" s="164">
        <v>4.1966235134600298</v>
      </c>
      <c r="AF49" s="164">
        <v>3.55768245321077</v>
      </c>
      <c r="AG49" s="164">
        <v>-0.56382451288430002</v>
      </c>
      <c r="AH49" s="164">
        <v>3.31115953148388</v>
      </c>
      <c r="AI49" s="164">
        <v>3.8269824063964299</v>
      </c>
      <c r="AJ49" s="164">
        <v>3.7990662530861501</v>
      </c>
      <c r="AK49" s="164">
        <v>3.6888968469777601</v>
      </c>
      <c r="AL49" s="164">
        <v>3.5102981050079198</v>
      </c>
      <c r="AM49" s="164">
        <v>3.43300184698758</v>
      </c>
      <c r="AN49" s="176">
        <v>3.65153170077848</v>
      </c>
    </row>
    <row r="50" spans="1:40" x14ac:dyDescent="0.35">
      <c r="A50" s="77" t="s">
        <v>87</v>
      </c>
      <c r="B50" s="122" t="s">
        <v>32</v>
      </c>
      <c r="C50" s="164">
        <v>1.2756315845939199</v>
      </c>
      <c r="D50" s="164">
        <v>-1.6525802601327</v>
      </c>
      <c r="E50" s="164">
        <v>-1.6837871017246</v>
      </c>
      <c r="F50" s="164">
        <v>0.56536014502385001</v>
      </c>
      <c r="G50" s="164">
        <v>-6.3425202652025003</v>
      </c>
      <c r="H50" s="164">
        <v>0.17474872783083001</v>
      </c>
      <c r="I50" s="164">
        <v>-0.23359410312449999</v>
      </c>
      <c r="J50" s="164">
        <v>-1.6609768666146001</v>
      </c>
      <c r="K50" s="164">
        <v>3.2659467763067598</v>
      </c>
      <c r="L50" s="164">
        <v>3.1501440444834601</v>
      </c>
      <c r="M50" s="164">
        <v>2.2743614928343598</v>
      </c>
      <c r="N50" s="164">
        <v>2.4591558241087799</v>
      </c>
      <c r="O50" s="164">
        <v>-6.2918244505042997</v>
      </c>
      <c r="P50" s="164">
        <v>3.50856152527995</v>
      </c>
      <c r="Q50" s="164">
        <v>3.7123840969873498</v>
      </c>
      <c r="R50" s="164">
        <v>-5.3386534864424</v>
      </c>
      <c r="S50" s="164">
        <v>-3.5361440346272999</v>
      </c>
      <c r="T50" s="164">
        <v>1.80566995826E-3</v>
      </c>
      <c r="U50" s="164">
        <v>3.1460128735308901</v>
      </c>
      <c r="V50" s="164">
        <v>3.5404869267193102</v>
      </c>
      <c r="W50" s="164">
        <v>2.7827034342206902</v>
      </c>
      <c r="X50" s="164">
        <v>-10.86161374658</v>
      </c>
      <c r="Y50" s="164">
        <v>2.09938183184634</v>
      </c>
      <c r="Z50" s="164">
        <v>-0.2017194712973</v>
      </c>
      <c r="AA50" s="164">
        <v>-4.3460610223074996</v>
      </c>
      <c r="AB50" s="164">
        <v>0.97388685180499002</v>
      </c>
      <c r="AC50" s="164">
        <v>-1.0580185778522999</v>
      </c>
      <c r="AD50" s="164">
        <v>1.7561035860560299</v>
      </c>
      <c r="AE50" s="164">
        <v>4.1218178339069498</v>
      </c>
      <c r="AF50" s="164">
        <v>3.1632942480508199</v>
      </c>
      <c r="AG50" s="164">
        <v>-3.0499121599200998</v>
      </c>
      <c r="AH50" s="164">
        <v>1.89698695226279</v>
      </c>
      <c r="AI50" s="164">
        <v>3.0353891930496699</v>
      </c>
      <c r="AJ50" s="164">
        <v>3.55511674864211</v>
      </c>
      <c r="AK50" s="164">
        <v>3.5889594231624402</v>
      </c>
      <c r="AL50" s="164">
        <v>2.9591793622533702</v>
      </c>
      <c r="AM50" s="164">
        <v>2.7780742754494998</v>
      </c>
      <c r="AN50" s="176">
        <v>3.1828215402288</v>
      </c>
    </row>
    <row r="51" spans="1:40" x14ac:dyDescent="0.35">
      <c r="A51" s="27" t="s">
        <v>88</v>
      </c>
      <c r="B51" s="156" t="s">
        <v>33</v>
      </c>
      <c r="C51" s="163">
        <v>0.65092630870295998</v>
      </c>
      <c r="D51" s="163">
        <v>1.7836703358075601</v>
      </c>
      <c r="E51" s="163">
        <v>1.49672753656517</v>
      </c>
      <c r="F51" s="163">
        <v>1.8230691980148099</v>
      </c>
      <c r="G51" s="163">
        <v>0.66468867900976003</v>
      </c>
      <c r="H51" s="163">
        <v>1.4612076639299301</v>
      </c>
      <c r="I51" s="163">
        <v>2.07453881923874</v>
      </c>
      <c r="J51" s="163">
        <v>3.1599196147218001</v>
      </c>
      <c r="K51" s="163">
        <v>2.44613473616231</v>
      </c>
      <c r="L51" s="163">
        <v>1.9994139352117499</v>
      </c>
      <c r="M51" s="163">
        <v>1.0895356274819099</v>
      </c>
      <c r="N51" s="163">
        <v>1.31525622060337</v>
      </c>
      <c r="O51" s="163">
        <v>2.0884141715431799</v>
      </c>
      <c r="P51" s="163">
        <v>2.5595003557687899</v>
      </c>
      <c r="Q51" s="163">
        <v>2.8171763375731</v>
      </c>
      <c r="R51" s="163">
        <v>3.5894860700949098</v>
      </c>
      <c r="S51" s="163">
        <v>3.14780107047905</v>
      </c>
      <c r="T51" s="163">
        <v>1.42499417297472</v>
      </c>
      <c r="U51" s="163">
        <v>6.2333424422096302</v>
      </c>
      <c r="V51" s="163">
        <v>3.0282277220109699</v>
      </c>
      <c r="W51" s="163">
        <v>5.1213457633381099</v>
      </c>
      <c r="X51" s="163">
        <v>11.2202436773493</v>
      </c>
      <c r="Y51" s="163">
        <v>5.8886162537326499</v>
      </c>
      <c r="Z51" s="163">
        <v>4.77964400347763</v>
      </c>
      <c r="AA51" s="163">
        <v>0.52546689602496999</v>
      </c>
      <c r="AB51" s="163">
        <v>-0.1702565543605</v>
      </c>
      <c r="AC51" s="163">
        <v>1.0771557080170999</v>
      </c>
      <c r="AD51" s="163">
        <v>5.7543969759223499</v>
      </c>
      <c r="AE51" s="163">
        <v>3.8965035042483702</v>
      </c>
      <c r="AF51" s="163">
        <v>4.2294826352086003</v>
      </c>
      <c r="AG51" s="163">
        <v>-1.7025810893586</v>
      </c>
      <c r="AH51" s="163">
        <v>2.5368878383840299</v>
      </c>
      <c r="AI51" s="163">
        <v>3.9978002842971399</v>
      </c>
      <c r="AJ51" s="163">
        <v>2.54043707871354</v>
      </c>
      <c r="AK51" s="163">
        <v>2.8918743890655398</v>
      </c>
      <c r="AL51" s="163">
        <v>3.7358957639714001</v>
      </c>
      <c r="AM51" s="163">
        <v>3.12030383016462</v>
      </c>
      <c r="AN51" s="175">
        <v>3.25586479798159</v>
      </c>
    </row>
    <row r="52" spans="1:40" x14ac:dyDescent="0.35">
      <c r="A52" s="77" t="s">
        <v>89</v>
      </c>
      <c r="B52" s="122" t="s">
        <v>448</v>
      </c>
      <c r="C52" s="164">
        <v>1.2890427390410499</v>
      </c>
      <c r="D52" s="164">
        <v>-0.36827579954239997</v>
      </c>
      <c r="E52" s="164">
        <v>0.48778695961343999</v>
      </c>
      <c r="F52" s="164">
        <v>2.2896286255294198</v>
      </c>
      <c r="G52" s="164">
        <v>1.29901184108365</v>
      </c>
      <c r="H52" s="164">
        <v>1.9655429248076799</v>
      </c>
      <c r="I52" s="164">
        <v>1.74427716935064</v>
      </c>
      <c r="J52" s="164">
        <v>2.4595776571132402</v>
      </c>
      <c r="K52" s="164">
        <v>1.0242525383268499</v>
      </c>
      <c r="L52" s="164">
        <v>1.31202099897196</v>
      </c>
      <c r="M52" s="164">
        <v>0.18960863622127</v>
      </c>
      <c r="N52" s="164">
        <v>1.48659165067015</v>
      </c>
      <c r="O52" s="164">
        <v>3.09471268087123</v>
      </c>
      <c r="P52" s="164">
        <v>-0.68334824082290002</v>
      </c>
      <c r="Q52" s="164">
        <v>0.36076311783339998</v>
      </c>
      <c r="R52" s="164">
        <v>0.91850974629394999</v>
      </c>
      <c r="S52" s="164">
        <v>0.31808608763994001</v>
      </c>
      <c r="T52" s="164">
        <v>4.1533541976763901</v>
      </c>
      <c r="U52" s="164">
        <v>1.7825468743575099</v>
      </c>
      <c r="V52" s="164">
        <v>-3.7675011500575</v>
      </c>
      <c r="W52" s="164">
        <v>1.8902697801931101</v>
      </c>
      <c r="X52" s="164">
        <v>3.30013770663211</v>
      </c>
      <c r="Y52" s="164">
        <v>3.6107823382792099</v>
      </c>
      <c r="Z52" s="164">
        <v>1.64793400677215</v>
      </c>
      <c r="AA52" s="164">
        <v>1.2959292888523199</v>
      </c>
      <c r="AB52" s="164">
        <v>1.26862160011623</v>
      </c>
      <c r="AC52" s="164">
        <v>7.9289638908059299</v>
      </c>
      <c r="AD52" s="164">
        <v>7.2960534579203999</v>
      </c>
      <c r="AE52" s="164">
        <v>3.3875152165521198</v>
      </c>
      <c r="AF52" s="164">
        <v>2.69338420063072</v>
      </c>
      <c r="AG52" s="164">
        <v>4.13840883144975</v>
      </c>
      <c r="AH52" s="164">
        <v>2.3336562602769702</v>
      </c>
      <c r="AI52" s="164">
        <v>3.4644153270702001</v>
      </c>
      <c r="AJ52" s="164">
        <v>3.11153674769696</v>
      </c>
      <c r="AK52" s="164">
        <v>2.8216602226782501</v>
      </c>
      <c r="AL52" s="164">
        <v>2.4511504518402401</v>
      </c>
      <c r="AM52" s="164">
        <v>2.7273040950807501</v>
      </c>
      <c r="AN52" s="176">
        <v>2.9146311802788798</v>
      </c>
    </row>
    <row r="53" spans="1:40" x14ac:dyDescent="0.35">
      <c r="A53" s="77" t="s">
        <v>90</v>
      </c>
      <c r="B53" s="122" t="s">
        <v>34</v>
      </c>
      <c r="C53" s="164">
        <v>2.27604827439936</v>
      </c>
      <c r="D53" s="164">
        <v>4.9107578414197199</v>
      </c>
      <c r="E53" s="164">
        <v>0.78852891747350995</v>
      </c>
      <c r="F53" s="164">
        <v>1.488815071582E-2</v>
      </c>
      <c r="G53" s="164">
        <v>0.74929517059818995</v>
      </c>
      <c r="H53" s="164">
        <v>1.86586591678974</v>
      </c>
      <c r="I53" s="164">
        <v>1.6933160712448101</v>
      </c>
      <c r="J53" s="164">
        <v>3.9656548135845502</v>
      </c>
      <c r="K53" s="164">
        <v>-23.914819596278001</v>
      </c>
      <c r="L53" s="164">
        <v>14.5562903493094</v>
      </c>
      <c r="M53" s="164">
        <v>-0.93400617061129998</v>
      </c>
      <c r="N53" s="164">
        <v>2.58283657099871</v>
      </c>
      <c r="O53" s="164">
        <v>1.39412300961679</v>
      </c>
      <c r="P53" s="164">
        <v>-2.5270746730743001</v>
      </c>
      <c r="Q53" s="164">
        <v>-1.1538822589022</v>
      </c>
      <c r="R53" s="164">
        <v>4.0688383753866297</v>
      </c>
      <c r="S53" s="164">
        <v>0.23313686088626001</v>
      </c>
      <c r="T53" s="164">
        <v>9.214788093107E-2</v>
      </c>
      <c r="U53" s="164">
        <v>1.96798021792621</v>
      </c>
      <c r="V53" s="164">
        <v>-0.10537729312669999</v>
      </c>
      <c r="W53" s="164">
        <v>2.92237071296924</v>
      </c>
      <c r="X53" s="164">
        <v>5.2917657580793902</v>
      </c>
      <c r="Y53" s="164">
        <v>-4.2839144871674</v>
      </c>
      <c r="Z53" s="164">
        <v>0.54482831826099998</v>
      </c>
      <c r="AA53" s="164">
        <v>-1.6707377817572</v>
      </c>
      <c r="AB53" s="164">
        <v>3.3986365745332701</v>
      </c>
      <c r="AC53" s="164">
        <v>2.63457513273107</v>
      </c>
      <c r="AD53" s="164">
        <v>2.1687882107923002</v>
      </c>
      <c r="AE53" s="164">
        <v>0.81266877898550005</v>
      </c>
      <c r="AF53" s="164">
        <v>1.96420147235486</v>
      </c>
      <c r="AG53" s="164">
        <v>-3.7588370515039999</v>
      </c>
      <c r="AH53" s="164">
        <v>0.86589037914749001</v>
      </c>
      <c r="AI53" s="164">
        <v>1.58714834684648</v>
      </c>
      <c r="AJ53" s="164">
        <v>2.6007168925543702</v>
      </c>
      <c r="AK53" s="164">
        <v>2.6345010838422702</v>
      </c>
      <c r="AL53" s="164">
        <v>2.66663287102369</v>
      </c>
      <c r="AM53" s="164">
        <v>2.6983060318306098</v>
      </c>
      <c r="AN53" s="176">
        <v>2.43656994586927</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-0.91095318146479998</v>
      </c>
      <c r="O54" s="164">
        <v>1.98654293086662</v>
      </c>
      <c r="P54" s="164">
        <v>-30.182340835645</v>
      </c>
      <c r="Q54" s="164">
        <v>2.02809082200339</v>
      </c>
      <c r="R54" s="164">
        <v>3.14378605361083</v>
      </c>
      <c r="S54" s="164">
        <v>4.85999994189027</v>
      </c>
      <c r="T54" s="164">
        <v>8.7675708237072492</v>
      </c>
      <c r="U54" s="164">
        <v>1.81277115846996</v>
      </c>
      <c r="V54" s="164">
        <v>1.0933590568268801</v>
      </c>
      <c r="W54" s="164">
        <v>2.6008885608918599</v>
      </c>
      <c r="X54" s="164">
        <v>4.3201773137560204</v>
      </c>
      <c r="Y54" s="164">
        <v>5.3206500176841898</v>
      </c>
      <c r="Z54" s="164">
        <v>5.9490922218753903</v>
      </c>
      <c r="AA54" s="164">
        <v>-1.8731430628207</v>
      </c>
      <c r="AB54" s="164">
        <v>-2.5135737608982001</v>
      </c>
      <c r="AC54" s="164">
        <v>-4.0869440171048002</v>
      </c>
      <c r="AD54" s="164">
        <v>-4.6897583594099998E-2</v>
      </c>
      <c r="AE54" s="164">
        <v>-1.2109255288751</v>
      </c>
      <c r="AF54" s="164">
        <v>-4.8534351442235</v>
      </c>
      <c r="AG54" s="164">
        <v>-5.2749351221024998</v>
      </c>
      <c r="AH54" s="164">
        <v>1.11126713599884</v>
      </c>
      <c r="AI54" s="164">
        <v>2.2581742234028201</v>
      </c>
      <c r="AJ54" s="164">
        <v>2.39913438474324</v>
      </c>
      <c r="AK54" s="164">
        <v>3.2780873216442399</v>
      </c>
      <c r="AL54" s="164">
        <v>3.14582990698415</v>
      </c>
      <c r="AM54" s="164">
        <v>3.2327896970905998</v>
      </c>
      <c r="AN54" s="176">
        <v>2.8618589696325398</v>
      </c>
    </row>
    <row r="55" spans="1:40" x14ac:dyDescent="0.35">
      <c r="A55" s="77" t="s">
        <v>92</v>
      </c>
      <c r="B55" s="122" t="s">
        <v>35</v>
      </c>
      <c r="C55" s="164">
        <v>7.3311556663819299</v>
      </c>
      <c r="D55" s="164">
        <v>5.3655936990497004</v>
      </c>
      <c r="E55" s="164">
        <v>-3.9513431848481</v>
      </c>
      <c r="F55" s="164">
        <v>0.86209950327030005</v>
      </c>
      <c r="G55" s="164">
        <v>1.0472468080356101</v>
      </c>
      <c r="H55" s="164">
        <v>0.30289585936109997</v>
      </c>
      <c r="I55" s="164">
        <v>4.5335282148282703</v>
      </c>
      <c r="J55" s="164">
        <v>2.1306435350392299</v>
      </c>
      <c r="K55" s="164">
        <v>0.28106338248355001</v>
      </c>
      <c r="L55" s="164">
        <v>3.42653344792005</v>
      </c>
      <c r="M55" s="164">
        <v>-2.8318375762076999</v>
      </c>
      <c r="N55" s="164">
        <v>12.047949671545499</v>
      </c>
      <c r="O55" s="164">
        <v>4.1695618432190003E-2</v>
      </c>
      <c r="P55" s="164">
        <v>5.7879070717216496</v>
      </c>
      <c r="Q55" s="164">
        <v>-1.6125386654039999</v>
      </c>
      <c r="R55" s="164">
        <v>3.1455411300858001</v>
      </c>
      <c r="S55" s="164">
        <v>1.2705014158157699</v>
      </c>
      <c r="T55" s="164">
        <v>9.6681514023970003E-2</v>
      </c>
      <c r="U55" s="164">
        <v>1.3427721511989299</v>
      </c>
      <c r="V55" s="164">
        <v>1.32040977321883</v>
      </c>
      <c r="W55" s="164">
        <v>2.1358632847906698</v>
      </c>
      <c r="X55" s="164">
        <v>0.14435484448513999</v>
      </c>
      <c r="Y55" s="164">
        <v>-3.7211993207080001</v>
      </c>
      <c r="Z55" s="164">
        <v>-0.62992502100409997</v>
      </c>
      <c r="AA55" s="164">
        <v>4.0218057651366603</v>
      </c>
      <c r="AB55" s="164">
        <v>3.0999130101621</v>
      </c>
      <c r="AC55" s="164">
        <v>2.7491277375529801</v>
      </c>
      <c r="AD55" s="164">
        <v>2.1940284227554701</v>
      </c>
      <c r="AE55" s="164">
        <v>1.6425598351455599</v>
      </c>
      <c r="AF55" s="164">
        <v>1.6723499766972101</v>
      </c>
      <c r="AG55" s="164">
        <v>-4.4717140539919003</v>
      </c>
      <c r="AH55" s="164">
        <v>1.00767151259109</v>
      </c>
      <c r="AI55" s="164">
        <v>2.3081346363247399</v>
      </c>
      <c r="AJ55" s="164">
        <v>1.99829573501344</v>
      </c>
      <c r="AK55" s="164">
        <v>2.0136974110397001</v>
      </c>
      <c r="AL55" s="164">
        <v>2.0267859112646698</v>
      </c>
      <c r="AM55" s="164">
        <v>2.0409639908299102</v>
      </c>
      <c r="AN55" s="176">
        <v>2.0775095386598399</v>
      </c>
    </row>
    <row r="56" spans="1:40" x14ac:dyDescent="0.35">
      <c r="A56" s="77" t="s">
        <v>93</v>
      </c>
      <c r="B56" s="122" t="s">
        <v>36</v>
      </c>
      <c r="C56" s="164">
        <v>-4.3374729170402002</v>
      </c>
      <c r="D56" s="164">
        <v>-3.588860298992</v>
      </c>
      <c r="E56" s="164">
        <v>-1.3097794297584999</v>
      </c>
      <c r="F56" s="164">
        <v>-3.0005796715035999</v>
      </c>
      <c r="G56" s="164">
        <v>-1.5640116182629</v>
      </c>
      <c r="H56" s="164">
        <v>-1.0216917414693001</v>
      </c>
      <c r="I56" s="164">
        <v>-3.3261165559410002</v>
      </c>
      <c r="J56" s="164">
        <v>-1.9806135663435001</v>
      </c>
      <c r="K56" s="164">
        <v>6.1427341132848801</v>
      </c>
      <c r="L56" s="164">
        <v>-3.7297234913578001</v>
      </c>
      <c r="M56" s="164">
        <v>-4.7101898389954</v>
      </c>
      <c r="N56" s="164">
        <v>3.43725769693792</v>
      </c>
      <c r="O56" s="164">
        <v>1.1446072079660801</v>
      </c>
      <c r="P56" s="164">
        <v>-1.5166373233157</v>
      </c>
      <c r="Q56" s="164">
        <v>-3.2927035418088</v>
      </c>
      <c r="R56" s="164">
        <v>3.4069080826908502</v>
      </c>
      <c r="S56" s="164">
        <v>2.04180069907154</v>
      </c>
      <c r="T56" s="164">
        <v>-0.65928463851170005</v>
      </c>
      <c r="U56" s="164">
        <v>3.73797472815835</v>
      </c>
      <c r="V56" s="164">
        <v>-1.8486182896701999</v>
      </c>
      <c r="W56" s="164">
        <v>4.48598175499757</v>
      </c>
      <c r="X56" s="164">
        <v>-1.5358079982723001</v>
      </c>
      <c r="Y56" s="164">
        <v>6.3149613315142403</v>
      </c>
      <c r="Z56" s="164">
        <v>1.2752131676526901</v>
      </c>
      <c r="AA56" s="164">
        <v>2.56508457417068</v>
      </c>
      <c r="AB56" s="164">
        <v>0.41903180291732001</v>
      </c>
      <c r="AC56" s="164">
        <v>1.7372150915109099</v>
      </c>
      <c r="AD56" s="164">
        <v>1.0467740046926699</v>
      </c>
      <c r="AE56" s="164">
        <v>3.1898573372282799</v>
      </c>
      <c r="AF56" s="164">
        <v>1.9634856444008799</v>
      </c>
      <c r="AG56" s="164">
        <v>-0.21488594460169999</v>
      </c>
      <c r="AH56" s="164">
        <v>1.4855919291891599</v>
      </c>
      <c r="AI56" s="164">
        <v>2.68900677223778</v>
      </c>
      <c r="AJ56" s="164">
        <v>6.4064332986618799</v>
      </c>
      <c r="AK56" s="164">
        <v>7.4138532660469201</v>
      </c>
      <c r="AL56" s="164">
        <v>4.6697984995016801</v>
      </c>
      <c r="AM56" s="164">
        <v>2.19362147937328</v>
      </c>
      <c r="AN56" s="176">
        <v>4.6548748528470396</v>
      </c>
    </row>
    <row r="57" spans="1:40" x14ac:dyDescent="0.35">
      <c r="A57" s="27" t="s">
        <v>94</v>
      </c>
      <c r="B57" s="155" t="s">
        <v>358</v>
      </c>
      <c r="C57" s="162" t="s">
        <v>316</v>
      </c>
      <c r="D57" s="162">
        <v>-3.0519620659334001</v>
      </c>
      <c r="E57" s="162">
        <v>-0.35117557285040002</v>
      </c>
      <c r="F57" s="162">
        <v>-0.9422513004866</v>
      </c>
      <c r="G57" s="162">
        <v>-2.2123316289743</v>
      </c>
      <c r="H57" s="162">
        <v>-0.63287033171929996</v>
      </c>
      <c r="I57" s="162">
        <v>1.4942409756544901</v>
      </c>
      <c r="J57" s="162">
        <v>0.35690030381651999</v>
      </c>
      <c r="K57" s="162">
        <v>-2.6350527665700001E-2</v>
      </c>
      <c r="L57" s="162">
        <v>-1.9564671558236999</v>
      </c>
      <c r="M57" s="162">
        <v>2.9092702760634701</v>
      </c>
      <c r="N57" s="162">
        <v>4.0211525262809698</v>
      </c>
      <c r="O57" s="162">
        <v>11.7507407012121</v>
      </c>
      <c r="P57" s="162">
        <v>6.7591971492836</v>
      </c>
      <c r="Q57" s="162">
        <v>7.6509392795182301</v>
      </c>
      <c r="R57" s="162">
        <v>4.2770162973393901</v>
      </c>
      <c r="S57" s="162">
        <v>3.9755867260209201</v>
      </c>
      <c r="T57" s="162">
        <v>4.5301378908765804</v>
      </c>
      <c r="U57" s="162">
        <v>4.3959541364832599</v>
      </c>
      <c r="V57" s="162">
        <v>5.5060586964243603</v>
      </c>
      <c r="W57" s="162">
        <v>8.3260378732649496</v>
      </c>
      <c r="X57" s="162">
        <v>2.1158980740732898</v>
      </c>
      <c r="Y57" s="162">
        <v>1.5207655289134401</v>
      </c>
      <c r="Z57" s="162">
        <v>2.6105326198777199</v>
      </c>
      <c r="AA57" s="162">
        <v>3.5139750901515501</v>
      </c>
      <c r="AB57" s="162">
        <v>-2.92830596965E-2</v>
      </c>
      <c r="AC57" s="162">
        <v>-4.1683877640634002</v>
      </c>
      <c r="AD57" s="162">
        <v>-1.7888172761065</v>
      </c>
      <c r="AE57" s="162">
        <v>-0.6797248873849</v>
      </c>
      <c r="AF57" s="162">
        <v>-0.37975198157369999</v>
      </c>
      <c r="AG57" s="162">
        <v>-4.2601136484567999</v>
      </c>
      <c r="AH57" s="162">
        <v>8.5196600094950004E-2</v>
      </c>
      <c r="AI57" s="162">
        <v>0.13248728025668</v>
      </c>
      <c r="AJ57" s="162">
        <v>0.13875452003406999</v>
      </c>
      <c r="AK57" s="162">
        <v>6.9942943287330001E-2</v>
      </c>
      <c r="AL57" s="162">
        <v>0.16089971244907</v>
      </c>
      <c r="AM57" s="162">
        <v>0.25123978577928002</v>
      </c>
      <c r="AN57" s="174">
        <v>0.15064766908902999</v>
      </c>
    </row>
    <row r="58" spans="1:40" x14ac:dyDescent="0.35">
      <c r="A58" s="77" t="s">
        <v>95</v>
      </c>
      <c r="B58" s="122" t="s">
        <v>37</v>
      </c>
      <c r="C58" s="164">
        <v>-3.6158549308793</v>
      </c>
      <c r="D58" s="164">
        <v>-0.47498861879889998</v>
      </c>
      <c r="E58" s="164">
        <v>-1.7298110168306</v>
      </c>
      <c r="F58" s="164">
        <v>-1.6030801543652999</v>
      </c>
      <c r="G58" s="164">
        <v>-2.9913047468517</v>
      </c>
      <c r="H58" s="164">
        <v>3.2961562046058401</v>
      </c>
      <c r="I58" s="164">
        <v>-0.67191541275610001</v>
      </c>
      <c r="J58" s="164">
        <v>0.26448076737739001</v>
      </c>
      <c r="K58" s="164">
        <v>3.51324477244003</v>
      </c>
      <c r="L58" s="164">
        <v>3.5306605410123399</v>
      </c>
      <c r="M58" s="164">
        <v>1.4589318259510999</v>
      </c>
      <c r="N58" s="164">
        <v>1.83332762526958</v>
      </c>
      <c r="O58" s="164">
        <v>-2.3405747165210999</v>
      </c>
      <c r="P58" s="164">
        <v>3.0118076288108599</v>
      </c>
      <c r="Q58" s="164">
        <v>2.0430497718804799</v>
      </c>
      <c r="R58" s="164">
        <v>1.67629783284255</v>
      </c>
      <c r="S58" s="164">
        <v>-0.29575493454610002</v>
      </c>
      <c r="T58" s="164">
        <v>0.14532629336465999</v>
      </c>
      <c r="U58" s="164">
        <v>0.95937638567796002</v>
      </c>
      <c r="V58" s="164">
        <v>-8.1985145799999998E-5</v>
      </c>
      <c r="W58" s="164">
        <v>0.59329121796722994</v>
      </c>
      <c r="X58" s="164">
        <v>-1.4311469012561</v>
      </c>
      <c r="Y58" s="164">
        <v>1.1458521796627299</v>
      </c>
      <c r="Z58" s="164">
        <v>-0.41452320589879998</v>
      </c>
      <c r="AA58" s="164">
        <v>3.2841353020378099</v>
      </c>
      <c r="AB58" s="164">
        <v>3.42150148451279</v>
      </c>
      <c r="AC58" s="164">
        <v>3.4118237982672102</v>
      </c>
      <c r="AD58" s="164">
        <v>4.4411878655089403</v>
      </c>
      <c r="AE58" s="164">
        <v>3.2953461436025999</v>
      </c>
      <c r="AF58" s="164">
        <v>1.5704968036707601</v>
      </c>
      <c r="AG58" s="164">
        <v>-1.2133510031701</v>
      </c>
      <c r="AH58" s="164">
        <v>1.99136587265012</v>
      </c>
      <c r="AI58" s="164">
        <v>2.77097055446123</v>
      </c>
      <c r="AJ58" s="164">
        <v>7.9562593360505902</v>
      </c>
      <c r="AK58" s="164">
        <v>3.4731411840390898</v>
      </c>
      <c r="AL58" s="164">
        <v>2.75386464308896</v>
      </c>
      <c r="AM58" s="164">
        <v>2.74513441069357</v>
      </c>
      <c r="AN58" s="176">
        <v>3.9204622285064201</v>
      </c>
    </row>
    <row r="59" spans="1:40" x14ac:dyDescent="0.35">
      <c r="A59" s="77" t="s">
        <v>96</v>
      </c>
      <c r="B59" s="122" t="s">
        <v>38</v>
      </c>
      <c r="C59" s="164">
        <v>7.4114336279829995E-2</v>
      </c>
      <c r="D59" s="164">
        <v>-8.6039564900996002</v>
      </c>
      <c r="E59" s="164">
        <v>-9.6268425775510007</v>
      </c>
      <c r="F59" s="164">
        <v>0.48794230275577</v>
      </c>
      <c r="G59" s="164">
        <v>3.9607246978089301</v>
      </c>
      <c r="H59" s="164">
        <v>-9.9031845935627008</v>
      </c>
      <c r="I59" s="164">
        <v>-24.938515849354999</v>
      </c>
      <c r="J59" s="164">
        <v>-18.02610752971</v>
      </c>
      <c r="K59" s="164">
        <v>-1.8827933575188001</v>
      </c>
      <c r="L59" s="164">
        <v>-9.7872619068660001</v>
      </c>
      <c r="M59" s="164">
        <v>1.04042933452217</v>
      </c>
      <c r="N59" s="164">
        <v>13.9567705222958</v>
      </c>
      <c r="O59" s="164">
        <v>21.035620775479199</v>
      </c>
      <c r="P59" s="164">
        <v>4.38050718858997</v>
      </c>
      <c r="Q59" s="164">
        <v>2.02876511042945</v>
      </c>
      <c r="R59" s="164">
        <v>0.58758153502587995</v>
      </c>
      <c r="S59" s="164">
        <v>0.94104084716101999</v>
      </c>
      <c r="T59" s="164">
        <v>5.1645483249205499</v>
      </c>
      <c r="U59" s="164">
        <v>2.9259055755507002</v>
      </c>
      <c r="V59" s="164">
        <v>0.89801464979358003</v>
      </c>
      <c r="W59" s="164">
        <v>3.0001874756076599</v>
      </c>
      <c r="X59" s="164">
        <v>3.9211294267813099</v>
      </c>
      <c r="Y59" s="164">
        <v>12.6155957553008</v>
      </c>
      <c r="Z59" s="164">
        <v>18.057717391210499</v>
      </c>
      <c r="AA59" s="164">
        <v>2.2730656861523801</v>
      </c>
      <c r="AB59" s="164">
        <v>-22.208422652123001</v>
      </c>
      <c r="AC59" s="164">
        <v>4.0768482249920597</v>
      </c>
      <c r="AD59" s="164">
        <v>1.55333094347421</v>
      </c>
      <c r="AE59" s="164">
        <v>1.2773970014756499</v>
      </c>
      <c r="AF59" s="164">
        <v>3.3057828067188999</v>
      </c>
      <c r="AG59" s="164">
        <v>-4.1838598900062003</v>
      </c>
      <c r="AH59" s="164">
        <v>1.11061820291749</v>
      </c>
      <c r="AI59" s="164">
        <v>3.7797382236636401</v>
      </c>
      <c r="AJ59" s="164">
        <v>2.3167257275619502</v>
      </c>
      <c r="AK59" s="164">
        <v>2.8653500932793299</v>
      </c>
      <c r="AL59" s="164">
        <v>2.8249434282569399</v>
      </c>
      <c r="AM59" s="164">
        <v>2.2906912364918499</v>
      </c>
      <c r="AN59" s="176">
        <v>2.8140770224248199</v>
      </c>
    </row>
    <row r="60" spans="1:40" ht="15" thickBot="1" x14ac:dyDescent="0.4">
      <c r="A60" s="27" t="s">
        <v>97</v>
      </c>
      <c r="B60" s="156" t="s">
        <v>533</v>
      </c>
      <c r="C60" s="163">
        <v>3.2109461808353501</v>
      </c>
      <c r="D60" s="163">
        <v>-2.8725994823526002</v>
      </c>
      <c r="E60" s="163">
        <v>-5.2402937869087998</v>
      </c>
      <c r="F60" s="163">
        <v>-18.045831065447</v>
      </c>
      <c r="G60" s="163">
        <v>11.397800313504201</v>
      </c>
      <c r="H60" s="163">
        <v>16.698256169672501</v>
      </c>
      <c r="I60" s="163">
        <v>-6.5791232632199996</v>
      </c>
      <c r="J60" s="163">
        <v>0.62983180628832003</v>
      </c>
      <c r="K60" s="163">
        <v>-5.3539657856443004</v>
      </c>
      <c r="L60" s="163">
        <v>-0.63465904558469999</v>
      </c>
      <c r="M60" s="163">
        <v>-3.8648570065083998</v>
      </c>
      <c r="N60" s="163">
        <v>-1.9315235634500001</v>
      </c>
      <c r="O60" s="163">
        <v>1.14349014397064</v>
      </c>
      <c r="P60" s="163">
        <v>4.0455313762670402</v>
      </c>
      <c r="Q60" s="163">
        <v>-3.4635873896413001</v>
      </c>
      <c r="R60" s="163">
        <v>-7.1140963392079</v>
      </c>
      <c r="S60" s="163">
        <v>-4.3889042872200003E-2</v>
      </c>
      <c r="T60" s="163">
        <v>-3.8085658759327998</v>
      </c>
      <c r="U60" s="163">
        <v>1.27082881191352</v>
      </c>
      <c r="V60" s="163">
        <v>2.7132115033925701</v>
      </c>
      <c r="W60" s="163">
        <v>3.27745468191709</v>
      </c>
      <c r="X60" s="163">
        <v>3.5889106580607599</v>
      </c>
      <c r="Y60" s="163">
        <v>3.74245440810606</v>
      </c>
      <c r="Z60" s="163">
        <v>3.3497510686921199</v>
      </c>
      <c r="AA60" s="163">
        <v>3.2003897149289502</v>
      </c>
      <c r="AB60" s="163">
        <v>3.0663840614390798</v>
      </c>
      <c r="AC60" s="163">
        <v>2.9734853480635599</v>
      </c>
      <c r="AD60" s="163">
        <v>1.7924301611328799</v>
      </c>
      <c r="AE60" s="163">
        <v>2.4303755984739701</v>
      </c>
      <c r="AF60" s="163">
        <v>2.94253342622173</v>
      </c>
      <c r="AG60" s="163">
        <v>-0.6559698328179</v>
      </c>
      <c r="AH60" s="163">
        <v>2.3103682000564301</v>
      </c>
      <c r="AI60" s="163">
        <v>3.4389971676005202</v>
      </c>
      <c r="AJ60" s="163">
        <v>3.6428609038395598</v>
      </c>
      <c r="AK60" s="163">
        <v>3.8557200396732898</v>
      </c>
      <c r="AL60" s="163">
        <v>4.06755783609138</v>
      </c>
      <c r="AM60" s="163">
        <v>4.0839833356341604</v>
      </c>
      <c r="AN60" s="175">
        <v>3.8175262884217598</v>
      </c>
    </row>
    <row r="61" spans="1:40" ht="15" thickBot="1" x14ac:dyDescent="0.4">
      <c r="A61" s="74" t="s">
        <v>805</v>
      </c>
      <c r="B61" s="126" t="s">
        <v>39</v>
      </c>
      <c r="C61" s="166">
        <v>-0.66170247073580002</v>
      </c>
      <c r="D61" s="166">
        <v>-1.9750609123748</v>
      </c>
      <c r="E61" s="166">
        <v>-0.87404307439689999</v>
      </c>
      <c r="F61" s="166">
        <v>-0.93760836885489995</v>
      </c>
      <c r="G61" s="166">
        <v>-1.5374553430444</v>
      </c>
      <c r="H61" s="166">
        <v>0.52966870029169</v>
      </c>
      <c r="I61" s="166">
        <v>1.62900636952794</v>
      </c>
      <c r="J61" s="166">
        <v>0.93538828308493005</v>
      </c>
      <c r="K61" s="166">
        <v>0.71870673174376998</v>
      </c>
      <c r="L61" s="166">
        <v>-0.76704707858760002</v>
      </c>
      <c r="M61" s="166">
        <v>1.1084749345956499</v>
      </c>
      <c r="N61" s="166">
        <v>2.9375796553643601</v>
      </c>
      <c r="O61" s="166">
        <v>7.1547464934414</v>
      </c>
      <c r="P61" s="166">
        <v>4.4447891441983298</v>
      </c>
      <c r="Q61" s="166">
        <v>5.0660473418982797</v>
      </c>
      <c r="R61" s="166">
        <v>3.2443720935785501</v>
      </c>
      <c r="S61" s="166">
        <v>2.9478337030153501</v>
      </c>
      <c r="T61" s="166">
        <v>3.2304731339003898</v>
      </c>
      <c r="U61" s="166">
        <v>3.78497487089771</v>
      </c>
      <c r="V61" s="166">
        <v>3.95994855599253</v>
      </c>
      <c r="W61" s="166">
        <v>6.44175688709913</v>
      </c>
      <c r="X61" s="166">
        <v>2.19551471134581</v>
      </c>
      <c r="Y61" s="166">
        <v>2.4807104200837502</v>
      </c>
      <c r="Z61" s="166">
        <v>3.0133502114452102</v>
      </c>
      <c r="AA61" s="166">
        <v>3.1413912553787502</v>
      </c>
      <c r="AB61" s="166">
        <v>0.40171529817254997</v>
      </c>
      <c r="AC61" s="166">
        <v>-1.8976794949768001</v>
      </c>
      <c r="AD61" s="166">
        <v>0.23648053273075001</v>
      </c>
      <c r="AE61" s="166">
        <v>0.72961804998980995</v>
      </c>
      <c r="AF61" s="166">
        <v>0.82930060556750995</v>
      </c>
      <c r="AG61" s="166">
        <v>-3.1577940568923002</v>
      </c>
      <c r="AH61" s="166">
        <v>0.93298860659424998</v>
      </c>
      <c r="AI61" s="166">
        <v>1.3430392113673</v>
      </c>
      <c r="AJ61" s="166">
        <v>1.45326861869204</v>
      </c>
      <c r="AK61" s="166">
        <v>1.32891988495405</v>
      </c>
      <c r="AL61" s="166">
        <v>1.38786287634002</v>
      </c>
      <c r="AM61" s="166">
        <v>1.33052611785564</v>
      </c>
      <c r="AN61" s="178">
        <v>1.3687122791419899</v>
      </c>
    </row>
    <row r="62" spans="1:40" ht="15" thickBot="1" x14ac:dyDescent="0.4">
      <c r="A62" s="75" t="s">
        <v>805</v>
      </c>
      <c r="B62" s="133" t="s">
        <v>40</v>
      </c>
      <c r="C62" s="167">
        <v>-0.59833587086759998</v>
      </c>
      <c r="D62" s="167">
        <v>0.11923669514313</v>
      </c>
      <c r="E62" s="167">
        <v>-1.8668160431555001</v>
      </c>
      <c r="F62" s="167">
        <v>-1.6938426907655999</v>
      </c>
      <c r="G62" s="167">
        <v>-0.17663109895439999</v>
      </c>
      <c r="H62" s="167">
        <v>8.7332687132120002E-2</v>
      </c>
      <c r="I62" s="167">
        <v>2.4119017257042001</v>
      </c>
      <c r="J62" s="167">
        <v>0.75620530109929995</v>
      </c>
      <c r="K62" s="167">
        <v>1.42710918667844</v>
      </c>
      <c r="L62" s="167">
        <v>0.64583560219664005</v>
      </c>
      <c r="M62" s="167">
        <v>1.7302743521798301</v>
      </c>
      <c r="N62" s="167">
        <v>1.7474254155761699</v>
      </c>
      <c r="O62" s="167">
        <v>2.4718645284640401</v>
      </c>
      <c r="P62" s="167">
        <v>2.8318171843146702</v>
      </c>
      <c r="Q62" s="167">
        <v>3.24796714410114</v>
      </c>
      <c r="R62" s="167">
        <v>3.4395915083380402</v>
      </c>
      <c r="S62" s="167">
        <v>3.2205836986228298</v>
      </c>
      <c r="T62" s="167">
        <v>3.5028065842971299</v>
      </c>
      <c r="U62" s="167">
        <v>1.83343209594513</v>
      </c>
      <c r="V62" s="167">
        <v>0.54962643154909996</v>
      </c>
      <c r="W62" s="167">
        <v>3.1103066105166701</v>
      </c>
      <c r="X62" s="167">
        <v>0.18698074295045</v>
      </c>
      <c r="Y62" s="167">
        <v>4.2253022558852003</v>
      </c>
      <c r="Z62" s="167">
        <v>0.86021284986802005</v>
      </c>
      <c r="AA62" s="167">
        <v>1.14986357924924</v>
      </c>
      <c r="AB62" s="167">
        <v>0.67340837833120004</v>
      </c>
      <c r="AC62" s="167">
        <v>-0.45587100761209998</v>
      </c>
      <c r="AD62" s="167">
        <v>1.10045383676069</v>
      </c>
      <c r="AE62" s="167">
        <v>0.91297288444129998</v>
      </c>
      <c r="AF62" s="167">
        <v>0.80270320868103995</v>
      </c>
      <c r="AG62" s="167">
        <v>-3.9867902177987</v>
      </c>
      <c r="AH62" s="167">
        <v>2.58430734601103</v>
      </c>
      <c r="AI62" s="167">
        <v>1.4380350849735899</v>
      </c>
      <c r="AJ62" s="167">
        <v>1.6891081670216299</v>
      </c>
      <c r="AK62" s="167">
        <v>1.58270001847558</v>
      </c>
      <c r="AL62" s="167">
        <v>1.6682810457852499</v>
      </c>
      <c r="AM62" s="167">
        <v>1.7198907657159701</v>
      </c>
      <c r="AN62" s="179">
        <v>1.6195522220981999</v>
      </c>
    </row>
    <row r="63" spans="1:40" ht="15" thickBot="1" x14ac:dyDescent="0.4">
      <c r="A63" s="75" t="s">
        <v>805</v>
      </c>
      <c r="B63" s="133" t="s">
        <v>922</v>
      </c>
      <c r="C63" s="167">
        <v>1.96043403786143</v>
      </c>
      <c r="D63" s="167">
        <v>1.1038926774931399</v>
      </c>
      <c r="E63" s="167">
        <v>0.91932550852745998</v>
      </c>
      <c r="F63" s="167">
        <v>0.71891746541877</v>
      </c>
      <c r="G63" s="167">
        <v>1.89477574020009</v>
      </c>
      <c r="H63" s="167">
        <v>2.0472983100399098</v>
      </c>
      <c r="I63" s="167">
        <v>2.5742473188510102</v>
      </c>
      <c r="J63" s="167">
        <v>2.7534364483597198</v>
      </c>
      <c r="K63" s="167">
        <v>1.3339715460703201</v>
      </c>
      <c r="L63" s="167">
        <v>2.3403104984042602</v>
      </c>
      <c r="M63" s="167">
        <v>3.6383420597979401</v>
      </c>
      <c r="N63" s="167">
        <v>1.26350414592005</v>
      </c>
      <c r="O63" s="167">
        <v>1.69033236421822</v>
      </c>
      <c r="P63" s="167">
        <v>3.1033640208873599</v>
      </c>
      <c r="Q63" s="167">
        <v>4.2600419999201602</v>
      </c>
      <c r="R63" s="167">
        <v>3.70711050184573</v>
      </c>
      <c r="S63" s="167">
        <v>4.3148071306405997</v>
      </c>
      <c r="T63" s="167">
        <v>4.4418911513598003</v>
      </c>
      <c r="U63" s="167">
        <v>1.9720014182844401</v>
      </c>
      <c r="V63" s="167">
        <v>-1.2356919001210001</v>
      </c>
      <c r="W63" s="167">
        <v>4.3161953755554396</v>
      </c>
      <c r="X63" s="167">
        <v>3.3621870302099799</v>
      </c>
      <c r="Y63" s="167">
        <v>2.3900638522712998</v>
      </c>
      <c r="Z63" s="167">
        <v>2.49627910630449</v>
      </c>
      <c r="AA63" s="167">
        <v>2.5630717726294399</v>
      </c>
      <c r="AB63" s="167">
        <v>2.5557825915752899</v>
      </c>
      <c r="AC63" s="167">
        <v>2.46428981200755</v>
      </c>
      <c r="AD63" s="167">
        <v>2.8883548949416098</v>
      </c>
      <c r="AE63" s="167">
        <v>2.7451761860939699</v>
      </c>
      <c r="AF63" s="167">
        <v>2.0163525750145102</v>
      </c>
      <c r="AG63" s="167">
        <v>-3.9360616586293999</v>
      </c>
      <c r="AH63" s="167">
        <v>5.1516024113059702</v>
      </c>
      <c r="AI63" s="167">
        <v>4.2018321435138004</v>
      </c>
      <c r="AJ63" s="167">
        <v>2.8973228835103702</v>
      </c>
      <c r="AK63" s="167">
        <v>2.6752055682972302</v>
      </c>
      <c r="AL63" s="167">
        <v>2.6362269776429601</v>
      </c>
      <c r="AM63" s="167">
        <v>2.6354258825018499</v>
      </c>
      <c r="AN63" s="179">
        <v>3.0074404380339401</v>
      </c>
    </row>
    <row r="64" spans="1:40" x14ac:dyDescent="0.35">
      <c r="A64" s="76" t="s">
        <v>805</v>
      </c>
      <c r="B64" s="140" t="s">
        <v>42</v>
      </c>
      <c r="C64" s="168">
        <v>-1.2264002605032001</v>
      </c>
      <c r="D64" s="168">
        <v>1.9894011280844</v>
      </c>
      <c r="E64" s="168">
        <v>1.51424974905412</v>
      </c>
      <c r="F64" s="168">
        <v>2.22242146358407</v>
      </c>
      <c r="G64" s="168">
        <v>2.9645276356566699</v>
      </c>
      <c r="H64" s="168">
        <v>-0.37958549509970002</v>
      </c>
      <c r="I64" s="168">
        <v>2.1589663542592401</v>
      </c>
      <c r="J64" s="168">
        <v>3.66900479945578</v>
      </c>
      <c r="K64" s="168">
        <v>0.91533354725794003</v>
      </c>
      <c r="L64" s="168">
        <v>-1.3534229495925001</v>
      </c>
      <c r="M64" s="168">
        <v>2.1836581804187198</v>
      </c>
      <c r="N64" s="168">
        <v>-0.78913503722930001</v>
      </c>
      <c r="O64" s="168">
        <v>-0.95097896049270003</v>
      </c>
      <c r="P64" s="168">
        <v>0.66136844744788004</v>
      </c>
      <c r="Q64" s="168">
        <v>4.7789987150538504</v>
      </c>
      <c r="R64" s="168">
        <v>3.0839710828692302</v>
      </c>
      <c r="S64" s="168">
        <v>4.1629365756035801</v>
      </c>
      <c r="T64" s="168">
        <v>4.3148004739632597</v>
      </c>
      <c r="U64" s="168">
        <v>2.7477133071580702</v>
      </c>
      <c r="V64" s="168">
        <v>-3.0952430701410001</v>
      </c>
      <c r="W64" s="168">
        <v>4.9091864383247703</v>
      </c>
      <c r="X64" s="168">
        <v>3.4212948659815199</v>
      </c>
      <c r="Y64" s="168">
        <v>1.7815648722308699</v>
      </c>
      <c r="Z64" s="168">
        <v>1.8088862518294899</v>
      </c>
      <c r="AA64" s="168">
        <v>0.26444748851297001</v>
      </c>
      <c r="AB64" s="168">
        <v>-0.66025511749870003</v>
      </c>
      <c r="AC64" s="168">
        <v>-1.6041030336326001</v>
      </c>
      <c r="AD64" s="168">
        <v>0.35483788724999998</v>
      </c>
      <c r="AE64" s="168">
        <v>0.22383143694688001</v>
      </c>
      <c r="AF64" s="168">
        <v>-0.78703875931540002</v>
      </c>
      <c r="AG64" s="168">
        <v>-7.8571237312701001</v>
      </c>
      <c r="AH64" s="168">
        <v>5.3928106858042701</v>
      </c>
      <c r="AI64" s="168">
        <v>2.15944535761375</v>
      </c>
      <c r="AJ64" s="168">
        <v>1.73009098246686</v>
      </c>
      <c r="AK64" s="168">
        <v>1.5635887595859801</v>
      </c>
      <c r="AL64" s="168">
        <v>1.6067482589448101</v>
      </c>
      <c r="AM64" s="168">
        <v>1.66408727998626</v>
      </c>
      <c r="AN64" s="180">
        <v>1.74456592326902</v>
      </c>
    </row>
    <row r="65" spans="1:40" x14ac:dyDescent="0.35">
      <c r="A65" s="76" t="s">
        <v>805</v>
      </c>
      <c r="B65" s="124" t="s">
        <v>43</v>
      </c>
      <c r="C65" s="169">
        <v>5.0105381981164498</v>
      </c>
      <c r="D65" s="169">
        <v>4.8727944448154696</v>
      </c>
      <c r="E65" s="169">
        <v>6.1731671266945503</v>
      </c>
      <c r="F65" s="169">
        <v>6.0444795994589802</v>
      </c>
      <c r="G65" s="169">
        <v>6.24002504451866</v>
      </c>
      <c r="H65" s="169">
        <v>6.3319705583453301</v>
      </c>
      <c r="I65" s="169">
        <v>6.3845955710730902</v>
      </c>
      <c r="J65" s="169">
        <v>3.9175092069936999</v>
      </c>
      <c r="K65" s="169">
        <v>1.34397167191742</v>
      </c>
      <c r="L65" s="169">
        <v>4.5840016431139903</v>
      </c>
      <c r="M65" s="169">
        <v>4.8412242340570799</v>
      </c>
      <c r="N65" s="169">
        <v>4.0572183615575499</v>
      </c>
      <c r="O65" s="169">
        <v>5.2714231228252402</v>
      </c>
      <c r="P65" s="169">
        <v>7.7084428270821004</v>
      </c>
      <c r="Q65" s="169">
        <v>7.6170475413576799</v>
      </c>
      <c r="R65" s="169">
        <v>7.40396250742406</v>
      </c>
      <c r="S65" s="169">
        <v>8.1727985702926293</v>
      </c>
      <c r="T65" s="169">
        <v>9.3751188764505997</v>
      </c>
      <c r="U65" s="169">
        <v>5.6598184103480804</v>
      </c>
      <c r="V65" s="169">
        <v>5.8210923390236697</v>
      </c>
      <c r="W65" s="169">
        <v>7.9293468262227096</v>
      </c>
      <c r="X65" s="169">
        <v>6.2848068562189798</v>
      </c>
      <c r="Y65" s="169">
        <v>5.2954765963009196</v>
      </c>
      <c r="Z65" s="169">
        <v>5.4179537737597796</v>
      </c>
      <c r="AA65" s="169">
        <v>5.48154388890896</v>
      </c>
      <c r="AB65" s="169">
        <v>5.2893549716341699</v>
      </c>
      <c r="AC65" s="169">
        <v>5.9022471357466397</v>
      </c>
      <c r="AD65" s="169">
        <v>5.3033187319951196</v>
      </c>
      <c r="AE65" s="169">
        <v>5.0234495588400003</v>
      </c>
      <c r="AF65" s="169">
        <v>3.97741781120224</v>
      </c>
      <c r="AG65" s="169">
        <v>-1.7001245837318</v>
      </c>
      <c r="AH65" s="169">
        <v>6.0374870127777998</v>
      </c>
      <c r="AI65" s="169">
        <v>5.24000779310943</v>
      </c>
      <c r="AJ65" s="169">
        <v>4.7447935322996404</v>
      </c>
      <c r="AK65" s="169">
        <v>4.6264047572446998</v>
      </c>
      <c r="AL65" s="169">
        <v>4.5423715899663399</v>
      </c>
      <c r="AM65" s="169">
        <v>4.4558743996806296</v>
      </c>
      <c r="AN65" s="181">
        <v>4.72152720596364</v>
      </c>
    </row>
    <row r="66" spans="1:40" ht="15" thickBot="1" x14ac:dyDescent="0.4">
      <c r="A66" s="76" t="s">
        <v>805</v>
      </c>
      <c r="B66" s="125" t="s">
        <v>315</v>
      </c>
      <c r="C66" s="170">
        <v>1.76943778806727</v>
      </c>
      <c r="D66" s="170">
        <v>0.97053015779166996</v>
      </c>
      <c r="E66" s="170">
        <v>0.70742687766849999</v>
      </c>
      <c r="F66" s="170">
        <v>0.51978206376933</v>
      </c>
      <c r="G66" s="170">
        <v>1.69947481140089</v>
      </c>
      <c r="H66" s="170">
        <v>1.8554577665423699</v>
      </c>
      <c r="I66" s="170">
        <v>2.4652769961426899</v>
      </c>
      <c r="J66" s="170">
        <v>2.5546700032890599</v>
      </c>
      <c r="K66" s="170">
        <v>1.2335944321438601</v>
      </c>
      <c r="L66" s="170">
        <v>2.15015292667317</v>
      </c>
      <c r="M66" s="170">
        <v>3.4333044883364501</v>
      </c>
      <c r="N66" s="170">
        <v>1.1736894658332799</v>
      </c>
      <c r="O66" s="170">
        <v>1.6128538669260899</v>
      </c>
      <c r="P66" s="170">
        <v>2.9683495442837802</v>
      </c>
      <c r="Q66" s="170">
        <v>4.0817388263151502</v>
      </c>
      <c r="R66" s="170">
        <v>3.5624346940212601</v>
      </c>
      <c r="S66" s="170">
        <v>4.1219289924383098</v>
      </c>
      <c r="T66" s="170">
        <v>4.2515388661440898</v>
      </c>
      <c r="U66" s="170">
        <v>1.8213220716938601</v>
      </c>
      <c r="V66" s="170">
        <v>-1.2817539540669001</v>
      </c>
      <c r="W66" s="170">
        <v>4.0943417954910597</v>
      </c>
      <c r="X66" s="170">
        <v>3.0309019524446699</v>
      </c>
      <c r="Y66" s="170">
        <v>2.3187120713545402</v>
      </c>
      <c r="Z66" s="170">
        <v>2.23467830061746</v>
      </c>
      <c r="AA66" s="170">
        <v>2.3077763110548899</v>
      </c>
      <c r="AB66" s="170">
        <v>2.2710031519535701</v>
      </c>
      <c r="AC66" s="170">
        <v>2.1208318083769599</v>
      </c>
      <c r="AD66" s="170">
        <v>2.59876918425417</v>
      </c>
      <c r="AE66" s="170">
        <v>2.4492407205435698</v>
      </c>
      <c r="AF66" s="170">
        <v>1.74952573436048</v>
      </c>
      <c r="AG66" s="170">
        <v>-4.1340210490927998</v>
      </c>
      <c r="AH66" s="170">
        <v>4.8012434791383098</v>
      </c>
      <c r="AI66" s="170">
        <v>3.8420088682823601</v>
      </c>
      <c r="AJ66" s="170">
        <v>2.6120789846071402</v>
      </c>
      <c r="AK66" s="170">
        <v>2.3917427330079502</v>
      </c>
      <c r="AL66" s="170">
        <v>2.3544102593876102</v>
      </c>
      <c r="AM66" s="170">
        <v>2.3516011094568099</v>
      </c>
      <c r="AN66" s="182">
        <v>2.70877295115843</v>
      </c>
    </row>
    <row r="67" spans="1:40" x14ac:dyDescent="0.35">
      <c r="A67" s="76" t="s">
        <v>805</v>
      </c>
      <c r="B67" s="124" t="s">
        <v>341</v>
      </c>
      <c r="C67" s="169">
        <v>-0.39426040208730001</v>
      </c>
      <c r="D67" s="169">
        <v>1.4931939585634999</v>
      </c>
      <c r="E67" s="169">
        <v>-2.7025002695135001</v>
      </c>
      <c r="F67" s="169">
        <v>-1.5635131797763</v>
      </c>
      <c r="G67" s="169">
        <v>-0.1076634685939</v>
      </c>
      <c r="H67" s="169">
        <v>-0.55300527956040002</v>
      </c>
      <c r="I67" s="169">
        <v>2.13551025182473</v>
      </c>
      <c r="J67" s="169">
        <v>1.2417348047800201</v>
      </c>
      <c r="K67" s="169">
        <v>2.1425913045572602</v>
      </c>
      <c r="L67" s="169">
        <v>1.6580311235121701</v>
      </c>
      <c r="M67" s="169">
        <v>1.81737749943953</v>
      </c>
      <c r="N67" s="169">
        <v>1.11356734684168</v>
      </c>
      <c r="O67" s="169">
        <v>-0.33231690681949999</v>
      </c>
      <c r="P67" s="169">
        <v>2.1876482368289301</v>
      </c>
      <c r="Q67" s="169">
        <v>2.1297306345854601</v>
      </c>
      <c r="R67" s="169">
        <v>3.4768019898076399</v>
      </c>
      <c r="S67" s="169">
        <v>3.9018299684029398</v>
      </c>
      <c r="T67" s="169">
        <v>4.2046473235324102</v>
      </c>
      <c r="U67" s="169">
        <v>0.62512625283348</v>
      </c>
      <c r="V67" s="169">
        <v>0.67151281288942</v>
      </c>
      <c r="W67" s="169">
        <v>2.89804339105646</v>
      </c>
      <c r="X67" s="169">
        <v>-2.4214039075453999</v>
      </c>
      <c r="Y67" s="169">
        <v>8.6150279199642092</v>
      </c>
      <c r="Z67" s="169">
        <v>-0.88342236819779996</v>
      </c>
      <c r="AA67" s="169">
        <v>0.12425155094303</v>
      </c>
      <c r="AB67" s="169">
        <v>1.45286512332974</v>
      </c>
      <c r="AC67" s="169">
        <v>1.09553299610332</v>
      </c>
      <c r="AD67" s="169">
        <v>3.3302947124063902</v>
      </c>
      <c r="AE67" s="169">
        <v>2.5212648296865701</v>
      </c>
      <c r="AF67" s="169">
        <v>2.4536119041307498</v>
      </c>
      <c r="AG67" s="169">
        <v>-2.0332649540302001</v>
      </c>
      <c r="AH67" s="169">
        <v>4.4936025248116396</v>
      </c>
      <c r="AI67" s="169">
        <v>2.4621533674530802</v>
      </c>
      <c r="AJ67" s="169">
        <v>2.8873589130112101</v>
      </c>
      <c r="AK67" s="169">
        <v>2.91750928501639</v>
      </c>
      <c r="AL67" s="169">
        <v>3.1610890289804701</v>
      </c>
      <c r="AM67" s="169">
        <v>3.0671130834068001</v>
      </c>
      <c r="AN67" s="181">
        <v>2.8987642079444802</v>
      </c>
    </row>
    <row r="68" spans="1:40" x14ac:dyDescent="0.35">
      <c r="A68" s="76" t="s">
        <v>805</v>
      </c>
      <c r="B68" s="124" t="s">
        <v>349</v>
      </c>
      <c r="C68" s="169">
        <v>0.25327265729498999</v>
      </c>
      <c r="D68" s="169">
        <v>1.8360285883457601</v>
      </c>
      <c r="E68" s="169">
        <v>-1.6674599130696</v>
      </c>
      <c r="F68" s="169">
        <v>-1.2860809323169</v>
      </c>
      <c r="G68" s="169">
        <v>0.77894012426046999</v>
      </c>
      <c r="H68" s="169">
        <v>-1.0895971004342999</v>
      </c>
      <c r="I68" s="169">
        <v>2.6856384290174602</v>
      </c>
      <c r="J68" s="169">
        <v>1.2098801455747701</v>
      </c>
      <c r="K68" s="169">
        <v>2.5821111230243301</v>
      </c>
      <c r="L68" s="169">
        <v>0.99886186176366998</v>
      </c>
      <c r="M68" s="169">
        <v>1.91504608455078</v>
      </c>
      <c r="N68" s="169">
        <v>2.2155238243651798</v>
      </c>
      <c r="O68" s="169">
        <v>3.0062659646051202</v>
      </c>
      <c r="P68" s="169">
        <v>3.80762371378525</v>
      </c>
      <c r="Q68" s="169">
        <v>3.54581674715797</v>
      </c>
      <c r="R68" s="169">
        <v>3.3448607706711799</v>
      </c>
      <c r="S68" s="169">
        <v>3.8731896966418198</v>
      </c>
      <c r="T68" s="169">
        <v>3.6332664167636501</v>
      </c>
      <c r="U68" s="169">
        <v>1.88321581695831</v>
      </c>
      <c r="V68" s="169">
        <v>1.8900878414426601</v>
      </c>
      <c r="W68" s="169">
        <v>4.0310070271591796</v>
      </c>
      <c r="X68" s="169">
        <v>-1.0638003413109001</v>
      </c>
      <c r="Y68" s="169">
        <v>6.51084533189462</v>
      </c>
      <c r="Z68" s="169">
        <v>0.55001058110345002</v>
      </c>
      <c r="AA68" s="169">
        <v>1.0342941720654</v>
      </c>
      <c r="AB68" s="169">
        <v>0.75625403208397002</v>
      </c>
      <c r="AC68" s="169">
        <v>-0.43600677273029997</v>
      </c>
      <c r="AD68" s="169">
        <v>1.98966679121399</v>
      </c>
      <c r="AE68" s="169">
        <v>1.5655055757197101</v>
      </c>
      <c r="AF68" s="169">
        <v>1.56569672311701</v>
      </c>
      <c r="AG68" s="169">
        <v>-2.9169412865362001</v>
      </c>
      <c r="AH68" s="169">
        <v>3.7186085966637101</v>
      </c>
      <c r="AI68" s="169">
        <v>1.93641814820778</v>
      </c>
      <c r="AJ68" s="169">
        <v>2.2593923598432899</v>
      </c>
      <c r="AK68" s="169">
        <v>2.20722465203069</v>
      </c>
      <c r="AL68" s="169">
        <v>2.3567456944877998</v>
      </c>
      <c r="AM68" s="169">
        <v>2.3258097298384399</v>
      </c>
      <c r="AN68" s="181">
        <v>2.21700844338464</v>
      </c>
    </row>
    <row r="69" spans="1:40" x14ac:dyDescent="0.35">
      <c r="A69" s="76" t="s">
        <v>805</v>
      </c>
      <c r="B69" s="124" t="s">
        <v>342</v>
      </c>
      <c r="C69" s="169">
        <v>2.2427029636326501</v>
      </c>
      <c r="D69" s="169">
        <v>-0.93524546357930005</v>
      </c>
      <c r="E69" s="169">
        <v>-1.2753855312204001</v>
      </c>
      <c r="F69" s="169">
        <v>-1.3458177673870999</v>
      </c>
      <c r="G69" s="169">
        <v>-0.33406434824499998</v>
      </c>
      <c r="H69" s="169">
        <v>2.69660413227948</v>
      </c>
      <c r="I69" s="169">
        <v>1.8626308974574399</v>
      </c>
      <c r="J69" s="169">
        <v>-0.31825674280600003</v>
      </c>
      <c r="K69" s="169">
        <v>0.95912493704995005</v>
      </c>
      <c r="L69" s="169">
        <v>1.05649425946753</v>
      </c>
      <c r="M69" s="169">
        <v>-0.23739273164290001</v>
      </c>
      <c r="N69" s="169">
        <v>2.7136726088966698</v>
      </c>
      <c r="O69" s="169">
        <v>1.5644665945727501</v>
      </c>
      <c r="P69" s="169">
        <v>1.8960230018015201</v>
      </c>
      <c r="Q69" s="169">
        <v>2.9860023722120599</v>
      </c>
      <c r="R69" s="169">
        <v>4.2285335891303397</v>
      </c>
      <c r="S69" s="169">
        <v>2.7967666975249599</v>
      </c>
      <c r="T69" s="169">
        <v>4.3913399127880801</v>
      </c>
      <c r="U69" s="169">
        <v>1.84277458708735</v>
      </c>
      <c r="V69" s="169">
        <v>2.16474505512836</v>
      </c>
      <c r="W69" s="169">
        <v>4.2760768839215304</v>
      </c>
      <c r="X69" s="169">
        <v>3.6552476971397101</v>
      </c>
      <c r="Y69" s="169">
        <v>-0.97312256313959999</v>
      </c>
      <c r="Z69" s="169">
        <v>2.9654823333071501</v>
      </c>
      <c r="AA69" s="169">
        <v>2.6205477019290599</v>
      </c>
      <c r="AB69" s="169">
        <v>2.74428313303663</v>
      </c>
      <c r="AC69" s="169">
        <v>0.78131627082557997</v>
      </c>
      <c r="AD69" s="169">
        <v>1.99600822860344</v>
      </c>
      <c r="AE69" s="169">
        <v>2.98690202290955</v>
      </c>
      <c r="AF69" s="169">
        <v>3.2744586503599602</v>
      </c>
      <c r="AG69" s="169">
        <v>-1.8688779166680001</v>
      </c>
      <c r="AH69" s="169">
        <v>2.1374154669686898</v>
      </c>
      <c r="AI69" s="169">
        <v>2.92759950049297</v>
      </c>
      <c r="AJ69" s="169">
        <v>3.2578642411257999</v>
      </c>
      <c r="AK69" s="169">
        <v>3.2474219488774199</v>
      </c>
      <c r="AL69" s="169">
        <v>3.4699697108312502</v>
      </c>
      <c r="AM69" s="169">
        <v>3.2955787383159301</v>
      </c>
      <c r="AN69" s="181">
        <v>3.23953760276838</v>
      </c>
    </row>
    <row r="70" spans="1:40" x14ac:dyDescent="0.35">
      <c r="A70" s="76" t="s">
        <v>805</v>
      </c>
      <c r="B70" s="124" t="s">
        <v>343</v>
      </c>
      <c r="C70" s="169">
        <v>-5.7408744192845997</v>
      </c>
      <c r="D70" s="169">
        <v>-1.9172384116726999</v>
      </c>
      <c r="E70" s="169">
        <v>-2.8348578358962002</v>
      </c>
      <c r="F70" s="169">
        <v>-3.3194972996595999</v>
      </c>
      <c r="G70" s="169">
        <v>-1.3869130940319001</v>
      </c>
      <c r="H70" s="169">
        <v>2.8656880747412101</v>
      </c>
      <c r="I70" s="169">
        <v>2.27447868188304</v>
      </c>
      <c r="J70" s="169">
        <v>2.28440115591569</v>
      </c>
      <c r="K70" s="169">
        <v>1.10061478852188</v>
      </c>
      <c r="L70" s="169">
        <v>-2.5997884844526999</v>
      </c>
      <c r="M70" s="169">
        <v>2.7962451986783798</v>
      </c>
      <c r="N70" s="169">
        <v>3.1608933887425499</v>
      </c>
      <c r="O70" s="169">
        <v>5.0760987063993399</v>
      </c>
      <c r="P70" s="169">
        <v>1.53848433062447</v>
      </c>
      <c r="Q70" s="169">
        <v>7.5453798686892402</v>
      </c>
      <c r="R70" s="169">
        <v>5.4514084341476003</v>
      </c>
      <c r="S70" s="169">
        <v>3.7296254307521202</v>
      </c>
      <c r="T70" s="169">
        <v>5.6898796864083501</v>
      </c>
      <c r="U70" s="169">
        <v>5.21253960331806</v>
      </c>
      <c r="V70" s="169">
        <v>-1.0427664761077</v>
      </c>
      <c r="W70" s="169">
        <v>1.4673095994191201</v>
      </c>
      <c r="X70" s="169">
        <v>1.1259232319169601</v>
      </c>
      <c r="Y70" s="169">
        <v>4.2846215050694996</v>
      </c>
      <c r="Z70" s="169">
        <v>0.91850582677217996</v>
      </c>
      <c r="AA70" s="169">
        <v>2.1942088048144899</v>
      </c>
      <c r="AB70" s="169">
        <v>-0.88263722367609998</v>
      </c>
      <c r="AC70" s="169">
        <v>-3.6543844882025001</v>
      </c>
      <c r="AD70" s="169">
        <v>-2.2464334456236998</v>
      </c>
      <c r="AE70" s="169">
        <v>-2.0247576187418002</v>
      </c>
      <c r="AF70" s="169">
        <v>-1.1898211909806999</v>
      </c>
      <c r="AG70" s="169">
        <v>-5.6602204546774004</v>
      </c>
      <c r="AH70" s="169">
        <v>-1.0170409305929999</v>
      </c>
      <c r="AI70" s="169">
        <v>0.48337188417051002</v>
      </c>
      <c r="AJ70" s="169">
        <v>1.3740647885291499</v>
      </c>
      <c r="AK70" s="169">
        <v>1.8635003284472</v>
      </c>
      <c r="AL70" s="169">
        <v>1.7575628387753699</v>
      </c>
      <c r="AM70" s="169">
        <v>1.41613595965089</v>
      </c>
      <c r="AN70" s="181">
        <v>1.3777580317864999</v>
      </c>
    </row>
    <row r="71" spans="1:40" x14ac:dyDescent="0.35">
      <c r="A71" s="76" t="s">
        <v>805</v>
      </c>
      <c r="B71" s="124" t="s">
        <v>344</v>
      </c>
      <c r="C71" s="169">
        <v>-0.66170247073580002</v>
      </c>
      <c r="D71" s="169">
        <v>-1.9750609123748</v>
      </c>
      <c r="E71" s="169">
        <v>-0.87404307439689999</v>
      </c>
      <c r="F71" s="169">
        <v>-0.93760836885499999</v>
      </c>
      <c r="G71" s="169">
        <v>-1.5374553430444</v>
      </c>
      <c r="H71" s="169">
        <v>0.52966870029169</v>
      </c>
      <c r="I71" s="169">
        <v>1.62900636952794</v>
      </c>
      <c r="J71" s="169">
        <v>0.93538828308487998</v>
      </c>
      <c r="K71" s="169">
        <v>0.71870673174378996</v>
      </c>
      <c r="L71" s="169">
        <v>-0.76704707858760002</v>
      </c>
      <c r="M71" s="169">
        <v>1.1084749345956499</v>
      </c>
      <c r="N71" s="169">
        <v>2.9375796553643498</v>
      </c>
      <c r="O71" s="169">
        <v>7.1547464934414</v>
      </c>
      <c r="P71" s="169">
        <v>4.4447891441983503</v>
      </c>
      <c r="Q71" s="169">
        <v>5.0660473418982797</v>
      </c>
      <c r="R71" s="169">
        <v>3.2443720935785501</v>
      </c>
      <c r="S71" s="169">
        <v>2.9478337030153101</v>
      </c>
      <c r="T71" s="169">
        <v>3.23047313390042</v>
      </c>
      <c r="U71" s="169">
        <v>3.78497487089771</v>
      </c>
      <c r="V71" s="169">
        <v>3.95994855599255</v>
      </c>
      <c r="W71" s="169">
        <v>6.4417568870991202</v>
      </c>
      <c r="X71" s="169">
        <v>2.1955147113458202</v>
      </c>
      <c r="Y71" s="169">
        <v>2.48071042008374</v>
      </c>
      <c r="Z71" s="169">
        <v>3.0133502114452702</v>
      </c>
      <c r="AA71" s="169">
        <v>3.1413912553787502</v>
      </c>
      <c r="AB71" s="169">
        <v>0.40171529817256002</v>
      </c>
      <c r="AC71" s="169">
        <v>-1.8976794949768001</v>
      </c>
      <c r="AD71" s="169">
        <v>0.23648053273075001</v>
      </c>
      <c r="AE71" s="169">
        <v>0.72961804998979995</v>
      </c>
      <c r="AF71" s="169">
        <v>0.82930060556757001</v>
      </c>
      <c r="AG71" s="169">
        <v>-3.1577940568923002</v>
      </c>
      <c r="AH71" s="169">
        <v>0.93298860659424998</v>
      </c>
      <c r="AI71" s="169">
        <v>1.34303921136727</v>
      </c>
      <c r="AJ71" s="169">
        <v>1.45326861869204</v>
      </c>
      <c r="AK71" s="169">
        <v>1.32891988495405</v>
      </c>
      <c r="AL71" s="169">
        <v>1.38786287634002</v>
      </c>
      <c r="AM71" s="169">
        <v>1.33052611785564</v>
      </c>
      <c r="AN71" s="181">
        <v>1.3687122791419899</v>
      </c>
    </row>
    <row r="72" spans="1:40" x14ac:dyDescent="0.35">
      <c r="A72" s="76" t="s">
        <v>805</v>
      </c>
      <c r="B72" s="124" t="s">
        <v>345</v>
      </c>
      <c r="C72" s="169">
        <v>-0.14245115147779999</v>
      </c>
      <c r="D72" s="169">
        <v>-1.0246589371846</v>
      </c>
      <c r="E72" s="169">
        <v>-1.8326022085692999</v>
      </c>
      <c r="F72" s="169">
        <v>0.84609474734140999</v>
      </c>
      <c r="G72" s="169">
        <v>0.92304421591660002</v>
      </c>
      <c r="H72" s="169">
        <v>3.7003881302991299</v>
      </c>
      <c r="I72" s="169">
        <v>3.4037162322790802</v>
      </c>
      <c r="J72" s="169">
        <v>0.66631293227791999</v>
      </c>
      <c r="K72" s="169">
        <v>1.43765704952953</v>
      </c>
      <c r="L72" s="169">
        <v>1.41010721539003</v>
      </c>
      <c r="M72" s="169">
        <v>2.4009343364893598</v>
      </c>
      <c r="N72" s="169">
        <v>4.9955503237590602</v>
      </c>
      <c r="O72" s="169">
        <v>0.97395259067958995</v>
      </c>
      <c r="P72" s="169">
        <v>1.1002090257886401</v>
      </c>
      <c r="Q72" s="169">
        <v>2.99874285078563</v>
      </c>
      <c r="R72" s="169">
        <v>4.2899287746143804</v>
      </c>
      <c r="S72" s="169">
        <v>4.1554612408690303</v>
      </c>
      <c r="T72" s="169">
        <v>4.3561396624995501</v>
      </c>
      <c r="U72" s="169">
        <v>2.2556116048538999</v>
      </c>
      <c r="V72" s="169">
        <v>0.23071266152396999</v>
      </c>
      <c r="W72" s="169">
        <v>4.0356736988910997</v>
      </c>
      <c r="X72" s="169">
        <v>1.34676523291071</v>
      </c>
      <c r="Y72" s="169">
        <v>-5.3672198699443001</v>
      </c>
      <c r="Z72" s="169">
        <v>2.6181439407496998</v>
      </c>
      <c r="AA72" s="169">
        <v>3.68956255782911</v>
      </c>
      <c r="AB72" s="169">
        <v>2.8287571896964998</v>
      </c>
      <c r="AC72" s="169">
        <v>1.49795474267185</v>
      </c>
      <c r="AD72" s="169">
        <v>2.2454625096355998</v>
      </c>
      <c r="AE72" s="169">
        <v>1.5150117759380901</v>
      </c>
      <c r="AF72" s="169">
        <v>2.2680926628414699</v>
      </c>
      <c r="AG72" s="169">
        <v>-1.5769788424149001</v>
      </c>
      <c r="AH72" s="169">
        <v>0.70331231282494999</v>
      </c>
      <c r="AI72" s="169">
        <v>2.5025262535282899</v>
      </c>
      <c r="AJ72" s="169">
        <v>3.0899827400821902</v>
      </c>
      <c r="AK72" s="169">
        <v>3.4632134058086499</v>
      </c>
      <c r="AL72" s="169">
        <v>3.7364562756136501</v>
      </c>
      <c r="AM72" s="169">
        <v>3.5734827576256398</v>
      </c>
      <c r="AN72" s="181">
        <v>3.2721925115633401</v>
      </c>
    </row>
    <row r="73" spans="1:40" x14ac:dyDescent="0.35">
      <c r="A73" s="76" t="s">
        <v>805</v>
      </c>
      <c r="B73" s="124" t="s">
        <v>346</v>
      </c>
      <c r="C73" s="169">
        <v>-2.0286629916686998</v>
      </c>
      <c r="D73" s="169">
        <v>-1.6718502048920001</v>
      </c>
      <c r="E73" s="169">
        <v>-2.131317655193</v>
      </c>
      <c r="F73" s="169">
        <v>-1.2848412058320999</v>
      </c>
      <c r="G73" s="169">
        <v>-0.5428604308885</v>
      </c>
      <c r="H73" s="169">
        <v>1.2145957214938801</v>
      </c>
      <c r="I73" s="169">
        <v>2.2266511052865101</v>
      </c>
      <c r="J73" s="169">
        <v>0.70175257789754997</v>
      </c>
      <c r="K73" s="169">
        <v>-0.95525950728690001</v>
      </c>
      <c r="L73" s="169">
        <v>0.33073405131839001</v>
      </c>
      <c r="M73" s="169">
        <v>0.92790861216234</v>
      </c>
      <c r="N73" s="169">
        <v>0.55539977406647001</v>
      </c>
      <c r="O73" s="169">
        <v>1.68142937533753</v>
      </c>
      <c r="P73" s="169">
        <v>0.79865544915066</v>
      </c>
      <c r="Q73" s="169">
        <v>2.8009335922310998</v>
      </c>
      <c r="R73" s="169">
        <v>3.5781075753120302</v>
      </c>
      <c r="S73" s="169">
        <v>3.5233649331221999</v>
      </c>
      <c r="T73" s="169">
        <v>4.0716765304022902</v>
      </c>
      <c r="U73" s="169">
        <v>2.0016300471871902</v>
      </c>
      <c r="V73" s="169">
        <v>-2.3373794279441999</v>
      </c>
      <c r="W73" s="169">
        <v>1.8212701241453899</v>
      </c>
      <c r="X73" s="169">
        <v>1.4769615249488499</v>
      </c>
      <c r="Y73" s="169">
        <v>1.67566688814451</v>
      </c>
      <c r="Z73" s="169">
        <v>1.1254358680496099</v>
      </c>
      <c r="AA73" s="169">
        <v>0.53527773358464004</v>
      </c>
      <c r="AB73" s="169">
        <v>-0.5503695420636</v>
      </c>
      <c r="AC73" s="169">
        <v>-1.3074260378508999</v>
      </c>
      <c r="AD73" s="169">
        <v>-0.62354749728759995</v>
      </c>
      <c r="AE73" s="169">
        <v>-0.4798915376522</v>
      </c>
      <c r="AF73" s="169">
        <v>-1.3493177577516999</v>
      </c>
      <c r="AG73" s="169">
        <v>-6.7327771088267001</v>
      </c>
      <c r="AH73" s="169">
        <v>1.2248139811874099</v>
      </c>
      <c r="AI73" s="169">
        <v>0.45714918406941002</v>
      </c>
      <c r="AJ73" s="169">
        <v>0.55630580009455999</v>
      </c>
      <c r="AK73" s="169">
        <v>0.38585400226682998</v>
      </c>
      <c r="AL73" s="169">
        <v>0.48484894561163</v>
      </c>
      <c r="AM73" s="169">
        <v>0.74366416017438997</v>
      </c>
      <c r="AN73" s="181">
        <v>0.52549048531850995</v>
      </c>
    </row>
    <row r="74" spans="1:40" x14ac:dyDescent="0.35">
      <c r="A74" s="76" t="s">
        <v>805</v>
      </c>
      <c r="B74" s="124" t="s">
        <v>350</v>
      </c>
      <c r="C74" s="169">
        <v>0.3752896003308</v>
      </c>
      <c r="D74" s="169">
        <v>3.4610444825234601</v>
      </c>
      <c r="E74" s="169">
        <v>-1.8496987901377999</v>
      </c>
      <c r="F74" s="169">
        <v>-3.8077686793819998</v>
      </c>
      <c r="G74" s="169">
        <v>0.43107130586502002</v>
      </c>
      <c r="H74" s="169">
        <v>-3.7035028943252</v>
      </c>
      <c r="I74" s="169">
        <v>3.7264121410197402</v>
      </c>
      <c r="J74" s="169">
        <v>-0.95188101244089995</v>
      </c>
      <c r="K74" s="169">
        <v>2.6878605901844401</v>
      </c>
      <c r="L74" s="169">
        <v>1.15176341117567</v>
      </c>
      <c r="M74" s="169">
        <v>2.02524533594088</v>
      </c>
      <c r="N74" s="169">
        <v>1.5039275299054999</v>
      </c>
      <c r="O74" s="169">
        <v>1.9537322021396799</v>
      </c>
      <c r="P74" s="169">
        <v>6.7093283533969004</v>
      </c>
      <c r="Q74" s="169">
        <v>3.3350010856285599</v>
      </c>
      <c r="R74" s="169">
        <v>5.26864050699165</v>
      </c>
      <c r="S74" s="169">
        <v>3.1842357281879199</v>
      </c>
      <c r="T74" s="169">
        <v>2.9515615703508802</v>
      </c>
      <c r="U74" s="169">
        <v>-2.3576217788254001</v>
      </c>
      <c r="V74" s="169">
        <v>-8.4595757112900002E-2</v>
      </c>
      <c r="W74" s="169">
        <v>1.98994277483367</v>
      </c>
      <c r="X74" s="169">
        <v>-3.6429999769582002</v>
      </c>
      <c r="Y74" s="169">
        <v>19.5513912609428</v>
      </c>
      <c r="Z74" s="169">
        <v>-2.4157829692016</v>
      </c>
      <c r="AA74" s="169">
        <v>-1.5121118823223001</v>
      </c>
      <c r="AB74" s="169">
        <v>1.0723759930717001</v>
      </c>
      <c r="AC74" s="169">
        <v>5.047194150947E-2</v>
      </c>
      <c r="AD74" s="169">
        <v>5.10036981129109</v>
      </c>
      <c r="AE74" s="169">
        <v>1.6917488871799999</v>
      </c>
      <c r="AF74" s="169">
        <v>0.94227229559887005</v>
      </c>
      <c r="AG74" s="169">
        <v>-9.3195182702264994</v>
      </c>
      <c r="AH74" s="169">
        <v>12.369829733126601</v>
      </c>
      <c r="AI74" s="169">
        <v>1.38431904571534</v>
      </c>
      <c r="AJ74" s="169">
        <v>1.5116626278587799</v>
      </c>
      <c r="AK74" s="169">
        <v>0.63248992199928999</v>
      </c>
      <c r="AL74" s="169">
        <v>0.6531215264429</v>
      </c>
      <c r="AM74" s="169">
        <v>0.67568343442975998</v>
      </c>
      <c r="AN74" s="181">
        <v>0.97069753768085998</v>
      </c>
    </row>
    <row r="75" spans="1:40" ht="15" thickBot="1" x14ac:dyDescent="0.4">
      <c r="A75" s="76" t="s">
        <v>805</v>
      </c>
      <c r="B75" s="125" t="s">
        <v>1228</v>
      </c>
      <c r="C75" s="170">
        <v>-4.6413939427638997</v>
      </c>
      <c r="D75" s="170">
        <v>7.5857875478039896</v>
      </c>
      <c r="E75" s="170">
        <v>5.3467638038178897</v>
      </c>
      <c r="F75" s="170">
        <v>6.66778793184801</v>
      </c>
      <c r="G75" s="170">
        <v>5.9717471171507102</v>
      </c>
      <c r="H75" s="170">
        <v>5.7941896918080404</v>
      </c>
      <c r="I75" s="170">
        <v>8.0959095043494003</v>
      </c>
      <c r="J75" s="170">
        <v>8.7929993907636597</v>
      </c>
      <c r="K75" s="170">
        <v>2.7048954246180399</v>
      </c>
      <c r="L75" s="170">
        <v>1.96808094632439</v>
      </c>
      <c r="M75" s="170">
        <v>8.8745328530017709</v>
      </c>
      <c r="N75" s="170">
        <v>8.8456772074981203</v>
      </c>
      <c r="O75" s="170">
        <v>10.1554454692793</v>
      </c>
      <c r="P75" s="170">
        <v>1.89566643018901</v>
      </c>
      <c r="Q75" s="170">
        <v>10.050128875414901</v>
      </c>
      <c r="R75" s="170">
        <v>9.2530494134519508</v>
      </c>
      <c r="S75" s="170">
        <v>6.9674976984047303</v>
      </c>
      <c r="T75" s="170">
        <v>9.7913674773380404</v>
      </c>
      <c r="U75" s="170">
        <v>8.2304273948699898</v>
      </c>
      <c r="V75" s="170">
        <v>-1.7069374446953001</v>
      </c>
      <c r="W75" s="170">
        <v>-0.24447070675159999</v>
      </c>
      <c r="X75" s="170">
        <v>1.1497220129205299</v>
      </c>
      <c r="Y75" s="170">
        <v>4.8216010314850202</v>
      </c>
      <c r="Z75" s="170">
        <v>0.62641706202112002</v>
      </c>
      <c r="AA75" s="170">
        <v>1.2237644654145901</v>
      </c>
      <c r="AB75" s="170">
        <v>-2.3791597411134</v>
      </c>
      <c r="AC75" s="170">
        <v>-5.0541416717057004</v>
      </c>
      <c r="AD75" s="170">
        <v>-3.1156320522179999</v>
      </c>
      <c r="AE75" s="170">
        <v>-4.5105753839149996</v>
      </c>
      <c r="AF75" s="170">
        <v>-3.448062915011</v>
      </c>
      <c r="AG75" s="170">
        <v>-7.6211386173645002</v>
      </c>
      <c r="AH75" s="170">
        <v>-2.6030192564771002</v>
      </c>
      <c r="AI75" s="170">
        <v>-0.78600079310170001</v>
      </c>
      <c r="AJ75" s="170">
        <v>1.46246589730974</v>
      </c>
      <c r="AK75" s="170">
        <v>0.35106379330692</v>
      </c>
      <c r="AL75" s="170">
        <v>0.3826970178097</v>
      </c>
      <c r="AM75" s="170">
        <v>2.1336534378195</v>
      </c>
      <c r="AN75" s="182">
        <v>0.70374357319434</v>
      </c>
    </row>
    <row r="76" spans="1:40" x14ac:dyDescent="0.35">
      <c r="A76" s="76" t="s">
        <v>805</v>
      </c>
      <c r="B76" s="124" t="s">
        <v>347</v>
      </c>
      <c r="C76" s="169">
        <v>6.2853655379435498</v>
      </c>
      <c r="D76" s="169">
        <v>5.3180136114800298</v>
      </c>
      <c r="E76" s="169">
        <v>4.8145579861103496</v>
      </c>
      <c r="F76" s="169">
        <v>5.9066939207433897</v>
      </c>
      <c r="G76" s="169">
        <v>5.9089551546080097</v>
      </c>
      <c r="H76" s="169">
        <v>6.1823016696090898</v>
      </c>
      <c r="I76" s="169">
        <v>5.7006803283749603</v>
      </c>
      <c r="J76" s="169">
        <v>2.41867987353801</v>
      </c>
      <c r="K76" s="169">
        <v>-8.9330109547399008</v>
      </c>
      <c r="L76" s="169">
        <v>1.74009897642455</v>
      </c>
      <c r="M76" s="169">
        <v>4.3103219638482697</v>
      </c>
      <c r="N76" s="169">
        <v>1.87026769032829</v>
      </c>
      <c r="O76" s="169">
        <v>3.7165308051950801</v>
      </c>
      <c r="P76" s="169">
        <v>4.3999187237526503</v>
      </c>
      <c r="Q76" s="169">
        <v>5.0884344479410597</v>
      </c>
      <c r="R76" s="169">
        <v>4.4003028157333999</v>
      </c>
      <c r="S76" s="169">
        <v>4.7044306353189302</v>
      </c>
      <c r="T76" s="169">
        <v>5.2838158867692897</v>
      </c>
      <c r="U76" s="169">
        <v>3.8883301624384399</v>
      </c>
      <c r="V76" s="169">
        <v>1.1636210548496899</v>
      </c>
      <c r="W76" s="169">
        <v>6.0479847771966799</v>
      </c>
      <c r="X76" s="169">
        <v>3.67977790406762</v>
      </c>
      <c r="Y76" s="169">
        <v>4.7927444478047798</v>
      </c>
      <c r="Z76" s="169">
        <v>3.83231631506212</v>
      </c>
      <c r="AA76" s="169">
        <v>3.5262938764229599</v>
      </c>
      <c r="AB76" s="169">
        <v>3.7360447276667799</v>
      </c>
      <c r="AC76" s="169">
        <v>3.88172219757922</v>
      </c>
      <c r="AD76" s="169">
        <v>4.29231193320709</v>
      </c>
      <c r="AE76" s="169">
        <v>4.1820263992316598</v>
      </c>
      <c r="AF76" s="169">
        <v>3.6644163654998998</v>
      </c>
      <c r="AG76" s="169">
        <v>-4.2315891262358996</v>
      </c>
      <c r="AH76" s="169">
        <v>1.6032729372579599</v>
      </c>
      <c r="AI76" s="169">
        <v>4.5157198457022103</v>
      </c>
      <c r="AJ76" s="169">
        <v>4.7623141207689503</v>
      </c>
      <c r="AK76" s="169">
        <v>4.3944197697426004</v>
      </c>
      <c r="AL76" s="169">
        <v>4.2672672065520398</v>
      </c>
      <c r="AM76" s="169">
        <v>4.2673668006442398</v>
      </c>
      <c r="AN76" s="181">
        <v>4.44125364707548</v>
      </c>
    </row>
    <row r="77" spans="1:40" x14ac:dyDescent="0.35">
      <c r="A77" s="76" t="s">
        <v>805</v>
      </c>
      <c r="B77" s="124" t="s">
        <v>348</v>
      </c>
      <c r="C77" s="169">
        <v>-3.0868374450672</v>
      </c>
      <c r="D77" s="169">
        <v>1.9958048459998401</v>
      </c>
      <c r="E77" s="169">
        <v>1.21859142037188</v>
      </c>
      <c r="F77" s="169">
        <v>2.7420956188032299</v>
      </c>
      <c r="G77" s="169">
        <v>3.1095313281204802</v>
      </c>
      <c r="H77" s="169">
        <v>1.99414156625409</v>
      </c>
      <c r="I77" s="169">
        <v>1.08616994502695</v>
      </c>
      <c r="J77" s="169">
        <v>3.13013604407324</v>
      </c>
      <c r="K77" s="169">
        <v>-0.33749723453489999</v>
      </c>
      <c r="L77" s="169">
        <v>-2.7823873719066001</v>
      </c>
      <c r="M77" s="169">
        <v>1.69285156717187</v>
      </c>
      <c r="N77" s="169">
        <v>-0.49775806223969998</v>
      </c>
      <c r="O77" s="169">
        <v>-1.0399877909288999</v>
      </c>
      <c r="P77" s="169">
        <v>0.80454799231301999</v>
      </c>
      <c r="Q77" s="169">
        <v>5.9552874556760003</v>
      </c>
      <c r="R77" s="169">
        <v>3.8762468450207299</v>
      </c>
      <c r="S77" s="169">
        <v>4.4669298757779101</v>
      </c>
      <c r="T77" s="169">
        <v>5.5540938846672798</v>
      </c>
      <c r="U77" s="169">
        <v>3.8677923558448</v>
      </c>
      <c r="V77" s="169">
        <v>-2.0160610440876998</v>
      </c>
      <c r="W77" s="169">
        <v>5.5655275297018303</v>
      </c>
      <c r="X77" s="169">
        <v>3.8628274409938799</v>
      </c>
      <c r="Y77" s="169">
        <v>1.5779268123091701</v>
      </c>
      <c r="Z77" s="169">
        <v>2.3543692425126501</v>
      </c>
      <c r="AA77" s="169">
        <v>-0.42052789791340001</v>
      </c>
      <c r="AB77" s="169">
        <v>-2.0492192386507</v>
      </c>
      <c r="AC77" s="169">
        <v>-3.2770561274187999</v>
      </c>
      <c r="AD77" s="169">
        <v>-0.12660135214500001</v>
      </c>
      <c r="AE77" s="169">
        <v>-0.37033692039670002</v>
      </c>
      <c r="AF77" s="169">
        <v>-0.9135420397763</v>
      </c>
      <c r="AG77" s="169">
        <v>-7.2404813686227003</v>
      </c>
      <c r="AH77" s="169">
        <v>5.4572655768467397</v>
      </c>
      <c r="AI77" s="169">
        <v>1.6648755195039699</v>
      </c>
      <c r="AJ77" s="169">
        <v>1.7871848695739601</v>
      </c>
      <c r="AK77" s="169">
        <v>1.60866671191337</v>
      </c>
      <c r="AL77" s="169">
        <v>1.6607335685287099</v>
      </c>
      <c r="AM77" s="169">
        <v>1.7285042749808599</v>
      </c>
      <c r="AN77" s="181">
        <v>1.6899742773727</v>
      </c>
    </row>
    <row r="78" spans="1:40" x14ac:dyDescent="0.35">
      <c r="A78" s="76" t="s">
        <v>805</v>
      </c>
      <c r="B78" s="124" t="s">
        <v>617</v>
      </c>
      <c r="C78" s="169">
        <v>2.42115412321444</v>
      </c>
      <c r="D78" s="169">
        <v>1.1333662658419701</v>
      </c>
      <c r="E78" s="169">
        <v>0.69672191491850999</v>
      </c>
      <c r="F78" s="169">
        <v>-0.88200112488729998</v>
      </c>
      <c r="G78" s="169">
        <v>2.4076361521521799</v>
      </c>
      <c r="H78" s="169">
        <v>2.64874758267948</v>
      </c>
      <c r="I78" s="169">
        <v>1.8526928557479601</v>
      </c>
      <c r="J78" s="169">
        <v>2.58186292493667</v>
      </c>
      <c r="K78" s="169">
        <v>2.9374635392893702</v>
      </c>
      <c r="L78" s="169">
        <v>2.7891393566224898</v>
      </c>
      <c r="M78" s="169">
        <v>3.7430788947289799</v>
      </c>
      <c r="N78" s="169">
        <v>2.0089341035784098</v>
      </c>
      <c r="O78" s="169">
        <v>0.92506969635251002</v>
      </c>
      <c r="P78" s="169">
        <v>0.75371979661134003</v>
      </c>
      <c r="Q78" s="169">
        <v>2.3800035200415999</v>
      </c>
      <c r="R78" s="169">
        <v>1.77999507408855</v>
      </c>
      <c r="S78" s="169">
        <v>3.4157553288303402</v>
      </c>
      <c r="T78" s="169">
        <v>3.11089270183736</v>
      </c>
      <c r="U78" s="169">
        <v>0.67536885941641001</v>
      </c>
      <c r="V78" s="169">
        <v>-4.3911609308425001</v>
      </c>
      <c r="W78" s="169">
        <v>1.9243592609626201</v>
      </c>
      <c r="X78" s="169">
        <v>1.7227202984171299</v>
      </c>
      <c r="Y78" s="169">
        <v>-0.82622980145119995</v>
      </c>
      <c r="Z78" s="169">
        <v>-0.1117878891744</v>
      </c>
      <c r="AA78" s="169">
        <v>1.54538527179756</v>
      </c>
      <c r="AB78" s="169">
        <v>2.3584195977865399</v>
      </c>
      <c r="AC78" s="169">
        <v>1.94522951414</v>
      </c>
      <c r="AD78" s="169">
        <v>2.8708292077407802</v>
      </c>
      <c r="AE78" s="169">
        <v>2.1216244682905301</v>
      </c>
      <c r="AF78" s="169">
        <v>1.8418635068459299</v>
      </c>
      <c r="AG78" s="169">
        <v>-5.9344257421773996</v>
      </c>
      <c r="AH78" s="169">
        <v>5.0881325571899696</v>
      </c>
      <c r="AI78" s="169">
        <v>4.4703359443551998</v>
      </c>
      <c r="AJ78" s="169">
        <v>2.35476724262938</v>
      </c>
      <c r="AK78" s="169">
        <v>1.9577467097352499</v>
      </c>
      <c r="AL78" s="169">
        <v>1.8073477924942301</v>
      </c>
      <c r="AM78" s="169">
        <v>1.7523821917470499</v>
      </c>
      <c r="AN78" s="181">
        <v>2.4634561744329502</v>
      </c>
    </row>
    <row r="79" spans="1:40" ht="15" thickBot="1" x14ac:dyDescent="0.4">
      <c r="A79" s="76" t="s">
        <v>805</v>
      </c>
      <c r="B79" s="125" t="s">
        <v>1227</v>
      </c>
      <c r="C79" s="170">
        <v>2.22954305015995</v>
      </c>
      <c r="D79" s="170">
        <v>0.58856032908858003</v>
      </c>
      <c r="E79" s="170">
        <v>1.4595120898145699</v>
      </c>
      <c r="F79" s="170">
        <v>0.67430926337388997</v>
      </c>
      <c r="G79" s="170">
        <v>2.32552702059917</v>
      </c>
      <c r="H79" s="170">
        <v>1.8794872499753299</v>
      </c>
      <c r="I79" s="170">
        <v>2.4654535744579502</v>
      </c>
      <c r="J79" s="170">
        <v>2.9580497292158698</v>
      </c>
      <c r="K79" s="170">
        <v>2.2414517992177099</v>
      </c>
      <c r="L79" s="170">
        <v>2.53733856192689</v>
      </c>
      <c r="M79" s="170">
        <v>3.3396141891467899</v>
      </c>
      <c r="N79" s="170">
        <v>0.64454148069461004</v>
      </c>
      <c r="O79" s="170">
        <v>0.89850365142211996</v>
      </c>
      <c r="P79" s="170">
        <v>1.3508381711478601</v>
      </c>
      <c r="Q79" s="170">
        <v>2.62107593871144</v>
      </c>
      <c r="R79" s="170">
        <v>2.1720199183409901</v>
      </c>
      <c r="S79" s="170">
        <v>2.45664228182028</v>
      </c>
      <c r="T79" s="170">
        <v>1.984787260801</v>
      </c>
      <c r="U79" s="170">
        <v>-0.28778970305250001</v>
      </c>
      <c r="V79" s="170">
        <v>-4.0693855859339996</v>
      </c>
      <c r="W79" s="170">
        <v>2.41617435079083</v>
      </c>
      <c r="X79" s="170">
        <v>1.4651911928340999</v>
      </c>
      <c r="Y79" s="170">
        <v>0.75991128865806001</v>
      </c>
      <c r="Z79" s="170">
        <v>0.99739923467610003</v>
      </c>
      <c r="AA79" s="170">
        <v>1.5118339161216501</v>
      </c>
      <c r="AB79" s="170">
        <v>1.9566121876229501</v>
      </c>
      <c r="AC79" s="170">
        <v>1.2595524892230501</v>
      </c>
      <c r="AD79" s="170">
        <v>2.0187175560633501</v>
      </c>
      <c r="AE79" s="170">
        <v>1.77096896767833</v>
      </c>
      <c r="AF79" s="170">
        <v>1.1982687050344401</v>
      </c>
      <c r="AG79" s="170">
        <v>-4.9800332942647998</v>
      </c>
      <c r="AH79" s="170">
        <v>5.0320529723125702</v>
      </c>
      <c r="AI79" s="170">
        <v>4.1083821790547903</v>
      </c>
      <c r="AJ79" s="170">
        <v>1.90634944985162</v>
      </c>
      <c r="AK79" s="170">
        <v>1.5222871602227299</v>
      </c>
      <c r="AL79" s="170">
        <v>1.44614689931306</v>
      </c>
      <c r="AM79" s="170">
        <v>1.43323297314444</v>
      </c>
      <c r="AN79" s="182">
        <v>2.07815972073668</v>
      </c>
    </row>
    <row r="80" spans="1:40" x14ac:dyDescent="0.35">
      <c r="A80" s="76" t="s">
        <v>805</v>
      </c>
      <c r="B80" s="124" t="s">
        <v>626</v>
      </c>
      <c r="C80" s="169">
        <v>-1.0013397771239001</v>
      </c>
      <c r="D80" s="169">
        <v>1.1615699621256399</v>
      </c>
      <c r="E80" s="169">
        <v>-1.3327459718295001</v>
      </c>
      <c r="F80" s="169">
        <v>-2.7493349676368002</v>
      </c>
      <c r="G80" s="169">
        <v>-1.5956492393031001</v>
      </c>
      <c r="H80" s="169">
        <v>-1.9104030724314001</v>
      </c>
      <c r="I80" s="169">
        <v>1.6898407876430499</v>
      </c>
      <c r="J80" s="169">
        <v>-0.1545272208746</v>
      </c>
      <c r="K80" s="169">
        <v>0.82235195785396997</v>
      </c>
      <c r="L80" s="169">
        <v>-0.97644103163289997</v>
      </c>
      <c r="M80" s="169">
        <v>2.54929510097368</v>
      </c>
      <c r="N80" s="169">
        <v>1.70371353252372</v>
      </c>
      <c r="O80" s="169">
        <v>5.9619146023831204</v>
      </c>
      <c r="P80" s="169">
        <v>6.0222181401336901</v>
      </c>
      <c r="Q80" s="169">
        <v>5.2498308588944598</v>
      </c>
      <c r="R80" s="169">
        <v>5.3048199840983301</v>
      </c>
      <c r="S80" s="169">
        <v>2.8229189298911899</v>
      </c>
      <c r="T80" s="169">
        <v>3.7022324404929901</v>
      </c>
      <c r="U80" s="169">
        <v>0.28007686543600002</v>
      </c>
      <c r="V80" s="169">
        <v>1.2731881658855999</v>
      </c>
      <c r="W80" s="169">
        <v>4.3050492243419001</v>
      </c>
      <c r="X80" s="169">
        <v>-1.4045203970369</v>
      </c>
      <c r="Y80" s="169">
        <v>11.654684104605099</v>
      </c>
      <c r="Z80" s="169">
        <v>-0.6363248465236</v>
      </c>
      <c r="AA80" s="169">
        <v>0.90975935498723004</v>
      </c>
      <c r="AB80" s="169">
        <v>-0.56351320364589996</v>
      </c>
      <c r="AC80" s="169">
        <v>-3.3642507177230998</v>
      </c>
      <c r="AD80" s="169">
        <v>0.36890621590344003</v>
      </c>
      <c r="AE80" s="169">
        <v>-0.7879924345689</v>
      </c>
      <c r="AF80" s="169">
        <v>-0.54767123426340003</v>
      </c>
      <c r="AG80" s="169">
        <v>-6.6137867311744998</v>
      </c>
      <c r="AH80" s="169">
        <v>4.96729255514912</v>
      </c>
      <c r="AI80" s="169">
        <v>3.6383343460930001E-2</v>
      </c>
      <c r="AJ80" s="169">
        <v>0.21179172281620001</v>
      </c>
      <c r="AK80" s="169">
        <v>-0.14756965795550001</v>
      </c>
      <c r="AL80" s="169">
        <v>-0.13910716569340001</v>
      </c>
      <c r="AM80" s="169">
        <v>-9.3845487098500005E-2</v>
      </c>
      <c r="AN80" s="181">
        <v>-2.6562016001799998E-2</v>
      </c>
    </row>
    <row r="81" spans="1:40" x14ac:dyDescent="0.35">
      <c r="A81" s="76" t="s">
        <v>805</v>
      </c>
      <c r="B81" s="124" t="s">
        <v>627</v>
      </c>
      <c r="C81" s="169">
        <v>10.9726466346454</v>
      </c>
      <c r="D81" s="169">
        <v>7.9581943115251601</v>
      </c>
      <c r="E81" s="169">
        <v>-4.7024820172834998</v>
      </c>
      <c r="F81" s="169">
        <v>-4.4185497660903996</v>
      </c>
      <c r="G81" s="169">
        <v>-5.9519728299223997</v>
      </c>
      <c r="H81" s="169">
        <v>-1.7153650327908001</v>
      </c>
      <c r="I81" s="169">
        <v>-0.16149613528939999</v>
      </c>
      <c r="J81" s="169">
        <v>1.55374859965389</v>
      </c>
      <c r="K81" s="169">
        <v>-1.1728411802722001</v>
      </c>
      <c r="L81" s="169">
        <v>1.3732851947749101</v>
      </c>
      <c r="M81" s="169">
        <v>6.57879317833914</v>
      </c>
      <c r="N81" s="169">
        <v>1.8789762003008801</v>
      </c>
      <c r="O81" s="169">
        <v>2.2695288081965299</v>
      </c>
      <c r="P81" s="169">
        <v>8.9243456109935604</v>
      </c>
      <c r="Q81" s="169">
        <v>8.7585505917785706</v>
      </c>
      <c r="R81" s="169">
        <v>4.8724551289684799</v>
      </c>
      <c r="S81" s="169">
        <v>6.2270105643307696</v>
      </c>
      <c r="T81" s="169">
        <v>5.5875483936856902</v>
      </c>
      <c r="U81" s="169">
        <v>3.6521583046102499</v>
      </c>
      <c r="V81" s="169">
        <v>-3.9757110569229002</v>
      </c>
      <c r="W81" s="169">
        <v>3.30116968559848</v>
      </c>
      <c r="X81" s="169">
        <v>4.4659577996268398</v>
      </c>
      <c r="Y81" s="169">
        <v>2.1920009288998399</v>
      </c>
      <c r="Z81" s="169">
        <v>1.2399048251801501</v>
      </c>
      <c r="AA81" s="169">
        <v>0.73715212310738998</v>
      </c>
      <c r="AB81" s="169">
        <v>-1.1886385621326001</v>
      </c>
      <c r="AC81" s="169">
        <v>0.89093178304213005</v>
      </c>
      <c r="AD81" s="169">
        <v>-0.44802163669349998</v>
      </c>
      <c r="AE81" s="169">
        <v>5.6127370121400004E-3</v>
      </c>
      <c r="AF81" s="169">
        <v>-0.65287754750649996</v>
      </c>
      <c r="AG81" s="169">
        <v>-4.6758041672464001</v>
      </c>
      <c r="AH81" s="169">
        <v>2.4204455833130298</v>
      </c>
      <c r="AI81" s="169">
        <v>2.5110930189453602</v>
      </c>
      <c r="AJ81" s="169">
        <v>1.72886538373926</v>
      </c>
      <c r="AK81" s="169">
        <v>1.5231362350611</v>
      </c>
      <c r="AL81" s="169">
        <v>1.4841682418198401</v>
      </c>
      <c r="AM81" s="169">
        <v>1.55502683594852</v>
      </c>
      <c r="AN81" s="181">
        <v>1.7597338547219199</v>
      </c>
    </row>
    <row r="82" spans="1:40" x14ac:dyDescent="0.35">
      <c r="A82" s="76" t="s">
        <v>805</v>
      </c>
      <c r="B82" s="124" t="s">
        <v>628</v>
      </c>
      <c r="C82" s="169">
        <v>-0.39723226004360002</v>
      </c>
      <c r="D82" s="169">
        <v>-0.64452623695209998</v>
      </c>
      <c r="E82" s="169">
        <v>-2.2551847410636001</v>
      </c>
      <c r="F82" s="169">
        <v>-0.89739891498900004</v>
      </c>
      <c r="G82" s="169">
        <v>0.58977255395327</v>
      </c>
      <c r="H82" s="169">
        <v>1.12656268453257</v>
      </c>
      <c r="I82" s="169">
        <v>2.7890692023080601</v>
      </c>
      <c r="J82" s="169">
        <v>1.2218414595331</v>
      </c>
      <c r="K82" s="169">
        <v>1.7352453376525301</v>
      </c>
      <c r="L82" s="169">
        <v>1.42298493573905</v>
      </c>
      <c r="M82" s="169">
        <v>1.3387078478926799</v>
      </c>
      <c r="N82" s="169">
        <v>1.7678044695742301</v>
      </c>
      <c r="O82" s="169">
        <v>0.71601111002274997</v>
      </c>
      <c r="P82" s="169">
        <v>1.14389727108548</v>
      </c>
      <c r="Q82" s="169">
        <v>2.15103611590754</v>
      </c>
      <c r="R82" s="169">
        <v>2.3822417394487401</v>
      </c>
      <c r="S82" s="169">
        <v>3.4215584752081298</v>
      </c>
      <c r="T82" s="169">
        <v>3.3681870330922101</v>
      </c>
      <c r="U82" s="169">
        <v>2.65126225989161</v>
      </c>
      <c r="V82" s="169">
        <v>0.12999165367488999</v>
      </c>
      <c r="W82" s="169">
        <v>2.4205477557942601</v>
      </c>
      <c r="X82" s="169">
        <v>0.99332081635110003</v>
      </c>
      <c r="Y82" s="169">
        <v>0.22328754983575999</v>
      </c>
      <c r="Z82" s="169">
        <v>1.6182870394569899</v>
      </c>
      <c r="AA82" s="169">
        <v>1.2590018085380501</v>
      </c>
      <c r="AB82" s="169">
        <v>1.2476295399514601</v>
      </c>
      <c r="AC82" s="169">
        <v>0.83978149599811003</v>
      </c>
      <c r="AD82" s="169">
        <v>1.42412890791157</v>
      </c>
      <c r="AE82" s="169">
        <v>1.66051729065737</v>
      </c>
      <c r="AF82" s="169">
        <v>1.3844031337601299</v>
      </c>
      <c r="AG82" s="169">
        <v>-2.9044640338828001</v>
      </c>
      <c r="AH82" s="169">
        <v>1.5839365104965999</v>
      </c>
      <c r="AI82" s="169">
        <v>2.0413000090911</v>
      </c>
      <c r="AJ82" s="169">
        <v>2.3133257374348801</v>
      </c>
      <c r="AK82" s="169">
        <v>2.2984416572382398</v>
      </c>
      <c r="AL82" s="169">
        <v>2.3986492824539698</v>
      </c>
      <c r="AM82" s="169">
        <v>2.4357489505574699</v>
      </c>
      <c r="AN82" s="181">
        <v>2.2973999486293599</v>
      </c>
    </row>
    <row r="83" spans="1:40" ht="15" thickBot="1" x14ac:dyDescent="0.4">
      <c r="A83" s="76" t="s">
        <v>805</v>
      </c>
      <c r="B83" s="125" t="s">
        <v>629</v>
      </c>
      <c r="C83" s="170">
        <v>1.41363699521423</v>
      </c>
      <c r="D83" s="170">
        <v>0.65352252937414002</v>
      </c>
      <c r="E83" s="170">
        <v>1.63394698430876</v>
      </c>
      <c r="F83" s="170">
        <v>1.3618335600029601</v>
      </c>
      <c r="G83" s="170">
        <v>2.78303439598709</v>
      </c>
      <c r="H83" s="170">
        <v>2.4584698961352101</v>
      </c>
      <c r="I83" s="170">
        <v>2.8637461148797199</v>
      </c>
      <c r="J83" s="170">
        <v>2.88228446354533</v>
      </c>
      <c r="K83" s="170">
        <v>1.5868247698312099</v>
      </c>
      <c r="L83" s="170">
        <v>2.4418780420891699</v>
      </c>
      <c r="M83" s="170">
        <v>3.3451756496328602</v>
      </c>
      <c r="N83" s="170">
        <v>1.2054755978440299</v>
      </c>
      <c r="O83" s="170">
        <v>1.6347075612780799</v>
      </c>
      <c r="P83" s="170">
        <v>2.4780213975019301</v>
      </c>
      <c r="Q83" s="170">
        <v>3.7539774700620101</v>
      </c>
      <c r="R83" s="170">
        <v>3.57112366015373</v>
      </c>
      <c r="S83" s="170">
        <v>4.0849916245619902</v>
      </c>
      <c r="T83" s="170">
        <v>4.2958526079028898</v>
      </c>
      <c r="U83" s="170">
        <v>1.7542937694623899</v>
      </c>
      <c r="V83" s="170">
        <v>-0.92674385344889998</v>
      </c>
      <c r="W83" s="170">
        <v>4.41758224843396</v>
      </c>
      <c r="X83" s="170">
        <v>3.2083034763456499</v>
      </c>
      <c r="Y83" s="170">
        <v>2.3909767844924201</v>
      </c>
      <c r="Z83" s="170">
        <v>2.6225221280681601</v>
      </c>
      <c r="AA83" s="170">
        <v>2.7538837705658499</v>
      </c>
      <c r="AB83" s="170">
        <v>2.9206559923537898</v>
      </c>
      <c r="AC83" s="170">
        <v>2.60753714858726</v>
      </c>
      <c r="AD83" s="170">
        <v>3.2008394660042998</v>
      </c>
      <c r="AE83" s="170">
        <v>2.9947774957906299</v>
      </c>
      <c r="AF83" s="170">
        <v>2.2525808614529299</v>
      </c>
      <c r="AG83" s="170">
        <v>-3.8723897794152999</v>
      </c>
      <c r="AH83" s="170">
        <v>5.3863632185215202</v>
      </c>
      <c r="AI83" s="170">
        <v>4.3447683500137</v>
      </c>
      <c r="AJ83" s="170">
        <v>2.99429196207161</v>
      </c>
      <c r="AK83" s="170">
        <v>2.7703697461917201</v>
      </c>
      <c r="AL83" s="170">
        <v>2.7309039430165098</v>
      </c>
      <c r="AM83" s="170">
        <v>2.7237417844480101</v>
      </c>
      <c r="AN83" s="182">
        <v>3.1109383054316502</v>
      </c>
    </row>
    <row r="84" spans="1:40" x14ac:dyDescent="0.35">
      <c r="A84" s="76" t="s">
        <v>805</v>
      </c>
      <c r="B84" s="124" t="s">
        <v>326</v>
      </c>
      <c r="C84" s="169">
        <v>-1.6771730515754999</v>
      </c>
      <c r="D84" s="169">
        <v>-2.2249599552861001</v>
      </c>
      <c r="E84" s="169">
        <v>-3.4496007347503999</v>
      </c>
      <c r="F84" s="169">
        <v>-1.123063260263</v>
      </c>
      <c r="G84" s="169">
        <v>-0.85601466899199996</v>
      </c>
      <c r="H84" s="169">
        <v>3.2425162476881702</v>
      </c>
      <c r="I84" s="169">
        <v>2.01134621259457</v>
      </c>
      <c r="J84" s="169">
        <v>0.75577439343374997</v>
      </c>
      <c r="K84" s="169">
        <v>1.03234235271223</v>
      </c>
      <c r="L84" s="169">
        <v>1.12777304148113</v>
      </c>
      <c r="M84" s="169">
        <v>1.01126419630218</v>
      </c>
      <c r="N84" s="169">
        <v>4.6635858671825501</v>
      </c>
      <c r="O84" s="169">
        <v>1.18826060257973</v>
      </c>
      <c r="P84" s="169">
        <v>2.2140021341648999</v>
      </c>
      <c r="Q84" s="169">
        <v>3.4987092366432799</v>
      </c>
      <c r="R84" s="169">
        <v>3.7152075225750099</v>
      </c>
      <c r="S84" s="169">
        <v>3.3702488777026498</v>
      </c>
      <c r="T84" s="169">
        <v>3.4885542475723099</v>
      </c>
      <c r="U84" s="169">
        <v>3.32251782650826</v>
      </c>
      <c r="V84" s="169">
        <v>2.8447949081719999E-2</v>
      </c>
      <c r="W84" s="169">
        <v>3.42169942574768</v>
      </c>
      <c r="X84" s="169">
        <v>1.21880423806961</v>
      </c>
      <c r="Y84" s="169">
        <v>-3.0352036397325999</v>
      </c>
      <c r="Z84" s="169">
        <v>2.80981235776119</v>
      </c>
      <c r="AA84" s="169">
        <v>3.5825200602271301</v>
      </c>
      <c r="AB84" s="169">
        <v>2.0759278355142898</v>
      </c>
      <c r="AC84" s="169">
        <v>1.1419649153289799</v>
      </c>
      <c r="AD84" s="169">
        <v>1.97064773703497</v>
      </c>
      <c r="AE84" s="169">
        <v>1.3259104582818499</v>
      </c>
      <c r="AF84" s="169">
        <v>1.92091800618719</v>
      </c>
      <c r="AG84" s="169">
        <v>-1.8523436961407</v>
      </c>
      <c r="AH84" s="169">
        <v>0.29372122196473999</v>
      </c>
      <c r="AI84" s="169">
        <v>2.0898633905993802</v>
      </c>
      <c r="AJ84" s="169">
        <v>3.3245301036376</v>
      </c>
      <c r="AK84" s="169">
        <v>3.3338153386580398</v>
      </c>
      <c r="AL84" s="169">
        <v>3.4061297444724801</v>
      </c>
      <c r="AM84" s="169">
        <v>3.4930608293932401</v>
      </c>
      <c r="AN84" s="181">
        <v>3.1281455521382702</v>
      </c>
    </row>
    <row r="85" spans="1:40" x14ac:dyDescent="0.35">
      <c r="A85" s="76" t="s">
        <v>805</v>
      </c>
      <c r="B85" s="124" t="s">
        <v>327</v>
      </c>
      <c r="C85" s="169">
        <v>7.0015803406323496</v>
      </c>
      <c r="D85" s="169">
        <v>5.0040257543346804</v>
      </c>
      <c r="E85" s="169">
        <v>6.7466390472362896</v>
      </c>
      <c r="F85" s="169">
        <v>1.6583922254461501</v>
      </c>
      <c r="G85" s="169">
        <v>1.827173426424</v>
      </c>
      <c r="H85" s="169">
        <v>1.96420793450645</v>
      </c>
      <c r="I85" s="169">
        <v>0.74688651288244001</v>
      </c>
      <c r="J85" s="169">
        <v>-0.90884254775640005</v>
      </c>
      <c r="K85" s="169">
        <v>3.6250996073286799</v>
      </c>
      <c r="L85" s="169">
        <v>-2.2810994925944001</v>
      </c>
      <c r="M85" s="169">
        <v>1.6571702862323701</v>
      </c>
      <c r="N85" s="169">
        <v>1.2556220173319901</v>
      </c>
      <c r="O85" s="169">
        <v>2.4466441005018398</v>
      </c>
      <c r="P85" s="169">
        <v>-1.0761149557345999</v>
      </c>
      <c r="Q85" s="169">
        <v>2.3323048117159599</v>
      </c>
      <c r="R85" s="169">
        <v>4.0704791018720403</v>
      </c>
      <c r="S85" s="169">
        <v>1.8579839049020901</v>
      </c>
      <c r="T85" s="169">
        <v>3.4204002331186301</v>
      </c>
      <c r="U85" s="169">
        <v>1.7438995003282101</v>
      </c>
      <c r="V85" s="169">
        <v>5.4114265480939396</v>
      </c>
      <c r="W85" s="169">
        <v>3.9051543983199801</v>
      </c>
      <c r="X85" s="169">
        <v>-6.9745488608265997</v>
      </c>
      <c r="Y85" s="169">
        <v>5.8973146279266899</v>
      </c>
      <c r="Z85" s="169">
        <v>4.0894272421529401</v>
      </c>
      <c r="AA85" s="169">
        <v>1.6366489988240002E-2</v>
      </c>
      <c r="AB85" s="169">
        <v>-14.089086077851</v>
      </c>
      <c r="AC85" s="169">
        <v>-4.4188578107385004</v>
      </c>
      <c r="AD85" s="169">
        <v>-2.0525846705798001</v>
      </c>
      <c r="AE85" s="169">
        <v>-0.41497484398660001</v>
      </c>
      <c r="AF85" s="169">
        <v>1.14382077603517</v>
      </c>
      <c r="AG85" s="169">
        <v>-6.7423173743050002</v>
      </c>
      <c r="AH85" s="169">
        <v>-4.1014579273732004</v>
      </c>
      <c r="AI85" s="169">
        <v>-1.3908946016064001</v>
      </c>
      <c r="AJ85" s="169">
        <v>4.3631375986065901</v>
      </c>
      <c r="AK85" s="169">
        <v>3.93967873373147</v>
      </c>
      <c r="AL85" s="169">
        <v>3.62764329809132</v>
      </c>
      <c r="AM85" s="169">
        <v>3.3409227134403099</v>
      </c>
      <c r="AN85" s="181">
        <v>2.7539899446677301</v>
      </c>
    </row>
    <row r="86" spans="1:40" x14ac:dyDescent="0.35">
      <c r="A86" s="76" t="s">
        <v>805</v>
      </c>
      <c r="B86" s="124" t="s">
        <v>328</v>
      </c>
      <c r="C86" s="169">
        <v>-0.73577933200599999</v>
      </c>
      <c r="D86" s="169">
        <v>-1.2237639876533</v>
      </c>
      <c r="E86" s="169">
        <v>-1.1665165323636</v>
      </c>
      <c r="F86" s="169">
        <v>-1.3084011465806</v>
      </c>
      <c r="G86" s="169">
        <v>-0.177712184069</v>
      </c>
      <c r="H86" s="169">
        <v>0.84566223828070997</v>
      </c>
      <c r="I86" s="169">
        <v>2.9870539711705799</v>
      </c>
      <c r="J86" s="169">
        <v>1.1027765091963</v>
      </c>
      <c r="K86" s="169">
        <v>2.8918676208608201</v>
      </c>
      <c r="L86" s="169">
        <v>1.13266065375956</v>
      </c>
      <c r="M86" s="169">
        <v>1.6936052282410301</v>
      </c>
      <c r="N86" s="169">
        <v>1.91007230716647</v>
      </c>
      <c r="O86" s="169">
        <v>3.5754371697919098</v>
      </c>
      <c r="P86" s="169">
        <v>3.0150291503864102</v>
      </c>
      <c r="Q86" s="169">
        <v>3.5812511724375899</v>
      </c>
      <c r="R86" s="169">
        <v>3.26723624967806</v>
      </c>
      <c r="S86" s="169">
        <v>3.3522565999443401</v>
      </c>
      <c r="T86" s="169">
        <v>3.6722547790245099</v>
      </c>
      <c r="U86" s="169">
        <v>3.2946520912307</v>
      </c>
      <c r="V86" s="169">
        <v>2.2815905322424301</v>
      </c>
      <c r="W86" s="169">
        <v>3.9731290590485</v>
      </c>
      <c r="X86" s="169">
        <v>1.2023652496372399</v>
      </c>
      <c r="Y86" s="169">
        <v>1.7268220749840699</v>
      </c>
      <c r="Z86" s="169">
        <v>1.7783230047017999</v>
      </c>
      <c r="AA86" s="169">
        <v>1.92947523659007</v>
      </c>
      <c r="AB86" s="169">
        <v>1.13692780950578</v>
      </c>
      <c r="AC86" s="169">
        <v>-0.36319439729000003</v>
      </c>
      <c r="AD86" s="169">
        <v>0.55190822870923995</v>
      </c>
      <c r="AE86" s="169">
        <v>1.0652600592663899</v>
      </c>
      <c r="AF86" s="169">
        <v>1.0509526774731299</v>
      </c>
      <c r="AG86" s="169">
        <v>-2.9568442893618001</v>
      </c>
      <c r="AH86" s="169">
        <v>1.09627169057367</v>
      </c>
      <c r="AI86" s="169">
        <v>1.68803223817382</v>
      </c>
      <c r="AJ86" s="169">
        <v>1.9170230035271401</v>
      </c>
      <c r="AK86" s="169">
        <v>1.8430059186727299</v>
      </c>
      <c r="AL86" s="169">
        <v>1.86590566232958</v>
      </c>
      <c r="AM86" s="169">
        <v>1.8982612401858601</v>
      </c>
      <c r="AN86" s="181">
        <v>1.8424131197046301</v>
      </c>
    </row>
    <row r="87" spans="1:40" x14ac:dyDescent="0.35">
      <c r="A87" s="76" t="s">
        <v>805</v>
      </c>
      <c r="B87" s="124" t="s">
        <v>329</v>
      </c>
      <c r="C87" s="169">
        <v>5.63999057476153</v>
      </c>
      <c r="D87" s="169">
        <v>2.9300642554900902</v>
      </c>
      <c r="E87" s="169">
        <v>1.1883663461987499</v>
      </c>
      <c r="F87" s="169">
        <v>0.98791873766992999</v>
      </c>
      <c r="G87" s="169">
        <v>1.36238806194491</v>
      </c>
      <c r="H87" s="169">
        <v>3.28660293142002</v>
      </c>
      <c r="I87" s="169">
        <v>4.4267094131595899</v>
      </c>
      <c r="J87" s="169">
        <v>1.68016672151555</v>
      </c>
      <c r="K87" s="169">
        <v>-1.0547307248240001</v>
      </c>
      <c r="L87" s="169">
        <v>2.7708169353954002</v>
      </c>
      <c r="M87" s="169">
        <v>3.1773279117896598</v>
      </c>
      <c r="N87" s="169">
        <v>2.3631262716890702</v>
      </c>
      <c r="O87" s="169">
        <v>3.2993199353640299</v>
      </c>
      <c r="P87" s="169">
        <v>5.3425430006013102</v>
      </c>
      <c r="Q87" s="169">
        <v>5.2503852358075402</v>
      </c>
      <c r="R87" s="169">
        <v>5.4815711004475798</v>
      </c>
      <c r="S87" s="169">
        <v>5.7499147607526897</v>
      </c>
      <c r="T87" s="169">
        <v>6.6411077184154896</v>
      </c>
      <c r="U87" s="169">
        <v>2.9945246073476999</v>
      </c>
      <c r="V87" s="169">
        <v>3.3871196778075299</v>
      </c>
      <c r="W87" s="169">
        <v>6.24860068114927</v>
      </c>
      <c r="X87" s="169">
        <v>4.4067844347044201</v>
      </c>
      <c r="Y87" s="169">
        <v>3.0257245676340201</v>
      </c>
      <c r="Z87" s="169">
        <v>3.95783422885768</v>
      </c>
      <c r="AA87" s="169">
        <v>4.6117539963597496</v>
      </c>
      <c r="AB87" s="169">
        <v>4.4547580911408904</v>
      </c>
      <c r="AC87" s="169">
        <v>5.9879592181022199</v>
      </c>
      <c r="AD87" s="169">
        <v>4.7499832011028698</v>
      </c>
      <c r="AE87" s="169">
        <v>4.1562757003469004</v>
      </c>
      <c r="AF87" s="169">
        <v>2.8010620803851798</v>
      </c>
      <c r="AG87" s="169">
        <v>-4.9788605969818001</v>
      </c>
      <c r="AH87" s="169">
        <v>4.9995038204791404</v>
      </c>
      <c r="AI87" s="169">
        <v>5.6281099206710401</v>
      </c>
      <c r="AJ87" s="169">
        <v>4.9299303246434798</v>
      </c>
      <c r="AK87" s="169">
        <v>4.7461049554624202</v>
      </c>
      <c r="AL87" s="169">
        <v>4.6936710968012996</v>
      </c>
      <c r="AM87" s="169">
        <v>4.6546888924653604</v>
      </c>
      <c r="AN87" s="181">
        <v>4.9298806931595403</v>
      </c>
    </row>
    <row r="88" spans="1:40" x14ac:dyDescent="0.35">
      <c r="A88" s="76" t="s">
        <v>805</v>
      </c>
      <c r="B88" s="124" t="s">
        <v>330</v>
      </c>
      <c r="C88" s="169">
        <v>1.7714386959561499</v>
      </c>
      <c r="D88" s="169">
        <v>10.8083596880325</v>
      </c>
      <c r="E88" s="169">
        <v>-4.1014454832898002</v>
      </c>
      <c r="F88" s="169">
        <v>-4.5291843447479003</v>
      </c>
      <c r="G88" s="169">
        <v>0.46695854519155</v>
      </c>
      <c r="H88" s="169">
        <v>-2.6396194595336002</v>
      </c>
      <c r="I88" s="169">
        <v>1.97306664341245</v>
      </c>
      <c r="J88" s="169">
        <v>0.83058477969496003</v>
      </c>
      <c r="K88" s="169">
        <v>-0.99767373070160004</v>
      </c>
      <c r="L88" s="169">
        <v>0.34289779351184002</v>
      </c>
      <c r="M88" s="169">
        <v>3.4960290731551402</v>
      </c>
      <c r="N88" s="169">
        <v>1.1493304599959899</v>
      </c>
      <c r="O88" s="169">
        <v>1.58962341406948</v>
      </c>
      <c r="P88" s="169">
        <v>4.1798906927313499</v>
      </c>
      <c r="Q88" s="169">
        <v>3.7182354435268099</v>
      </c>
      <c r="R88" s="169">
        <v>5.2534376584346498</v>
      </c>
      <c r="S88" s="169">
        <v>4.2351222718106296</v>
      </c>
      <c r="T88" s="169">
        <v>4.4748558880243197</v>
      </c>
      <c r="U88" s="169">
        <v>-1.9450155180591999</v>
      </c>
      <c r="V88" s="169">
        <v>-3.2048893229291999</v>
      </c>
      <c r="W88" s="169">
        <v>1.4523977153290299</v>
      </c>
      <c r="X88" s="169">
        <v>-3.1201020218529001</v>
      </c>
      <c r="Y88" s="169">
        <v>19.507804958241099</v>
      </c>
      <c r="Z88" s="169">
        <v>-2.9007978128312999</v>
      </c>
      <c r="AA88" s="169">
        <v>-2.8931744222883999</v>
      </c>
      <c r="AB88" s="169">
        <v>-1.2847684691690999</v>
      </c>
      <c r="AC88" s="169">
        <v>-1.1771799136382</v>
      </c>
      <c r="AD88" s="169">
        <v>3.8056554993098701</v>
      </c>
      <c r="AE88" s="169">
        <v>1.2033247159664899</v>
      </c>
      <c r="AF88" s="169">
        <v>-3.2397977549399999E-2</v>
      </c>
      <c r="AG88" s="169">
        <v>-9.9610655823436005</v>
      </c>
      <c r="AH88" s="169">
        <v>13.0706966337489</v>
      </c>
      <c r="AI88" s="169">
        <v>1.24535347170378</v>
      </c>
      <c r="AJ88" s="169">
        <v>0.73493719884209996</v>
      </c>
      <c r="AK88" s="169">
        <v>0.30054992436481998</v>
      </c>
      <c r="AL88" s="169">
        <v>0.62235478945108003</v>
      </c>
      <c r="AM88" s="169">
        <v>0.65672658508278003</v>
      </c>
      <c r="AN88" s="181">
        <v>0.71152283871929001</v>
      </c>
    </row>
    <row r="89" spans="1:40" x14ac:dyDescent="0.35">
      <c r="A89" s="76" t="s">
        <v>805</v>
      </c>
      <c r="B89" s="124" t="s">
        <v>331</v>
      </c>
      <c r="C89" s="169">
        <v>0.64714500089822002</v>
      </c>
      <c r="D89" s="169">
        <v>3.03549401653498</v>
      </c>
      <c r="E89" s="169">
        <v>7.9120205861029996E-2</v>
      </c>
      <c r="F89" s="169">
        <v>2.6931246486126001</v>
      </c>
      <c r="G89" s="169">
        <v>2.17032967304569</v>
      </c>
      <c r="H89" s="169">
        <v>2.6722672853526999</v>
      </c>
      <c r="I89" s="169">
        <v>3.94365852740808</v>
      </c>
      <c r="J89" s="169">
        <v>4.41948238106598</v>
      </c>
      <c r="K89" s="169">
        <v>1.5226962094015599</v>
      </c>
      <c r="L89" s="169">
        <v>2.9881195131752398</v>
      </c>
      <c r="M89" s="169">
        <v>5.6189605167840204</v>
      </c>
      <c r="N89" s="169">
        <v>2.9719861350844199</v>
      </c>
      <c r="O89" s="169">
        <v>4.44683453334678</v>
      </c>
      <c r="P89" s="169">
        <v>6.6321439429521298</v>
      </c>
      <c r="Q89" s="169">
        <v>7.9168861864848301</v>
      </c>
      <c r="R89" s="169">
        <v>6.87351137245538</v>
      </c>
      <c r="S89" s="169">
        <v>8.1477860526247792</v>
      </c>
      <c r="T89" s="169">
        <v>8.8780594274901592</v>
      </c>
      <c r="U89" s="169">
        <v>5.8162840404407596</v>
      </c>
      <c r="V89" s="169">
        <v>1.8767686343185801</v>
      </c>
      <c r="W89" s="169">
        <v>7.44622538189045</v>
      </c>
      <c r="X89" s="169">
        <v>6.4320812327412602</v>
      </c>
      <c r="Y89" s="169">
        <v>4.99142781157708</v>
      </c>
      <c r="Z89" s="169">
        <v>4.7886322277429496</v>
      </c>
      <c r="AA89" s="169">
        <v>3.90519765446864</v>
      </c>
      <c r="AB89" s="169">
        <v>3.3944041067133002</v>
      </c>
      <c r="AC89" s="169">
        <v>3.4214597237511701</v>
      </c>
      <c r="AD89" s="169">
        <v>4.3211417149256297</v>
      </c>
      <c r="AE89" s="169">
        <v>4.10327336870475</v>
      </c>
      <c r="AF89" s="169">
        <v>3.3177710871157702</v>
      </c>
      <c r="AG89" s="169">
        <v>-1.3693531036247999</v>
      </c>
      <c r="AH89" s="169">
        <v>6.44885606041254</v>
      </c>
      <c r="AI89" s="169">
        <v>4.2469718707837396</v>
      </c>
      <c r="AJ89" s="169">
        <v>3.8985020312177299</v>
      </c>
      <c r="AK89" s="169">
        <v>3.8088543232554501</v>
      </c>
      <c r="AL89" s="169">
        <v>3.7405334962122399</v>
      </c>
      <c r="AM89" s="169">
        <v>3.6798823898554698</v>
      </c>
      <c r="AN89" s="181">
        <v>3.8747570742966801</v>
      </c>
    </row>
    <row r="90" spans="1:40" ht="15" thickBot="1" x14ac:dyDescent="0.4">
      <c r="A90" s="76" t="s">
        <v>805</v>
      </c>
      <c r="B90" s="125" t="s">
        <v>830</v>
      </c>
      <c r="C90" s="170">
        <v>2.5689529098086998</v>
      </c>
      <c r="D90" s="170">
        <v>1.0084531328592199</v>
      </c>
      <c r="E90" s="170">
        <v>1.8033197708287201</v>
      </c>
      <c r="F90" s="170">
        <v>0.63306310602241</v>
      </c>
      <c r="G90" s="170">
        <v>2.5832050994759301</v>
      </c>
      <c r="H90" s="170">
        <v>2.2216045750490299</v>
      </c>
      <c r="I90" s="170">
        <v>2.40569411179988</v>
      </c>
      <c r="J90" s="170">
        <v>2.9100132801301202</v>
      </c>
      <c r="K90" s="170">
        <v>2.2518247312939899</v>
      </c>
      <c r="L90" s="170">
        <v>2.67609365573102</v>
      </c>
      <c r="M90" s="170">
        <v>3.5133221819903899</v>
      </c>
      <c r="N90" s="170">
        <v>0.88494577793262996</v>
      </c>
      <c r="O90" s="170">
        <v>0.85521221041373996</v>
      </c>
      <c r="P90" s="170">
        <v>1.756798455178</v>
      </c>
      <c r="Q90" s="170">
        <v>2.7810915198644799</v>
      </c>
      <c r="R90" s="170">
        <v>2.2224895462538501</v>
      </c>
      <c r="S90" s="170">
        <v>2.4802519545011701</v>
      </c>
      <c r="T90" s="170">
        <v>1.96349551008173</v>
      </c>
      <c r="U90" s="170">
        <v>-7.0510123725399998E-2</v>
      </c>
      <c r="V90" s="170">
        <v>-3.9085062884328998</v>
      </c>
      <c r="W90" s="170">
        <v>2.32758201212458</v>
      </c>
      <c r="X90" s="170">
        <v>1.52399235776819</v>
      </c>
      <c r="Y90" s="170">
        <v>0.82689940858415001</v>
      </c>
      <c r="Z90" s="170">
        <v>0.91989743396815005</v>
      </c>
      <c r="AA90" s="170">
        <v>1.5113128463993399</v>
      </c>
      <c r="AB90" s="170">
        <v>1.9427156396046099</v>
      </c>
      <c r="AC90" s="170">
        <v>1.28877626945278</v>
      </c>
      <c r="AD90" s="170">
        <v>1.83414854655777</v>
      </c>
      <c r="AE90" s="170">
        <v>1.8440449672264401</v>
      </c>
      <c r="AF90" s="170">
        <v>1.35054006179067</v>
      </c>
      <c r="AG90" s="170">
        <v>-5.0283544731243</v>
      </c>
      <c r="AH90" s="170">
        <v>4.7376910660671196</v>
      </c>
      <c r="AI90" s="170">
        <v>4.2137971420485201</v>
      </c>
      <c r="AJ90" s="170">
        <v>1.9237156226674399</v>
      </c>
      <c r="AK90" s="170">
        <v>1.5328951869769001</v>
      </c>
      <c r="AL90" s="170">
        <v>1.45561505010392</v>
      </c>
      <c r="AM90" s="170">
        <v>1.44807656597182</v>
      </c>
      <c r="AN90" s="182">
        <v>2.1093304910639898</v>
      </c>
    </row>
    <row r="91" spans="1:40" x14ac:dyDescent="0.35">
      <c r="A91" s="76" t="s">
        <v>805</v>
      </c>
      <c r="B91" s="124" t="s">
        <v>332</v>
      </c>
      <c r="C91" s="169">
        <v>-1.4932636555595</v>
      </c>
      <c r="D91" s="169">
        <v>-1.1200388788855999</v>
      </c>
      <c r="E91" s="169">
        <v>-1.8589088647367</v>
      </c>
      <c r="F91" s="169">
        <v>-0.2333929617562</v>
      </c>
      <c r="G91" s="169">
        <v>-0.83206136945859999</v>
      </c>
      <c r="H91" s="169">
        <v>3.3496897703794599</v>
      </c>
      <c r="I91" s="169">
        <v>2.60527957968021</v>
      </c>
      <c r="J91" s="169">
        <v>1.07053813179778</v>
      </c>
      <c r="K91" s="169">
        <v>1.00979854167463</v>
      </c>
      <c r="L91" s="169">
        <v>1.17926195391247</v>
      </c>
      <c r="M91" s="169">
        <v>0.90848536969155003</v>
      </c>
      <c r="N91" s="169">
        <v>3.6436632903731798</v>
      </c>
      <c r="O91" s="169">
        <v>2.4648531766164901</v>
      </c>
      <c r="P91" s="169">
        <v>2.14827266472982</v>
      </c>
      <c r="Q91" s="169">
        <v>4.0054854401330902</v>
      </c>
      <c r="R91" s="169">
        <v>4.7034628601793598</v>
      </c>
      <c r="S91" s="169">
        <v>3.9927839644832801</v>
      </c>
      <c r="T91" s="169">
        <v>4.5397103722096102</v>
      </c>
      <c r="U91" s="169">
        <v>3.80663890645154</v>
      </c>
      <c r="V91" s="169">
        <v>7.3681355557409997E-2</v>
      </c>
      <c r="W91" s="169">
        <v>3.0401200850180299</v>
      </c>
      <c r="X91" s="169">
        <v>1.37636863335753</v>
      </c>
      <c r="Y91" s="169">
        <v>-0.43503538814909998</v>
      </c>
      <c r="Z91" s="169">
        <v>2.5551352027513698</v>
      </c>
      <c r="AA91" s="169">
        <v>3.1054208836085899</v>
      </c>
      <c r="AB91" s="169">
        <v>1.3988582362837201</v>
      </c>
      <c r="AC91" s="169">
        <v>0.43599158006602001</v>
      </c>
      <c r="AD91" s="169">
        <v>1.41628754750734</v>
      </c>
      <c r="AE91" s="169">
        <v>0.81126364099970005</v>
      </c>
      <c r="AF91" s="169">
        <v>1.3065403775491</v>
      </c>
      <c r="AG91" s="169">
        <v>-2.3761426959894001</v>
      </c>
      <c r="AH91" s="169">
        <v>-4.0275888580699998E-2</v>
      </c>
      <c r="AI91" s="169">
        <v>1.6428530198108899</v>
      </c>
      <c r="AJ91" s="169">
        <v>2.8814705674574399</v>
      </c>
      <c r="AK91" s="169">
        <v>2.7366585581002698</v>
      </c>
      <c r="AL91" s="169">
        <v>2.7832778666950602</v>
      </c>
      <c r="AM91" s="169">
        <v>2.8410555093635299</v>
      </c>
      <c r="AN91" s="181">
        <v>2.5759828982170299</v>
      </c>
    </row>
    <row r="92" spans="1:40" x14ac:dyDescent="0.35">
      <c r="A92" s="76" t="s">
        <v>805</v>
      </c>
      <c r="B92" s="124" t="s">
        <v>333</v>
      </c>
      <c r="C92" s="169">
        <v>2.3211832029539798</v>
      </c>
      <c r="D92" s="169">
        <v>1.4169331989842</v>
      </c>
      <c r="E92" s="169">
        <v>2.1738933031888199</v>
      </c>
      <c r="F92" s="169">
        <v>0.90862996415945996</v>
      </c>
      <c r="G92" s="169">
        <v>1.5545269170148499</v>
      </c>
      <c r="H92" s="169">
        <v>2.81376073976607</v>
      </c>
      <c r="I92" s="169">
        <v>2.4462191859901998</v>
      </c>
      <c r="J92" s="169">
        <v>2.9660923665421</v>
      </c>
      <c r="K92" s="169">
        <v>2.79614563960439</v>
      </c>
      <c r="L92" s="169">
        <v>3.21007082257599</v>
      </c>
      <c r="M92" s="169">
        <v>4.6232573697097603</v>
      </c>
      <c r="N92" s="169">
        <v>3.87276746306941</v>
      </c>
      <c r="O92" s="169">
        <v>2.7067254629444202</v>
      </c>
      <c r="P92" s="169">
        <v>4.3318546128815898</v>
      </c>
      <c r="Q92" s="169">
        <v>4.9699129807341498</v>
      </c>
      <c r="R92" s="169">
        <v>5.6884493983564797</v>
      </c>
      <c r="S92" s="169">
        <v>5.4959120623753002</v>
      </c>
      <c r="T92" s="169">
        <v>6.2623522173408199</v>
      </c>
      <c r="U92" s="169">
        <v>4.5392134992573396</v>
      </c>
      <c r="V92" s="169">
        <v>4.13284391854212</v>
      </c>
      <c r="W92" s="169">
        <v>4.2401304932105299</v>
      </c>
      <c r="X92" s="169">
        <v>2.85104321235525</v>
      </c>
      <c r="Y92" s="169">
        <v>4.9234958995075599</v>
      </c>
      <c r="Z92" s="169">
        <v>4.66030445297993</v>
      </c>
      <c r="AA92" s="169">
        <v>4.2350302150636203</v>
      </c>
      <c r="AB92" s="169">
        <v>2.6854579350946799</v>
      </c>
      <c r="AC92" s="169">
        <v>3.84100801327362</v>
      </c>
      <c r="AD92" s="169">
        <v>4.71808609652334</v>
      </c>
      <c r="AE92" s="169">
        <v>5.2443511390271702</v>
      </c>
      <c r="AF92" s="169">
        <v>5.4561825466059899</v>
      </c>
      <c r="AG92" s="169">
        <v>0.29503282017403998</v>
      </c>
      <c r="AH92" s="169">
        <v>-0.98834707268879995</v>
      </c>
      <c r="AI92" s="169">
        <v>3.6233973028714002</v>
      </c>
      <c r="AJ92" s="169">
        <v>4.8591940446064701</v>
      </c>
      <c r="AK92" s="169">
        <v>4.9016959545555796</v>
      </c>
      <c r="AL92" s="169">
        <v>4.9231499054188399</v>
      </c>
      <c r="AM92" s="169">
        <v>4.9222447060306704</v>
      </c>
      <c r="AN92" s="181">
        <v>4.6446787250939296</v>
      </c>
    </row>
    <row r="93" spans="1:40" x14ac:dyDescent="0.35">
      <c r="A93" s="76" t="s">
        <v>805</v>
      </c>
      <c r="B93" s="124" t="s">
        <v>334</v>
      </c>
      <c r="C93" s="169">
        <v>4.3667187220400896</v>
      </c>
      <c r="D93" s="169">
        <v>1.5160223224582801</v>
      </c>
      <c r="E93" s="169">
        <v>3.7560998596086099</v>
      </c>
      <c r="F93" s="169">
        <v>2.6603226487377198</v>
      </c>
      <c r="G93" s="169">
        <v>1.0365074782576</v>
      </c>
      <c r="H93" s="169">
        <v>2.2719753618273999</v>
      </c>
      <c r="I93" s="169">
        <v>3.3999404661160102</v>
      </c>
      <c r="J93" s="169">
        <v>4.3587589715503201</v>
      </c>
      <c r="K93" s="169">
        <v>1.6741155682675199</v>
      </c>
      <c r="L93" s="169">
        <v>2.8358568582724502</v>
      </c>
      <c r="M93" s="169">
        <v>4.85585914908813</v>
      </c>
      <c r="N93" s="169">
        <v>1.6554612150341099</v>
      </c>
      <c r="O93" s="169">
        <v>0.62200136345814006</v>
      </c>
      <c r="P93" s="169">
        <v>2.9713272973722402</v>
      </c>
      <c r="Q93" s="169">
        <v>1.93887669071211</v>
      </c>
      <c r="R93" s="169">
        <v>1.4072001663931999</v>
      </c>
      <c r="S93" s="169">
        <v>3.13866463433834</v>
      </c>
      <c r="T93" s="169">
        <v>4.1062886432890204</v>
      </c>
      <c r="U93" s="169">
        <v>3.23741152391452</v>
      </c>
      <c r="V93" s="169">
        <v>0.80884910950069999</v>
      </c>
      <c r="W93" s="169">
        <v>2.5565062515849899</v>
      </c>
      <c r="X93" s="169">
        <v>2.7332143769495798</v>
      </c>
      <c r="Y93" s="169">
        <v>1.1506089298798701</v>
      </c>
      <c r="Z93" s="169">
        <v>1.6601772357951801</v>
      </c>
      <c r="AA93" s="169">
        <v>1.5613555210104</v>
      </c>
      <c r="AB93" s="169">
        <v>1.79727035484723</v>
      </c>
      <c r="AC93" s="169">
        <v>2.3505609815692701</v>
      </c>
      <c r="AD93" s="169">
        <v>2.2968900127938499</v>
      </c>
      <c r="AE93" s="169">
        <v>1.9360421400174399</v>
      </c>
      <c r="AF93" s="169">
        <v>1.5862040438379399</v>
      </c>
      <c r="AG93" s="169">
        <v>-13.300870983981</v>
      </c>
      <c r="AH93" s="169">
        <v>2.9344095365432001</v>
      </c>
      <c r="AI93" s="169">
        <v>4.5688358536691398</v>
      </c>
      <c r="AJ93" s="169">
        <v>2.8611046414778198</v>
      </c>
      <c r="AK93" s="169">
        <v>2.4663267554414299</v>
      </c>
      <c r="AL93" s="169">
        <v>2.4067122650472799</v>
      </c>
      <c r="AM93" s="169">
        <v>2.4281512463819901</v>
      </c>
      <c r="AN93" s="181">
        <v>2.9429184663712502</v>
      </c>
    </row>
    <row r="94" spans="1:40" x14ac:dyDescent="0.35">
      <c r="A94" s="76" t="s">
        <v>805</v>
      </c>
      <c r="B94" s="124" t="s">
        <v>335</v>
      </c>
      <c r="C94" s="169">
        <v>2.3306494594570499</v>
      </c>
      <c r="D94" s="169">
        <v>1.9361592043922999</v>
      </c>
      <c r="E94" s="169">
        <v>4.7318724944876802</v>
      </c>
      <c r="F94" s="169">
        <v>5.6539587501967699</v>
      </c>
      <c r="G94" s="169">
        <v>4.5474940851481502</v>
      </c>
      <c r="H94" s="169">
        <v>4.0169092369050103</v>
      </c>
      <c r="I94" s="169">
        <v>4.5143910419899003</v>
      </c>
      <c r="J94" s="169">
        <v>4.64353192032425</v>
      </c>
      <c r="K94" s="169">
        <v>-6.9631978013199994E-2</v>
      </c>
      <c r="L94" s="169">
        <v>3.81067862375824</v>
      </c>
      <c r="M94" s="169">
        <v>4.8807612229322404</v>
      </c>
      <c r="N94" s="169">
        <v>-0.70811798173460005</v>
      </c>
      <c r="O94" s="169">
        <v>2.33987954568902</v>
      </c>
      <c r="P94" s="169">
        <v>3.0602181768427399</v>
      </c>
      <c r="Q94" s="169">
        <v>5.3022573986010402</v>
      </c>
      <c r="R94" s="169">
        <v>5.07254193602434</v>
      </c>
      <c r="S94" s="169">
        <v>6.6302105868379497</v>
      </c>
      <c r="T94" s="169">
        <v>5.8593546618779699</v>
      </c>
      <c r="U94" s="169">
        <v>0.93198004089789999</v>
      </c>
      <c r="V94" s="169">
        <v>-1.1495668634955001</v>
      </c>
      <c r="W94" s="169">
        <v>8.2859987074273693</v>
      </c>
      <c r="X94" s="169">
        <v>3.2287918640404998</v>
      </c>
      <c r="Y94" s="169">
        <v>2.1708810490138202</v>
      </c>
      <c r="Z94" s="169">
        <v>3.1218086855263598</v>
      </c>
      <c r="AA94" s="169">
        <v>3.09227223628579</v>
      </c>
      <c r="AB94" s="169">
        <v>2.3138409565529101</v>
      </c>
      <c r="AC94" s="169">
        <v>2.2839808276440401</v>
      </c>
      <c r="AD94" s="169">
        <v>2.7385116096272801</v>
      </c>
      <c r="AE94" s="169">
        <v>2.5376246567921799</v>
      </c>
      <c r="AF94" s="169">
        <v>1.05139400049158</v>
      </c>
      <c r="AG94" s="169">
        <v>-6.6012524252524996</v>
      </c>
      <c r="AH94" s="169">
        <v>4.8608495194571804</v>
      </c>
      <c r="AI94" s="169">
        <v>4.0409973914096202</v>
      </c>
      <c r="AJ94" s="169">
        <v>3.3266751963640901</v>
      </c>
      <c r="AK94" s="169">
        <v>2.2834430118431799</v>
      </c>
      <c r="AL94" s="169">
        <v>2.17053406316509</v>
      </c>
      <c r="AM94" s="169">
        <v>2.1794418234583799</v>
      </c>
      <c r="AN94" s="181">
        <v>2.7974396675892699</v>
      </c>
    </row>
    <row r="95" spans="1:40" x14ac:dyDescent="0.35">
      <c r="A95" s="76" t="s">
        <v>805</v>
      </c>
      <c r="B95" s="124" t="s">
        <v>336</v>
      </c>
      <c r="C95" s="169">
        <v>0.77692894236249999</v>
      </c>
      <c r="D95" s="169">
        <v>-0.86623984245649999</v>
      </c>
      <c r="E95" s="169">
        <v>-2.6527050740537002</v>
      </c>
      <c r="F95" s="169">
        <v>2.06089131858629</v>
      </c>
      <c r="G95" s="169">
        <v>-2.4662733743673999</v>
      </c>
      <c r="H95" s="169">
        <v>3.3231088582739599</v>
      </c>
      <c r="I95" s="169">
        <v>4.4753389033086401</v>
      </c>
      <c r="J95" s="169">
        <v>1.7735352429837801</v>
      </c>
      <c r="K95" s="169">
        <v>-0.43347583413320001</v>
      </c>
      <c r="L95" s="169">
        <v>1.38308023110957</v>
      </c>
      <c r="M95" s="169">
        <v>-0.37055894629370001</v>
      </c>
      <c r="N95" s="169">
        <v>2.6560576135220502</v>
      </c>
      <c r="O95" s="169">
        <v>0.26738181868708</v>
      </c>
      <c r="P95" s="169">
        <v>-0.2257652901152</v>
      </c>
      <c r="Q95" s="169">
        <v>3.5467514496218202</v>
      </c>
      <c r="R95" s="169">
        <v>4.18107104458878</v>
      </c>
      <c r="S95" s="169">
        <v>3.5416781629094198</v>
      </c>
      <c r="T95" s="169">
        <v>3.8606549391234601</v>
      </c>
      <c r="U95" s="169">
        <v>3.79536471591683</v>
      </c>
      <c r="V95" s="169">
        <v>3.1425320107974</v>
      </c>
      <c r="W95" s="169">
        <v>6.23614982883318</v>
      </c>
      <c r="X95" s="169">
        <v>4.2703500286857698</v>
      </c>
      <c r="Y95" s="169">
        <v>1.85973671408699</v>
      </c>
      <c r="Z95" s="169">
        <v>3.64154842173674</v>
      </c>
      <c r="AA95" s="169">
        <v>3.4056552448845001</v>
      </c>
      <c r="AB95" s="169">
        <v>2.6239581884782299</v>
      </c>
      <c r="AC95" s="169">
        <v>1.2076179576074799</v>
      </c>
      <c r="AD95" s="169">
        <v>3.2279250772849899</v>
      </c>
      <c r="AE95" s="169">
        <v>2.8865252738277301</v>
      </c>
      <c r="AF95" s="169">
        <v>2.97078805452399</v>
      </c>
      <c r="AG95" s="169">
        <v>-1.5550178690319001</v>
      </c>
      <c r="AH95" s="169">
        <v>0.73661464975513002</v>
      </c>
      <c r="AI95" s="169">
        <v>1.67254092868245</v>
      </c>
      <c r="AJ95" s="169">
        <v>2.41444037011102</v>
      </c>
      <c r="AK95" s="169">
        <v>2.6199203904764898</v>
      </c>
      <c r="AL95" s="169">
        <v>2.6866624802763002</v>
      </c>
      <c r="AM95" s="169">
        <v>2.3153900140960202</v>
      </c>
      <c r="AN95" s="181">
        <v>2.3411540349293398</v>
      </c>
    </row>
    <row r="96" spans="1:40" ht="15" thickBot="1" x14ac:dyDescent="0.4">
      <c r="A96" s="76" t="s">
        <v>805</v>
      </c>
      <c r="B96" s="125" t="s">
        <v>337</v>
      </c>
      <c r="C96" s="170">
        <v>1.72937388625824</v>
      </c>
      <c r="D96" s="170">
        <v>1.1590010489009199</v>
      </c>
      <c r="E96" s="170">
        <v>-8.1211646709408001</v>
      </c>
      <c r="F96" s="170">
        <v>-8.0933890488689997</v>
      </c>
      <c r="G96" s="170">
        <v>-9.1339261952872999</v>
      </c>
      <c r="H96" s="170">
        <v>-4.2203338314906</v>
      </c>
      <c r="I96" s="170">
        <v>-8.8498165872599996E-2</v>
      </c>
      <c r="J96" s="170">
        <v>2.1109331653588201</v>
      </c>
      <c r="K96" s="170">
        <v>0.65247538383053005</v>
      </c>
      <c r="L96" s="170">
        <v>2.4455450598247102</v>
      </c>
      <c r="M96" s="170">
        <v>4.6332922858927796</v>
      </c>
      <c r="N96" s="170">
        <v>6.0089313961197401</v>
      </c>
      <c r="O96" s="170">
        <v>4.8055565856954097</v>
      </c>
      <c r="P96" s="170">
        <v>5.7346697243314999</v>
      </c>
      <c r="Q96" s="170">
        <v>6.0734544298051798</v>
      </c>
      <c r="R96" s="170">
        <v>7.7859805130702897</v>
      </c>
      <c r="S96" s="170">
        <v>9.2876403946232706</v>
      </c>
      <c r="T96" s="170">
        <v>8.8856045797666692</v>
      </c>
      <c r="U96" s="170">
        <v>5.4376740885165002</v>
      </c>
      <c r="V96" s="170">
        <v>2.9025984227734498</v>
      </c>
      <c r="W96" s="170">
        <v>5.58093459180024</v>
      </c>
      <c r="X96" s="170">
        <v>4.7057779180655199</v>
      </c>
      <c r="Y96" s="170">
        <v>3.5638445239484202</v>
      </c>
      <c r="Z96" s="170">
        <v>4.3205074044359701</v>
      </c>
      <c r="AA96" s="170">
        <v>3.1094303081286099</v>
      </c>
      <c r="AB96" s="170">
        <v>1.3389591933398299</v>
      </c>
      <c r="AC96" s="170">
        <v>0.28372543197656003</v>
      </c>
      <c r="AD96" s="170">
        <v>2.36946853377155</v>
      </c>
      <c r="AE96" s="170">
        <v>2.4373174413713898</v>
      </c>
      <c r="AF96" s="170">
        <v>2.01976585091171</v>
      </c>
      <c r="AG96" s="170">
        <v>-4.0371341112810999</v>
      </c>
      <c r="AH96" s="170">
        <v>2.3768183281497799</v>
      </c>
      <c r="AI96" s="170">
        <v>2.5544936022915898</v>
      </c>
      <c r="AJ96" s="170">
        <v>3.2790718496301001</v>
      </c>
      <c r="AK96" s="170">
        <v>2.76318918801908</v>
      </c>
      <c r="AL96" s="170">
        <v>2.46245792080131</v>
      </c>
      <c r="AM96" s="170">
        <v>2.7681835946662701</v>
      </c>
      <c r="AN96" s="182">
        <v>2.7650904892764201</v>
      </c>
    </row>
    <row r="97" spans="1:40" x14ac:dyDescent="0.35">
      <c r="A97" s="76" t="s">
        <v>805</v>
      </c>
      <c r="B97" s="124" t="s">
        <v>338</v>
      </c>
      <c r="C97" s="169">
        <v>-1.3002939992583999</v>
      </c>
      <c r="D97" s="169">
        <v>0.46683574981652998</v>
      </c>
      <c r="E97" s="169">
        <v>-2.5134235391323001</v>
      </c>
      <c r="F97" s="169">
        <v>-2.2298138162968999</v>
      </c>
      <c r="G97" s="169">
        <v>-1.3009239137383</v>
      </c>
      <c r="H97" s="169">
        <v>-1.0737529978978</v>
      </c>
      <c r="I97" s="169">
        <v>1.9218623396326999</v>
      </c>
      <c r="J97" s="169">
        <v>0.35268961119989001</v>
      </c>
      <c r="K97" s="169">
        <v>0.34546892558328002</v>
      </c>
      <c r="L97" s="169">
        <v>-0.4929615988869</v>
      </c>
      <c r="M97" s="169">
        <v>1.4968714275249899</v>
      </c>
      <c r="N97" s="169">
        <v>2.5286194451817599</v>
      </c>
      <c r="O97" s="169">
        <v>3.7442381623116998</v>
      </c>
      <c r="P97" s="169">
        <v>3.8012376283475899</v>
      </c>
      <c r="Q97" s="169">
        <v>4.5929997831080298</v>
      </c>
      <c r="R97" s="169">
        <v>4.5722221436976298</v>
      </c>
      <c r="S97" s="169">
        <v>3.57835484696803</v>
      </c>
      <c r="T97" s="169">
        <v>4.0251188190974201</v>
      </c>
      <c r="U97" s="169">
        <v>1.00635031270355</v>
      </c>
      <c r="V97" s="169">
        <v>1.4199099487259399</v>
      </c>
      <c r="W97" s="169">
        <v>4.6003487278550397</v>
      </c>
      <c r="X97" s="169">
        <v>-0.54473416403929997</v>
      </c>
      <c r="Y97" s="169">
        <v>8.57279143718503</v>
      </c>
      <c r="Z97" s="169">
        <v>0.71655233550415998</v>
      </c>
      <c r="AA97" s="169">
        <v>1.9847865133295799</v>
      </c>
      <c r="AB97" s="169">
        <v>0.57633905753542003</v>
      </c>
      <c r="AC97" s="169">
        <v>-1.3751399986763999</v>
      </c>
      <c r="AD97" s="169">
        <v>1.57430765422811</v>
      </c>
      <c r="AE97" s="169">
        <v>0.73764466654320004</v>
      </c>
      <c r="AF97" s="169">
        <v>0.85247526102396998</v>
      </c>
      <c r="AG97" s="169">
        <v>-3.9071315158507001</v>
      </c>
      <c r="AH97" s="169">
        <v>3.3982529012959302</v>
      </c>
      <c r="AI97" s="169">
        <v>1.22100400548584</v>
      </c>
      <c r="AJ97" s="169">
        <v>1.7234601618471299</v>
      </c>
      <c r="AK97" s="169">
        <v>1.6434587279900801</v>
      </c>
      <c r="AL97" s="169">
        <v>1.78416236397072</v>
      </c>
      <c r="AM97" s="169">
        <v>1.87155901844737</v>
      </c>
      <c r="AN97" s="181">
        <v>1.64847604405329</v>
      </c>
    </row>
    <row r="98" spans="1:40" x14ac:dyDescent="0.35">
      <c r="A98" s="76" t="s">
        <v>805</v>
      </c>
      <c r="B98" s="124" t="s">
        <v>339</v>
      </c>
      <c r="C98" s="169">
        <v>7.69496206607411</v>
      </c>
      <c r="D98" s="169">
        <v>5.4850180958600001</v>
      </c>
      <c r="E98" s="169">
        <v>2.2521400905806002</v>
      </c>
      <c r="F98" s="169">
        <v>-0.59426639292469996</v>
      </c>
      <c r="G98" s="169">
        <v>-1.7009003629057</v>
      </c>
      <c r="H98" s="169">
        <v>0.87144387140851998</v>
      </c>
      <c r="I98" s="169">
        <v>2.3028864527139499</v>
      </c>
      <c r="J98" s="169">
        <v>-7.3689165362900003E-2</v>
      </c>
      <c r="K98" s="169">
        <v>0.52956071793209003</v>
      </c>
      <c r="L98" s="169">
        <v>0.21645820048867001</v>
      </c>
      <c r="M98" s="169">
        <v>2.70781431834321</v>
      </c>
      <c r="N98" s="169">
        <v>0.11956412249690999</v>
      </c>
      <c r="O98" s="169">
        <v>2.08742253955148</v>
      </c>
      <c r="P98" s="169">
        <v>8.3054233816266798</v>
      </c>
      <c r="Q98" s="169">
        <v>9.8516898148793395</v>
      </c>
      <c r="R98" s="169">
        <v>4.0497531380445002</v>
      </c>
      <c r="S98" s="169">
        <v>4.4388324160027004</v>
      </c>
      <c r="T98" s="169">
        <v>5.2022723811922997</v>
      </c>
      <c r="U98" s="169">
        <v>2.1644862294339502</v>
      </c>
      <c r="V98" s="169">
        <v>-4.9273849268100002E-2</v>
      </c>
      <c r="W98" s="169">
        <v>2.5429403407726499</v>
      </c>
      <c r="X98" s="169">
        <v>2.28325000734021</v>
      </c>
      <c r="Y98" s="169">
        <v>0.93261105551071999</v>
      </c>
      <c r="Z98" s="169">
        <v>1.7861073359420501</v>
      </c>
      <c r="AA98" s="169">
        <v>1.7024645716598701</v>
      </c>
      <c r="AB98" s="169">
        <v>-0.21289139471990001</v>
      </c>
      <c r="AC98" s="169">
        <v>4.2413478105369498</v>
      </c>
      <c r="AD98" s="169">
        <v>0.93766426330302999</v>
      </c>
      <c r="AE98" s="169">
        <v>-0.43138354593380002</v>
      </c>
      <c r="AF98" s="169">
        <v>-1.0849479277845999</v>
      </c>
      <c r="AG98" s="169">
        <v>-2.6248114169119998</v>
      </c>
      <c r="AH98" s="169">
        <v>0.60273194459302004</v>
      </c>
      <c r="AI98" s="169">
        <v>2.6040681603112299</v>
      </c>
      <c r="AJ98" s="169">
        <v>2.8077517428672301</v>
      </c>
      <c r="AK98" s="169">
        <v>2.7758157328556199</v>
      </c>
      <c r="AL98" s="169">
        <v>2.8574126594765898</v>
      </c>
      <c r="AM98" s="169">
        <v>2.9397462067480502</v>
      </c>
      <c r="AN98" s="181">
        <v>2.7968987434380699</v>
      </c>
    </row>
    <row r="99" spans="1:40" ht="15" thickBot="1" x14ac:dyDescent="0.4">
      <c r="A99" s="76" t="s">
        <v>805</v>
      </c>
      <c r="B99" s="125" t="s">
        <v>623</v>
      </c>
      <c r="C99" s="170">
        <v>-1.4333762183403</v>
      </c>
      <c r="D99" s="170">
        <v>0.94629148280568998</v>
      </c>
      <c r="E99" s="170">
        <v>0.86699291648528998</v>
      </c>
      <c r="F99" s="170">
        <v>-2.4751213769906002</v>
      </c>
      <c r="G99" s="170">
        <v>-1.2384303418941001</v>
      </c>
      <c r="H99" s="170">
        <v>2.5650867446808099</v>
      </c>
      <c r="I99" s="170">
        <v>0.26255922074924998</v>
      </c>
      <c r="J99" s="170">
        <v>-0.81956448378369995</v>
      </c>
      <c r="K99" s="170">
        <v>2.7998255342759002</v>
      </c>
      <c r="L99" s="170">
        <v>4.7825181857635704</v>
      </c>
      <c r="M99" s="170">
        <v>-0.70786193344869996</v>
      </c>
      <c r="N99" s="170">
        <v>-0.55471466205200004</v>
      </c>
      <c r="O99" s="170">
        <v>-0.92514923023280005</v>
      </c>
      <c r="P99" s="170">
        <v>24.6444709592637</v>
      </c>
      <c r="Q99" s="170">
        <v>21.1725638825536</v>
      </c>
      <c r="R99" s="170">
        <v>1.42158133356753</v>
      </c>
      <c r="S99" s="170">
        <v>2.2705631747965498</v>
      </c>
      <c r="T99" s="170">
        <v>1.0437385268503201</v>
      </c>
      <c r="U99" s="170">
        <v>2.8361707367004398</v>
      </c>
      <c r="V99" s="170">
        <v>0.95205377888760001</v>
      </c>
      <c r="W99" s="170">
        <v>2.9006227089604999</v>
      </c>
      <c r="X99" s="170">
        <v>0.15137866667274</v>
      </c>
      <c r="Y99" s="170">
        <v>3.3363376805103102</v>
      </c>
      <c r="Z99" s="170">
        <v>3.63709635518659</v>
      </c>
      <c r="AA99" s="170">
        <v>-8.0467915333999995E-2</v>
      </c>
      <c r="AB99" s="170">
        <v>-2.4498257865995998</v>
      </c>
      <c r="AC99" s="170">
        <v>3.5371955539974498</v>
      </c>
      <c r="AD99" s="170">
        <v>-3.5193597662861</v>
      </c>
      <c r="AE99" s="170">
        <v>-6.9319062264500006E-2</v>
      </c>
      <c r="AF99" s="170">
        <v>0.67427391056508001</v>
      </c>
      <c r="AG99" s="170">
        <v>-10.609634493585</v>
      </c>
      <c r="AH99" s="170">
        <v>-0.22701503258870001</v>
      </c>
      <c r="AI99" s="170">
        <v>4.0243914742827096</v>
      </c>
      <c r="AJ99" s="170">
        <v>2.54238418698796</v>
      </c>
      <c r="AK99" s="170">
        <v>1.912440603996</v>
      </c>
      <c r="AL99" s="170">
        <v>1.8159484497740099</v>
      </c>
      <c r="AM99" s="170">
        <v>1.6445549258502701</v>
      </c>
      <c r="AN99" s="182">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1308</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1275</v>
      </c>
      <c r="C1" s="92" t="s">
        <v>797</v>
      </c>
      <c r="D1" s="92"/>
      <c r="E1" s="173"/>
      <c r="F1" s="92"/>
      <c r="G1" s="92"/>
      <c r="H1" s="92"/>
      <c r="I1" s="173"/>
      <c r="J1" s="92"/>
      <c r="K1" s="92"/>
      <c r="L1" s="173"/>
    </row>
    <row r="2" spans="1:13" ht="74" thickBot="1" x14ac:dyDescent="0.4">
      <c r="A2" s="8" t="s">
        <v>1013</v>
      </c>
      <c r="B2" s="121" t="s">
        <v>625</v>
      </c>
      <c r="C2" s="161" t="s">
        <v>1079</v>
      </c>
      <c r="D2" s="171" t="s">
        <v>1080</v>
      </c>
      <c r="E2" s="172" t="s">
        <v>1081</v>
      </c>
      <c r="F2" s="161" t="s">
        <v>1082</v>
      </c>
      <c r="G2" s="171" t="s">
        <v>1083</v>
      </c>
      <c r="H2" s="171" t="s">
        <v>1084</v>
      </c>
      <c r="I2" s="172" t="s">
        <v>1085</v>
      </c>
      <c r="J2" s="161" t="s">
        <v>1086</v>
      </c>
      <c r="K2" s="171" t="s">
        <v>1087</v>
      </c>
      <c r="L2" s="172" t="s">
        <v>1088</v>
      </c>
    </row>
    <row r="3" spans="1:13" x14ac:dyDescent="0.35">
      <c r="A3" s="27" t="s">
        <v>44</v>
      </c>
      <c r="B3" s="147" t="s">
        <v>351</v>
      </c>
      <c r="C3" s="148">
        <v>32866.267999999996</v>
      </c>
      <c r="D3" s="148">
        <v>21936.953000000001</v>
      </c>
      <c r="E3" s="197">
        <v>10890.448</v>
      </c>
      <c r="F3" s="148">
        <v>5129.9859999999999</v>
      </c>
      <c r="G3" s="148">
        <v>8</v>
      </c>
      <c r="H3" s="148">
        <v>8329.7980000000007</v>
      </c>
      <c r="I3" s="197">
        <v>1</v>
      </c>
      <c r="J3" s="150">
        <v>4.2624424111629198</v>
      </c>
      <c r="K3" s="150">
        <v>90.240264454295797</v>
      </c>
      <c r="L3" s="188">
        <v>94.502706865458705</v>
      </c>
      <c r="M3" s="87"/>
    </row>
    <row r="4" spans="1:13" x14ac:dyDescent="0.35">
      <c r="A4" s="27" t="s">
        <v>45</v>
      </c>
      <c r="B4" s="156" t="s">
        <v>0</v>
      </c>
      <c r="C4" s="157">
        <v>2351.625</v>
      </c>
      <c r="D4" s="157">
        <v>1712.212</v>
      </c>
      <c r="E4" s="198">
        <v>703.55399999999997</v>
      </c>
      <c r="F4" s="157" t="s">
        <v>316</v>
      </c>
      <c r="G4" s="157" t="s">
        <v>316</v>
      </c>
      <c r="H4" s="157" t="s">
        <v>316</v>
      </c>
      <c r="I4" s="198" t="s">
        <v>316</v>
      </c>
      <c r="J4" s="56">
        <v>7.2676039359281503</v>
      </c>
      <c r="K4" s="56">
        <v>53.8041460671541</v>
      </c>
      <c r="L4" s="189">
        <v>61.0717500030823</v>
      </c>
    </row>
    <row r="5" spans="1:13" x14ac:dyDescent="0.35">
      <c r="A5" s="77" t="s">
        <v>46</v>
      </c>
      <c r="B5" s="122" t="s">
        <v>1</v>
      </c>
      <c r="C5" s="52">
        <v>1160.164</v>
      </c>
      <c r="D5" s="52">
        <v>347.89499999999998</v>
      </c>
      <c r="E5" s="199">
        <v>1091.4000000000001</v>
      </c>
      <c r="F5" s="52" t="s">
        <v>316</v>
      </c>
      <c r="G5" s="52" t="s">
        <v>316</v>
      </c>
      <c r="H5" s="52" t="s">
        <v>316</v>
      </c>
      <c r="I5" s="199" t="s">
        <v>316</v>
      </c>
      <c r="J5" s="49">
        <v>6.8542865976649301</v>
      </c>
      <c r="K5" s="49">
        <v>63.9565082964032</v>
      </c>
      <c r="L5" s="190">
        <v>70.810794894068096</v>
      </c>
    </row>
    <row r="6" spans="1:13" x14ac:dyDescent="0.35">
      <c r="A6" s="77" t="s">
        <v>47</v>
      </c>
      <c r="B6" s="122" t="s">
        <v>2</v>
      </c>
      <c r="C6" s="52">
        <v>2142.252</v>
      </c>
      <c r="D6" s="52">
        <v>674.09199999999998</v>
      </c>
      <c r="E6" s="199">
        <v>1648.125</v>
      </c>
      <c r="F6" s="52" t="s">
        <v>316</v>
      </c>
      <c r="G6" s="52" t="s">
        <v>316</v>
      </c>
      <c r="H6" s="52" t="s">
        <v>316</v>
      </c>
      <c r="I6" s="199" t="s">
        <v>316</v>
      </c>
      <c r="J6" s="49">
        <v>7.8787766188694404</v>
      </c>
      <c r="K6" s="49">
        <v>51.323669846129803</v>
      </c>
      <c r="L6" s="190">
        <v>59.202446464999298</v>
      </c>
    </row>
    <row r="7" spans="1:13" x14ac:dyDescent="0.35">
      <c r="A7" s="77" t="s">
        <v>48</v>
      </c>
      <c r="B7" s="122" t="s">
        <v>3</v>
      </c>
      <c r="C7" s="52">
        <v>19129.955000000002</v>
      </c>
      <c r="D7" s="52">
        <v>3534.8359999999998</v>
      </c>
      <c r="E7" s="199">
        <v>16748.855</v>
      </c>
      <c r="F7" s="52">
        <v>932.26300000000003</v>
      </c>
      <c r="G7" s="52">
        <v>1</v>
      </c>
      <c r="H7" s="52">
        <v>1121.72</v>
      </c>
      <c r="I7" s="199">
        <v>1</v>
      </c>
      <c r="J7" s="49">
        <v>4.8588290507653502</v>
      </c>
      <c r="K7" s="49">
        <v>79.078394459832396</v>
      </c>
      <c r="L7" s="190">
        <v>83.937223510597804</v>
      </c>
    </row>
    <row r="8" spans="1:13" x14ac:dyDescent="0.35">
      <c r="A8" s="77" t="s">
        <v>49</v>
      </c>
      <c r="B8" s="122" t="s">
        <v>4</v>
      </c>
      <c r="C8" s="52">
        <v>31255.435000000001</v>
      </c>
      <c r="D8" s="52">
        <v>11978.439</v>
      </c>
      <c r="E8" s="199">
        <v>20330.756000000001</v>
      </c>
      <c r="F8" s="52">
        <v>2628.5390000000002</v>
      </c>
      <c r="G8" s="52">
        <v>5</v>
      </c>
      <c r="H8" s="52">
        <v>2816.3629999999998</v>
      </c>
      <c r="I8" s="199">
        <v>2</v>
      </c>
      <c r="J8" s="49">
        <v>5.3920018161496897</v>
      </c>
      <c r="K8" s="49">
        <v>83.019271694317297</v>
      </c>
      <c r="L8" s="190">
        <v>88.411273510466998</v>
      </c>
    </row>
    <row r="9" spans="1:13" x14ac:dyDescent="0.35">
      <c r="A9" s="77" t="s">
        <v>50</v>
      </c>
      <c r="B9" s="122" t="s">
        <v>5</v>
      </c>
      <c r="C9" s="52">
        <v>2540.9160000000002</v>
      </c>
      <c r="D9" s="52">
        <v>1403.0989999999999</v>
      </c>
      <c r="E9" s="199">
        <v>1293.4380000000001</v>
      </c>
      <c r="F9" s="52">
        <v>431.17099999999999</v>
      </c>
      <c r="G9" s="52">
        <v>1</v>
      </c>
      <c r="H9" s="52" t="s">
        <v>316</v>
      </c>
      <c r="I9" s="199" t="s">
        <v>316</v>
      </c>
      <c r="J9" s="49">
        <v>6.01957859382411</v>
      </c>
      <c r="K9" s="49">
        <v>61.842353870729497</v>
      </c>
      <c r="L9" s="190">
        <v>67.861932464553604</v>
      </c>
    </row>
    <row r="10" spans="1:13" x14ac:dyDescent="0.35">
      <c r="A10" s="77" t="s">
        <v>51</v>
      </c>
      <c r="B10" s="122" t="s">
        <v>6</v>
      </c>
      <c r="C10" s="52">
        <v>59308.69</v>
      </c>
      <c r="D10" s="52">
        <v>39550.889000000003</v>
      </c>
      <c r="E10" s="199">
        <v>19170.34</v>
      </c>
      <c r="F10" s="52">
        <v>5716.7690000000002</v>
      </c>
      <c r="G10" s="52">
        <v>9</v>
      </c>
      <c r="H10" s="52">
        <v>21272.284</v>
      </c>
      <c r="I10" s="199">
        <v>6</v>
      </c>
      <c r="J10" s="49">
        <v>8.3870970060303804</v>
      </c>
      <c r="K10" s="49">
        <v>43.844370161696197</v>
      </c>
      <c r="L10" s="190">
        <v>52.231467167726599</v>
      </c>
    </row>
    <row r="11" spans="1:13" x14ac:dyDescent="0.35">
      <c r="A11" s="27" t="s">
        <v>52</v>
      </c>
      <c r="B11" s="122" t="s">
        <v>552</v>
      </c>
      <c r="C11" s="157">
        <v>18383.955999999998</v>
      </c>
      <c r="D11" s="157">
        <v>8336.3809999999994</v>
      </c>
      <c r="E11" s="198">
        <v>10342.892</v>
      </c>
      <c r="F11" s="157">
        <v>1228.403</v>
      </c>
      <c r="G11" s="157">
        <v>2</v>
      </c>
      <c r="H11" s="157">
        <v>2774.1329999999998</v>
      </c>
      <c r="I11" s="198">
        <v>1</v>
      </c>
      <c r="J11" s="56">
        <v>3.9591865017916401</v>
      </c>
      <c r="K11" s="56">
        <v>81.739927283834902</v>
      </c>
      <c r="L11" s="189">
        <v>85.699113785626594</v>
      </c>
    </row>
    <row r="12" spans="1:13" ht="15" thickBot="1" x14ac:dyDescent="0.4">
      <c r="A12" s="77" t="s">
        <v>53</v>
      </c>
      <c r="B12" s="123" t="s">
        <v>7</v>
      </c>
      <c r="C12" s="107">
        <v>14862.927</v>
      </c>
      <c r="D12" s="107">
        <v>5700.46</v>
      </c>
      <c r="E12" s="200">
        <v>11980.004999999999</v>
      </c>
      <c r="F12" s="107">
        <v>1024.6400000000001</v>
      </c>
      <c r="G12" s="107">
        <v>2</v>
      </c>
      <c r="H12" s="107">
        <v>1529.92</v>
      </c>
      <c r="I12" s="200">
        <v>1</v>
      </c>
      <c r="J12" s="108">
        <v>5.4728511803794797</v>
      </c>
      <c r="K12" s="108">
        <v>76.098667007097106</v>
      </c>
      <c r="L12" s="191">
        <v>81.571518187476599</v>
      </c>
    </row>
    <row r="13" spans="1:13" ht="15" thickBot="1" x14ac:dyDescent="0.4">
      <c r="A13" s="74" t="s">
        <v>805</v>
      </c>
      <c r="B13" s="126" t="s">
        <v>8</v>
      </c>
      <c r="C13" s="127">
        <v>184002.18799999999</v>
      </c>
      <c r="D13" s="127">
        <v>95175.255999999994</v>
      </c>
      <c r="E13" s="130">
        <v>94199.812999999995</v>
      </c>
      <c r="F13" s="127">
        <v>17091.771000000001</v>
      </c>
      <c r="G13" s="127">
        <v>28</v>
      </c>
      <c r="H13" s="127">
        <v>37844.218000000001</v>
      </c>
      <c r="I13" s="130">
        <v>12</v>
      </c>
      <c r="J13" s="129">
        <v>6.0352653712566102</v>
      </c>
      <c r="K13" s="129">
        <v>68.494757314148998</v>
      </c>
      <c r="L13" s="192">
        <v>74.530022685405697</v>
      </c>
    </row>
    <row r="14" spans="1:13" x14ac:dyDescent="0.35">
      <c r="A14" s="77" t="s">
        <v>54</v>
      </c>
      <c r="B14" s="122" t="s">
        <v>9</v>
      </c>
      <c r="C14" s="52">
        <v>11890.781000000001</v>
      </c>
      <c r="D14" s="52">
        <v>1636.586</v>
      </c>
      <c r="E14" s="199">
        <v>10302.641</v>
      </c>
      <c r="F14" s="52" t="s">
        <v>316</v>
      </c>
      <c r="G14" s="52" t="s">
        <v>316</v>
      </c>
      <c r="H14" s="52">
        <v>1012.996</v>
      </c>
      <c r="I14" s="199">
        <v>1</v>
      </c>
      <c r="J14" s="49">
        <v>4.5450289764326302</v>
      </c>
      <c r="K14" s="49">
        <v>86.411500834195607</v>
      </c>
      <c r="L14" s="190">
        <v>90.956529810628297</v>
      </c>
    </row>
    <row r="15" spans="1:13" x14ac:dyDescent="0.35">
      <c r="A15" s="77" t="s">
        <v>55</v>
      </c>
      <c r="B15" s="122" t="s">
        <v>10</v>
      </c>
      <c r="C15" s="52">
        <v>26545.864000000001</v>
      </c>
      <c r="D15" s="52">
        <v>14941.522999999999</v>
      </c>
      <c r="E15" s="199">
        <v>11016.661</v>
      </c>
      <c r="F15" s="52">
        <v>2286.33</v>
      </c>
      <c r="G15" s="52">
        <v>5</v>
      </c>
      <c r="H15" s="52">
        <v>7655.6379999999999</v>
      </c>
      <c r="I15" s="199">
        <v>2</v>
      </c>
      <c r="J15" s="49">
        <v>4.9188193223649801</v>
      </c>
      <c r="K15" s="49">
        <v>76.175322075458894</v>
      </c>
      <c r="L15" s="190">
        <v>81.094141397823904</v>
      </c>
    </row>
    <row r="16" spans="1:13" x14ac:dyDescent="0.35">
      <c r="A16" s="77" t="s">
        <v>56</v>
      </c>
      <c r="B16" s="122" t="s">
        <v>11</v>
      </c>
      <c r="C16" s="52">
        <v>4829.7640000000001</v>
      </c>
      <c r="D16" s="52">
        <v>2076.5340000000001</v>
      </c>
      <c r="E16" s="199">
        <v>2844.355</v>
      </c>
      <c r="F16" s="52">
        <v>889.23099999999999</v>
      </c>
      <c r="G16" s="52">
        <v>1</v>
      </c>
      <c r="H16" s="52" t="s">
        <v>316</v>
      </c>
      <c r="I16" s="199" t="s">
        <v>316</v>
      </c>
      <c r="J16" s="49">
        <v>5.2145383380060197</v>
      </c>
      <c r="K16" s="49">
        <v>81.1435382291953</v>
      </c>
      <c r="L16" s="190">
        <v>86.358076567201294</v>
      </c>
    </row>
    <row r="17" spans="1:12" x14ac:dyDescent="0.35">
      <c r="A17" s="27" t="s">
        <v>57</v>
      </c>
      <c r="B17" s="154" t="s">
        <v>352</v>
      </c>
      <c r="C17" s="148">
        <v>16425.859</v>
      </c>
      <c r="D17" s="148">
        <v>3830.26</v>
      </c>
      <c r="E17" s="197">
        <v>12454.833000000001</v>
      </c>
      <c r="F17" s="148" t="s">
        <v>316</v>
      </c>
      <c r="G17" s="148" t="s">
        <v>316</v>
      </c>
      <c r="H17" s="148">
        <v>1422.547</v>
      </c>
      <c r="I17" s="197">
        <v>1</v>
      </c>
      <c r="J17" s="150">
        <v>4.8981533032223998</v>
      </c>
      <c r="K17" s="150">
        <v>91.137526308283299</v>
      </c>
      <c r="L17" s="188">
        <v>96.035679611505699</v>
      </c>
    </row>
    <row r="18" spans="1:12" x14ac:dyDescent="0.35">
      <c r="A18" s="27" t="s">
        <v>58</v>
      </c>
      <c r="B18" s="154" t="s">
        <v>921</v>
      </c>
      <c r="C18" s="148">
        <v>5518.0919999999996</v>
      </c>
      <c r="D18" s="148">
        <v>3857.3530000000001</v>
      </c>
      <c r="E18" s="197">
        <v>1829.5640000000001</v>
      </c>
      <c r="F18" s="148" t="s">
        <v>316</v>
      </c>
      <c r="G18" s="148" t="s">
        <v>316</v>
      </c>
      <c r="H18" s="148">
        <v>3602.3710000000001</v>
      </c>
      <c r="I18" s="197">
        <v>2</v>
      </c>
      <c r="J18" s="150">
        <v>4.9364247348386199</v>
      </c>
      <c r="K18" s="150">
        <v>73.7404429869041</v>
      </c>
      <c r="L18" s="188">
        <v>78.676867721742695</v>
      </c>
    </row>
    <row r="19" spans="1:12" x14ac:dyDescent="0.35">
      <c r="A19" s="27" t="s">
        <v>59</v>
      </c>
      <c r="B19" s="122" t="s">
        <v>577</v>
      </c>
      <c r="C19" s="157">
        <v>89561.403999999995</v>
      </c>
      <c r="D19" s="157">
        <v>40848.447</v>
      </c>
      <c r="E19" s="198">
        <v>48656.754000000001</v>
      </c>
      <c r="F19" s="157">
        <v>5690.75</v>
      </c>
      <c r="G19" s="157">
        <v>10</v>
      </c>
      <c r="H19" s="157">
        <v>23143.675999999999</v>
      </c>
      <c r="I19" s="198">
        <v>6</v>
      </c>
      <c r="J19" s="56">
        <v>5.8974404894720802</v>
      </c>
      <c r="K19" s="56">
        <v>89.467956770651895</v>
      </c>
      <c r="L19" s="189">
        <v>95.365397260123999</v>
      </c>
    </row>
    <row r="20" spans="1:12" x14ac:dyDescent="0.35">
      <c r="A20" s="27" t="s">
        <v>60</v>
      </c>
      <c r="B20" s="154" t="s">
        <v>353</v>
      </c>
      <c r="C20" s="148">
        <v>1402.9849999999999</v>
      </c>
      <c r="D20" s="148">
        <v>1027.99</v>
      </c>
      <c r="E20" s="197">
        <v>378.29</v>
      </c>
      <c r="F20" s="148">
        <v>415.27</v>
      </c>
      <c r="G20" s="148">
        <v>1</v>
      </c>
      <c r="H20" s="148" t="s">
        <v>316</v>
      </c>
      <c r="I20" s="197" t="s">
        <v>316</v>
      </c>
      <c r="J20" s="150">
        <v>3.9144106358749902</v>
      </c>
      <c r="K20" s="150">
        <v>60.453463360685298</v>
      </c>
      <c r="L20" s="188">
        <v>64.367873996560306</v>
      </c>
    </row>
    <row r="21" spans="1:12" x14ac:dyDescent="0.35">
      <c r="A21" s="27" t="s">
        <v>61</v>
      </c>
      <c r="B21" s="154" t="s">
        <v>354</v>
      </c>
      <c r="C21" s="148">
        <v>2225.7280000000001</v>
      </c>
      <c r="D21" s="148">
        <v>1938.1389999999999</v>
      </c>
      <c r="E21" s="197">
        <v>213.15</v>
      </c>
      <c r="F21" s="148">
        <v>834.20399999999995</v>
      </c>
      <c r="G21" s="148">
        <v>1</v>
      </c>
      <c r="H21" s="148" t="s">
        <v>316</v>
      </c>
      <c r="I21" s="197" t="s">
        <v>316</v>
      </c>
      <c r="J21" s="150">
        <v>5.9602910331555599</v>
      </c>
      <c r="K21" s="150">
        <v>62.9384999711638</v>
      </c>
      <c r="L21" s="188">
        <v>68.898791004319406</v>
      </c>
    </row>
    <row r="22" spans="1:12" ht="15" thickBot="1" x14ac:dyDescent="0.4">
      <c r="A22" s="77" t="s">
        <v>62</v>
      </c>
      <c r="B22" s="122" t="s">
        <v>555</v>
      </c>
      <c r="C22" s="52">
        <v>219.161</v>
      </c>
      <c r="D22" s="52">
        <v>162.101</v>
      </c>
      <c r="E22" s="199">
        <v>55.91</v>
      </c>
      <c r="F22" s="52" t="s">
        <v>316</v>
      </c>
      <c r="G22" s="52" t="s">
        <v>316</v>
      </c>
      <c r="H22" s="52" t="s">
        <v>316</v>
      </c>
      <c r="I22" s="199" t="s">
        <v>316</v>
      </c>
      <c r="J22" s="49">
        <v>5.4464647132200499</v>
      </c>
      <c r="K22" s="49">
        <v>75.602018983734098</v>
      </c>
      <c r="L22" s="190">
        <v>81.048483696954193</v>
      </c>
    </row>
    <row r="23" spans="1:12" ht="15" thickBot="1" x14ac:dyDescent="0.4">
      <c r="A23" s="74" t="s">
        <v>805</v>
      </c>
      <c r="B23" s="126" t="s">
        <v>12</v>
      </c>
      <c r="C23" s="127">
        <v>158619.63800000001</v>
      </c>
      <c r="D23" s="127">
        <v>70318.933000000005</v>
      </c>
      <c r="E23" s="130">
        <v>87752.157999999996</v>
      </c>
      <c r="F23" s="127">
        <v>10115.785</v>
      </c>
      <c r="G23" s="127">
        <v>18</v>
      </c>
      <c r="H23" s="127">
        <v>36837.228000000003</v>
      </c>
      <c r="I23" s="130">
        <v>12</v>
      </c>
      <c r="J23" s="129">
        <v>5.0812857273985896</v>
      </c>
      <c r="K23" s="129">
        <v>77.452252168919202</v>
      </c>
      <c r="L23" s="192">
        <v>82.533537896317796</v>
      </c>
    </row>
    <row r="24" spans="1:12" x14ac:dyDescent="0.35">
      <c r="A24" s="77" t="s">
        <v>63</v>
      </c>
      <c r="B24" s="122" t="s">
        <v>13</v>
      </c>
      <c r="C24" s="52">
        <v>869.59500000000003</v>
      </c>
      <c r="D24" s="52">
        <v>255.48699999999999</v>
      </c>
      <c r="E24" s="199">
        <v>614.11400000000003</v>
      </c>
      <c r="F24" s="52" t="s">
        <v>316</v>
      </c>
      <c r="G24" s="52" t="s">
        <v>316</v>
      </c>
      <c r="H24" s="52" t="s">
        <v>316</v>
      </c>
      <c r="I24" s="199" t="s">
        <v>316</v>
      </c>
      <c r="J24" s="49">
        <v>5.3658429966857204</v>
      </c>
      <c r="K24" s="49">
        <v>67.421057233009293</v>
      </c>
      <c r="L24" s="190">
        <v>72.786900229694993</v>
      </c>
    </row>
    <row r="25" spans="1:12" x14ac:dyDescent="0.35">
      <c r="A25" s="77" t="s">
        <v>64</v>
      </c>
      <c r="B25" s="122" t="s">
        <v>14</v>
      </c>
      <c r="C25" s="52">
        <v>988.00199999999995</v>
      </c>
      <c r="D25" s="52">
        <v>780.53800000000001</v>
      </c>
      <c r="E25" s="199">
        <v>219.36099999999999</v>
      </c>
      <c r="F25" s="52">
        <v>576.15700000000004</v>
      </c>
      <c r="G25" s="52">
        <v>1</v>
      </c>
      <c r="H25" s="52" t="s">
        <v>316</v>
      </c>
      <c r="I25" s="199" t="s">
        <v>316</v>
      </c>
      <c r="J25" s="49">
        <v>7.0902099266903296</v>
      </c>
      <c r="K25" s="49">
        <v>43.554756589941597</v>
      </c>
      <c r="L25" s="190">
        <v>50.644966516631897</v>
      </c>
    </row>
    <row r="26" spans="1:12" x14ac:dyDescent="0.35">
      <c r="A26" s="77" t="s">
        <v>65</v>
      </c>
      <c r="B26" s="122" t="s">
        <v>15</v>
      </c>
      <c r="C26" s="52">
        <v>3546.4270000000001</v>
      </c>
      <c r="D26" s="52">
        <v>2246.038</v>
      </c>
      <c r="E26" s="199">
        <v>3186.1779999999999</v>
      </c>
      <c r="F26" s="52">
        <v>962.98500000000001</v>
      </c>
      <c r="G26" s="52">
        <v>1</v>
      </c>
      <c r="H26" s="52" t="s">
        <v>316</v>
      </c>
      <c r="I26" s="199" t="s">
        <v>316</v>
      </c>
      <c r="J26" s="49">
        <v>8.2887438444722807</v>
      </c>
      <c r="K26" s="49">
        <v>75.640732413796698</v>
      </c>
      <c r="L26" s="190">
        <v>83.929476258269005</v>
      </c>
    </row>
    <row r="27" spans="1:12" x14ac:dyDescent="0.35">
      <c r="A27" s="77" t="s">
        <v>66</v>
      </c>
      <c r="B27" s="122" t="s">
        <v>16</v>
      </c>
      <c r="C27" s="52">
        <v>114963.583</v>
      </c>
      <c r="D27" s="52">
        <v>24463.422999999999</v>
      </c>
      <c r="E27" s="199">
        <v>88295.646999999997</v>
      </c>
      <c r="F27" s="52">
        <v>1672.144</v>
      </c>
      <c r="G27" s="52">
        <v>4</v>
      </c>
      <c r="H27" s="52">
        <v>4793.6989999999996</v>
      </c>
      <c r="I27" s="199">
        <v>1</v>
      </c>
      <c r="J27" s="49">
        <v>6.2549474707230601</v>
      </c>
      <c r="K27" s="49">
        <v>70.593871545642699</v>
      </c>
      <c r="L27" s="190">
        <v>76.848819016365795</v>
      </c>
    </row>
    <row r="28" spans="1:12" x14ac:dyDescent="0.35">
      <c r="A28" s="77" t="s">
        <v>67</v>
      </c>
      <c r="B28" s="122" t="s">
        <v>17</v>
      </c>
      <c r="C28" s="52">
        <v>53771.3</v>
      </c>
      <c r="D28" s="52">
        <v>14975.058999999999</v>
      </c>
      <c r="E28" s="199">
        <v>38516.637999999999</v>
      </c>
      <c r="F28" s="52">
        <v>1521.595</v>
      </c>
      <c r="G28" s="52">
        <v>4</v>
      </c>
      <c r="H28" s="52">
        <v>6030.8559999999998</v>
      </c>
      <c r="I28" s="199">
        <v>2</v>
      </c>
      <c r="J28" s="49">
        <v>4.2600107306344599</v>
      </c>
      <c r="K28" s="49">
        <v>65.515827748973607</v>
      </c>
      <c r="L28" s="190">
        <v>69.775838479608097</v>
      </c>
    </row>
    <row r="29" spans="1:12" x14ac:dyDescent="0.35">
      <c r="A29" s="77" t="s">
        <v>68</v>
      </c>
      <c r="B29" s="122" t="s">
        <v>18</v>
      </c>
      <c r="C29" s="52">
        <v>27691.019</v>
      </c>
      <c r="D29" s="52">
        <v>10670.252</v>
      </c>
      <c r="E29" s="199">
        <v>17020.545999999998</v>
      </c>
      <c r="F29" s="52">
        <v>790.23</v>
      </c>
      <c r="G29" s="52">
        <v>2</v>
      </c>
      <c r="H29" s="52">
        <v>3368.585</v>
      </c>
      <c r="I29" s="199">
        <v>1</v>
      </c>
      <c r="J29" s="49">
        <v>5.4554257409134701</v>
      </c>
      <c r="K29" s="49">
        <v>70.487023054029905</v>
      </c>
      <c r="L29" s="190">
        <v>75.942448794943402</v>
      </c>
    </row>
    <row r="30" spans="1:12" x14ac:dyDescent="0.35">
      <c r="A30" s="77" t="s">
        <v>69</v>
      </c>
      <c r="B30" s="122" t="s">
        <v>19</v>
      </c>
      <c r="C30" s="52">
        <v>1271.7670000000001</v>
      </c>
      <c r="D30" s="52">
        <v>519.33000000000004</v>
      </c>
      <c r="E30" s="199">
        <v>754.78399999999999</v>
      </c>
      <c r="F30" s="52" t="s">
        <v>316</v>
      </c>
      <c r="G30" s="52" t="s">
        <v>316</v>
      </c>
      <c r="H30" s="52" t="s">
        <v>316</v>
      </c>
      <c r="I30" s="199" t="s">
        <v>316</v>
      </c>
      <c r="J30" s="49">
        <v>17.709900909708701</v>
      </c>
      <c r="K30" s="49">
        <v>23.742296283196499</v>
      </c>
      <c r="L30" s="190">
        <v>41.452197192905203</v>
      </c>
    </row>
    <row r="31" spans="1:12" x14ac:dyDescent="0.35">
      <c r="A31" s="77" t="s">
        <v>70</v>
      </c>
      <c r="B31" s="122" t="s">
        <v>20</v>
      </c>
      <c r="C31" s="52">
        <v>12952.209000000001</v>
      </c>
      <c r="D31" s="52">
        <v>2281.33</v>
      </c>
      <c r="E31" s="199">
        <v>10805.843000000001</v>
      </c>
      <c r="F31" s="52" t="s">
        <v>316</v>
      </c>
      <c r="G31" s="52" t="s">
        <v>316</v>
      </c>
      <c r="H31" s="52">
        <v>1132.1010000000001</v>
      </c>
      <c r="I31" s="199">
        <v>1</v>
      </c>
      <c r="J31" s="49">
        <v>5.4336791921461201</v>
      </c>
      <c r="K31" s="49">
        <v>68.762759898453396</v>
      </c>
      <c r="L31" s="190">
        <v>74.196439090599497</v>
      </c>
    </row>
    <row r="32" spans="1:12" x14ac:dyDescent="0.35">
      <c r="A32" s="77" t="s">
        <v>71</v>
      </c>
      <c r="B32" s="122" t="s">
        <v>21</v>
      </c>
      <c r="C32" s="52">
        <v>98.34</v>
      </c>
      <c r="D32" s="52">
        <v>55.308</v>
      </c>
      <c r="E32" s="199">
        <v>40.804000000000002</v>
      </c>
      <c r="F32" s="52" t="s">
        <v>316</v>
      </c>
      <c r="G32" s="52" t="s">
        <v>316</v>
      </c>
      <c r="H32" s="52" t="s">
        <v>316</v>
      </c>
      <c r="I32" s="199" t="s">
        <v>316</v>
      </c>
      <c r="J32" s="49">
        <v>11.8339399725521</v>
      </c>
      <c r="K32" s="49">
        <v>34.863357002207799</v>
      </c>
      <c r="L32" s="190">
        <v>46.697296974759901</v>
      </c>
    </row>
    <row r="33" spans="1:12" x14ac:dyDescent="0.35">
      <c r="A33" s="77" t="s">
        <v>72</v>
      </c>
      <c r="B33" s="122" t="s">
        <v>22</v>
      </c>
      <c r="C33" s="52">
        <v>15893.218999999999</v>
      </c>
      <c r="D33" s="52">
        <v>7431.0379999999996</v>
      </c>
      <c r="E33" s="199">
        <v>8674.1360000000004</v>
      </c>
      <c r="F33" s="52">
        <v>2625.616</v>
      </c>
      <c r="G33" s="52">
        <v>4</v>
      </c>
      <c r="H33" s="52">
        <v>2282.009</v>
      </c>
      <c r="I33" s="199">
        <v>1</v>
      </c>
      <c r="J33" s="49">
        <v>5.6962916381179403</v>
      </c>
      <c r="K33" s="49">
        <v>90.582490291787295</v>
      </c>
      <c r="L33" s="190">
        <v>96.278781929905307</v>
      </c>
    </row>
    <row r="34" spans="1:12" x14ac:dyDescent="0.35">
      <c r="A34" s="27" t="s">
        <v>73</v>
      </c>
      <c r="B34" s="156" t="s">
        <v>526</v>
      </c>
      <c r="C34" s="157">
        <v>11193.728999999999</v>
      </c>
      <c r="D34" s="157">
        <v>2749.0610000000001</v>
      </c>
      <c r="E34" s="198">
        <v>10860.946</v>
      </c>
      <c r="F34" s="157">
        <v>403.21499999999997</v>
      </c>
      <c r="G34" s="157">
        <v>1</v>
      </c>
      <c r="H34" s="157" t="s">
        <v>316</v>
      </c>
      <c r="I34" s="198" t="s">
        <v>316</v>
      </c>
      <c r="J34" s="56">
        <v>6.06077146604646</v>
      </c>
      <c r="K34" s="56">
        <v>74.707338807431299</v>
      </c>
      <c r="L34" s="189">
        <v>80.768110273477802</v>
      </c>
    </row>
    <row r="35" spans="1:12" x14ac:dyDescent="0.35">
      <c r="A35" s="77" t="s">
        <v>74</v>
      </c>
      <c r="B35" s="122" t="s">
        <v>520</v>
      </c>
      <c r="C35" s="52">
        <v>43849.269</v>
      </c>
      <c r="D35" s="52">
        <v>15349.424000000001</v>
      </c>
      <c r="E35" s="199">
        <v>28191.778999999999</v>
      </c>
      <c r="F35" s="52">
        <v>2982.4490000000001</v>
      </c>
      <c r="G35" s="52">
        <v>6</v>
      </c>
      <c r="H35" s="52">
        <v>5828.8580000000002</v>
      </c>
      <c r="I35" s="199">
        <v>1</v>
      </c>
      <c r="J35" s="49">
        <v>6.49982639716794</v>
      </c>
      <c r="K35" s="49">
        <v>70.408314022388495</v>
      </c>
      <c r="L35" s="190">
        <v>76.908140419556503</v>
      </c>
    </row>
    <row r="36" spans="1:12" x14ac:dyDescent="0.35">
      <c r="A36" s="77" t="s">
        <v>75</v>
      </c>
      <c r="B36" s="122" t="s">
        <v>616</v>
      </c>
      <c r="C36" s="52">
        <v>59734.213000000003</v>
      </c>
      <c r="D36" s="52">
        <v>22113.352999999999</v>
      </c>
      <c r="E36" s="199">
        <v>40661.266000000003</v>
      </c>
      <c r="F36" s="52">
        <v>2525.5830000000001</v>
      </c>
      <c r="G36" s="52">
        <v>5</v>
      </c>
      <c r="H36" s="52">
        <v>7822.08</v>
      </c>
      <c r="I36" s="199">
        <v>2</v>
      </c>
      <c r="J36" s="49">
        <v>4.9135530034516597</v>
      </c>
      <c r="K36" s="49">
        <v>80.953208628114993</v>
      </c>
      <c r="L36" s="190">
        <v>85.866761631566703</v>
      </c>
    </row>
    <row r="37" spans="1:12" ht="15" thickBot="1" x14ac:dyDescent="0.4">
      <c r="A37" s="77" t="s">
        <v>76</v>
      </c>
      <c r="B37" s="122" t="s">
        <v>23</v>
      </c>
      <c r="C37" s="52">
        <v>45741</v>
      </c>
      <c r="D37" s="52">
        <v>11775.012000000001</v>
      </c>
      <c r="E37" s="199">
        <v>35412.690999999999</v>
      </c>
      <c r="F37" s="52" t="s">
        <v>316</v>
      </c>
      <c r="G37" s="52" t="s">
        <v>316</v>
      </c>
      <c r="H37" s="52">
        <v>3298.364</v>
      </c>
      <c r="I37" s="199">
        <v>1</v>
      </c>
      <c r="J37" s="49">
        <v>3.8187573167103599</v>
      </c>
      <c r="K37" s="49">
        <v>88.494788812053002</v>
      </c>
      <c r="L37" s="190">
        <v>92.313546128763406</v>
      </c>
    </row>
    <row r="38" spans="1:12" ht="15" thickBot="1" x14ac:dyDescent="0.4">
      <c r="A38" s="74" t="s">
        <v>805</v>
      </c>
      <c r="B38" s="126" t="s">
        <v>24</v>
      </c>
      <c r="C38" s="127">
        <v>392563.67200000002</v>
      </c>
      <c r="D38" s="127">
        <v>115664.65300000001</v>
      </c>
      <c r="E38" s="130">
        <v>283254.73300000001</v>
      </c>
      <c r="F38" s="127">
        <v>14059.974</v>
      </c>
      <c r="G38" s="127">
        <v>28</v>
      </c>
      <c r="H38" s="127">
        <v>34556.552000000003</v>
      </c>
      <c r="I38" s="130">
        <v>10</v>
      </c>
      <c r="J38" s="129">
        <v>7.0487071861443296</v>
      </c>
      <c r="K38" s="129">
        <v>66.123415880787604</v>
      </c>
      <c r="L38" s="192">
        <v>73.172123066932002</v>
      </c>
    </row>
    <row r="39" spans="1:12" x14ac:dyDescent="0.35">
      <c r="A39" s="27" t="s">
        <v>77</v>
      </c>
      <c r="B39" s="155" t="s">
        <v>355</v>
      </c>
      <c r="C39" s="148">
        <v>43851.042999999998</v>
      </c>
      <c r="D39" s="148">
        <v>31950.91</v>
      </c>
      <c r="E39" s="197">
        <v>11382.344999999999</v>
      </c>
      <c r="F39" s="148">
        <v>3290.2979999999998</v>
      </c>
      <c r="G39" s="148">
        <v>7</v>
      </c>
      <c r="H39" s="148">
        <v>2767.6610000000001</v>
      </c>
      <c r="I39" s="197">
        <v>1</v>
      </c>
      <c r="J39" s="150">
        <v>10.7932298781631</v>
      </c>
      <c r="K39" s="150">
        <v>49.274459805385703</v>
      </c>
      <c r="L39" s="188">
        <v>60.067689683548799</v>
      </c>
    </row>
    <row r="40" spans="1:12" x14ac:dyDescent="0.35">
      <c r="A40" s="77" t="s">
        <v>78</v>
      </c>
      <c r="B40" s="122" t="s">
        <v>438</v>
      </c>
      <c r="C40" s="52">
        <v>102334.40300000001</v>
      </c>
      <c r="D40" s="52">
        <v>44041.052000000003</v>
      </c>
      <c r="E40" s="199">
        <v>58900.432000000001</v>
      </c>
      <c r="F40" s="52">
        <v>5221.3239999999996</v>
      </c>
      <c r="G40" s="52">
        <v>11</v>
      </c>
      <c r="H40" s="52">
        <v>26181.268</v>
      </c>
      <c r="I40" s="199">
        <v>2</v>
      </c>
      <c r="J40" s="49">
        <v>8.7768207963982494</v>
      </c>
      <c r="K40" s="49">
        <v>55.839566974415703</v>
      </c>
      <c r="L40" s="190">
        <v>64.616387770814001</v>
      </c>
    </row>
    <row r="41" spans="1:12" x14ac:dyDescent="0.35">
      <c r="A41" s="27" t="s">
        <v>79</v>
      </c>
      <c r="B41" s="155" t="s">
        <v>356</v>
      </c>
      <c r="C41" s="148">
        <v>6871.2870000000003</v>
      </c>
      <c r="D41" s="148">
        <v>5375.7709999999997</v>
      </c>
      <c r="E41" s="197">
        <v>1286.402</v>
      </c>
      <c r="F41" s="148">
        <v>1705.2929999999999</v>
      </c>
      <c r="G41" s="148">
        <v>2</v>
      </c>
      <c r="H41" s="148">
        <v>1165.085</v>
      </c>
      <c r="I41" s="197">
        <v>1</v>
      </c>
      <c r="J41" s="150">
        <v>6.6861070744637301</v>
      </c>
      <c r="K41" s="150">
        <v>41.047382607736601</v>
      </c>
      <c r="L41" s="188">
        <v>47.7334896822003</v>
      </c>
    </row>
    <row r="42" spans="1:12" x14ac:dyDescent="0.35">
      <c r="A42" s="27" t="s">
        <v>80</v>
      </c>
      <c r="B42" s="155" t="s">
        <v>357</v>
      </c>
      <c r="C42" s="148">
        <v>4649.66</v>
      </c>
      <c r="D42" s="148">
        <v>2646.7139999999999</v>
      </c>
      <c r="E42" s="197">
        <v>2137.0529999999999</v>
      </c>
      <c r="F42" s="148" t="s">
        <v>316</v>
      </c>
      <c r="G42" s="148" t="s">
        <v>316</v>
      </c>
      <c r="H42" s="148">
        <v>1314.636</v>
      </c>
      <c r="I42" s="197">
        <v>1</v>
      </c>
      <c r="J42" s="150">
        <v>5.5619524405506899</v>
      </c>
      <c r="K42" s="150">
        <v>69.456068205557699</v>
      </c>
      <c r="L42" s="188">
        <v>75.018020646108397</v>
      </c>
    </row>
    <row r="43" spans="1:12" x14ac:dyDescent="0.35">
      <c r="A43" s="77" t="s">
        <v>81</v>
      </c>
      <c r="B43" s="122" t="s">
        <v>25</v>
      </c>
      <c r="C43" s="52">
        <v>36910.557999999997</v>
      </c>
      <c r="D43" s="52">
        <v>23551.598999999998</v>
      </c>
      <c r="E43" s="199">
        <v>13519.119000000001</v>
      </c>
      <c r="F43" s="52">
        <v>3261.0219999999999</v>
      </c>
      <c r="G43" s="52">
        <v>6</v>
      </c>
      <c r="H43" s="52">
        <v>9061.8709999999992</v>
      </c>
      <c r="I43" s="199">
        <v>5</v>
      </c>
      <c r="J43" s="49">
        <v>11.591033213870899</v>
      </c>
      <c r="K43" s="49">
        <v>40.789118264819699</v>
      </c>
      <c r="L43" s="190">
        <v>52.3801514786906</v>
      </c>
    </row>
    <row r="44" spans="1:12" ht="15" thickBot="1" x14ac:dyDescent="0.4">
      <c r="A44" s="77" t="s">
        <v>82</v>
      </c>
      <c r="B44" s="122" t="s">
        <v>26</v>
      </c>
      <c r="C44" s="52">
        <v>11818.618</v>
      </c>
      <c r="D44" s="52">
        <v>8280.7990000000009</v>
      </c>
      <c r="E44" s="199">
        <v>3622.337</v>
      </c>
      <c r="F44" s="52">
        <v>630.17499999999995</v>
      </c>
      <c r="G44" s="52">
        <v>1</v>
      </c>
      <c r="H44" s="52">
        <v>2365.201</v>
      </c>
      <c r="I44" s="199">
        <v>1</v>
      </c>
      <c r="J44" s="49">
        <v>13.2756628545596</v>
      </c>
      <c r="K44" s="49">
        <v>36.343554753048103</v>
      </c>
      <c r="L44" s="190">
        <v>49.619217607607702</v>
      </c>
    </row>
    <row r="45" spans="1:12" ht="15" thickBot="1" x14ac:dyDescent="0.4">
      <c r="A45" s="74" t="s">
        <v>805</v>
      </c>
      <c r="B45" s="126" t="s">
        <v>27</v>
      </c>
      <c r="C45" s="127">
        <v>206435.56899999999</v>
      </c>
      <c r="D45" s="127">
        <v>115846.845</v>
      </c>
      <c r="E45" s="130">
        <v>90847.687999999995</v>
      </c>
      <c r="F45" s="127">
        <v>14108.111999999999</v>
      </c>
      <c r="G45" s="127">
        <v>27</v>
      </c>
      <c r="H45" s="127">
        <v>42855.722000000002</v>
      </c>
      <c r="I45" s="130">
        <v>11</v>
      </c>
      <c r="J45" s="129">
        <v>9.4474677096677109</v>
      </c>
      <c r="K45" s="129">
        <v>48.791691768493898</v>
      </c>
      <c r="L45" s="192">
        <v>58.239159478161604</v>
      </c>
    </row>
    <row r="46" spans="1:12" x14ac:dyDescent="0.35">
      <c r="A46" s="77" t="s">
        <v>83</v>
      </c>
      <c r="B46" s="122" t="s">
        <v>28</v>
      </c>
      <c r="C46" s="52">
        <v>12123.198</v>
      </c>
      <c r="D46" s="52">
        <v>5869.3029999999999</v>
      </c>
      <c r="E46" s="199">
        <v>6253.6819999999998</v>
      </c>
      <c r="F46" s="52">
        <v>1393.28</v>
      </c>
      <c r="G46" s="52">
        <v>3</v>
      </c>
      <c r="H46" s="52">
        <v>1056.44</v>
      </c>
      <c r="I46" s="199">
        <v>1</v>
      </c>
      <c r="J46" s="49">
        <v>5.9850694013078396</v>
      </c>
      <c r="K46" s="49">
        <v>76.573280778830593</v>
      </c>
      <c r="L46" s="190">
        <v>82.558350180138504</v>
      </c>
    </row>
    <row r="47" spans="1:12" x14ac:dyDescent="0.35">
      <c r="A47" s="77" t="s">
        <v>84</v>
      </c>
      <c r="B47" s="122" t="s">
        <v>29</v>
      </c>
      <c r="C47" s="52">
        <v>20903.277999999998</v>
      </c>
      <c r="D47" s="52">
        <v>6397.9110000000001</v>
      </c>
      <c r="E47" s="199">
        <v>14505.433999999999</v>
      </c>
      <c r="F47" s="52">
        <v>972.12400000000002</v>
      </c>
      <c r="G47" s="52">
        <v>1</v>
      </c>
      <c r="H47" s="52">
        <v>2780.3310000000001</v>
      </c>
      <c r="I47" s="199">
        <v>1</v>
      </c>
      <c r="J47" s="49">
        <v>4.5304180486079</v>
      </c>
      <c r="K47" s="49">
        <v>83.373539073579195</v>
      </c>
      <c r="L47" s="190">
        <v>87.903957122187094</v>
      </c>
    </row>
    <row r="48" spans="1:12" x14ac:dyDescent="0.35">
      <c r="A48" s="77" t="s">
        <v>85</v>
      </c>
      <c r="B48" s="122" t="s">
        <v>30</v>
      </c>
      <c r="C48" s="52">
        <v>555.98800000000006</v>
      </c>
      <c r="D48" s="52">
        <v>378.14800000000002</v>
      </c>
      <c r="E48" s="199">
        <v>189.2</v>
      </c>
      <c r="F48" s="52" t="s">
        <v>316</v>
      </c>
      <c r="G48" s="52" t="s">
        <v>316</v>
      </c>
      <c r="H48" s="52" t="s">
        <v>316</v>
      </c>
      <c r="I48" s="199" t="s">
        <v>316</v>
      </c>
      <c r="J48" s="49">
        <v>7.1298630665484302</v>
      </c>
      <c r="K48" s="49">
        <v>41.8299410310063</v>
      </c>
      <c r="L48" s="190">
        <v>48.959804097554702</v>
      </c>
    </row>
    <row r="49" spans="1:12" x14ac:dyDescent="0.35">
      <c r="A49" s="77" t="s">
        <v>86</v>
      </c>
      <c r="B49" s="122" t="s">
        <v>31</v>
      </c>
      <c r="C49" s="52">
        <v>26378.275000000001</v>
      </c>
      <c r="D49" s="52">
        <v>13532.312</v>
      </c>
      <c r="E49" s="199">
        <v>12639.438</v>
      </c>
      <c r="F49" s="52">
        <v>571.87599999999998</v>
      </c>
      <c r="G49" s="52">
        <v>1</v>
      </c>
      <c r="H49" s="52">
        <v>5202.7619999999997</v>
      </c>
      <c r="I49" s="199">
        <v>1</v>
      </c>
      <c r="J49" s="49">
        <v>5.1836630710014102</v>
      </c>
      <c r="K49" s="49">
        <v>74.643514300979106</v>
      </c>
      <c r="L49" s="190">
        <v>79.827177371980497</v>
      </c>
    </row>
    <row r="50" spans="1:12" x14ac:dyDescent="0.35">
      <c r="A50" s="77" t="s">
        <v>87</v>
      </c>
      <c r="B50" s="122" t="s">
        <v>32</v>
      </c>
      <c r="C50" s="52">
        <v>2416.6640000000002</v>
      </c>
      <c r="D50" s="52">
        <v>1435.308</v>
      </c>
      <c r="E50" s="199">
        <v>858.18499999999995</v>
      </c>
      <c r="F50" s="52">
        <v>450.68900000000002</v>
      </c>
      <c r="G50" s="52">
        <v>1</v>
      </c>
      <c r="H50" s="52" t="s">
        <v>316</v>
      </c>
      <c r="I50" s="199" t="s">
        <v>316</v>
      </c>
      <c r="J50" s="49">
        <v>4.7297699559519701</v>
      </c>
      <c r="K50" s="49">
        <v>82.121696881226498</v>
      </c>
      <c r="L50" s="190">
        <v>86.851466837178506</v>
      </c>
    </row>
    <row r="51" spans="1:12" x14ac:dyDescent="0.35">
      <c r="A51" s="27" t="s">
        <v>88</v>
      </c>
      <c r="B51" s="156" t="s">
        <v>33</v>
      </c>
      <c r="C51" s="157">
        <v>31072.945</v>
      </c>
      <c r="D51" s="157">
        <v>17625.566999999999</v>
      </c>
      <c r="E51" s="198">
        <v>13108.188</v>
      </c>
      <c r="F51" s="157">
        <v>1587.43</v>
      </c>
      <c r="G51" s="157">
        <v>2</v>
      </c>
      <c r="H51" s="157">
        <v>5862.067</v>
      </c>
      <c r="I51" s="198">
        <v>2</v>
      </c>
      <c r="J51" s="56">
        <v>5.25772923693654</v>
      </c>
      <c r="K51" s="56">
        <v>62.166567884737603</v>
      </c>
      <c r="L51" s="189">
        <v>67.424297121674201</v>
      </c>
    </row>
    <row r="52" spans="1:12" x14ac:dyDescent="0.35">
      <c r="A52" s="77" t="s">
        <v>89</v>
      </c>
      <c r="B52" s="122" t="s">
        <v>448</v>
      </c>
      <c r="C52" s="52">
        <v>13132.791999999999</v>
      </c>
      <c r="D52" s="52">
        <v>5070.6559999999999</v>
      </c>
      <c r="E52" s="199">
        <v>8680.17</v>
      </c>
      <c r="F52" s="52" t="s">
        <v>316</v>
      </c>
      <c r="G52" s="52" t="s">
        <v>316</v>
      </c>
      <c r="H52" s="52">
        <v>1938.2719999999999</v>
      </c>
      <c r="I52" s="199">
        <v>1</v>
      </c>
      <c r="J52" s="49">
        <v>5.4673432848112196</v>
      </c>
      <c r="K52" s="49">
        <v>79.722142275665504</v>
      </c>
      <c r="L52" s="190">
        <v>85.189485560476697</v>
      </c>
    </row>
    <row r="53" spans="1:12" x14ac:dyDescent="0.35">
      <c r="A53" s="77" t="s">
        <v>90</v>
      </c>
      <c r="B53" s="122" t="s">
        <v>34</v>
      </c>
      <c r="C53" s="52">
        <v>1967.998</v>
      </c>
      <c r="D53" s="52">
        <v>884.23199999999997</v>
      </c>
      <c r="E53" s="199">
        <v>1116.462</v>
      </c>
      <c r="F53" s="52">
        <v>599.71400000000006</v>
      </c>
      <c r="G53" s="52">
        <v>1</v>
      </c>
      <c r="H53" s="52" t="s">
        <v>316</v>
      </c>
      <c r="I53" s="199" t="s">
        <v>316</v>
      </c>
      <c r="J53" s="49">
        <v>5.2290855453424703</v>
      </c>
      <c r="K53" s="49">
        <v>75.973018537325601</v>
      </c>
      <c r="L53" s="190">
        <v>81.2021040826681</v>
      </c>
    </row>
    <row r="54" spans="1:12" x14ac:dyDescent="0.35">
      <c r="A54" s="77" t="s">
        <v>91</v>
      </c>
      <c r="B54" s="122" t="s">
        <v>478</v>
      </c>
      <c r="C54" s="52">
        <v>5057.6769999999997</v>
      </c>
      <c r="D54" s="52">
        <v>2658.5610000000001</v>
      </c>
      <c r="E54" s="199">
        <v>2445.2919999999999</v>
      </c>
      <c r="F54" s="52" t="s">
        <v>316</v>
      </c>
      <c r="G54" s="52" t="s">
        <v>316</v>
      </c>
      <c r="H54" s="52">
        <v>1517.2349999999999</v>
      </c>
      <c r="I54" s="199">
        <v>1</v>
      </c>
      <c r="J54" s="49">
        <v>5.8933433335369898</v>
      </c>
      <c r="K54" s="49">
        <v>71.697246643365602</v>
      </c>
      <c r="L54" s="190">
        <v>77.590589976902606</v>
      </c>
    </row>
    <row r="55" spans="1:12" x14ac:dyDescent="0.35">
      <c r="A55" s="77" t="s">
        <v>92</v>
      </c>
      <c r="B55" s="122" t="s">
        <v>35</v>
      </c>
      <c r="C55" s="52">
        <v>20250.833999999999</v>
      </c>
      <c r="D55" s="52">
        <v>8906.6360000000004</v>
      </c>
      <c r="E55" s="199">
        <v>11377.544</v>
      </c>
      <c r="F55" s="52">
        <v>386.262</v>
      </c>
      <c r="G55" s="52">
        <v>1</v>
      </c>
      <c r="H55" s="52">
        <v>2617.6860000000001</v>
      </c>
      <c r="I55" s="199">
        <v>1</v>
      </c>
      <c r="J55" s="49">
        <v>4.9037221667906001</v>
      </c>
      <c r="K55" s="49">
        <v>93.055108197885403</v>
      </c>
      <c r="L55" s="190">
        <v>97.958830364676004</v>
      </c>
    </row>
    <row r="56" spans="1:12" x14ac:dyDescent="0.35">
      <c r="A56" s="77" t="s">
        <v>93</v>
      </c>
      <c r="B56" s="122" t="s">
        <v>36</v>
      </c>
      <c r="C56" s="52">
        <v>24206.635999999999</v>
      </c>
      <c r="D56" s="52">
        <v>4002.6379999999999</v>
      </c>
      <c r="E56" s="199">
        <v>20072.055</v>
      </c>
      <c r="F56" s="52">
        <v>489.178</v>
      </c>
      <c r="G56" s="52">
        <v>1</v>
      </c>
      <c r="H56" s="52">
        <v>1291.848</v>
      </c>
      <c r="I56" s="199">
        <v>1</v>
      </c>
      <c r="J56" s="49">
        <v>5.4388865785407097</v>
      </c>
      <c r="K56" s="49">
        <v>104.064471263716</v>
      </c>
      <c r="L56" s="190">
        <v>109.503357842257</v>
      </c>
    </row>
    <row r="57" spans="1:12" x14ac:dyDescent="0.35">
      <c r="A57" s="27" t="s">
        <v>94</v>
      </c>
      <c r="B57" s="155" t="s">
        <v>358</v>
      </c>
      <c r="C57" s="148">
        <v>206139.587</v>
      </c>
      <c r="D57" s="148">
        <v>107112.526</v>
      </c>
      <c r="E57" s="197">
        <v>99040.175000000003</v>
      </c>
      <c r="F57" s="148">
        <v>21844.973999999998</v>
      </c>
      <c r="G57" s="148">
        <v>39</v>
      </c>
      <c r="H57" s="148">
        <v>35740.584999999999</v>
      </c>
      <c r="I57" s="197">
        <v>11</v>
      </c>
      <c r="J57" s="150">
        <v>5.0917666153171703</v>
      </c>
      <c r="K57" s="150">
        <v>80.870587019662807</v>
      </c>
      <c r="L57" s="188">
        <v>85.962353634980005</v>
      </c>
    </row>
    <row r="58" spans="1:12" x14ac:dyDescent="0.35">
      <c r="A58" s="77" t="s">
        <v>95</v>
      </c>
      <c r="B58" s="122" t="s">
        <v>37</v>
      </c>
      <c r="C58" s="52">
        <v>16743.93</v>
      </c>
      <c r="D58" s="52">
        <v>8277.1229999999996</v>
      </c>
      <c r="E58" s="199">
        <v>8923.0310000000009</v>
      </c>
      <c r="F58" s="52">
        <v>724.58100000000002</v>
      </c>
      <c r="G58" s="52">
        <v>2</v>
      </c>
      <c r="H58" s="52">
        <v>3140.442</v>
      </c>
      <c r="I58" s="199">
        <v>1</v>
      </c>
      <c r="J58" s="49">
        <v>5.7240082300896704</v>
      </c>
      <c r="K58" s="49">
        <v>78.437061668369395</v>
      </c>
      <c r="L58" s="190">
        <v>84.161069898459104</v>
      </c>
    </row>
    <row r="59" spans="1:12" x14ac:dyDescent="0.35">
      <c r="A59" s="77" t="s">
        <v>96</v>
      </c>
      <c r="B59" s="122" t="s">
        <v>38</v>
      </c>
      <c r="C59" s="52">
        <v>7976.9849999999997</v>
      </c>
      <c r="D59" s="52">
        <v>3453.971</v>
      </c>
      <c r="E59" s="199">
        <v>4592.96</v>
      </c>
      <c r="F59" s="52" t="s">
        <v>316</v>
      </c>
      <c r="G59" s="52" t="s">
        <v>316</v>
      </c>
      <c r="H59" s="52">
        <v>1201.9000000000001</v>
      </c>
      <c r="I59" s="199">
        <v>1</v>
      </c>
      <c r="J59" s="49">
        <v>5.1602259049024104</v>
      </c>
      <c r="K59" s="49">
        <v>71.116334130118702</v>
      </c>
      <c r="L59" s="190">
        <v>76.276560035021106</v>
      </c>
    </row>
    <row r="60" spans="1:12" ht="15" thickBot="1" x14ac:dyDescent="0.4">
      <c r="A60" s="27" t="s">
        <v>97</v>
      </c>
      <c r="B60" s="156" t="s">
        <v>533</v>
      </c>
      <c r="C60" s="157">
        <v>8278.7369999999992</v>
      </c>
      <c r="D60" s="157">
        <v>3588.4639999999999</v>
      </c>
      <c r="E60" s="198">
        <v>4795.8270000000002</v>
      </c>
      <c r="F60" s="157" t="s">
        <v>316</v>
      </c>
      <c r="G60" s="157" t="s">
        <v>316</v>
      </c>
      <c r="H60" s="157">
        <v>1827.8779999999999</v>
      </c>
      <c r="I60" s="198">
        <v>1</v>
      </c>
      <c r="J60" s="56">
        <v>5.1453916140679201</v>
      </c>
      <c r="K60" s="56">
        <v>71.975278055551698</v>
      </c>
      <c r="L60" s="189">
        <v>77.120669669619602</v>
      </c>
    </row>
    <row r="61" spans="1:12" ht="15" thickBot="1" x14ac:dyDescent="0.4">
      <c r="A61" s="74" t="s">
        <v>805</v>
      </c>
      <c r="B61" s="126" t="s">
        <v>39</v>
      </c>
      <c r="C61" s="127">
        <v>397205.52399999998</v>
      </c>
      <c r="D61" s="127">
        <v>189193.356</v>
      </c>
      <c r="E61" s="130">
        <v>208597.64300000001</v>
      </c>
      <c r="F61" s="127">
        <v>29020.108</v>
      </c>
      <c r="G61" s="127">
        <v>52</v>
      </c>
      <c r="H61" s="127">
        <v>64177.446000000004</v>
      </c>
      <c r="I61" s="130">
        <v>23</v>
      </c>
      <c r="J61" s="129">
        <v>5.3913524035835501</v>
      </c>
      <c r="K61" s="129">
        <v>76.507985849468</v>
      </c>
      <c r="L61" s="192">
        <v>81.899338253051596</v>
      </c>
    </row>
    <row r="62" spans="1:12" ht="15" thickBot="1" x14ac:dyDescent="0.4">
      <c r="A62" s="75" t="s">
        <v>805</v>
      </c>
      <c r="B62" s="133" t="s">
        <v>40</v>
      </c>
      <c r="C62" s="134">
        <v>1338826.591</v>
      </c>
      <c r="D62" s="134">
        <v>586199.04299999995</v>
      </c>
      <c r="E62" s="137">
        <v>764652.03500000003</v>
      </c>
      <c r="F62" s="134">
        <v>84395.75</v>
      </c>
      <c r="G62" s="134">
        <v>153</v>
      </c>
      <c r="H62" s="134">
        <v>216271.166</v>
      </c>
      <c r="I62" s="137">
        <v>68</v>
      </c>
      <c r="J62" s="136">
        <v>6.3392818180913597</v>
      </c>
      <c r="K62" s="136">
        <v>69.409548210106905</v>
      </c>
      <c r="L62" s="193">
        <v>75.748830028198299</v>
      </c>
    </row>
    <row r="63" spans="1:12" ht="15" thickBot="1" x14ac:dyDescent="0.4">
      <c r="A63" s="75" t="s">
        <v>805</v>
      </c>
      <c r="B63" s="133" t="s">
        <v>922</v>
      </c>
      <c r="C63" s="134">
        <v>6411203.2800000003</v>
      </c>
      <c r="D63" s="134">
        <v>3754293.03</v>
      </c>
      <c r="E63" s="137">
        <v>2644486.6869999999</v>
      </c>
      <c r="F63" s="134">
        <v>599566.49800000002</v>
      </c>
      <c r="G63" s="134">
        <v>1122</v>
      </c>
      <c r="H63" s="134">
        <v>1643198.2479999999</v>
      </c>
      <c r="I63" s="137">
        <v>504</v>
      </c>
      <c r="J63" s="136">
        <v>17.191252602099301</v>
      </c>
      <c r="K63" s="136">
        <v>35.037434386993397</v>
      </c>
      <c r="L63" s="193">
        <v>52.228686989092701</v>
      </c>
    </row>
    <row r="64" spans="1:12" x14ac:dyDescent="0.35">
      <c r="A64" s="76" t="s">
        <v>805</v>
      </c>
      <c r="B64" s="140" t="s">
        <v>42</v>
      </c>
      <c r="C64" s="141">
        <v>649376.32299999997</v>
      </c>
      <c r="D64" s="141">
        <v>534478.77</v>
      </c>
      <c r="E64" s="144">
        <v>124606.999</v>
      </c>
      <c r="F64" s="141">
        <v>72183.005999999994</v>
      </c>
      <c r="G64" s="141">
        <v>135</v>
      </c>
      <c r="H64" s="141">
        <v>246272.065</v>
      </c>
      <c r="I64" s="144">
        <v>73</v>
      </c>
      <c r="J64" s="143">
        <v>13.5124678933532</v>
      </c>
      <c r="K64" s="143">
        <v>37.465366841353401</v>
      </c>
      <c r="L64" s="194">
        <v>50.977834734706597</v>
      </c>
    </row>
    <row r="65" spans="1:12" x14ac:dyDescent="0.35">
      <c r="A65" s="76" t="s">
        <v>805</v>
      </c>
      <c r="B65" s="124" t="s">
        <v>43</v>
      </c>
      <c r="C65" s="54">
        <v>4231222.443</v>
      </c>
      <c r="D65" s="54">
        <v>2021847.8689999999</v>
      </c>
      <c r="E65" s="201">
        <v>2191948.3679999998</v>
      </c>
      <c r="F65" s="54">
        <v>319719.30699999997</v>
      </c>
      <c r="G65" s="54">
        <v>582</v>
      </c>
      <c r="H65" s="54">
        <v>879635.027</v>
      </c>
      <c r="I65" s="201">
        <v>267</v>
      </c>
      <c r="J65" s="51">
        <v>8.9228389353750099</v>
      </c>
      <c r="K65" s="51">
        <v>44.5945612322786</v>
      </c>
      <c r="L65" s="195">
        <v>53.517400167653697</v>
      </c>
    </row>
    <row r="66" spans="1:12" ht="15" thickBot="1" x14ac:dyDescent="0.4">
      <c r="A66" s="76" t="s">
        <v>805</v>
      </c>
      <c r="B66" s="125" t="s">
        <v>315</v>
      </c>
      <c r="C66" s="99">
        <v>7750029.8710000003</v>
      </c>
      <c r="D66" s="99">
        <v>4340492.0729999999</v>
      </c>
      <c r="E66" s="120">
        <v>3409138.7220000001</v>
      </c>
      <c r="F66" s="99">
        <v>683962.24800000002</v>
      </c>
      <c r="G66" s="99">
        <v>1275</v>
      </c>
      <c r="H66" s="99">
        <v>1859469.4140000001</v>
      </c>
      <c r="I66" s="120">
        <v>572</v>
      </c>
      <c r="J66" s="100">
        <v>13.989031715015001</v>
      </c>
      <c r="K66" s="100">
        <v>45.180025351190899</v>
      </c>
      <c r="L66" s="196">
        <v>59.169057066205802</v>
      </c>
    </row>
    <row r="67" spans="1:12" x14ac:dyDescent="0.35">
      <c r="A67" s="76" t="s">
        <v>805</v>
      </c>
      <c r="B67" s="124" t="s">
        <v>341</v>
      </c>
      <c r="C67" s="54">
        <v>597649.22499999998</v>
      </c>
      <c r="D67" s="54">
        <v>208904.46599999999</v>
      </c>
      <c r="E67" s="201">
        <v>394664.239</v>
      </c>
      <c r="F67" s="54">
        <v>27564.024000000001</v>
      </c>
      <c r="G67" s="54">
        <v>51</v>
      </c>
      <c r="H67" s="54">
        <v>86028.471000000005</v>
      </c>
      <c r="I67" s="201">
        <v>22</v>
      </c>
      <c r="J67" s="51">
        <v>7.0492280789738198</v>
      </c>
      <c r="K67" s="51">
        <v>65.716701613461694</v>
      </c>
      <c r="L67" s="195">
        <v>72.765929692435606</v>
      </c>
    </row>
    <row r="68" spans="1:12" x14ac:dyDescent="0.35">
      <c r="A68" s="76" t="s">
        <v>805</v>
      </c>
      <c r="B68" s="124" t="s">
        <v>349</v>
      </c>
      <c r="C68" s="54">
        <v>640578.52</v>
      </c>
      <c r="D68" s="54">
        <v>302021.90100000001</v>
      </c>
      <c r="E68" s="201">
        <v>341613.25</v>
      </c>
      <c r="F68" s="54">
        <v>47874.36</v>
      </c>
      <c r="G68" s="54">
        <v>85</v>
      </c>
      <c r="H68" s="54">
        <v>112281.686</v>
      </c>
      <c r="I68" s="201">
        <v>35</v>
      </c>
      <c r="J68" s="51">
        <v>6.2716904991149498</v>
      </c>
      <c r="K68" s="51">
        <v>71.898268238465107</v>
      </c>
      <c r="L68" s="195">
        <v>78.169958737580103</v>
      </c>
    </row>
    <row r="69" spans="1:12" x14ac:dyDescent="0.35">
      <c r="A69" s="76" t="s">
        <v>805</v>
      </c>
      <c r="B69" s="124" t="s">
        <v>342</v>
      </c>
      <c r="C69" s="54">
        <v>195283.23199999999</v>
      </c>
      <c r="D69" s="54">
        <v>55530.400999999998</v>
      </c>
      <c r="E69" s="201">
        <v>146560.02499999999</v>
      </c>
      <c r="F69" s="54">
        <v>4450.393</v>
      </c>
      <c r="G69" s="54">
        <v>10</v>
      </c>
      <c r="H69" s="54">
        <v>19296.397000000001</v>
      </c>
      <c r="I69" s="201">
        <v>7</v>
      </c>
      <c r="J69" s="51">
        <v>4.8386334475702801</v>
      </c>
      <c r="K69" s="51">
        <v>77.474237454870305</v>
      </c>
      <c r="L69" s="195">
        <v>82.312870902440594</v>
      </c>
    </row>
    <row r="70" spans="1:12" x14ac:dyDescent="0.35">
      <c r="A70" s="76" t="s">
        <v>805</v>
      </c>
      <c r="B70" s="124" t="s">
        <v>343</v>
      </c>
      <c r="C70" s="54">
        <v>204438.11499999999</v>
      </c>
      <c r="D70" s="54">
        <v>94537.216</v>
      </c>
      <c r="E70" s="201">
        <v>109448.44899999999</v>
      </c>
      <c r="F70" s="54">
        <v>15245.771000000001</v>
      </c>
      <c r="G70" s="54">
        <v>26</v>
      </c>
      <c r="H70" s="54">
        <v>46299.127</v>
      </c>
      <c r="I70" s="201">
        <v>14</v>
      </c>
      <c r="J70" s="51">
        <v>5.0388811954451302</v>
      </c>
      <c r="K70" s="51">
        <v>77.824844897547393</v>
      </c>
      <c r="L70" s="195">
        <v>82.863726092992593</v>
      </c>
    </row>
    <row r="71" spans="1:12" x14ac:dyDescent="0.35">
      <c r="A71" s="76" t="s">
        <v>805</v>
      </c>
      <c r="B71" s="124" t="s">
        <v>344</v>
      </c>
      <c r="C71" s="54">
        <v>397205.52399999998</v>
      </c>
      <c r="D71" s="54">
        <v>189193.356</v>
      </c>
      <c r="E71" s="201">
        <v>208597.64300000001</v>
      </c>
      <c r="F71" s="54">
        <v>29020.108</v>
      </c>
      <c r="G71" s="54">
        <v>52</v>
      </c>
      <c r="H71" s="54">
        <v>64177.446000000004</v>
      </c>
      <c r="I71" s="201">
        <v>23</v>
      </c>
      <c r="J71" s="51">
        <v>5.3913524035835501</v>
      </c>
      <c r="K71" s="51">
        <v>76.507985849468</v>
      </c>
      <c r="L71" s="195">
        <v>81.899338253051596</v>
      </c>
    </row>
    <row r="72" spans="1:12" x14ac:dyDescent="0.35">
      <c r="A72" s="76" t="s">
        <v>805</v>
      </c>
      <c r="B72" s="124" t="s">
        <v>345</v>
      </c>
      <c r="C72" s="54">
        <v>289946.52899999998</v>
      </c>
      <c r="D72" s="54">
        <v>79769.592999999993</v>
      </c>
      <c r="E72" s="201">
        <v>213357.37599999999</v>
      </c>
      <c r="F72" s="54">
        <v>10744.161</v>
      </c>
      <c r="G72" s="54">
        <v>21</v>
      </c>
      <c r="H72" s="54">
        <v>22233.786</v>
      </c>
      <c r="I72" s="201">
        <v>6</v>
      </c>
      <c r="J72" s="51">
        <v>5.9961948488203598</v>
      </c>
      <c r="K72" s="51">
        <v>72.437265029001907</v>
      </c>
      <c r="L72" s="195">
        <v>78.433459877822202</v>
      </c>
    </row>
    <row r="73" spans="1:12" x14ac:dyDescent="0.35">
      <c r="A73" s="76" t="s">
        <v>805</v>
      </c>
      <c r="B73" s="124" t="s">
        <v>346</v>
      </c>
      <c r="C73" s="54">
        <v>363228.52600000001</v>
      </c>
      <c r="D73" s="54">
        <v>169637.43299999999</v>
      </c>
      <c r="E73" s="201">
        <v>201948.08100000001</v>
      </c>
      <c r="F73" s="54">
        <v>26098.333999999999</v>
      </c>
      <c r="G73" s="54">
        <v>45</v>
      </c>
      <c r="H73" s="54">
        <v>72178.558999999994</v>
      </c>
      <c r="I73" s="201">
        <v>21</v>
      </c>
      <c r="J73" s="51">
        <v>6.97054730158436</v>
      </c>
      <c r="K73" s="51">
        <v>65.742654507043795</v>
      </c>
      <c r="L73" s="195">
        <v>72.713201808628199</v>
      </c>
    </row>
    <row r="74" spans="1:12" x14ac:dyDescent="0.35">
      <c r="A74" s="76" t="s">
        <v>805</v>
      </c>
      <c r="B74" s="124" t="s">
        <v>350</v>
      </c>
      <c r="C74" s="54">
        <v>104101.166</v>
      </c>
      <c r="D74" s="54">
        <v>71805.793000000005</v>
      </c>
      <c r="E74" s="201">
        <v>31947.256000000001</v>
      </c>
      <c r="F74" s="54">
        <v>8886.7880000000005</v>
      </c>
      <c r="G74" s="54">
        <v>16</v>
      </c>
      <c r="H74" s="54">
        <v>16674.454000000002</v>
      </c>
      <c r="I74" s="201">
        <v>9</v>
      </c>
      <c r="J74" s="51">
        <v>9.5815970923216103</v>
      </c>
      <c r="K74" s="51">
        <v>47.382116727309601</v>
      </c>
      <c r="L74" s="195">
        <v>56.963713819631202</v>
      </c>
    </row>
    <row r="75" spans="1:12" ht="15" thickBot="1" x14ac:dyDescent="0.4">
      <c r="A75" s="76" t="s">
        <v>805</v>
      </c>
      <c r="B75" s="125" t="s">
        <v>1228</v>
      </c>
      <c r="C75" s="99">
        <v>68267.835000000006</v>
      </c>
      <c r="D75" s="99">
        <v>36367.862999999998</v>
      </c>
      <c r="E75" s="120">
        <v>32961.065999999999</v>
      </c>
      <c r="F75" s="99">
        <v>8773.509</v>
      </c>
      <c r="G75" s="99">
        <v>15</v>
      </c>
      <c r="H75" s="99">
        <v>11146.161</v>
      </c>
      <c r="I75" s="120">
        <v>3</v>
      </c>
      <c r="J75" s="100">
        <v>5.2290446980497602</v>
      </c>
      <c r="K75" s="100">
        <v>71.186329676894104</v>
      </c>
      <c r="L75" s="196">
        <v>76.415374374943795</v>
      </c>
    </row>
    <row r="76" spans="1:12" x14ac:dyDescent="0.35">
      <c r="A76" s="76" t="s">
        <v>805</v>
      </c>
      <c r="B76" s="124" t="s">
        <v>347</v>
      </c>
      <c r="C76" s="54">
        <v>667301.41200000001</v>
      </c>
      <c r="D76" s="54">
        <v>333986.23200000002</v>
      </c>
      <c r="E76" s="201">
        <v>333648.66499999998</v>
      </c>
      <c r="F76" s="54">
        <v>45150.675999999999</v>
      </c>
      <c r="G76" s="54">
        <v>86</v>
      </c>
      <c r="H76" s="54">
        <v>111635.245</v>
      </c>
      <c r="I76" s="201">
        <v>34</v>
      </c>
      <c r="J76" s="51">
        <v>10.6987279538612</v>
      </c>
      <c r="K76" s="51">
        <v>35.886238249462998</v>
      </c>
      <c r="L76" s="195">
        <v>46.5849662033241</v>
      </c>
    </row>
    <row r="77" spans="1:12" x14ac:dyDescent="0.35">
      <c r="A77" s="76" t="s">
        <v>805</v>
      </c>
      <c r="B77" s="124" t="s">
        <v>348</v>
      </c>
      <c r="C77" s="54">
        <v>430457.60700000002</v>
      </c>
      <c r="D77" s="54">
        <v>368145.50900000002</v>
      </c>
      <c r="E77" s="201">
        <v>67214.432000000001</v>
      </c>
      <c r="F77" s="54">
        <v>45999.472000000002</v>
      </c>
      <c r="G77" s="54">
        <v>90</v>
      </c>
      <c r="H77" s="54">
        <v>174558.875</v>
      </c>
      <c r="I77" s="201">
        <v>47</v>
      </c>
      <c r="J77" s="51">
        <v>13.923384975538101</v>
      </c>
      <c r="K77" s="51">
        <v>38.091362571613402</v>
      </c>
      <c r="L77" s="195">
        <v>52.014747547151501</v>
      </c>
    </row>
    <row r="78" spans="1:12" x14ac:dyDescent="0.35">
      <c r="A78" s="76" t="s">
        <v>805</v>
      </c>
      <c r="B78" s="124" t="s">
        <v>617</v>
      </c>
      <c r="C78" s="54">
        <v>445250.522</v>
      </c>
      <c r="D78" s="54">
        <v>332315.46399999998</v>
      </c>
      <c r="E78" s="201">
        <v>111295.34299999999</v>
      </c>
      <c r="F78" s="54">
        <v>51437.91</v>
      </c>
      <c r="G78" s="54">
        <v>102</v>
      </c>
      <c r="H78" s="54">
        <v>76109.361999999994</v>
      </c>
      <c r="I78" s="201">
        <v>32</v>
      </c>
      <c r="J78" s="51">
        <v>30.907907348297499</v>
      </c>
      <c r="K78" s="51">
        <v>24.0722894740667</v>
      </c>
      <c r="L78" s="195">
        <v>54.980196822364199</v>
      </c>
    </row>
    <row r="79" spans="1:12" ht="15" thickBot="1" x14ac:dyDescent="0.4">
      <c r="A79" s="76" t="s">
        <v>805</v>
      </c>
      <c r="B79" s="125" t="s">
        <v>1227</v>
      </c>
      <c r="C79" s="99">
        <v>1369446.4680000001</v>
      </c>
      <c r="D79" s="99">
        <v>1110607.423</v>
      </c>
      <c r="E79" s="120">
        <v>260141.03</v>
      </c>
      <c r="F79" s="99">
        <v>188313.42199999999</v>
      </c>
      <c r="G79" s="99">
        <v>355</v>
      </c>
      <c r="H79" s="99">
        <v>513896.22200000001</v>
      </c>
      <c r="I79" s="120">
        <v>150</v>
      </c>
      <c r="J79" s="100">
        <v>27.858926185718001</v>
      </c>
      <c r="K79" s="100">
        <v>26.4069346256891</v>
      </c>
      <c r="L79" s="196">
        <v>54.265860811407101</v>
      </c>
    </row>
    <row r="80" spans="1:12" x14ac:dyDescent="0.35">
      <c r="A80" s="76" t="s">
        <v>805</v>
      </c>
      <c r="B80" s="124" t="s">
        <v>626</v>
      </c>
      <c r="C80" s="54">
        <v>319950.50900000002</v>
      </c>
      <c r="D80" s="54">
        <v>179676.61600000001</v>
      </c>
      <c r="E80" s="201">
        <v>139612.26</v>
      </c>
      <c r="F80" s="54">
        <v>33220.025000000001</v>
      </c>
      <c r="G80" s="54">
        <v>58</v>
      </c>
      <c r="H80" s="54">
        <v>54342.682999999997</v>
      </c>
      <c r="I80" s="201">
        <v>18</v>
      </c>
      <c r="J80" s="51">
        <v>5.78941979186102</v>
      </c>
      <c r="K80" s="51">
        <v>68.795410524408396</v>
      </c>
      <c r="L80" s="195">
        <v>74.584830316269404</v>
      </c>
    </row>
    <row r="81" spans="1:12" x14ac:dyDescent="0.35">
      <c r="A81" s="76" t="s">
        <v>805</v>
      </c>
      <c r="B81" s="124" t="s">
        <v>627</v>
      </c>
      <c r="C81" s="54">
        <v>478454.00900000002</v>
      </c>
      <c r="D81" s="54">
        <v>342064.53</v>
      </c>
      <c r="E81" s="201">
        <v>139467.56299999999</v>
      </c>
      <c r="F81" s="54">
        <v>67958.581999999995</v>
      </c>
      <c r="G81" s="54">
        <v>134</v>
      </c>
      <c r="H81" s="54">
        <v>123109.018</v>
      </c>
      <c r="I81" s="201">
        <v>52</v>
      </c>
      <c r="J81" s="51">
        <v>8.4866519658321007</v>
      </c>
      <c r="K81" s="51">
        <v>39.3878252421448</v>
      </c>
      <c r="L81" s="195">
        <v>47.874477207976902</v>
      </c>
    </row>
    <row r="82" spans="1:12" x14ac:dyDescent="0.35">
      <c r="A82" s="76" t="s">
        <v>805</v>
      </c>
      <c r="B82" s="124" t="s">
        <v>628</v>
      </c>
      <c r="C82" s="54">
        <v>1018876.0820000001</v>
      </c>
      <c r="D82" s="54">
        <v>406522.42700000003</v>
      </c>
      <c r="E82" s="201">
        <v>625039.77500000002</v>
      </c>
      <c r="F82" s="54">
        <v>51175.724999999999</v>
      </c>
      <c r="G82" s="54">
        <v>95</v>
      </c>
      <c r="H82" s="54">
        <v>161928.48300000001</v>
      </c>
      <c r="I82" s="201">
        <v>50</v>
      </c>
      <c r="J82" s="51">
        <v>6.4492542233374301</v>
      </c>
      <c r="K82" s="51">
        <v>69.532375747246604</v>
      </c>
      <c r="L82" s="195">
        <v>75.981629970584095</v>
      </c>
    </row>
    <row r="83" spans="1:12" ht="15" thickBot="1" x14ac:dyDescent="0.4">
      <c r="A83" s="76" t="s">
        <v>805</v>
      </c>
      <c r="B83" s="125" t="s">
        <v>629</v>
      </c>
      <c r="C83" s="99">
        <v>5932749.2709999997</v>
      </c>
      <c r="D83" s="99">
        <v>3412228.5</v>
      </c>
      <c r="E83" s="120">
        <v>2505019.1239999998</v>
      </c>
      <c r="F83" s="99">
        <v>531607.91599999997</v>
      </c>
      <c r="G83" s="99">
        <v>988</v>
      </c>
      <c r="H83" s="99">
        <v>1520089.23</v>
      </c>
      <c r="I83" s="120">
        <v>452</v>
      </c>
      <c r="J83" s="100">
        <v>18.788427030772201</v>
      </c>
      <c r="K83" s="100">
        <v>34.239197532837203</v>
      </c>
      <c r="L83" s="196">
        <v>53.0276245636094</v>
      </c>
    </row>
    <row r="84" spans="1:12" x14ac:dyDescent="0.35">
      <c r="A84" s="76" t="s">
        <v>805</v>
      </c>
      <c r="B84" s="124" t="s">
        <v>326</v>
      </c>
      <c r="C84" s="54">
        <v>553115.25399999996</v>
      </c>
      <c r="D84" s="54">
        <v>177269.057</v>
      </c>
      <c r="E84" s="201">
        <v>382229.88900000002</v>
      </c>
      <c r="F84" s="54">
        <v>22475.388999999999</v>
      </c>
      <c r="G84" s="54">
        <v>40</v>
      </c>
      <c r="H84" s="54">
        <v>63396.067999999999</v>
      </c>
      <c r="I84" s="201">
        <v>24</v>
      </c>
      <c r="J84" s="51">
        <v>5.4266357162129601</v>
      </c>
      <c r="K84" s="51">
        <v>80.566710530456206</v>
      </c>
      <c r="L84" s="195">
        <v>85.993346246669205</v>
      </c>
    </row>
    <row r="85" spans="1:12" x14ac:dyDescent="0.35">
      <c r="A85" s="76" t="s">
        <v>805</v>
      </c>
      <c r="B85" s="124" t="s">
        <v>327</v>
      </c>
      <c r="C85" s="54">
        <v>112033.781</v>
      </c>
      <c r="D85" s="54">
        <v>47987.938000000002</v>
      </c>
      <c r="E85" s="201">
        <v>65077.612999999998</v>
      </c>
      <c r="F85" s="54">
        <v>10745.263000000001</v>
      </c>
      <c r="G85" s="54">
        <v>19</v>
      </c>
      <c r="H85" s="54">
        <v>15923.394</v>
      </c>
      <c r="I85" s="201">
        <v>6</v>
      </c>
      <c r="J85" s="51">
        <v>7.6453067085943296</v>
      </c>
      <c r="K85" s="51">
        <v>54.4611856766345</v>
      </c>
      <c r="L85" s="195">
        <v>62.106492385228798</v>
      </c>
    </row>
    <row r="86" spans="1:12" x14ac:dyDescent="0.35">
      <c r="A86" s="76" t="s">
        <v>805</v>
      </c>
      <c r="B86" s="124" t="s">
        <v>328</v>
      </c>
      <c r="C86" s="54">
        <v>709639.99899999995</v>
      </c>
      <c r="D86" s="54">
        <v>357347.24800000002</v>
      </c>
      <c r="E86" s="201">
        <v>358581.38400000002</v>
      </c>
      <c r="F86" s="54">
        <v>52817.654000000002</v>
      </c>
      <c r="G86" s="54">
        <v>99</v>
      </c>
      <c r="H86" s="54">
        <v>130437.72900000001</v>
      </c>
      <c r="I86" s="201">
        <v>37</v>
      </c>
      <c r="J86" s="51">
        <v>6.5099855453259901</v>
      </c>
      <c r="K86" s="51">
        <v>65.762843122639595</v>
      </c>
      <c r="L86" s="195">
        <v>72.272828667965598</v>
      </c>
    </row>
    <row r="87" spans="1:12" x14ac:dyDescent="0.35">
      <c r="A87" s="76" t="s">
        <v>805</v>
      </c>
      <c r="B87" s="124" t="s">
        <v>329</v>
      </c>
      <c r="C87" s="54">
        <v>2614472.335</v>
      </c>
      <c r="D87" s="54">
        <v>1051114.4739999999</v>
      </c>
      <c r="E87" s="201">
        <v>1558200.852</v>
      </c>
      <c r="F87" s="54">
        <v>122993.515</v>
      </c>
      <c r="G87" s="54">
        <v>236</v>
      </c>
      <c r="H87" s="54">
        <v>421146.56400000001</v>
      </c>
      <c r="I87" s="201">
        <v>125</v>
      </c>
      <c r="J87" s="51">
        <v>9.0396510575362505</v>
      </c>
      <c r="K87" s="51">
        <v>47.784424493989697</v>
      </c>
      <c r="L87" s="195">
        <v>56.824075551525901</v>
      </c>
    </row>
    <row r="88" spans="1:12" x14ac:dyDescent="0.35">
      <c r="A88" s="76" t="s">
        <v>805</v>
      </c>
      <c r="B88" s="124" t="s">
        <v>330</v>
      </c>
      <c r="C88" s="54">
        <v>75972.998000000007</v>
      </c>
      <c r="D88" s="54">
        <v>51527.43</v>
      </c>
      <c r="E88" s="201">
        <v>23799.957999999999</v>
      </c>
      <c r="F88" s="54">
        <v>9102.7070000000003</v>
      </c>
      <c r="G88" s="54">
        <v>14</v>
      </c>
      <c r="H88" s="54">
        <v>22437.368999999999</v>
      </c>
      <c r="I88" s="201">
        <v>7</v>
      </c>
      <c r="J88" s="51">
        <v>7.9921413127122296</v>
      </c>
      <c r="K88" s="51">
        <v>49.667501760337402</v>
      </c>
      <c r="L88" s="195">
        <v>57.6596430730497</v>
      </c>
    </row>
    <row r="89" spans="1:12" x14ac:dyDescent="0.35">
      <c r="A89" s="76" t="s">
        <v>805</v>
      </c>
      <c r="B89" s="124" t="s">
        <v>331</v>
      </c>
      <c r="C89" s="54">
        <v>2479435.0150000001</v>
      </c>
      <c r="D89" s="54">
        <v>1666721.9369999999</v>
      </c>
      <c r="E89" s="201">
        <v>802173.19400000002</v>
      </c>
      <c r="F89" s="54">
        <v>298569.55699999997</v>
      </c>
      <c r="G89" s="54">
        <v>548</v>
      </c>
      <c r="H89" s="54">
        <v>758584.72199999995</v>
      </c>
      <c r="I89" s="201">
        <v>240</v>
      </c>
      <c r="J89" s="51">
        <v>15.5129940292685</v>
      </c>
      <c r="K89" s="51">
        <v>34.8272393676069</v>
      </c>
      <c r="L89" s="195">
        <v>50.340233396875398</v>
      </c>
    </row>
    <row r="90" spans="1:12" ht="15" thickBot="1" x14ac:dyDescent="0.4">
      <c r="A90" s="76" t="s">
        <v>805</v>
      </c>
      <c r="B90" s="125" t="s">
        <v>830</v>
      </c>
      <c r="C90" s="99">
        <v>1176924.5460000001</v>
      </c>
      <c r="D90" s="99">
        <v>959239.77</v>
      </c>
      <c r="E90" s="120">
        <v>215187.65900000001</v>
      </c>
      <c r="F90" s="99">
        <v>161492.497</v>
      </c>
      <c r="G90" s="99">
        <v>308</v>
      </c>
      <c r="H90" s="99">
        <v>438018.8</v>
      </c>
      <c r="I90" s="120">
        <v>128</v>
      </c>
      <c r="J90" s="100">
        <v>24.3005112075423</v>
      </c>
      <c r="K90" s="100">
        <v>25.801258914884698</v>
      </c>
      <c r="L90" s="196">
        <v>50.101770122427098</v>
      </c>
    </row>
    <row r="91" spans="1:12" x14ac:dyDescent="0.35">
      <c r="A91" s="76" t="s">
        <v>805</v>
      </c>
      <c r="B91" s="124" t="s">
        <v>332</v>
      </c>
      <c r="C91" s="54">
        <v>701835.48899999994</v>
      </c>
      <c r="D91" s="54">
        <v>248321.10200000001</v>
      </c>
      <c r="E91" s="201">
        <v>463975.77100000001</v>
      </c>
      <c r="F91" s="54">
        <v>34053.379000000001</v>
      </c>
      <c r="G91" s="54">
        <v>61</v>
      </c>
      <c r="H91" s="54">
        <v>87833.596999999994</v>
      </c>
      <c r="I91" s="201">
        <v>31</v>
      </c>
      <c r="J91" s="51">
        <v>5.4848523550520598</v>
      </c>
      <c r="K91" s="51">
        <v>77.828353208251798</v>
      </c>
      <c r="L91" s="195">
        <v>83.313205563303896</v>
      </c>
    </row>
    <row r="92" spans="1:12" x14ac:dyDescent="0.35">
      <c r="A92" s="76" t="s">
        <v>805</v>
      </c>
      <c r="B92" s="124" t="s">
        <v>333</v>
      </c>
      <c r="C92" s="54">
        <v>355602.674</v>
      </c>
      <c r="D92" s="54">
        <v>123717.353</v>
      </c>
      <c r="E92" s="201">
        <v>237970.05100000001</v>
      </c>
      <c r="F92" s="54">
        <v>13243.184999999999</v>
      </c>
      <c r="G92" s="54">
        <v>21</v>
      </c>
      <c r="H92" s="54">
        <v>46264.383000000002</v>
      </c>
      <c r="I92" s="201">
        <v>9</v>
      </c>
      <c r="J92" s="51">
        <v>7.2407950169555804</v>
      </c>
      <c r="K92" s="51">
        <v>54.543864022087</v>
      </c>
      <c r="L92" s="195">
        <v>61.784659039042602</v>
      </c>
    </row>
    <row r="93" spans="1:12" x14ac:dyDescent="0.35">
      <c r="A93" s="76" t="s">
        <v>805</v>
      </c>
      <c r="B93" s="124" t="s">
        <v>334</v>
      </c>
      <c r="C93" s="54">
        <v>4982.8490000000002</v>
      </c>
      <c r="D93" s="54">
        <v>2254.6060000000002</v>
      </c>
      <c r="E93" s="201">
        <v>2771.2739999999999</v>
      </c>
      <c r="F93" s="54">
        <v>599.71400000000006</v>
      </c>
      <c r="G93" s="54">
        <v>1</v>
      </c>
      <c r="H93" s="54" t="s">
        <v>316</v>
      </c>
      <c r="I93" s="201" t="s">
        <v>316</v>
      </c>
      <c r="J93" s="51">
        <v>8.7858495340095804</v>
      </c>
      <c r="K93" s="51">
        <v>53.238614845079901</v>
      </c>
      <c r="L93" s="195">
        <v>62.024464379089501</v>
      </c>
    </row>
    <row r="94" spans="1:12" x14ac:dyDescent="0.35">
      <c r="A94" s="76" t="s">
        <v>805</v>
      </c>
      <c r="B94" s="124" t="s">
        <v>335</v>
      </c>
      <c r="C94" s="54">
        <v>61906.239000000001</v>
      </c>
      <c r="D94" s="54">
        <v>38581.773999999998</v>
      </c>
      <c r="E94" s="201">
        <v>23518.075000000001</v>
      </c>
      <c r="F94" s="54">
        <v>3564.3710000000001</v>
      </c>
      <c r="G94" s="54">
        <v>7</v>
      </c>
      <c r="H94" s="54">
        <v>14166.813</v>
      </c>
      <c r="I94" s="201">
        <v>4</v>
      </c>
      <c r="J94" s="51">
        <v>11.124208876029</v>
      </c>
      <c r="K94" s="51">
        <v>41.828308959009497</v>
      </c>
      <c r="L94" s="195">
        <v>52.952517835038599</v>
      </c>
    </row>
    <row r="95" spans="1:12" x14ac:dyDescent="0.35">
      <c r="A95" s="76" t="s">
        <v>805</v>
      </c>
      <c r="B95" s="124" t="s">
        <v>336</v>
      </c>
      <c r="C95" s="54">
        <v>341388.55200000003</v>
      </c>
      <c r="D95" s="54">
        <v>88425.267000000007</v>
      </c>
      <c r="E95" s="201">
        <v>259446.82</v>
      </c>
      <c r="F95" s="54">
        <v>7997.46</v>
      </c>
      <c r="G95" s="54">
        <v>14</v>
      </c>
      <c r="H95" s="54">
        <v>23775.345000000001</v>
      </c>
      <c r="I95" s="201">
        <v>11</v>
      </c>
      <c r="J95" s="51">
        <v>5.4619022964140802</v>
      </c>
      <c r="K95" s="51">
        <v>77.984109745680399</v>
      </c>
      <c r="L95" s="195">
        <v>83.446012042094495</v>
      </c>
    </row>
    <row r="96" spans="1:12" ht="15" thickBot="1" x14ac:dyDescent="0.4">
      <c r="A96" s="76" t="s">
        <v>805</v>
      </c>
      <c r="B96" s="125" t="s">
        <v>337</v>
      </c>
      <c r="C96" s="99">
        <v>191754.84599999999</v>
      </c>
      <c r="D96" s="99">
        <v>79957.172000000006</v>
      </c>
      <c r="E96" s="120">
        <v>111143.06299999999</v>
      </c>
      <c r="F96" s="99">
        <v>11107.127</v>
      </c>
      <c r="G96" s="99">
        <v>23</v>
      </c>
      <c r="H96" s="99">
        <v>26543.547999999999</v>
      </c>
      <c r="I96" s="120">
        <v>14</v>
      </c>
      <c r="J96" s="100">
        <v>10.2659452241792</v>
      </c>
      <c r="K96" s="100">
        <v>44.356842090168698</v>
      </c>
      <c r="L96" s="196">
        <v>54.622787314347903</v>
      </c>
    </row>
    <row r="97" spans="1:12" x14ac:dyDescent="0.35">
      <c r="A97" s="76" t="s">
        <v>805</v>
      </c>
      <c r="B97" s="124" t="s">
        <v>338</v>
      </c>
      <c r="C97" s="54">
        <v>983317.51699999999</v>
      </c>
      <c r="D97" s="54">
        <v>395067.29800000001</v>
      </c>
      <c r="E97" s="201">
        <v>598967.02300000004</v>
      </c>
      <c r="F97" s="54">
        <v>60373.233</v>
      </c>
      <c r="G97" s="54">
        <v>109</v>
      </c>
      <c r="H97" s="54">
        <v>142310.111</v>
      </c>
      <c r="I97" s="201">
        <v>47</v>
      </c>
      <c r="J97" s="51">
        <v>5.4289301916683401</v>
      </c>
      <c r="K97" s="51">
        <v>75.740104202351105</v>
      </c>
      <c r="L97" s="195">
        <v>81.169034394019505</v>
      </c>
    </row>
    <row r="98" spans="1:12" x14ac:dyDescent="0.35">
      <c r="A98" s="76" t="s">
        <v>805</v>
      </c>
      <c r="B98" s="124" t="s">
        <v>339</v>
      </c>
      <c r="C98" s="54">
        <v>793690.02399999998</v>
      </c>
      <c r="D98" s="54">
        <v>365255.50699999998</v>
      </c>
      <c r="E98" s="201">
        <v>427194.74699999997</v>
      </c>
      <c r="F98" s="54">
        <v>50287.64</v>
      </c>
      <c r="G98" s="54">
        <v>91</v>
      </c>
      <c r="H98" s="54">
        <v>147513.30499999999</v>
      </c>
      <c r="I98" s="201">
        <v>43</v>
      </c>
      <c r="J98" s="51">
        <v>7.7444419758317604</v>
      </c>
      <c r="K98" s="51">
        <v>51.705347407085597</v>
      </c>
      <c r="L98" s="195">
        <v>59.449789382917402</v>
      </c>
    </row>
    <row r="99" spans="1:12" ht="15" thickBot="1" x14ac:dyDescent="0.4">
      <c r="A99" s="76" t="s">
        <v>805</v>
      </c>
      <c r="B99" s="125" t="s">
        <v>623</v>
      </c>
      <c r="C99" s="99">
        <v>337042.11900000001</v>
      </c>
      <c r="D99" s="99">
        <v>145560.95699999999</v>
      </c>
      <c r="E99" s="120">
        <v>196131.51199999999</v>
      </c>
      <c r="F99" s="99">
        <v>28775.753000000001</v>
      </c>
      <c r="G99" s="99">
        <v>50</v>
      </c>
      <c r="H99" s="99">
        <v>64044.175999999999</v>
      </c>
      <c r="I99" s="120">
        <v>22</v>
      </c>
      <c r="J99" s="100">
        <v>5.7905175437926903</v>
      </c>
      <c r="K99" s="100">
        <v>74.122574575244798</v>
      </c>
      <c r="L99" s="196">
        <v>79.913092119037501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1308</v>
      </c>
    </row>
    <row r="105" spans="1:12" x14ac:dyDescent="0.35">
      <c r="A105" s="30" t="s">
        <v>556</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8" fitToHeight="0"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600</v>
      </c>
      <c r="D1" s="92"/>
      <c r="E1" s="92"/>
      <c r="F1" s="173"/>
      <c r="G1" s="92"/>
      <c r="H1" s="92"/>
      <c r="I1" s="92"/>
      <c r="J1" s="173"/>
    </row>
    <row r="2" spans="1:10" ht="63.5" thickBot="1" x14ac:dyDescent="0.4">
      <c r="A2" s="8" t="s">
        <v>1013</v>
      </c>
      <c r="B2" s="121" t="s">
        <v>625</v>
      </c>
      <c r="C2" s="161" t="s">
        <v>839</v>
      </c>
      <c r="D2" s="171" t="s">
        <v>840</v>
      </c>
      <c r="E2" s="171" t="s">
        <v>841</v>
      </c>
      <c r="F2" s="172" t="s">
        <v>842</v>
      </c>
      <c r="G2" s="161" t="s">
        <v>843</v>
      </c>
      <c r="H2" s="171" t="s">
        <v>844</v>
      </c>
      <c r="I2" s="171" t="s">
        <v>845</v>
      </c>
      <c r="J2" s="172" t="s">
        <v>846</v>
      </c>
    </row>
    <row r="3" spans="1:10" x14ac:dyDescent="0.35">
      <c r="A3" s="27" t="s">
        <v>44</v>
      </c>
      <c r="B3" s="147" t="s">
        <v>351</v>
      </c>
      <c r="C3" s="150">
        <v>77.431129999999996</v>
      </c>
      <c r="D3" s="150">
        <v>70.585130000000007</v>
      </c>
      <c r="E3" s="150">
        <v>84.862380000000002</v>
      </c>
      <c r="F3" s="183">
        <v>0.83176000000000005</v>
      </c>
      <c r="G3" s="150">
        <v>66.030109999999993</v>
      </c>
      <c r="H3" s="150">
        <v>53.407209999999999</v>
      </c>
      <c r="I3" s="150">
        <v>79.974149999999995</v>
      </c>
      <c r="J3" s="183">
        <v>0.66781000000000001</v>
      </c>
    </row>
    <row r="4" spans="1:10" x14ac:dyDescent="0.35">
      <c r="A4" s="27" t="s">
        <v>45</v>
      </c>
      <c r="B4" s="156" t="s">
        <v>0</v>
      </c>
      <c r="C4" s="56">
        <v>97.456289999999996</v>
      </c>
      <c r="D4" s="56">
        <v>99.139539999999997</v>
      </c>
      <c r="E4" s="56">
        <v>95.754750000000001</v>
      </c>
      <c r="F4" s="184">
        <v>1.0341400000000001</v>
      </c>
      <c r="G4" s="56">
        <v>86.823179999999994</v>
      </c>
      <c r="H4" s="56">
        <v>87.451210000000003</v>
      </c>
      <c r="I4" s="56">
        <v>86.122140000000002</v>
      </c>
      <c r="J4" s="184">
        <v>1.0152000000000001</v>
      </c>
    </row>
    <row r="5" spans="1:10" x14ac:dyDescent="0.35">
      <c r="A5" s="77" t="s">
        <v>46</v>
      </c>
      <c r="B5" s="122" t="s">
        <v>1</v>
      </c>
      <c r="C5" s="49">
        <v>95.469369999999998</v>
      </c>
      <c r="D5" s="49">
        <v>96.695250000000001</v>
      </c>
      <c r="E5" s="49">
        <v>94.297690000000003</v>
      </c>
      <c r="F5" s="185">
        <v>1.0247999999999999</v>
      </c>
      <c r="G5" s="49">
        <v>88.419380000000004</v>
      </c>
      <c r="H5" s="49">
        <v>88.542689999999993</v>
      </c>
      <c r="I5" s="49">
        <v>88.287580000000005</v>
      </c>
      <c r="J5" s="185">
        <v>1.00288</v>
      </c>
    </row>
    <row r="6" spans="1:10" x14ac:dyDescent="0.35">
      <c r="A6" s="77" t="s">
        <v>47</v>
      </c>
      <c r="B6" s="122" t="s">
        <v>2</v>
      </c>
      <c r="C6" s="49">
        <v>86.632199999999997</v>
      </c>
      <c r="D6" s="49">
        <v>93.969880000000003</v>
      </c>
      <c r="E6" s="49">
        <v>79.608040000000003</v>
      </c>
      <c r="F6" s="185">
        <v>1.15283</v>
      </c>
      <c r="G6" s="49">
        <v>76.635199999999998</v>
      </c>
      <c r="H6" s="49">
        <v>84.934889999999996</v>
      </c>
      <c r="I6" s="49">
        <v>67.747470000000007</v>
      </c>
      <c r="J6" s="185">
        <v>1.2023600000000001</v>
      </c>
    </row>
    <row r="7" spans="1:10" x14ac:dyDescent="0.35">
      <c r="A7" s="77" t="s">
        <v>48</v>
      </c>
      <c r="B7" s="122" t="s">
        <v>3</v>
      </c>
      <c r="C7" s="49">
        <v>72.935609999999997</v>
      </c>
      <c r="D7" s="49">
        <v>73.385800000000003</v>
      </c>
      <c r="E7" s="49">
        <v>72.491720000000001</v>
      </c>
      <c r="F7" s="185">
        <v>1.0121800000000001</v>
      </c>
      <c r="G7" s="49">
        <v>62.143540000000002</v>
      </c>
      <c r="H7" s="49">
        <v>55.20411</v>
      </c>
      <c r="I7" s="49">
        <v>69.753969999999995</v>
      </c>
      <c r="J7" s="185">
        <v>0.79140999999999995</v>
      </c>
    </row>
    <row r="8" spans="1:10" x14ac:dyDescent="0.35">
      <c r="A8" s="77" t="s">
        <v>49</v>
      </c>
      <c r="B8" s="122" t="s">
        <v>4</v>
      </c>
      <c r="C8" s="49">
        <v>70.912450000000007</v>
      </c>
      <c r="D8" s="49">
        <v>65.489769999999993</v>
      </c>
      <c r="E8" s="49">
        <v>77.260170000000002</v>
      </c>
      <c r="F8" s="185">
        <v>0.84765000000000001</v>
      </c>
      <c r="G8" s="49">
        <v>60.655430000000003</v>
      </c>
      <c r="H8" s="49">
        <v>50.295140000000004</v>
      </c>
      <c r="I8" s="49">
        <v>72.599450000000004</v>
      </c>
      <c r="J8" s="185">
        <v>0.69277999999999995</v>
      </c>
    </row>
    <row r="9" spans="1:10" x14ac:dyDescent="0.35">
      <c r="A9" s="77" t="s">
        <v>50</v>
      </c>
      <c r="B9" s="122" t="s">
        <v>5</v>
      </c>
      <c r="C9" s="49">
        <v>95.164900000000003</v>
      </c>
      <c r="D9" s="49">
        <v>96.198440000000005</v>
      </c>
      <c r="E9" s="49">
        <v>94.109369999999998</v>
      </c>
      <c r="F9" s="185">
        <v>1.02172</v>
      </c>
      <c r="G9" s="49">
        <v>91.527270000000001</v>
      </c>
      <c r="H9" s="49">
        <v>91.436430000000001</v>
      </c>
      <c r="I9" s="49">
        <v>91.627420000000001</v>
      </c>
      <c r="J9" s="185">
        <v>0.99792000000000003</v>
      </c>
    </row>
    <row r="10" spans="1:10" x14ac:dyDescent="0.35">
      <c r="A10" s="77" t="s">
        <v>51</v>
      </c>
      <c r="B10" s="122" t="s">
        <v>6</v>
      </c>
      <c r="C10" s="49">
        <v>98.409530000000004</v>
      </c>
      <c r="D10" s="49">
        <v>98.829570000000004</v>
      </c>
      <c r="E10" s="49">
        <v>97.986239999999995</v>
      </c>
      <c r="F10" s="185">
        <v>1.0085299999999999</v>
      </c>
      <c r="G10" s="49">
        <v>95.022970000000001</v>
      </c>
      <c r="H10" s="49">
        <v>94.533169999999998</v>
      </c>
      <c r="I10" s="49">
        <v>95.545370000000005</v>
      </c>
      <c r="J10" s="185">
        <v>0.98941000000000001</v>
      </c>
    </row>
    <row r="11" spans="1:10" x14ac:dyDescent="0.35">
      <c r="A11" s="27" t="s">
        <v>52</v>
      </c>
      <c r="B11" s="122" t="s">
        <v>552</v>
      </c>
      <c r="C11" s="56">
        <v>92.091570000000004</v>
      </c>
      <c r="D11" s="56">
        <v>91.628190000000004</v>
      </c>
      <c r="E11" s="56">
        <v>92.559640000000002</v>
      </c>
      <c r="F11" s="184">
        <v>0.98994000000000004</v>
      </c>
      <c r="G11" s="56">
        <v>86.747960000000006</v>
      </c>
      <c r="H11" s="56">
        <v>83.083439999999996</v>
      </c>
      <c r="I11" s="56">
        <v>90.601179999999999</v>
      </c>
      <c r="J11" s="184">
        <v>0.91701999999999995</v>
      </c>
    </row>
    <row r="12" spans="1:10" ht="15" thickBot="1" x14ac:dyDescent="0.4">
      <c r="A12" s="77" t="s">
        <v>53</v>
      </c>
      <c r="B12" s="123" t="s">
        <v>7</v>
      </c>
      <c r="C12" s="108">
        <v>90.428120000000007</v>
      </c>
      <c r="D12" s="108">
        <v>93.18835</v>
      </c>
      <c r="E12" s="108">
        <v>87.591859999999997</v>
      </c>
      <c r="F12" s="186">
        <v>1.06006</v>
      </c>
      <c r="G12" s="108">
        <v>88.693420000000003</v>
      </c>
      <c r="H12" s="108">
        <v>88.283829999999995</v>
      </c>
      <c r="I12" s="108">
        <v>89.185370000000006</v>
      </c>
      <c r="J12" s="186">
        <v>0.98989000000000005</v>
      </c>
    </row>
    <row r="13" spans="1:10" ht="15" thickBot="1" x14ac:dyDescent="0.4">
      <c r="A13" s="74" t="s">
        <v>805</v>
      </c>
      <c r="B13" s="126" t="s">
        <v>8</v>
      </c>
      <c r="C13" s="129">
        <v>87.693117000000001</v>
      </c>
      <c r="D13" s="129">
        <v>87.910991999999993</v>
      </c>
      <c r="E13" s="129">
        <v>87.652186</v>
      </c>
      <c r="F13" s="132">
        <v>0.99836100000000005</v>
      </c>
      <c r="G13" s="129">
        <v>80.269846000000001</v>
      </c>
      <c r="H13" s="129">
        <v>77.717212000000004</v>
      </c>
      <c r="I13" s="129">
        <v>83.144409999999993</v>
      </c>
      <c r="J13" s="132">
        <v>0.92666800000000005</v>
      </c>
    </row>
    <row r="14" spans="1:10" x14ac:dyDescent="0.35">
      <c r="A14" s="77" t="s">
        <v>54</v>
      </c>
      <c r="B14" s="122" t="s">
        <v>9</v>
      </c>
      <c r="C14" s="49">
        <v>88.221770000000006</v>
      </c>
      <c r="D14" s="49">
        <v>85.618549999999999</v>
      </c>
      <c r="E14" s="49">
        <v>91.034149999999997</v>
      </c>
      <c r="F14" s="185">
        <v>0.94050999999999996</v>
      </c>
      <c r="G14" s="49">
        <v>68.375330000000005</v>
      </c>
      <c r="H14" s="49">
        <v>61.223689999999998</v>
      </c>
      <c r="I14" s="49">
        <v>76.296049999999994</v>
      </c>
      <c r="J14" s="185">
        <v>0.80245</v>
      </c>
    </row>
    <row r="15" spans="1:10" x14ac:dyDescent="0.35">
      <c r="A15" s="77" t="s">
        <v>55</v>
      </c>
      <c r="B15" s="122" t="s">
        <v>10</v>
      </c>
      <c r="C15" s="49">
        <v>85.08</v>
      </c>
      <c r="D15" s="49">
        <v>82.41</v>
      </c>
      <c r="E15" s="49">
        <v>87.72</v>
      </c>
      <c r="F15" s="185">
        <v>0.93947000000000003</v>
      </c>
      <c r="G15" s="49">
        <v>77.071039999999996</v>
      </c>
      <c r="H15" s="49">
        <v>71.586269999999999</v>
      </c>
      <c r="I15" s="49">
        <v>82.628039999999999</v>
      </c>
      <c r="J15" s="185">
        <v>0.86636999999999997</v>
      </c>
    </row>
    <row r="16" spans="1:10" x14ac:dyDescent="0.35">
      <c r="A16" s="77" t="s">
        <v>56</v>
      </c>
      <c r="B16" s="122" t="s">
        <v>11</v>
      </c>
      <c r="C16" s="49">
        <v>38.268650000000001</v>
      </c>
      <c r="D16" s="49">
        <v>28.706659999999999</v>
      </c>
      <c r="E16" s="49">
        <v>47.804929999999999</v>
      </c>
      <c r="F16" s="185">
        <v>0.60050000000000003</v>
      </c>
      <c r="G16" s="49">
        <v>37.395820000000001</v>
      </c>
      <c r="H16" s="49">
        <v>25.75638</v>
      </c>
      <c r="I16" s="49">
        <v>49.514589999999998</v>
      </c>
      <c r="J16" s="185">
        <v>0.52017999999999998</v>
      </c>
    </row>
    <row r="17" spans="1:10" x14ac:dyDescent="0.35">
      <c r="A17" s="27" t="s">
        <v>57</v>
      </c>
      <c r="B17" s="154" t="s">
        <v>352</v>
      </c>
      <c r="C17" s="150">
        <v>30.791609999999999</v>
      </c>
      <c r="D17" s="150">
        <v>22.387149999999998</v>
      </c>
      <c r="E17" s="150">
        <v>40.692889999999998</v>
      </c>
      <c r="F17" s="183">
        <v>0.55015000000000003</v>
      </c>
      <c r="G17" s="150">
        <v>22.31155</v>
      </c>
      <c r="H17" s="150">
        <v>13.95523</v>
      </c>
      <c r="I17" s="150">
        <v>31.328790000000001</v>
      </c>
      <c r="J17" s="183">
        <v>0.44544</v>
      </c>
    </row>
    <row r="18" spans="1:10" x14ac:dyDescent="0.35">
      <c r="A18" s="27" t="s">
        <v>58</v>
      </c>
      <c r="B18" s="154" t="s">
        <v>921</v>
      </c>
      <c r="C18" s="150">
        <v>82.054789999999997</v>
      </c>
      <c r="D18" s="150">
        <v>78.742310000000003</v>
      </c>
      <c r="E18" s="150">
        <v>85.341650000000001</v>
      </c>
      <c r="F18" s="183">
        <v>0.92266999999999999</v>
      </c>
      <c r="G18" s="150">
        <v>80.298760000000001</v>
      </c>
      <c r="H18" s="150">
        <v>74.618759999999995</v>
      </c>
      <c r="I18" s="150">
        <v>86.076509999999999</v>
      </c>
      <c r="J18" s="183">
        <v>0.86689000000000005</v>
      </c>
    </row>
    <row r="19" spans="1:10" x14ac:dyDescent="0.35">
      <c r="A19" s="27" t="s">
        <v>59</v>
      </c>
      <c r="B19" s="122" t="s">
        <v>577</v>
      </c>
      <c r="C19" s="56">
        <v>84.989509999999996</v>
      </c>
      <c r="D19" s="56">
        <v>79.714839999999995</v>
      </c>
      <c r="E19" s="56">
        <v>90.960970000000003</v>
      </c>
      <c r="F19" s="184">
        <v>0.87636000000000003</v>
      </c>
      <c r="G19" s="56">
        <v>77.042680000000004</v>
      </c>
      <c r="H19" s="56">
        <v>66.499979999999994</v>
      </c>
      <c r="I19" s="56">
        <v>88.524690000000007</v>
      </c>
      <c r="J19" s="184">
        <v>0.75119999999999998</v>
      </c>
    </row>
    <row r="20" spans="1:10" x14ac:dyDescent="0.35">
      <c r="A20" s="27" t="s">
        <v>60</v>
      </c>
      <c r="B20" s="154" t="s">
        <v>353</v>
      </c>
      <c r="C20" s="150" t="s">
        <v>316</v>
      </c>
      <c r="D20" s="150" t="s">
        <v>316</v>
      </c>
      <c r="E20" s="150" t="s">
        <v>316</v>
      </c>
      <c r="F20" s="183" t="s">
        <v>316</v>
      </c>
      <c r="G20" s="150" t="s">
        <v>316</v>
      </c>
      <c r="H20" s="150" t="s">
        <v>316</v>
      </c>
      <c r="I20" s="150" t="s">
        <v>316</v>
      </c>
      <c r="J20" s="183" t="s">
        <v>316</v>
      </c>
    </row>
    <row r="21" spans="1:10" x14ac:dyDescent="0.35">
      <c r="A21" s="27" t="s">
        <v>61</v>
      </c>
      <c r="B21" s="154" t="s">
        <v>354</v>
      </c>
      <c r="C21" s="150">
        <v>89.783659999999998</v>
      </c>
      <c r="D21" s="150">
        <v>91.449380000000005</v>
      </c>
      <c r="E21" s="150">
        <v>88.141959999999997</v>
      </c>
      <c r="F21" s="183">
        <v>1.03617</v>
      </c>
      <c r="G21" s="150">
        <v>84.667159999999996</v>
      </c>
      <c r="H21" s="150">
        <v>83.423969999999997</v>
      </c>
      <c r="I21" s="150">
        <v>85.852350000000001</v>
      </c>
      <c r="J21" s="183">
        <v>0.97170999999999996</v>
      </c>
    </row>
    <row r="22" spans="1:10" ht="15" thickBot="1" x14ac:dyDescent="0.4">
      <c r="A22" s="77" t="s">
        <v>62</v>
      </c>
      <c r="B22" s="122" t="s">
        <v>555</v>
      </c>
      <c r="C22" s="49">
        <v>97.782550000000001</v>
      </c>
      <c r="D22" s="49">
        <v>97.854179999999999</v>
      </c>
      <c r="E22" s="49">
        <v>97.712459999999993</v>
      </c>
      <c r="F22" s="185">
        <v>1.00145</v>
      </c>
      <c r="G22" s="49">
        <v>92.816640000000007</v>
      </c>
      <c r="H22" s="49">
        <v>89.515730000000005</v>
      </c>
      <c r="I22" s="49">
        <v>96.162679999999995</v>
      </c>
      <c r="J22" s="185">
        <v>0.93088000000000004</v>
      </c>
    </row>
    <row r="23" spans="1:10" ht="15" thickBot="1" x14ac:dyDescent="0.4">
      <c r="A23" s="74" t="s">
        <v>805</v>
      </c>
      <c r="B23" s="126" t="s">
        <v>12</v>
      </c>
      <c r="C23" s="129">
        <v>74.621567499999998</v>
      </c>
      <c r="D23" s="129">
        <v>70.860383749999997</v>
      </c>
      <c r="E23" s="129">
        <v>78.676126249999996</v>
      </c>
      <c r="F23" s="132">
        <v>0.85841000000000001</v>
      </c>
      <c r="G23" s="129">
        <v>67.497372499999997</v>
      </c>
      <c r="H23" s="129">
        <v>60.822501250000002</v>
      </c>
      <c r="I23" s="129">
        <v>74.547962499999997</v>
      </c>
      <c r="J23" s="132">
        <v>0.76939000000000002</v>
      </c>
    </row>
    <row r="24" spans="1:10" x14ac:dyDescent="0.35">
      <c r="A24" s="77" t="s">
        <v>63</v>
      </c>
      <c r="B24" s="122" t="s">
        <v>13</v>
      </c>
      <c r="C24" s="49">
        <v>78.270390000000006</v>
      </c>
      <c r="D24" s="49">
        <v>78.302359999999993</v>
      </c>
      <c r="E24" s="49">
        <v>78.239410000000007</v>
      </c>
      <c r="F24" s="185">
        <v>1.0007999999999999</v>
      </c>
      <c r="G24" s="49">
        <v>58.817019999999999</v>
      </c>
      <c r="H24" s="49">
        <v>52.956389999999999</v>
      </c>
      <c r="I24" s="49">
        <v>64.644199999999998</v>
      </c>
      <c r="J24" s="185">
        <v>0.81920000000000004</v>
      </c>
    </row>
    <row r="25" spans="1:10" x14ac:dyDescent="0.35">
      <c r="A25" s="77" t="s">
        <v>64</v>
      </c>
      <c r="B25" s="122" t="s">
        <v>14</v>
      </c>
      <c r="C25" s="49" t="s">
        <v>316</v>
      </c>
      <c r="D25" s="49" t="s">
        <v>316</v>
      </c>
      <c r="E25" s="49" t="s">
        <v>316</v>
      </c>
      <c r="F25" s="185" t="s">
        <v>316</v>
      </c>
      <c r="G25" s="49" t="s">
        <v>316</v>
      </c>
      <c r="H25" s="49" t="s">
        <v>316</v>
      </c>
      <c r="I25" s="49" t="s">
        <v>316</v>
      </c>
      <c r="J25" s="185" t="s">
        <v>316</v>
      </c>
    </row>
    <row r="26" spans="1:10" x14ac:dyDescent="0.35">
      <c r="A26" s="77" t="s">
        <v>65</v>
      </c>
      <c r="B26" s="122" t="s">
        <v>15</v>
      </c>
      <c r="C26" s="49">
        <v>93.272390000000001</v>
      </c>
      <c r="D26" s="49">
        <v>92.714029999999994</v>
      </c>
      <c r="E26" s="49">
        <v>93.818680000000001</v>
      </c>
      <c r="F26" s="185">
        <v>0.98823000000000005</v>
      </c>
      <c r="G26" s="49">
        <v>76.570520000000002</v>
      </c>
      <c r="H26" s="49">
        <v>68.946190000000001</v>
      </c>
      <c r="I26" s="49">
        <v>84.373239999999996</v>
      </c>
      <c r="J26" s="185">
        <v>0.81716</v>
      </c>
    </row>
    <row r="27" spans="1:10" x14ac:dyDescent="0.35">
      <c r="A27" s="77" t="s">
        <v>66</v>
      </c>
      <c r="B27" s="122" t="s">
        <v>16</v>
      </c>
      <c r="C27" s="49">
        <v>72.754819999999995</v>
      </c>
      <c r="D27" s="49">
        <v>71.97251</v>
      </c>
      <c r="E27" s="49">
        <v>73.520719999999997</v>
      </c>
      <c r="F27" s="185">
        <v>0.97894000000000003</v>
      </c>
      <c r="G27" s="49">
        <v>51.771180000000001</v>
      </c>
      <c r="H27" s="49">
        <v>44.423380000000002</v>
      </c>
      <c r="I27" s="49">
        <v>59.241459999999996</v>
      </c>
      <c r="J27" s="185">
        <v>0.74987000000000004</v>
      </c>
    </row>
    <row r="28" spans="1:10" x14ac:dyDescent="0.35">
      <c r="A28" s="77" t="s">
        <v>67</v>
      </c>
      <c r="B28" s="122" t="s">
        <v>17</v>
      </c>
      <c r="C28" s="49">
        <v>87.83</v>
      </c>
      <c r="D28" s="49">
        <v>88.08</v>
      </c>
      <c r="E28" s="49">
        <v>87.59</v>
      </c>
      <c r="F28" s="185">
        <v>1.00556</v>
      </c>
      <c r="G28" s="49">
        <v>81.534970000000001</v>
      </c>
      <c r="H28" s="49">
        <v>78.188929999999999</v>
      </c>
      <c r="I28" s="49">
        <v>84.988829999999993</v>
      </c>
      <c r="J28" s="185">
        <v>0.91998999999999997</v>
      </c>
    </row>
    <row r="29" spans="1:10" x14ac:dyDescent="0.35">
      <c r="A29" s="77" t="s">
        <v>68</v>
      </c>
      <c r="B29" s="122" t="s">
        <v>18</v>
      </c>
      <c r="C29" s="49">
        <v>79.851169999999996</v>
      </c>
      <c r="D29" s="49">
        <v>79.181190000000001</v>
      </c>
      <c r="E29" s="49">
        <v>80.578059999999994</v>
      </c>
      <c r="F29" s="185">
        <v>0.98265999999999998</v>
      </c>
      <c r="G29" s="49">
        <v>76.679680000000005</v>
      </c>
      <c r="H29" s="49">
        <v>75.070580000000007</v>
      </c>
      <c r="I29" s="49">
        <v>78.378280000000004</v>
      </c>
      <c r="J29" s="185">
        <v>0.95779999999999998</v>
      </c>
    </row>
    <row r="30" spans="1:10" x14ac:dyDescent="0.35">
      <c r="A30" s="77" t="s">
        <v>69</v>
      </c>
      <c r="B30" s="122" t="s">
        <v>19</v>
      </c>
      <c r="C30" s="49">
        <v>99.042029999999997</v>
      </c>
      <c r="D30" s="49">
        <v>99.35342</v>
      </c>
      <c r="E30" s="49">
        <v>98.737979999999993</v>
      </c>
      <c r="F30" s="185">
        <v>1.0061899999999999</v>
      </c>
      <c r="G30" s="49">
        <v>91.325389999999999</v>
      </c>
      <c r="H30" s="49">
        <v>89.366380000000007</v>
      </c>
      <c r="I30" s="49">
        <v>93.357349999999997</v>
      </c>
      <c r="J30" s="185">
        <v>0.95725000000000005</v>
      </c>
    </row>
    <row r="31" spans="1:10" x14ac:dyDescent="0.35">
      <c r="A31" s="77" t="s">
        <v>70</v>
      </c>
      <c r="B31" s="122" t="s">
        <v>20</v>
      </c>
      <c r="C31" s="49">
        <v>86.492769999999993</v>
      </c>
      <c r="D31" s="49">
        <v>88.501819999999995</v>
      </c>
      <c r="E31" s="49">
        <v>84.32593</v>
      </c>
      <c r="F31" s="185">
        <v>1.04718</v>
      </c>
      <c r="G31" s="49">
        <v>73.215590000000006</v>
      </c>
      <c r="H31" s="49">
        <v>69.394540000000006</v>
      </c>
      <c r="I31" s="49">
        <v>77.558800000000005</v>
      </c>
      <c r="J31" s="185">
        <v>0.89473000000000003</v>
      </c>
    </row>
    <row r="32" spans="1:10" x14ac:dyDescent="0.35">
      <c r="A32" s="77" t="s">
        <v>71</v>
      </c>
      <c r="B32" s="122" t="s">
        <v>21</v>
      </c>
      <c r="C32" s="49">
        <v>99.07</v>
      </c>
      <c r="D32" s="49">
        <v>99.6</v>
      </c>
      <c r="E32" s="49">
        <v>98.56</v>
      </c>
      <c r="F32" s="185">
        <v>1.01044</v>
      </c>
      <c r="G32" s="49">
        <v>95.867710000000002</v>
      </c>
      <c r="H32" s="49">
        <v>96.350200000000001</v>
      </c>
      <c r="I32" s="49">
        <v>95.411760000000001</v>
      </c>
      <c r="J32" s="185">
        <v>1.0097400000000001</v>
      </c>
    </row>
    <row r="33" spans="1:10" x14ac:dyDescent="0.35">
      <c r="A33" s="77" t="s">
        <v>72</v>
      </c>
      <c r="B33" s="122" t="s">
        <v>22</v>
      </c>
      <c r="C33" s="49" t="s">
        <v>316</v>
      </c>
      <c r="D33" s="49" t="s">
        <v>316</v>
      </c>
      <c r="E33" s="49" t="s">
        <v>316</v>
      </c>
      <c r="F33" s="185" t="s">
        <v>316</v>
      </c>
      <c r="G33" s="49" t="s">
        <v>316</v>
      </c>
      <c r="H33" s="49" t="s">
        <v>316</v>
      </c>
      <c r="I33" s="49" t="s">
        <v>316</v>
      </c>
      <c r="J33" s="185" t="s">
        <v>316</v>
      </c>
    </row>
    <row r="34" spans="1:10" x14ac:dyDescent="0.35">
      <c r="A34" s="27" t="s">
        <v>73</v>
      </c>
      <c r="B34" s="156" t="s">
        <v>526</v>
      </c>
      <c r="C34" s="56">
        <v>47.900959999999998</v>
      </c>
      <c r="D34" s="56">
        <v>47.369199999999999</v>
      </c>
      <c r="E34" s="56">
        <v>48.425139999999999</v>
      </c>
      <c r="F34" s="184">
        <v>0.97819</v>
      </c>
      <c r="G34" s="56">
        <v>34.522759999999998</v>
      </c>
      <c r="H34" s="56">
        <v>28.864260000000002</v>
      </c>
      <c r="I34" s="56">
        <v>40.264809999999997</v>
      </c>
      <c r="J34" s="184">
        <v>0.71686000000000005</v>
      </c>
    </row>
    <row r="35" spans="1:10" x14ac:dyDescent="0.35">
      <c r="A35" s="77" t="s">
        <v>74</v>
      </c>
      <c r="B35" s="122" t="s">
        <v>520</v>
      </c>
      <c r="C35" s="49">
        <v>73</v>
      </c>
      <c r="D35" s="49">
        <v>73.489999999999995</v>
      </c>
      <c r="E35" s="49">
        <v>72.510000000000005</v>
      </c>
      <c r="F35" s="185">
        <v>1.0133399999999999</v>
      </c>
      <c r="G35" s="49">
        <v>60.697180000000003</v>
      </c>
      <c r="H35" s="49">
        <v>56.063229999999997</v>
      </c>
      <c r="I35" s="49">
        <v>65.435149999999993</v>
      </c>
      <c r="J35" s="185">
        <v>0.85677999999999999</v>
      </c>
    </row>
    <row r="36" spans="1:10" x14ac:dyDescent="0.35">
      <c r="A36" s="77" t="s">
        <v>75</v>
      </c>
      <c r="B36" s="122" t="s">
        <v>616</v>
      </c>
      <c r="C36" s="49">
        <v>85.755139999999997</v>
      </c>
      <c r="D36" s="49">
        <v>84.640799999999999</v>
      </c>
      <c r="E36" s="49">
        <v>87.013099999999994</v>
      </c>
      <c r="F36" s="185">
        <v>0.97274000000000005</v>
      </c>
      <c r="G36" s="49">
        <v>77.887230000000002</v>
      </c>
      <c r="H36" s="49">
        <v>73.093829999999997</v>
      </c>
      <c r="I36" s="49">
        <v>83.204849999999993</v>
      </c>
      <c r="J36" s="185">
        <v>0.87848000000000004</v>
      </c>
    </row>
    <row r="37" spans="1:10" ht="15" thickBot="1" x14ac:dyDescent="0.4">
      <c r="A37" s="77" t="s">
        <v>76</v>
      </c>
      <c r="B37" s="122" t="s">
        <v>23</v>
      </c>
      <c r="C37" s="49">
        <v>89.39631</v>
      </c>
      <c r="D37" s="49">
        <v>89.950640000000007</v>
      </c>
      <c r="E37" s="49">
        <v>88.826899999999995</v>
      </c>
      <c r="F37" s="185">
        <v>1.0124899999999999</v>
      </c>
      <c r="G37" s="49">
        <v>76.527500000000003</v>
      </c>
      <c r="H37" s="49">
        <v>70.838059999999999</v>
      </c>
      <c r="I37" s="49">
        <v>82.656009999999995</v>
      </c>
      <c r="J37" s="185">
        <v>0.85702</v>
      </c>
    </row>
    <row r="38" spans="1:10" ht="15" thickBot="1" x14ac:dyDescent="0.4">
      <c r="A38" s="74" t="s">
        <v>805</v>
      </c>
      <c r="B38" s="126" t="s">
        <v>24</v>
      </c>
      <c r="C38" s="129">
        <v>82.719665000000006</v>
      </c>
      <c r="D38" s="129">
        <v>82.762997499999997</v>
      </c>
      <c r="E38" s="129">
        <v>82.678826666666694</v>
      </c>
      <c r="F38" s="132">
        <v>0.99973000000000001</v>
      </c>
      <c r="G38" s="129">
        <v>71.284727500000002</v>
      </c>
      <c r="H38" s="129">
        <v>66.9629975</v>
      </c>
      <c r="I38" s="129">
        <v>75.792895000000001</v>
      </c>
      <c r="J38" s="132">
        <v>0.86957333333332998</v>
      </c>
    </row>
    <row r="39" spans="1:10" x14ac:dyDescent="0.35">
      <c r="A39" s="27" t="s">
        <v>77</v>
      </c>
      <c r="B39" s="155" t="s">
        <v>355</v>
      </c>
      <c r="C39" s="150">
        <v>97.426519999999996</v>
      </c>
      <c r="D39" s="150">
        <v>97.252160000000003</v>
      </c>
      <c r="E39" s="150">
        <v>97.594059999999999</v>
      </c>
      <c r="F39" s="183">
        <v>0.99650000000000005</v>
      </c>
      <c r="G39" s="150">
        <v>81.407839999999993</v>
      </c>
      <c r="H39" s="150">
        <v>75.322969999999998</v>
      </c>
      <c r="I39" s="150">
        <v>87.422960000000003</v>
      </c>
      <c r="J39" s="183">
        <v>0.86158999999999997</v>
      </c>
    </row>
    <row r="40" spans="1:10" x14ac:dyDescent="0.35">
      <c r="A40" s="77" t="s">
        <v>78</v>
      </c>
      <c r="B40" s="122" t="s">
        <v>438</v>
      </c>
      <c r="C40" s="49">
        <v>88.19256</v>
      </c>
      <c r="D40" s="49">
        <v>86.810550000000006</v>
      </c>
      <c r="E40" s="49">
        <v>89.483379999999997</v>
      </c>
      <c r="F40" s="185">
        <v>0.97013000000000005</v>
      </c>
      <c r="G40" s="49">
        <v>71.16825</v>
      </c>
      <c r="H40" s="49">
        <v>65.505690000000001</v>
      </c>
      <c r="I40" s="49">
        <v>76.495220000000003</v>
      </c>
      <c r="J40" s="185">
        <v>0.85633999999999999</v>
      </c>
    </row>
    <row r="41" spans="1:10" x14ac:dyDescent="0.35">
      <c r="A41" s="27" t="s">
        <v>79</v>
      </c>
      <c r="B41" s="155" t="s">
        <v>356</v>
      </c>
      <c r="C41" s="150" t="s">
        <v>316</v>
      </c>
      <c r="D41" s="150" t="s">
        <v>316</v>
      </c>
      <c r="E41" s="150" t="s">
        <v>316</v>
      </c>
      <c r="F41" s="183" t="s">
        <v>316</v>
      </c>
      <c r="G41" s="150" t="s">
        <v>316</v>
      </c>
      <c r="H41" s="150" t="s">
        <v>316</v>
      </c>
      <c r="I41" s="150" t="s">
        <v>316</v>
      </c>
      <c r="J41" s="183" t="s">
        <v>316</v>
      </c>
    </row>
    <row r="42" spans="1:10" x14ac:dyDescent="0.35">
      <c r="A42" s="27" t="s">
        <v>80</v>
      </c>
      <c r="B42" s="155" t="s">
        <v>357</v>
      </c>
      <c r="C42" s="150">
        <v>63.947809999999997</v>
      </c>
      <c r="D42" s="150">
        <v>56.760719999999999</v>
      </c>
      <c r="E42" s="150">
        <v>70.936329999999998</v>
      </c>
      <c r="F42" s="183">
        <v>0.80015999999999998</v>
      </c>
      <c r="G42" s="150">
        <v>53.497590000000002</v>
      </c>
      <c r="H42" s="150">
        <v>43.354390000000002</v>
      </c>
      <c r="I42" s="150">
        <v>63.748550000000002</v>
      </c>
      <c r="J42" s="183">
        <v>0.68008000000000002</v>
      </c>
    </row>
    <row r="43" spans="1:10" x14ac:dyDescent="0.35">
      <c r="A43" s="77" t="s">
        <v>81</v>
      </c>
      <c r="B43" s="122" t="s">
        <v>25</v>
      </c>
      <c r="C43" s="49">
        <v>97.73</v>
      </c>
      <c r="D43" s="49">
        <v>97.4</v>
      </c>
      <c r="E43" s="49">
        <v>98.04</v>
      </c>
      <c r="F43" s="185">
        <v>0.99346999999999996</v>
      </c>
      <c r="G43" s="49">
        <v>73.750010000000003</v>
      </c>
      <c r="H43" s="49">
        <v>64.591380000000001</v>
      </c>
      <c r="I43" s="49">
        <v>83.301349999999999</v>
      </c>
      <c r="J43" s="185">
        <v>0.77539000000000002</v>
      </c>
    </row>
    <row r="44" spans="1:10" ht="15" thickBot="1" x14ac:dyDescent="0.4">
      <c r="A44" s="77" t="s">
        <v>82</v>
      </c>
      <c r="B44" s="122" t="s">
        <v>26</v>
      </c>
      <c r="C44" s="49">
        <v>96.209100000000007</v>
      </c>
      <c r="D44" s="49">
        <v>95.801190000000005</v>
      </c>
      <c r="E44" s="49">
        <v>96.611840000000001</v>
      </c>
      <c r="F44" s="185">
        <v>0.99160999999999999</v>
      </c>
      <c r="G44" s="49">
        <v>79.036429999999996</v>
      </c>
      <c r="H44" s="49">
        <v>72.223770000000002</v>
      </c>
      <c r="I44" s="49">
        <v>86.060119999999998</v>
      </c>
      <c r="J44" s="185">
        <v>0.83921999999999997</v>
      </c>
    </row>
    <row r="45" spans="1:10" ht="15" thickBot="1" x14ac:dyDescent="0.4">
      <c r="A45" s="74" t="s">
        <v>805</v>
      </c>
      <c r="B45" s="126" t="s">
        <v>27</v>
      </c>
      <c r="C45" s="129">
        <v>88.701198000000005</v>
      </c>
      <c r="D45" s="129">
        <v>86.804924</v>
      </c>
      <c r="E45" s="129">
        <v>90.533122000000006</v>
      </c>
      <c r="F45" s="132">
        <v>0.95037400000000005</v>
      </c>
      <c r="G45" s="129">
        <v>71.772024000000002</v>
      </c>
      <c r="H45" s="129">
        <v>64.199640000000002</v>
      </c>
      <c r="I45" s="129">
        <v>79.405640000000005</v>
      </c>
      <c r="J45" s="132">
        <v>0.80252400000000002</v>
      </c>
    </row>
    <row r="46" spans="1:10" x14ac:dyDescent="0.35">
      <c r="A46" s="77" t="s">
        <v>83</v>
      </c>
      <c r="B46" s="122" t="s">
        <v>28</v>
      </c>
      <c r="C46" s="49">
        <v>60.948079999999997</v>
      </c>
      <c r="D46" s="49">
        <v>51.943620000000003</v>
      </c>
      <c r="E46" s="49">
        <v>69.761179999999996</v>
      </c>
      <c r="F46" s="185">
        <v>0.74458999999999997</v>
      </c>
      <c r="G46" s="49">
        <v>42.362400000000001</v>
      </c>
      <c r="H46" s="49">
        <v>31.071650000000002</v>
      </c>
      <c r="I46" s="49">
        <v>53.977029999999999</v>
      </c>
      <c r="J46" s="185">
        <v>0.57565</v>
      </c>
    </row>
    <row r="47" spans="1:10" x14ac:dyDescent="0.35">
      <c r="A47" s="77" t="s">
        <v>84</v>
      </c>
      <c r="B47" s="122" t="s">
        <v>29</v>
      </c>
      <c r="C47" s="49">
        <v>58.873980000000003</v>
      </c>
      <c r="D47" s="49">
        <v>54.450670000000002</v>
      </c>
      <c r="E47" s="49">
        <v>63.86195</v>
      </c>
      <c r="F47" s="185">
        <v>0.85263</v>
      </c>
      <c r="G47" s="49">
        <v>39.345849999999999</v>
      </c>
      <c r="H47" s="49">
        <v>31.044080000000001</v>
      </c>
      <c r="I47" s="49">
        <v>49.172730000000001</v>
      </c>
      <c r="J47" s="185">
        <v>0.63132999999999995</v>
      </c>
    </row>
    <row r="48" spans="1:10" x14ac:dyDescent="0.35">
      <c r="A48" s="77" t="s">
        <v>85</v>
      </c>
      <c r="B48" s="122" t="s">
        <v>30</v>
      </c>
      <c r="C48" s="49">
        <v>98.111310000000003</v>
      </c>
      <c r="D48" s="49">
        <v>98.730180000000004</v>
      </c>
      <c r="E48" s="49">
        <v>97.585009999999997</v>
      </c>
      <c r="F48" s="185">
        <v>1.0116000000000001</v>
      </c>
      <c r="G48" s="49">
        <v>86.790289999999999</v>
      </c>
      <c r="H48" s="49">
        <v>82.04222</v>
      </c>
      <c r="I48" s="49">
        <v>91.69144</v>
      </c>
      <c r="J48" s="185">
        <v>0.89476</v>
      </c>
    </row>
    <row r="49" spans="1:10" x14ac:dyDescent="0.35">
      <c r="A49" s="77" t="s">
        <v>86</v>
      </c>
      <c r="B49" s="122" t="s">
        <v>31</v>
      </c>
      <c r="C49" s="49">
        <v>83.626469999999998</v>
      </c>
      <c r="D49" s="49">
        <v>76.413139999999999</v>
      </c>
      <c r="E49" s="49">
        <v>92.820189999999997</v>
      </c>
      <c r="F49" s="185">
        <v>0.82323999999999997</v>
      </c>
      <c r="G49" s="49">
        <v>89.893420000000006</v>
      </c>
      <c r="H49" s="49">
        <v>86.741249999999994</v>
      </c>
      <c r="I49" s="49">
        <v>93.141350000000003</v>
      </c>
      <c r="J49" s="185">
        <v>0.93128999999999995</v>
      </c>
    </row>
    <row r="50" spans="1:10" x14ac:dyDescent="0.35">
      <c r="A50" s="77" t="s">
        <v>87</v>
      </c>
      <c r="B50" s="122" t="s">
        <v>32</v>
      </c>
      <c r="C50" s="49">
        <v>67.161379999999994</v>
      </c>
      <c r="D50" s="49">
        <v>64.446830000000006</v>
      </c>
      <c r="E50" s="49">
        <v>70.743480000000005</v>
      </c>
      <c r="F50" s="185">
        <v>0.91098999999999997</v>
      </c>
      <c r="G50" s="49">
        <v>50.777970000000003</v>
      </c>
      <c r="H50" s="49">
        <v>41.577019999999997</v>
      </c>
      <c r="I50" s="49">
        <v>61.767249999999997</v>
      </c>
      <c r="J50" s="185">
        <v>0.67312000000000005</v>
      </c>
    </row>
    <row r="51" spans="1:10" x14ac:dyDescent="0.35">
      <c r="A51" s="27" t="s">
        <v>88</v>
      </c>
      <c r="B51" s="156" t="s">
        <v>33</v>
      </c>
      <c r="C51" s="56">
        <v>92.490970000000004</v>
      </c>
      <c r="D51" s="56">
        <v>92.208550000000002</v>
      </c>
      <c r="E51" s="56">
        <v>92.760999999999996</v>
      </c>
      <c r="F51" s="184">
        <v>0.99404000000000003</v>
      </c>
      <c r="G51" s="56">
        <v>79.039640000000006</v>
      </c>
      <c r="H51" s="56">
        <v>74.47439</v>
      </c>
      <c r="I51" s="56">
        <v>83.52458</v>
      </c>
      <c r="J51" s="184">
        <v>0.89165000000000005</v>
      </c>
    </row>
    <row r="52" spans="1:10" x14ac:dyDescent="0.35">
      <c r="A52" s="77" t="s">
        <v>89</v>
      </c>
      <c r="B52" s="122" t="s">
        <v>448</v>
      </c>
      <c r="C52" s="49">
        <v>53.940519999999999</v>
      </c>
      <c r="D52" s="49">
        <v>43.469180000000001</v>
      </c>
      <c r="E52" s="49">
        <v>69.639889999999994</v>
      </c>
      <c r="F52" s="185">
        <v>0.62419999999999998</v>
      </c>
      <c r="G52" s="49">
        <v>39.61768</v>
      </c>
      <c r="H52" s="49">
        <v>27.69256</v>
      </c>
      <c r="I52" s="49">
        <v>54.431170000000002</v>
      </c>
      <c r="J52" s="185">
        <v>0.50875999999999999</v>
      </c>
    </row>
    <row r="53" spans="1:10" x14ac:dyDescent="0.35">
      <c r="A53" s="77" t="s">
        <v>90</v>
      </c>
      <c r="B53" s="122" t="s">
        <v>34</v>
      </c>
      <c r="C53" s="49">
        <v>60.402349999999998</v>
      </c>
      <c r="D53" s="49">
        <v>49.756320000000002</v>
      </c>
      <c r="E53" s="49">
        <v>71.250330000000005</v>
      </c>
      <c r="F53" s="185">
        <v>0.69833000000000001</v>
      </c>
      <c r="G53" s="49">
        <v>45.581159999999997</v>
      </c>
      <c r="H53" s="49">
        <v>30.768509999999999</v>
      </c>
      <c r="I53" s="49">
        <v>62.157969999999999</v>
      </c>
      <c r="J53" s="185">
        <v>0.49501000000000001</v>
      </c>
    </row>
    <row r="54" spans="1:10" x14ac:dyDescent="0.35">
      <c r="A54" s="77" t="s">
        <v>91</v>
      </c>
      <c r="B54" s="122" t="s">
        <v>478</v>
      </c>
      <c r="C54" s="49">
        <v>55.398699999999998</v>
      </c>
      <c r="D54" s="49">
        <v>45.638710000000003</v>
      </c>
      <c r="E54" s="49">
        <v>64.957130000000006</v>
      </c>
      <c r="F54" s="185">
        <v>0.7026</v>
      </c>
      <c r="G54" s="49">
        <v>48.301360000000003</v>
      </c>
      <c r="H54" s="49">
        <v>34.092260000000003</v>
      </c>
      <c r="I54" s="49">
        <v>62.696559999999998</v>
      </c>
      <c r="J54" s="185">
        <v>0.54376999999999998</v>
      </c>
    </row>
    <row r="55" spans="1:10" x14ac:dyDescent="0.35">
      <c r="A55" s="77" t="s">
        <v>92</v>
      </c>
      <c r="B55" s="122" t="s">
        <v>35</v>
      </c>
      <c r="C55" s="49">
        <v>46.157339999999998</v>
      </c>
      <c r="D55" s="49">
        <v>38.452019999999997</v>
      </c>
      <c r="E55" s="49">
        <v>55.227209999999999</v>
      </c>
      <c r="F55" s="185">
        <v>0.69625000000000004</v>
      </c>
      <c r="G55" s="49">
        <v>30.761410000000001</v>
      </c>
      <c r="H55" s="49">
        <v>22.078469999999999</v>
      </c>
      <c r="I55" s="49">
        <v>40.434049999999999</v>
      </c>
      <c r="J55" s="185">
        <v>0.54603999999999997</v>
      </c>
    </row>
    <row r="56" spans="1:10" x14ac:dyDescent="0.35">
      <c r="A56" s="77" t="s">
        <v>93</v>
      </c>
      <c r="B56" s="122" t="s">
        <v>36</v>
      </c>
      <c r="C56" s="49">
        <v>43.46</v>
      </c>
      <c r="D56" s="49">
        <v>35.56</v>
      </c>
      <c r="E56" s="49">
        <v>51.07</v>
      </c>
      <c r="F56" s="185">
        <v>0.69630000000000003</v>
      </c>
      <c r="G56" s="49">
        <v>35.049999999999997</v>
      </c>
      <c r="H56" s="49">
        <v>26.65</v>
      </c>
      <c r="I56" s="49">
        <v>43.594059999999999</v>
      </c>
      <c r="J56" s="185">
        <v>0.61131999999999997</v>
      </c>
    </row>
    <row r="57" spans="1:10" x14ac:dyDescent="0.35">
      <c r="A57" s="27" t="s">
        <v>94</v>
      </c>
      <c r="B57" s="155" t="s">
        <v>358</v>
      </c>
      <c r="C57" s="150">
        <v>75.028750000000002</v>
      </c>
      <c r="D57" s="150">
        <v>68.262630000000001</v>
      </c>
      <c r="E57" s="150">
        <v>81.580640000000002</v>
      </c>
      <c r="F57" s="183">
        <v>0.83674999999999999</v>
      </c>
      <c r="G57" s="150">
        <v>62.016010000000001</v>
      </c>
      <c r="H57" s="150">
        <v>52.656480000000002</v>
      </c>
      <c r="I57" s="150">
        <v>71.255709999999993</v>
      </c>
      <c r="J57" s="183">
        <v>0.73897999999999997</v>
      </c>
    </row>
    <row r="58" spans="1:10" x14ac:dyDescent="0.35">
      <c r="A58" s="77" t="s">
        <v>95</v>
      </c>
      <c r="B58" s="122" t="s">
        <v>37</v>
      </c>
      <c r="C58" s="49">
        <v>69.478409999999997</v>
      </c>
      <c r="D58" s="49">
        <v>63.50271</v>
      </c>
      <c r="E58" s="49">
        <v>75.576409999999996</v>
      </c>
      <c r="F58" s="185">
        <v>0.84025000000000005</v>
      </c>
      <c r="G58" s="49">
        <v>51.900419999999997</v>
      </c>
      <c r="H58" s="49">
        <v>39.798560000000002</v>
      </c>
      <c r="I58" s="49">
        <v>64.812280000000001</v>
      </c>
      <c r="J58" s="185">
        <v>0.61406000000000005</v>
      </c>
    </row>
    <row r="59" spans="1:10" x14ac:dyDescent="0.35">
      <c r="A59" s="77" t="s">
        <v>96</v>
      </c>
      <c r="B59" s="122" t="s">
        <v>38</v>
      </c>
      <c r="C59" s="49">
        <v>66.648600000000002</v>
      </c>
      <c r="D59" s="49">
        <v>62.699219999999997</v>
      </c>
      <c r="E59" s="49">
        <v>70.57611</v>
      </c>
      <c r="F59" s="185">
        <v>0.88839000000000001</v>
      </c>
      <c r="G59" s="49">
        <v>43.206330000000001</v>
      </c>
      <c r="H59" s="49">
        <v>34.852029999999999</v>
      </c>
      <c r="I59" s="49">
        <v>51.646880000000003</v>
      </c>
      <c r="J59" s="185">
        <v>0.67481000000000002</v>
      </c>
    </row>
    <row r="60" spans="1:10" ht="15" thickBot="1" x14ac:dyDescent="0.4">
      <c r="A60" s="27" t="s">
        <v>97</v>
      </c>
      <c r="B60" s="156" t="s">
        <v>533</v>
      </c>
      <c r="C60" s="56">
        <v>87.891440000000003</v>
      </c>
      <c r="D60" s="56">
        <v>84.005650000000003</v>
      </c>
      <c r="E60" s="56">
        <v>92.082840000000004</v>
      </c>
      <c r="F60" s="184">
        <v>0.91227999999999998</v>
      </c>
      <c r="G60" s="56">
        <v>66.537080000000003</v>
      </c>
      <c r="H60" s="56">
        <v>55.051499999999997</v>
      </c>
      <c r="I60" s="56">
        <v>79.991690000000006</v>
      </c>
      <c r="J60" s="184">
        <v>0.68822000000000005</v>
      </c>
    </row>
    <row r="61" spans="1:10" ht="15" thickBot="1" x14ac:dyDescent="0.4">
      <c r="A61" s="74" t="s">
        <v>805</v>
      </c>
      <c r="B61" s="126" t="s">
        <v>39</v>
      </c>
      <c r="C61" s="129">
        <v>67.974553333333404</v>
      </c>
      <c r="D61" s="129">
        <v>61.969295333333299</v>
      </c>
      <c r="E61" s="129">
        <v>74.632891333333404</v>
      </c>
      <c r="F61" s="132">
        <v>0.815496</v>
      </c>
      <c r="G61" s="129">
        <v>54.078734666666698</v>
      </c>
      <c r="H61" s="129">
        <v>44.706065333333299</v>
      </c>
      <c r="I61" s="129">
        <v>64.286316666666707</v>
      </c>
      <c r="J61" s="132">
        <v>0.66791800000000001</v>
      </c>
    </row>
    <row r="62" spans="1:10" ht="15" thickBot="1" x14ac:dyDescent="0.4">
      <c r="A62" s="75" t="s">
        <v>805</v>
      </c>
      <c r="B62" s="133" t="s">
        <v>40</v>
      </c>
      <c r="C62" s="136">
        <v>78.593279600000002</v>
      </c>
      <c r="D62" s="136">
        <v>76.054260200000002</v>
      </c>
      <c r="E62" s="136">
        <v>81.404715400000001</v>
      </c>
      <c r="F62" s="139">
        <v>0.91663919999999999</v>
      </c>
      <c r="G62" s="136">
        <v>67.362706200000005</v>
      </c>
      <c r="H62" s="136">
        <v>61.177945600000001</v>
      </c>
      <c r="I62" s="136">
        <v>73.973309799999996</v>
      </c>
      <c r="J62" s="139">
        <v>0.79776139999999995</v>
      </c>
    </row>
    <row r="63" spans="1:10" ht="15" thickBot="1" x14ac:dyDescent="0.4">
      <c r="A63" s="75" t="s">
        <v>805</v>
      </c>
      <c r="B63" s="133" t="s">
        <v>922</v>
      </c>
      <c r="C63" s="136">
        <v>97.228295978260903</v>
      </c>
      <c r="D63" s="136">
        <v>97.105180978260904</v>
      </c>
      <c r="E63" s="136">
        <v>97.368375869565199</v>
      </c>
      <c r="F63" s="139">
        <v>0.99499347826087003</v>
      </c>
      <c r="G63" s="136">
        <v>93.010437849462406</v>
      </c>
      <c r="H63" s="136">
        <v>91.678774623655897</v>
      </c>
      <c r="I63" s="136">
        <v>94.351245053763506</v>
      </c>
      <c r="J63" s="139">
        <v>0.96510290322581005</v>
      </c>
    </row>
    <row r="64" spans="1:10" x14ac:dyDescent="0.35">
      <c r="A64" s="76" t="s">
        <v>805</v>
      </c>
      <c r="B64" s="140" t="s">
        <v>42</v>
      </c>
      <c r="C64" s="143">
        <v>97.648060400000105</v>
      </c>
      <c r="D64" s="143">
        <v>97.938130000000001</v>
      </c>
      <c r="E64" s="143">
        <v>97.368550400000103</v>
      </c>
      <c r="F64" s="146">
        <v>1.0057904</v>
      </c>
      <c r="G64" s="143">
        <v>92.527104615384602</v>
      </c>
      <c r="H64" s="143">
        <v>91.980052307692304</v>
      </c>
      <c r="I64" s="143">
        <v>93.119226923076894</v>
      </c>
      <c r="J64" s="146">
        <v>0.98642076923077004</v>
      </c>
    </row>
    <row r="65" spans="1:10" x14ac:dyDescent="0.35">
      <c r="A65" s="76" t="s">
        <v>805</v>
      </c>
      <c r="B65" s="124" t="s">
        <v>43</v>
      </c>
      <c r="C65" s="51">
        <v>93.828312962962997</v>
      </c>
      <c r="D65" s="51">
        <v>92.942192592592605</v>
      </c>
      <c r="E65" s="51">
        <v>94.700306666666705</v>
      </c>
      <c r="F65" s="187">
        <v>0.97418629629630005</v>
      </c>
      <c r="G65" s="51">
        <v>85.993787037036995</v>
      </c>
      <c r="H65" s="51">
        <v>82.584513333333405</v>
      </c>
      <c r="I65" s="51">
        <v>89.444708148148095</v>
      </c>
      <c r="J65" s="187">
        <v>0.90556037037036996</v>
      </c>
    </row>
    <row r="66" spans="1:10" ht="15" thickBot="1" x14ac:dyDescent="0.4">
      <c r="A66" s="76" t="s">
        <v>805</v>
      </c>
      <c r="B66" s="125" t="s">
        <v>315</v>
      </c>
      <c r="C66" s="100">
        <v>90.666670492957806</v>
      </c>
      <c r="D66" s="100">
        <v>89.692884929577502</v>
      </c>
      <c r="E66" s="100">
        <v>91.747368661971905</v>
      </c>
      <c r="F66" s="102">
        <v>0.96740394366197002</v>
      </c>
      <c r="G66" s="100">
        <v>84.042699510489498</v>
      </c>
      <c r="H66" s="100">
        <v>81.0141490909091</v>
      </c>
      <c r="I66" s="100">
        <v>87.226092867132905</v>
      </c>
      <c r="J66" s="102">
        <v>0.90659188811188995</v>
      </c>
    </row>
    <row r="67" spans="1:10" x14ac:dyDescent="0.35">
      <c r="A67" s="76" t="s">
        <v>805</v>
      </c>
      <c r="B67" s="124" t="s">
        <v>341</v>
      </c>
      <c r="C67" s="51">
        <v>87.084305000000001</v>
      </c>
      <c r="D67" s="51">
        <v>86.888260555555604</v>
      </c>
      <c r="E67" s="51">
        <v>87.318829444444503</v>
      </c>
      <c r="F67" s="187">
        <v>0.99507888888888996</v>
      </c>
      <c r="G67" s="51">
        <v>75.812984999999998</v>
      </c>
      <c r="H67" s="51">
        <v>71.231393333333401</v>
      </c>
      <c r="I67" s="51">
        <v>80.624958888888898</v>
      </c>
      <c r="J67" s="187">
        <v>0.87721944444444</v>
      </c>
    </row>
    <row r="68" spans="1:10" x14ac:dyDescent="0.35">
      <c r="A68" s="76" t="s">
        <v>805</v>
      </c>
      <c r="B68" s="124" t="s">
        <v>349</v>
      </c>
      <c r="C68" s="51">
        <v>69.354127272727297</v>
      </c>
      <c r="D68" s="51">
        <v>64.433781818181799</v>
      </c>
      <c r="E68" s="51">
        <v>74.776758636363596</v>
      </c>
      <c r="F68" s="187">
        <v>0.83757409090908996</v>
      </c>
      <c r="G68" s="51">
        <v>54.969715454545501</v>
      </c>
      <c r="H68" s="51">
        <v>46.264052272727298</v>
      </c>
      <c r="I68" s="51">
        <v>64.309452727272699</v>
      </c>
      <c r="J68" s="187">
        <v>0.69045590909091004</v>
      </c>
    </row>
    <row r="69" spans="1:10" x14ac:dyDescent="0.35">
      <c r="A69" s="76" t="s">
        <v>805</v>
      </c>
      <c r="B69" s="124" t="s">
        <v>342</v>
      </c>
      <c r="C69" s="51">
        <v>80.932824999999994</v>
      </c>
      <c r="D69" s="51">
        <v>80.693501666666705</v>
      </c>
      <c r="E69" s="51">
        <v>81.202536666666703</v>
      </c>
      <c r="F69" s="187">
        <v>0.99277833333332999</v>
      </c>
      <c r="G69" s="51">
        <v>68.677229999999994</v>
      </c>
      <c r="H69" s="51">
        <v>63.600551666666703</v>
      </c>
      <c r="I69" s="51">
        <v>74.161558333333403</v>
      </c>
      <c r="J69" s="187">
        <v>0.84492166666667001</v>
      </c>
    </row>
    <row r="70" spans="1:10" x14ac:dyDescent="0.35">
      <c r="A70" s="76" t="s">
        <v>805</v>
      </c>
      <c r="B70" s="124" t="s">
        <v>343</v>
      </c>
      <c r="C70" s="51">
        <v>76.089644000000007</v>
      </c>
      <c r="D70" s="51">
        <v>72.597002000000003</v>
      </c>
      <c r="E70" s="51">
        <v>79.859731999999994</v>
      </c>
      <c r="F70" s="187">
        <v>0.87462200000000001</v>
      </c>
      <c r="G70" s="51">
        <v>67.922467999999995</v>
      </c>
      <c r="H70" s="51">
        <v>60.938175999999999</v>
      </c>
      <c r="I70" s="51">
        <v>75.391665000000003</v>
      </c>
      <c r="J70" s="187">
        <v>0.77176599999999995</v>
      </c>
    </row>
    <row r="71" spans="1:10" x14ac:dyDescent="0.35">
      <c r="A71" s="76" t="s">
        <v>805</v>
      </c>
      <c r="B71" s="124" t="s">
        <v>344</v>
      </c>
      <c r="C71" s="51">
        <v>67.974553333333404</v>
      </c>
      <c r="D71" s="51">
        <v>61.969295333333299</v>
      </c>
      <c r="E71" s="51">
        <v>74.632891333333404</v>
      </c>
      <c r="F71" s="187">
        <v>0.815496</v>
      </c>
      <c r="G71" s="51">
        <v>54.078734666666698</v>
      </c>
      <c r="H71" s="51">
        <v>44.706065333333299</v>
      </c>
      <c r="I71" s="51">
        <v>64.286316666666707</v>
      </c>
      <c r="J71" s="187">
        <v>0.66791800000000001</v>
      </c>
    </row>
    <row r="72" spans="1:10" x14ac:dyDescent="0.35">
      <c r="A72" s="76" t="s">
        <v>805</v>
      </c>
      <c r="B72" s="124" t="s">
        <v>345</v>
      </c>
      <c r="C72" s="51">
        <v>77.359080000000006</v>
      </c>
      <c r="D72" s="51">
        <v>77.262730000000005</v>
      </c>
      <c r="E72" s="51">
        <v>77.4485733333334</v>
      </c>
      <c r="F72" s="187">
        <v>0.99612500000000004</v>
      </c>
      <c r="G72" s="51">
        <v>63.6040183333333</v>
      </c>
      <c r="H72" s="51">
        <v>57.8873416666667</v>
      </c>
      <c r="I72" s="51">
        <v>69.493250000000003</v>
      </c>
      <c r="J72" s="187">
        <v>0.81961333333332997</v>
      </c>
    </row>
    <row r="73" spans="1:10" x14ac:dyDescent="0.35">
      <c r="A73" s="76" t="s">
        <v>805</v>
      </c>
      <c r="B73" s="124" t="s">
        <v>346</v>
      </c>
      <c r="C73" s="51">
        <v>87.744338124999999</v>
      </c>
      <c r="D73" s="51">
        <v>87.493908125000004</v>
      </c>
      <c r="E73" s="51">
        <v>88.163211250000003</v>
      </c>
      <c r="F73" s="187">
        <v>0.98955000000000004</v>
      </c>
      <c r="G73" s="51">
        <v>80.019885625000001</v>
      </c>
      <c r="H73" s="51">
        <v>76.906842499999996</v>
      </c>
      <c r="I73" s="51">
        <v>83.435326875000001</v>
      </c>
      <c r="J73" s="187">
        <v>0.91502187499999998</v>
      </c>
    </row>
    <row r="74" spans="1:10" x14ac:dyDescent="0.35">
      <c r="A74" s="76" t="s">
        <v>805</v>
      </c>
      <c r="B74" s="124" t="s">
        <v>350</v>
      </c>
      <c r="C74" s="51">
        <v>88.828357499999996</v>
      </c>
      <c r="D74" s="51">
        <v>86.803517499999998</v>
      </c>
      <c r="E74" s="51">
        <v>90.795557500000001</v>
      </c>
      <c r="F74" s="187">
        <v>0.94543500000000003</v>
      </c>
      <c r="G74" s="51">
        <v>71.922967499999999</v>
      </c>
      <c r="H74" s="51">
        <v>63.873127500000002</v>
      </c>
      <c r="I74" s="51">
        <v>80.133245000000002</v>
      </c>
      <c r="J74" s="187">
        <v>0.78907000000000005</v>
      </c>
    </row>
    <row r="75" spans="1:10" ht="15" thickBot="1" x14ac:dyDescent="0.4">
      <c r="A75" s="76" t="s">
        <v>805</v>
      </c>
      <c r="B75" s="125" t="s">
        <v>1228</v>
      </c>
      <c r="C75" s="100">
        <v>80.927958000000004</v>
      </c>
      <c r="D75" s="100">
        <v>76.483115999999995</v>
      </c>
      <c r="E75" s="100">
        <v>85.734070000000003</v>
      </c>
      <c r="F75" s="102">
        <v>0.87815799999999999</v>
      </c>
      <c r="G75" s="100">
        <v>70.374725999999995</v>
      </c>
      <c r="H75" s="100">
        <v>61.205762</v>
      </c>
      <c r="I75" s="100">
        <v>80.517138000000003</v>
      </c>
      <c r="J75" s="102">
        <v>0.73624800000000001</v>
      </c>
    </row>
    <row r="76" spans="1:10" x14ac:dyDescent="0.35">
      <c r="A76" s="76" t="s">
        <v>805</v>
      </c>
      <c r="B76" s="124" t="s">
        <v>347</v>
      </c>
      <c r="C76" s="51">
        <v>97.143215999999995</v>
      </c>
      <c r="D76" s="51">
        <v>97.114168000000006</v>
      </c>
      <c r="E76" s="51">
        <v>97.176111000000006</v>
      </c>
      <c r="F76" s="187">
        <v>0.99925299999999995</v>
      </c>
      <c r="G76" s="51">
        <v>92.572111000000007</v>
      </c>
      <c r="H76" s="51">
        <v>90.517522</v>
      </c>
      <c r="I76" s="51">
        <v>94.740992000000006</v>
      </c>
      <c r="J76" s="187">
        <v>0.95387200000000005</v>
      </c>
    </row>
    <row r="77" spans="1:10" x14ac:dyDescent="0.35">
      <c r="A77" s="76" t="s">
        <v>805</v>
      </c>
      <c r="B77" s="124" t="s">
        <v>348</v>
      </c>
      <c r="C77" s="51">
        <v>98.841070000000002</v>
      </c>
      <c r="D77" s="51">
        <v>98.987736666666706</v>
      </c>
      <c r="E77" s="51">
        <v>98.698756666666696</v>
      </c>
      <c r="F77" s="187">
        <v>1.0029224999999999</v>
      </c>
      <c r="G77" s="51">
        <v>94.609506666666704</v>
      </c>
      <c r="H77" s="51">
        <v>93.830447500000005</v>
      </c>
      <c r="I77" s="51">
        <v>95.413752500000001</v>
      </c>
      <c r="J77" s="187">
        <v>0.98342499999999999</v>
      </c>
    </row>
    <row r="78" spans="1:10" x14ac:dyDescent="0.35">
      <c r="A78" s="76" t="s">
        <v>805</v>
      </c>
      <c r="B78" s="124" t="s">
        <v>617</v>
      </c>
      <c r="C78" s="51">
        <v>99.481400714285698</v>
      </c>
      <c r="D78" s="51">
        <v>99.520565000000005</v>
      </c>
      <c r="E78" s="51">
        <v>99.457565000000002</v>
      </c>
      <c r="F78" s="187">
        <v>1.00062785714286</v>
      </c>
      <c r="G78" s="51">
        <v>98.551313571428594</v>
      </c>
      <c r="H78" s="51">
        <v>98.380659285714302</v>
      </c>
      <c r="I78" s="51">
        <v>98.742270714285695</v>
      </c>
      <c r="J78" s="187">
        <v>0.99639</v>
      </c>
    </row>
    <row r="79" spans="1:10" ht="15" thickBot="1" x14ac:dyDescent="0.4">
      <c r="A79" s="76" t="s">
        <v>805</v>
      </c>
      <c r="B79" s="125" t="s">
        <v>1227</v>
      </c>
      <c r="C79" s="100">
        <v>99.502862857142901</v>
      </c>
      <c r="D79" s="100">
        <v>99.565472142857203</v>
      </c>
      <c r="E79" s="100">
        <v>99.455540714285704</v>
      </c>
      <c r="F79" s="102">
        <v>1.00110571428571</v>
      </c>
      <c r="G79" s="100">
        <v>98.007637142857206</v>
      </c>
      <c r="H79" s="100">
        <v>97.644812857142895</v>
      </c>
      <c r="I79" s="100">
        <v>98.386448571428602</v>
      </c>
      <c r="J79" s="102">
        <v>0.99245571428571</v>
      </c>
    </row>
    <row r="80" spans="1:10" x14ac:dyDescent="0.35">
      <c r="A80" s="76" t="s">
        <v>805</v>
      </c>
      <c r="B80" s="124" t="s">
        <v>626</v>
      </c>
      <c r="C80" s="51">
        <v>73.780609999999996</v>
      </c>
      <c r="D80" s="51">
        <v>69.348497142857198</v>
      </c>
      <c r="E80" s="51">
        <v>78.449987142857196</v>
      </c>
      <c r="F80" s="187">
        <v>0.85345142857142997</v>
      </c>
      <c r="G80" s="51">
        <v>64.318431428571401</v>
      </c>
      <c r="H80" s="51">
        <v>56.677001428571401</v>
      </c>
      <c r="I80" s="51">
        <v>72.237002857142897</v>
      </c>
      <c r="J80" s="187">
        <v>0.74750000000000005</v>
      </c>
    </row>
    <row r="81" spans="1:10" x14ac:dyDescent="0.35">
      <c r="A81" s="76" t="s">
        <v>805</v>
      </c>
      <c r="B81" s="124" t="s">
        <v>627</v>
      </c>
      <c r="C81" s="51">
        <v>97.758459999999999</v>
      </c>
      <c r="D81" s="51">
        <v>97.938018888888905</v>
      </c>
      <c r="E81" s="51">
        <v>97.660330555555603</v>
      </c>
      <c r="F81" s="187">
        <v>1.0029744444444399</v>
      </c>
      <c r="G81" s="51">
        <v>94.470420555555606</v>
      </c>
      <c r="H81" s="51">
        <v>93.184627777777806</v>
      </c>
      <c r="I81" s="51">
        <v>95.640533888888896</v>
      </c>
      <c r="J81" s="187">
        <v>0.97235333333332996</v>
      </c>
    </row>
    <row r="82" spans="1:10" x14ac:dyDescent="0.35">
      <c r="A82" s="76" t="s">
        <v>805</v>
      </c>
      <c r="B82" s="124" t="s">
        <v>628</v>
      </c>
      <c r="C82" s="51">
        <v>79.376737441860499</v>
      </c>
      <c r="D82" s="51">
        <v>77.145896046511695</v>
      </c>
      <c r="E82" s="51">
        <v>81.885717674418601</v>
      </c>
      <c r="F82" s="187">
        <v>0.92692558139534997</v>
      </c>
      <c r="G82" s="51">
        <v>67.858285813953501</v>
      </c>
      <c r="H82" s="51">
        <v>61.910657441860501</v>
      </c>
      <c r="I82" s="51">
        <v>74.255964418604705</v>
      </c>
      <c r="J82" s="187">
        <v>0.80594348837208996</v>
      </c>
    </row>
    <row r="83" spans="1:10" ht="15" thickBot="1" x14ac:dyDescent="0.4">
      <c r="A83" s="76" t="s">
        <v>805</v>
      </c>
      <c r="B83" s="125" t="s">
        <v>629</v>
      </c>
      <c r="C83" s="100">
        <v>97.0993371621622</v>
      </c>
      <c r="D83" s="100">
        <v>96.902598783783802</v>
      </c>
      <c r="E83" s="100">
        <v>97.297359864864902</v>
      </c>
      <c r="F83" s="102">
        <v>0.99305216216215997</v>
      </c>
      <c r="G83" s="100">
        <v>92.660042000000004</v>
      </c>
      <c r="H83" s="100">
        <v>91.317369866666695</v>
      </c>
      <c r="I83" s="100">
        <v>94.041815733333294</v>
      </c>
      <c r="J83" s="102">
        <v>0.96336279999999996</v>
      </c>
    </row>
    <row r="84" spans="1:10" x14ac:dyDescent="0.35">
      <c r="A84" s="76" t="s">
        <v>805</v>
      </c>
      <c r="B84" s="124" t="s">
        <v>326</v>
      </c>
      <c r="C84" s="51">
        <v>66.760105909090896</v>
      </c>
      <c r="D84" s="51">
        <v>62.589125454545503</v>
      </c>
      <c r="E84" s="51">
        <v>71.439054545454596</v>
      </c>
      <c r="F84" s="187">
        <v>0.85501590909090996</v>
      </c>
      <c r="G84" s="51">
        <v>53.503981818181799</v>
      </c>
      <c r="H84" s="51">
        <v>45.015509090909099</v>
      </c>
      <c r="I84" s="51">
        <v>62.809893181818197</v>
      </c>
      <c r="J84" s="187">
        <v>0.69209363636363996</v>
      </c>
    </row>
    <row r="85" spans="1:10" x14ac:dyDescent="0.35">
      <c r="A85" s="76" t="s">
        <v>805</v>
      </c>
      <c r="B85" s="124" t="s">
        <v>327</v>
      </c>
      <c r="C85" s="51">
        <v>46.990049999999997</v>
      </c>
      <c r="D85" s="51">
        <v>32.113219999999998</v>
      </c>
      <c r="E85" s="51">
        <v>61.879069999999999</v>
      </c>
      <c r="F85" s="187">
        <v>0.51897000000000004</v>
      </c>
      <c r="G85" s="51">
        <v>31.44885</v>
      </c>
      <c r="H85" s="51">
        <v>17.01784</v>
      </c>
      <c r="I85" s="51">
        <v>45.417099999999998</v>
      </c>
      <c r="J85" s="187">
        <v>0.37469999999999998</v>
      </c>
    </row>
    <row r="86" spans="1:10" x14ac:dyDescent="0.35">
      <c r="A86" s="76" t="s">
        <v>805</v>
      </c>
      <c r="B86" s="124" t="s">
        <v>328</v>
      </c>
      <c r="C86" s="51">
        <v>85.546147272727296</v>
      </c>
      <c r="D86" s="51">
        <v>83.690086363636397</v>
      </c>
      <c r="E86" s="51">
        <v>87.513012272727295</v>
      </c>
      <c r="F86" s="187">
        <v>0.95020090909091004</v>
      </c>
      <c r="G86" s="51">
        <v>74.809728636363701</v>
      </c>
      <c r="H86" s="51">
        <v>69.363396363636397</v>
      </c>
      <c r="I86" s="51">
        <v>80.405974999999998</v>
      </c>
      <c r="J86" s="187">
        <v>0.85094454545455001</v>
      </c>
    </row>
    <row r="87" spans="1:10" x14ac:dyDescent="0.35">
      <c r="A87" s="76" t="s">
        <v>805</v>
      </c>
      <c r="B87" s="124" t="s">
        <v>329</v>
      </c>
      <c r="C87" s="51">
        <v>94.780648461538505</v>
      </c>
      <c r="D87" s="51">
        <v>94.583954615384599</v>
      </c>
      <c r="E87" s="51">
        <v>94.962315769230798</v>
      </c>
      <c r="F87" s="187">
        <v>0.99485384615384997</v>
      </c>
      <c r="G87" s="51">
        <v>85.748264615384599</v>
      </c>
      <c r="H87" s="51">
        <v>82.861538461538501</v>
      </c>
      <c r="I87" s="51">
        <v>88.732171153846195</v>
      </c>
      <c r="J87" s="187">
        <v>0.92645076923076997</v>
      </c>
    </row>
    <row r="88" spans="1:10" x14ac:dyDescent="0.35">
      <c r="A88" s="76" t="s">
        <v>805</v>
      </c>
      <c r="B88" s="124" t="s">
        <v>330</v>
      </c>
      <c r="C88" s="51">
        <v>95.971282000000002</v>
      </c>
      <c r="D88" s="51">
        <v>96.994069999999994</v>
      </c>
      <c r="E88" s="51">
        <v>94.946060000000003</v>
      </c>
      <c r="F88" s="187">
        <v>1.02135</v>
      </c>
      <c r="G88" s="51">
        <v>89.873193999999998</v>
      </c>
      <c r="H88" s="51">
        <v>89.242232000000001</v>
      </c>
      <c r="I88" s="51">
        <v>90.500926000000007</v>
      </c>
      <c r="J88" s="187">
        <v>0.98629800000000001</v>
      </c>
    </row>
    <row r="89" spans="1:10" x14ac:dyDescent="0.35">
      <c r="A89" s="76" t="s">
        <v>805</v>
      </c>
      <c r="B89" s="124" t="s">
        <v>331</v>
      </c>
      <c r="C89" s="51">
        <v>98.854971951219497</v>
      </c>
      <c r="D89" s="51">
        <v>98.945057560975599</v>
      </c>
      <c r="E89" s="51">
        <v>98.770871951219604</v>
      </c>
      <c r="F89" s="187">
        <v>1.00171853658537</v>
      </c>
      <c r="G89" s="51">
        <v>96.187643170731704</v>
      </c>
      <c r="H89" s="51">
        <v>95.558944390243894</v>
      </c>
      <c r="I89" s="51">
        <v>96.830983414634204</v>
      </c>
      <c r="J89" s="187">
        <v>0.98652878048781001</v>
      </c>
    </row>
    <row r="90" spans="1:10" ht="15" thickBot="1" x14ac:dyDescent="0.4">
      <c r="A90" s="76" t="s">
        <v>805</v>
      </c>
      <c r="B90" s="125" t="s">
        <v>830</v>
      </c>
      <c r="C90" s="100">
        <v>99.207206666666707</v>
      </c>
      <c r="D90" s="100">
        <v>99.422527916666695</v>
      </c>
      <c r="E90" s="100">
        <v>99.062650416666699</v>
      </c>
      <c r="F90" s="102">
        <v>1.0036516666666699</v>
      </c>
      <c r="G90" s="100">
        <v>97.764569600000002</v>
      </c>
      <c r="H90" s="100">
        <v>97.437118799999993</v>
      </c>
      <c r="I90" s="100">
        <v>98.0205828</v>
      </c>
      <c r="J90" s="102">
        <v>0.99409639999999999</v>
      </c>
    </row>
    <row r="91" spans="1:10" x14ac:dyDescent="0.35">
      <c r="A91" s="76" t="s">
        <v>805</v>
      </c>
      <c r="B91" s="124" t="s">
        <v>332</v>
      </c>
      <c r="C91" s="51">
        <v>70.356761612903199</v>
      </c>
      <c r="D91" s="51">
        <v>66.649946774193594</v>
      </c>
      <c r="E91" s="51">
        <v>74.449295161290294</v>
      </c>
      <c r="F91" s="187">
        <v>0.87564096774194</v>
      </c>
      <c r="G91" s="51">
        <v>57.541360322580601</v>
      </c>
      <c r="H91" s="51">
        <v>49.727654516129</v>
      </c>
      <c r="I91" s="51">
        <v>66.022259354838695</v>
      </c>
      <c r="J91" s="187">
        <v>0.72618064516128999</v>
      </c>
    </row>
    <row r="92" spans="1:10" x14ac:dyDescent="0.35">
      <c r="A92" s="76" t="s">
        <v>805</v>
      </c>
      <c r="B92" s="124" t="s">
        <v>333</v>
      </c>
      <c r="C92" s="51">
        <v>86.984178999999997</v>
      </c>
      <c r="D92" s="51">
        <v>85.425576000000007</v>
      </c>
      <c r="E92" s="51">
        <v>88.567539999999994</v>
      </c>
      <c r="F92" s="187">
        <v>0.95024699999999995</v>
      </c>
      <c r="G92" s="51">
        <v>71.234930000000006</v>
      </c>
      <c r="H92" s="51">
        <v>65.574173999999999</v>
      </c>
      <c r="I92" s="51">
        <v>77.118437</v>
      </c>
      <c r="J92" s="187">
        <v>0.827264</v>
      </c>
    </row>
    <row r="93" spans="1:10" x14ac:dyDescent="0.35">
      <c r="A93" s="76" t="s">
        <v>805</v>
      </c>
      <c r="B93" s="124" t="s">
        <v>334</v>
      </c>
      <c r="C93" s="51">
        <v>88.779771666666704</v>
      </c>
      <c r="D93" s="51">
        <v>87.266076666666706</v>
      </c>
      <c r="E93" s="51">
        <v>90.347531666666697</v>
      </c>
      <c r="F93" s="187">
        <v>0.95480166666666999</v>
      </c>
      <c r="G93" s="51">
        <v>78.533034999999998</v>
      </c>
      <c r="H93" s="51">
        <v>73.499904999999998</v>
      </c>
      <c r="I93" s="51">
        <v>83.904233333333394</v>
      </c>
      <c r="J93" s="187">
        <v>0.85114000000000001</v>
      </c>
    </row>
    <row r="94" spans="1:10" x14ac:dyDescent="0.35">
      <c r="A94" s="76" t="s">
        <v>805</v>
      </c>
      <c r="B94" s="124" t="s">
        <v>335</v>
      </c>
      <c r="C94" s="51">
        <v>96.664638124999996</v>
      </c>
      <c r="D94" s="51">
        <v>97.013485000000003</v>
      </c>
      <c r="E94" s="51">
        <v>96.331512500000002</v>
      </c>
      <c r="F94" s="187">
        <v>1.0070587499999999</v>
      </c>
      <c r="G94" s="51">
        <v>92.038351176470599</v>
      </c>
      <c r="H94" s="51">
        <v>91.668288235294099</v>
      </c>
      <c r="I94" s="51">
        <v>92.412244705882401</v>
      </c>
      <c r="J94" s="187">
        <v>0.98870411764706001</v>
      </c>
    </row>
    <row r="95" spans="1:10" x14ac:dyDescent="0.35">
      <c r="A95" s="76" t="s">
        <v>805</v>
      </c>
      <c r="B95" s="124" t="s">
        <v>336</v>
      </c>
      <c r="C95" s="51">
        <v>71.083210625000007</v>
      </c>
      <c r="D95" s="51">
        <v>69.436014374999999</v>
      </c>
      <c r="E95" s="51">
        <v>72.943344999999994</v>
      </c>
      <c r="F95" s="187">
        <v>0.91419312500000005</v>
      </c>
      <c r="G95" s="51">
        <v>59.921229375000003</v>
      </c>
      <c r="H95" s="51">
        <v>55.108016249999999</v>
      </c>
      <c r="I95" s="51">
        <v>65.109941250000006</v>
      </c>
      <c r="J95" s="187">
        <v>0.79337500000000005</v>
      </c>
    </row>
    <row r="96" spans="1:10" ht="15" thickBot="1" x14ac:dyDescent="0.4">
      <c r="A96" s="76" t="s">
        <v>805</v>
      </c>
      <c r="B96" s="125" t="s">
        <v>337</v>
      </c>
      <c r="C96" s="100">
        <v>95.007180000000005</v>
      </c>
      <c r="D96" s="100">
        <v>93.869896249999996</v>
      </c>
      <c r="E96" s="100">
        <v>96.152909374999993</v>
      </c>
      <c r="F96" s="102">
        <v>0.965424375</v>
      </c>
      <c r="G96" s="100">
        <v>89.558625000000006</v>
      </c>
      <c r="H96" s="100">
        <v>86.873765625000004</v>
      </c>
      <c r="I96" s="100">
        <v>92.316453124999995</v>
      </c>
      <c r="J96" s="102">
        <v>0.91634562500000005</v>
      </c>
    </row>
    <row r="97" spans="1:10" x14ac:dyDescent="0.35">
      <c r="A97" s="76" t="s">
        <v>805</v>
      </c>
      <c r="B97" s="124" t="s">
        <v>338</v>
      </c>
      <c r="C97" s="51">
        <v>72.513323939393999</v>
      </c>
      <c r="D97" s="51">
        <v>68.931875757575796</v>
      </c>
      <c r="E97" s="51">
        <v>76.515226666666706</v>
      </c>
      <c r="F97" s="187">
        <v>0.88217484848484995</v>
      </c>
      <c r="G97" s="51">
        <v>61.493047878787898</v>
      </c>
      <c r="H97" s="51">
        <v>54.460330606060602</v>
      </c>
      <c r="I97" s="51">
        <v>69.090565757575803</v>
      </c>
      <c r="J97" s="187">
        <v>0.75821696969696994</v>
      </c>
    </row>
    <row r="98" spans="1:10" x14ac:dyDescent="0.35">
      <c r="A98" s="76" t="s">
        <v>805</v>
      </c>
      <c r="B98" s="124" t="s">
        <v>339</v>
      </c>
      <c r="C98" s="51">
        <v>89.268602857142895</v>
      </c>
      <c r="D98" s="51">
        <v>87.728077142857202</v>
      </c>
      <c r="E98" s="51">
        <v>90.785668571428602</v>
      </c>
      <c r="F98" s="187">
        <v>0.95363285714285995</v>
      </c>
      <c r="G98" s="51">
        <v>78.593531428571495</v>
      </c>
      <c r="H98" s="51">
        <v>74.310162857142899</v>
      </c>
      <c r="I98" s="51">
        <v>82.937603571428596</v>
      </c>
      <c r="J98" s="187">
        <v>0.87334571428570995</v>
      </c>
    </row>
    <row r="99" spans="1:10" ht="15" thickBot="1" x14ac:dyDescent="0.4">
      <c r="A99" s="76" t="s">
        <v>805</v>
      </c>
      <c r="B99" s="125" t="s">
        <v>623</v>
      </c>
      <c r="C99" s="100">
        <v>66.871159000000006</v>
      </c>
      <c r="D99" s="100">
        <v>62.287675999999998</v>
      </c>
      <c r="E99" s="100">
        <v>71.69023</v>
      </c>
      <c r="F99" s="102">
        <v>0.83625700000000003</v>
      </c>
      <c r="G99" s="100">
        <v>55.938428000000002</v>
      </c>
      <c r="H99" s="100">
        <v>48.219988999999998</v>
      </c>
      <c r="I99" s="100">
        <v>63.933534000000002</v>
      </c>
      <c r="J99" s="102">
        <v>0.710372</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1217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634</v>
      </c>
      <c r="D1" s="92"/>
      <c r="E1" s="173"/>
      <c r="F1" s="92"/>
      <c r="G1" s="92"/>
      <c r="H1" s="173"/>
      <c r="I1" s="92"/>
      <c r="J1" s="92"/>
      <c r="K1" s="173"/>
    </row>
    <row r="2" spans="1:11" ht="63.5" thickBot="1" x14ac:dyDescent="0.4">
      <c r="A2" s="8" t="s">
        <v>1013</v>
      </c>
      <c r="B2" s="121" t="s">
        <v>625</v>
      </c>
      <c r="C2" s="161" t="s">
        <v>798</v>
      </c>
      <c r="D2" s="171" t="s">
        <v>799</v>
      </c>
      <c r="E2" s="172" t="s">
        <v>800</v>
      </c>
      <c r="F2" s="161" t="s">
        <v>635</v>
      </c>
      <c r="G2" s="171" t="s">
        <v>637</v>
      </c>
      <c r="H2" s="172" t="s">
        <v>638</v>
      </c>
      <c r="I2" s="161" t="s">
        <v>639</v>
      </c>
      <c r="J2" s="171" t="s">
        <v>640</v>
      </c>
      <c r="K2" s="172" t="s">
        <v>641</v>
      </c>
    </row>
    <row r="3" spans="1:11" x14ac:dyDescent="0.35">
      <c r="A3" s="27" t="s">
        <v>44</v>
      </c>
      <c r="B3" s="147" t="s">
        <v>351</v>
      </c>
      <c r="C3" s="150">
        <v>52.478486634309498</v>
      </c>
      <c r="D3" s="150">
        <v>40.1388833955804</v>
      </c>
      <c r="E3" s="188">
        <v>7.3826299701101297</v>
      </c>
      <c r="F3" s="150">
        <v>36.570079377839697</v>
      </c>
      <c r="G3" s="150">
        <v>47.827083742727702</v>
      </c>
      <c r="H3" s="188">
        <v>15.6028368794326</v>
      </c>
      <c r="I3" s="150">
        <v>19.008225394724398</v>
      </c>
      <c r="J3" s="150">
        <v>19.654281302196601</v>
      </c>
      <c r="K3" s="188">
        <v>61.337493303079</v>
      </c>
    </row>
    <row r="4" spans="1:11" x14ac:dyDescent="0.35">
      <c r="A4" s="27" t="s">
        <v>45</v>
      </c>
      <c r="B4" s="156" t="s">
        <v>0</v>
      </c>
      <c r="C4" s="56">
        <v>13.138817326703</v>
      </c>
      <c r="D4" s="56">
        <v>42.3761308489605</v>
      </c>
      <c r="E4" s="189">
        <v>44.485051824336502</v>
      </c>
      <c r="F4" s="56">
        <v>4.27895316923476</v>
      </c>
      <c r="G4" s="56">
        <v>33.691353489075702</v>
      </c>
      <c r="H4" s="189">
        <v>62.029693341689601</v>
      </c>
      <c r="I4" s="56">
        <v>4.3457600760292001</v>
      </c>
      <c r="J4" s="56">
        <v>24.2429478595188</v>
      </c>
      <c r="K4" s="189">
        <v>71.411292064451999</v>
      </c>
    </row>
    <row r="5" spans="1:11" x14ac:dyDescent="0.35">
      <c r="A5" s="77" t="s">
        <v>46</v>
      </c>
      <c r="B5" s="122" t="s">
        <v>1</v>
      </c>
      <c r="C5" s="49">
        <v>17.369863013698598</v>
      </c>
      <c r="D5" s="49">
        <v>39.956164383561699</v>
      </c>
      <c r="E5" s="190">
        <v>42.673972602739703</v>
      </c>
      <c r="F5" s="49">
        <v>5.5311814478220001</v>
      </c>
      <c r="G5" s="49">
        <v>31.792541523033499</v>
      </c>
      <c r="H5" s="190">
        <v>62.676277029144501</v>
      </c>
      <c r="I5" s="49">
        <v>5.3686471009305698</v>
      </c>
      <c r="J5" s="49">
        <v>20.194066650759599</v>
      </c>
      <c r="K5" s="190">
        <v>74.437286248309903</v>
      </c>
    </row>
    <row r="6" spans="1:11" x14ac:dyDescent="0.35">
      <c r="A6" s="77" t="s">
        <v>47</v>
      </c>
      <c r="B6" s="122" t="s">
        <v>2</v>
      </c>
      <c r="C6" s="49">
        <v>32.030989113738102</v>
      </c>
      <c r="D6" s="49">
        <v>47.144860749348801</v>
      </c>
      <c r="E6" s="190">
        <v>20.824150136913101</v>
      </c>
      <c r="F6" s="49">
        <v>14.620192817035701</v>
      </c>
      <c r="G6" s="49">
        <v>48.781650598580399</v>
      </c>
      <c r="H6" s="190">
        <v>36.598156584384</v>
      </c>
      <c r="I6" s="49">
        <v>10.5429767142397</v>
      </c>
      <c r="J6" s="49">
        <v>24.444682905891199</v>
      </c>
      <c r="K6" s="190">
        <v>65.012340379869102</v>
      </c>
    </row>
    <row r="7" spans="1:11" x14ac:dyDescent="0.35">
      <c r="A7" s="77" t="s">
        <v>48</v>
      </c>
      <c r="B7" s="122" t="s">
        <v>3</v>
      </c>
      <c r="C7" s="49">
        <v>40.069677374736301</v>
      </c>
      <c r="D7" s="49">
        <v>43.897610567447003</v>
      </c>
      <c r="E7" s="190">
        <v>16.032712057816699</v>
      </c>
      <c r="F7" s="49">
        <v>22.8170673444871</v>
      </c>
      <c r="G7" s="49">
        <v>48.983037482664102</v>
      </c>
      <c r="H7" s="190">
        <v>28.199895172848802</v>
      </c>
      <c r="I7" s="49">
        <v>12.397976524133499</v>
      </c>
      <c r="J7" s="49">
        <v>22.4454109754356</v>
      </c>
      <c r="K7" s="190">
        <v>65.156612500430995</v>
      </c>
    </row>
    <row r="8" spans="1:11" x14ac:dyDescent="0.35">
      <c r="A8" s="77" t="s">
        <v>49</v>
      </c>
      <c r="B8" s="122" t="s">
        <v>4</v>
      </c>
      <c r="C8" s="49">
        <v>66.231881649856902</v>
      </c>
      <c r="D8" s="49">
        <v>24.8913037457976</v>
      </c>
      <c r="E8" s="190">
        <v>8.8768146043456397</v>
      </c>
      <c r="F8" s="49">
        <v>45.562694685350102</v>
      </c>
      <c r="G8" s="49">
        <v>36.650627635155303</v>
      </c>
      <c r="H8" s="190">
        <v>17.786677679494701</v>
      </c>
      <c r="I8" s="49">
        <v>20.502453439065299</v>
      </c>
      <c r="J8" s="49">
        <v>15.823406794819</v>
      </c>
      <c r="K8" s="190">
        <v>63.674139766115701</v>
      </c>
    </row>
    <row r="9" spans="1:11" x14ac:dyDescent="0.35">
      <c r="A9" s="77" t="s">
        <v>50</v>
      </c>
      <c r="B9" s="122" t="s">
        <v>5</v>
      </c>
      <c r="C9" s="49">
        <v>24.320715281003299</v>
      </c>
      <c r="D9" s="49">
        <v>44.664421737110999</v>
      </c>
      <c r="E9" s="190">
        <v>31.014862981885699</v>
      </c>
      <c r="F9" s="49">
        <v>10.133333333333301</v>
      </c>
      <c r="G9" s="49">
        <v>41.858937198067601</v>
      </c>
      <c r="H9" s="190">
        <v>48.007729468599102</v>
      </c>
      <c r="I9" s="49">
        <v>8.6408035749594703</v>
      </c>
      <c r="J9" s="49">
        <v>23.5219678095464</v>
      </c>
      <c r="K9" s="190">
        <v>67.837228615494197</v>
      </c>
    </row>
    <row r="10" spans="1:11" x14ac:dyDescent="0.35">
      <c r="A10" s="77" t="s">
        <v>51</v>
      </c>
      <c r="B10" s="122" t="s">
        <v>6</v>
      </c>
      <c r="C10" s="49">
        <v>12.089549047418799</v>
      </c>
      <c r="D10" s="49">
        <v>38.917438211109797</v>
      </c>
      <c r="E10" s="190">
        <v>48.993012741471397</v>
      </c>
      <c r="F10" s="49">
        <v>4.4676526499671603</v>
      </c>
      <c r="G10" s="49">
        <v>29.371264152876002</v>
      </c>
      <c r="H10" s="190">
        <v>66.161083197156898</v>
      </c>
      <c r="I10" s="49">
        <v>4.2655721819294001</v>
      </c>
      <c r="J10" s="49">
        <v>21.938457681939699</v>
      </c>
      <c r="K10" s="190">
        <v>73.795970136130904</v>
      </c>
    </row>
    <row r="11" spans="1:11" x14ac:dyDescent="0.35">
      <c r="A11" s="27" t="s">
        <v>52</v>
      </c>
      <c r="B11" s="122" t="s">
        <v>552</v>
      </c>
      <c r="C11" s="56">
        <v>28.311890690028701</v>
      </c>
      <c r="D11" s="56">
        <v>46.523251173485903</v>
      </c>
      <c r="E11" s="189">
        <v>25.1648581364854</v>
      </c>
      <c r="F11" s="56">
        <v>14.321840845683299</v>
      </c>
      <c r="G11" s="56">
        <v>47.1007704318002</v>
      </c>
      <c r="H11" s="189">
        <v>38.577388722516602</v>
      </c>
      <c r="I11" s="56">
        <v>8.9173449983030508</v>
      </c>
      <c r="J11" s="56">
        <v>21.814714454255</v>
      </c>
      <c r="K11" s="189">
        <v>69.267940547441896</v>
      </c>
    </row>
    <row r="12" spans="1:11" ht="15" thickBot="1" x14ac:dyDescent="0.4">
      <c r="A12" s="77" t="s">
        <v>53</v>
      </c>
      <c r="B12" s="123" t="s">
        <v>7</v>
      </c>
      <c r="C12" s="108">
        <v>10.4441023886894</v>
      </c>
      <c r="D12" s="108">
        <v>31.9993158884898</v>
      </c>
      <c r="E12" s="191">
        <v>57.556581722820802</v>
      </c>
      <c r="F12" s="108">
        <v>3.1451284629935601</v>
      </c>
      <c r="G12" s="108">
        <v>21.437636185140001</v>
      </c>
      <c r="H12" s="191">
        <v>75.417235351866495</v>
      </c>
      <c r="I12" s="108">
        <v>3.0968259661622799</v>
      </c>
      <c r="J12" s="108">
        <v>15.5832233982406</v>
      </c>
      <c r="K12" s="191">
        <v>81.319950635597095</v>
      </c>
    </row>
    <row r="13" spans="1:11" ht="15" thickBot="1" x14ac:dyDescent="0.4">
      <c r="A13" s="74" t="s">
        <v>805</v>
      </c>
      <c r="B13" s="126" t="s">
        <v>8</v>
      </c>
      <c r="C13" s="129">
        <v>31.2438823414053</v>
      </c>
      <c r="D13" s="129">
        <v>37.731825930787302</v>
      </c>
      <c r="E13" s="192">
        <v>31.024291727807402</v>
      </c>
      <c r="F13" s="129">
        <v>20.5778809762039</v>
      </c>
      <c r="G13" s="129">
        <v>37.886414060120899</v>
      </c>
      <c r="H13" s="192">
        <v>41.535704963675101</v>
      </c>
      <c r="I13" s="129">
        <v>11.022371042677699</v>
      </c>
      <c r="J13" s="129">
        <v>20.043649169518901</v>
      </c>
      <c r="K13" s="192">
        <v>68.933979787803395</v>
      </c>
    </row>
    <row r="14" spans="1:11" x14ac:dyDescent="0.35">
      <c r="A14" s="77" t="s">
        <v>54</v>
      </c>
      <c r="B14" s="122" t="s">
        <v>9</v>
      </c>
      <c r="C14" s="49">
        <v>55.230905447597699</v>
      </c>
      <c r="D14" s="49">
        <v>38.0896904173851</v>
      </c>
      <c r="E14" s="190">
        <v>6.6794041350171698</v>
      </c>
      <c r="F14" s="49">
        <v>31.926288617176699</v>
      </c>
      <c r="G14" s="49">
        <v>53.534453457288002</v>
      </c>
      <c r="H14" s="190">
        <v>14.539257925535299</v>
      </c>
      <c r="I14" s="49">
        <v>18.2281787072606</v>
      </c>
      <c r="J14" s="49">
        <v>20.8580770000667</v>
      </c>
      <c r="K14" s="190">
        <v>60.913744292672703</v>
      </c>
    </row>
    <row r="15" spans="1:11" x14ac:dyDescent="0.35">
      <c r="A15" s="77" t="s">
        <v>55</v>
      </c>
      <c r="B15" s="122" t="s">
        <v>10</v>
      </c>
      <c r="C15" s="49">
        <v>21.988739725663599</v>
      </c>
      <c r="D15" s="49">
        <v>56.719648381999498</v>
      </c>
      <c r="E15" s="190">
        <v>21.291611892336899</v>
      </c>
      <c r="F15" s="49">
        <v>9.3392777316559208</v>
      </c>
      <c r="G15" s="49">
        <v>55.1771345552079</v>
      </c>
      <c r="H15" s="190">
        <v>35.483587713136203</v>
      </c>
      <c r="I15" s="49">
        <v>7.2266749508128898</v>
      </c>
      <c r="J15" s="49">
        <v>25.279900590245401</v>
      </c>
      <c r="K15" s="190">
        <v>67.493424458941703</v>
      </c>
    </row>
    <row r="16" spans="1:11" x14ac:dyDescent="0.35">
      <c r="A16" s="77" t="s">
        <v>56</v>
      </c>
      <c r="B16" s="122" t="s">
        <v>11</v>
      </c>
      <c r="C16" s="49">
        <v>37.679871483747498</v>
      </c>
      <c r="D16" s="49">
        <v>52.322521106060101</v>
      </c>
      <c r="E16" s="190">
        <v>9.9976074101924404</v>
      </c>
      <c r="F16" s="49">
        <v>15.315801303663701</v>
      </c>
      <c r="G16" s="49">
        <v>65.803551359856201</v>
      </c>
      <c r="H16" s="190">
        <v>18.880647336480099</v>
      </c>
      <c r="I16" s="49">
        <v>11.4484263453739</v>
      </c>
      <c r="J16" s="49">
        <v>23.8004885800346</v>
      </c>
      <c r="K16" s="190">
        <v>64.751085074591501</v>
      </c>
    </row>
    <row r="17" spans="1:11" x14ac:dyDescent="0.35">
      <c r="A17" s="27" t="s">
        <v>57</v>
      </c>
      <c r="B17" s="154" t="s">
        <v>352</v>
      </c>
      <c r="C17" s="150">
        <v>66.859371258509199</v>
      </c>
      <c r="D17" s="150">
        <v>25.715230504338699</v>
      </c>
      <c r="E17" s="188">
        <v>7.4253982371520797</v>
      </c>
      <c r="F17" s="150">
        <v>44.805669783080397</v>
      </c>
      <c r="G17" s="150">
        <v>39.3780695445856</v>
      </c>
      <c r="H17" s="188">
        <v>15.816260672334</v>
      </c>
      <c r="I17" s="150">
        <v>21.264102780610401</v>
      </c>
      <c r="J17" s="150">
        <v>16.2458836443469</v>
      </c>
      <c r="K17" s="188">
        <v>62.490013575042703</v>
      </c>
    </row>
    <row r="18" spans="1:11" x14ac:dyDescent="0.35">
      <c r="A18" s="27" t="s">
        <v>58</v>
      </c>
      <c r="B18" s="154" t="s">
        <v>921</v>
      </c>
      <c r="C18" s="150">
        <v>15.6794737628943</v>
      </c>
      <c r="D18" s="150">
        <v>63.991628046045797</v>
      </c>
      <c r="E18" s="188">
        <v>20.328898191059999</v>
      </c>
      <c r="F18" s="150">
        <v>5.5264770240700196</v>
      </c>
      <c r="G18" s="150">
        <v>60.372866520787802</v>
      </c>
      <c r="H18" s="188">
        <v>34.1006564551422</v>
      </c>
      <c r="I18" s="150">
        <v>5.0873913280214902</v>
      </c>
      <c r="J18" s="150">
        <v>29.500698767627998</v>
      </c>
      <c r="K18" s="188">
        <v>65.411909904350495</v>
      </c>
    </row>
    <row r="19" spans="1:11" x14ac:dyDescent="0.35">
      <c r="A19" s="27" t="s">
        <v>59</v>
      </c>
      <c r="B19" s="122" t="s">
        <v>577</v>
      </c>
      <c r="C19" s="56">
        <v>31.6832357347133</v>
      </c>
      <c r="D19" s="56">
        <v>45.8243059768322</v>
      </c>
      <c r="E19" s="189">
        <v>22.4924582884545</v>
      </c>
      <c r="F19" s="56">
        <v>14.0429157678576</v>
      </c>
      <c r="G19" s="56">
        <v>49.164534693387203</v>
      </c>
      <c r="H19" s="189">
        <v>36.792549538755303</v>
      </c>
      <c r="I19" s="56">
        <v>9.4808544514953397</v>
      </c>
      <c r="J19" s="56">
        <v>22.638731023565501</v>
      </c>
      <c r="K19" s="189">
        <v>67.880414524939198</v>
      </c>
    </row>
    <row r="20" spans="1:11" x14ac:dyDescent="0.35">
      <c r="A20" s="27" t="s">
        <v>60</v>
      </c>
      <c r="B20" s="154" t="s">
        <v>353</v>
      </c>
      <c r="C20" s="150">
        <v>15.629123185798299</v>
      </c>
      <c r="D20" s="150">
        <v>65.611131102314999</v>
      </c>
      <c r="E20" s="188">
        <v>18.759745711886801</v>
      </c>
      <c r="F20" s="150">
        <v>6.2700262161374898</v>
      </c>
      <c r="G20" s="150">
        <v>63.916399650451503</v>
      </c>
      <c r="H20" s="188">
        <v>29.813574133410999</v>
      </c>
      <c r="I20" s="150">
        <v>5.4761364495877798</v>
      </c>
      <c r="J20" s="150">
        <v>30.6406474548068</v>
      </c>
      <c r="K20" s="188">
        <v>63.883216095605498</v>
      </c>
    </row>
    <row r="21" spans="1:11" x14ac:dyDescent="0.35">
      <c r="A21" s="27" t="s">
        <v>61</v>
      </c>
      <c r="B21" s="154" t="s">
        <v>354</v>
      </c>
      <c r="C21" s="150">
        <v>16.346704871060201</v>
      </c>
      <c r="D21" s="150">
        <v>59.247851002865403</v>
      </c>
      <c r="E21" s="188">
        <v>24.405444126074499</v>
      </c>
      <c r="F21" s="150">
        <v>6.7274065893613102</v>
      </c>
      <c r="G21" s="150">
        <v>52.857537272225301</v>
      </c>
      <c r="H21" s="188">
        <v>40.415056138413398</v>
      </c>
      <c r="I21" s="150">
        <v>6.1101710847903803</v>
      </c>
      <c r="J21" s="150">
        <v>29.338221470201201</v>
      </c>
      <c r="K21" s="188">
        <v>64.5516074450085</v>
      </c>
    </row>
    <row r="22" spans="1:11" ht="15" thickBot="1" x14ac:dyDescent="0.4">
      <c r="A22" s="77" t="s">
        <v>62</v>
      </c>
      <c r="B22" s="122" t="s">
        <v>555</v>
      </c>
      <c r="C22" s="49">
        <v>39.671361502347402</v>
      </c>
      <c r="D22" s="49">
        <v>51.408450704225402</v>
      </c>
      <c r="E22" s="190">
        <v>8.92018779342723</v>
      </c>
      <c r="F22" s="49">
        <v>19.533231861998999</v>
      </c>
      <c r="G22" s="49">
        <v>64.2820903094876</v>
      </c>
      <c r="H22" s="190">
        <v>16.184677828513401</v>
      </c>
      <c r="I22" s="49">
        <v>14.861329147043399</v>
      </c>
      <c r="J22" s="49">
        <v>25.798011512297201</v>
      </c>
      <c r="K22" s="190">
        <v>59.3406593406594</v>
      </c>
    </row>
    <row r="23" spans="1:11" ht="15" thickBot="1" x14ac:dyDescent="0.4">
      <c r="A23" s="74" t="s">
        <v>805</v>
      </c>
      <c r="B23" s="126" t="s">
        <v>12</v>
      </c>
      <c r="C23" s="129">
        <v>34.479841668297802</v>
      </c>
      <c r="D23" s="129">
        <v>46.438738611896198</v>
      </c>
      <c r="E23" s="192">
        <v>19.081419719806</v>
      </c>
      <c r="F23" s="129">
        <v>17.287199279245701</v>
      </c>
      <c r="G23" s="129">
        <v>50.492776835886197</v>
      </c>
      <c r="H23" s="192">
        <v>32.220023884868098</v>
      </c>
      <c r="I23" s="129">
        <v>10.7542125217121</v>
      </c>
      <c r="J23" s="129">
        <v>22.737206101395898</v>
      </c>
      <c r="K23" s="192">
        <v>66.508581376892096</v>
      </c>
    </row>
    <row r="24" spans="1:11" x14ac:dyDescent="0.35">
      <c r="A24" s="77" t="s">
        <v>63</v>
      </c>
      <c r="B24" s="122" t="s">
        <v>13</v>
      </c>
      <c r="C24" s="49">
        <v>32.794283565250097</v>
      </c>
      <c r="D24" s="49">
        <v>39.902218879277903</v>
      </c>
      <c r="E24" s="190">
        <v>27.303497555471999</v>
      </c>
      <c r="F24" s="49">
        <v>15.9750058948361</v>
      </c>
      <c r="G24" s="49">
        <v>37.892006602216497</v>
      </c>
      <c r="H24" s="190">
        <v>46.132987502947401</v>
      </c>
      <c r="I24" s="49">
        <v>12.404510731175</v>
      </c>
      <c r="J24" s="49">
        <v>19.206984357948301</v>
      </c>
      <c r="K24" s="190">
        <v>68.388504910876705</v>
      </c>
    </row>
    <row r="25" spans="1:11" x14ac:dyDescent="0.35">
      <c r="A25" s="77" t="s">
        <v>64</v>
      </c>
      <c r="B25" s="122" t="s">
        <v>14</v>
      </c>
      <c r="C25" s="49">
        <v>61.167760860455402</v>
      </c>
      <c r="D25" s="49">
        <v>21.3856683894399</v>
      </c>
      <c r="E25" s="190">
        <v>17.446570750104801</v>
      </c>
      <c r="F25" s="49">
        <v>40.781476121563003</v>
      </c>
      <c r="G25" s="49">
        <v>28.4804630969609</v>
      </c>
      <c r="H25" s="190">
        <v>30.738060781476101</v>
      </c>
      <c r="I25" s="49">
        <v>25.726428147855302</v>
      </c>
      <c r="J25" s="49">
        <v>14.6866969756869</v>
      </c>
      <c r="K25" s="190">
        <v>59.586874876457799</v>
      </c>
    </row>
    <row r="26" spans="1:11" x14ac:dyDescent="0.35">
      <c r="A26" s="77" t="s">
        <v>65</v>
      </c>
      <c r="B26" s="122" t="s">
        <v>15</v>
      </c>
      <c r="C26" s="49">
        <v>60.666542888971399</v>
      </c>
      <c r="D26" s="49">
        <v>22.7905681396212</v>
      </c>
      <c r="E26" s="190">
        <v>16.5428889714074</v>
      </c>
      <c r="F26" s="49">
        <v>39.1021371343749</v>
      </c>
      <c r="G26" s="49">
        <v>30.599273031761999</v>
      </c>
      <c r="H26" s="190">
        <v>30.298589833863002</v>
      </c>
      <c r="I26" s="49">
        <v>21.527722693741602</v>
      </c>
      <c r="J26" s="49">
        <v>14.1508685650829</v>
      </c>
      <c r="K26" s="190">
        <v>64.321408741175603</v>
      </c>
    </row>
    <row r="27" spans="1:11" x14ac:dyDescent="0.35">
      <c r="A27" s="77" t="s">
        <v>66</v>
      </c>
      <c r="B27" s="122" t="s">
        <v>16</v>
      </c>
      <c r="C27" s="49">
        <v>65.950588269428906</v>
      </c>
      <c r="D27" s="49">
        <v>23.439236337787101</v>
      </c>
      <c r="E27" s="190">
        <v>10.6101753927841</v>
      </c>
      <c r="F27" s="49">
        <v>47.344456048647601</v>
      </c>
      <c r="G27" s="49">
        <v>32.144335503492499</v>
      </c>
      <c r="H27" s="190">
        <v>20.5112084478599</v>
      </c>
      <c r="I27" s="49">
        <v>24.448467984622901</v>
      </c>
      <c r="J27" s="49">
        <v>13.6878430152854</v>
      </c>
      <c r="K27" s="190">
        <v>61.863689000091703</v>
      </c>
    </row>
    <row r="28" spans="1:11" x14ac:dyDescent="0.35">
      <c r="A28" s="77" t="s">
        <v>67</v>
      </c>
      <c r="B28" s="122" t="s">
        <v>17</v>
      </c>
      <c r="C28" s="49">
        <v>19.4856081623013</v>
      </c>
      <c r="D28" s="49">
        <v>47.490840721332503</v>
      </c>
      <c r="E28" s="190">
        <v>33.0235511163662</v>
      </c>
      <c r="F28" s="49">
        <v>7.6768917124112503</v>
      </c>
      <c r="G28" s="49">
        <v>42.437978359608003</v>
      </c>
      <c r="H28" s="190">
        <v>49.885129927980799</v>
      </c>
      <c r="I28" s="49">
        <v>6.5255348237946196</v>
      </c>
      <c r="J28" s="49">
        <v>23.704598350002701</v>
      </c>
      <c r="K28" s="190">
        <v>69.769866826202701</v>
      </c>
    </row>
    <row r="29" spans="1:11" x14ac:dyDescent="0.35">
      <c r="A29" s="77" t="s">
        <v>68</v>
      </c>
      <c r="B29" s="122" t="s">
        <v>18</v>
      </c>
      <c r="C29" s="49">
        <v>53.178988725451802</v>
      </c>
      <c r="D29" s="49">
        <v>39.126478616924501</v>
      </c>
      <c r="E29" s="190">
        <v>7.6945326576237303</v>
      </c>
      <c r="F29" s="49">
        <v>35.1631025347831</v>
      </c>
      <c r="G29" s="49">
        <v>50.492539115489201</v>
      </c>
      <c r="H29" s="190">
        <v>14.344358349727599</v>
      </c>
      <c r="I29" s="49">
        <v>19.766883861824901</v>
      </c>
      <c r="J29" s="49">
        <v>21.8502328162139</v>
      </c>
      <c r="K29" s="190">
        <v>58.382883321961202</v>
      </c>
    </row>
    <row r="30" spans="1:11" x14ac:dyDescent="0.35">
      <c r="A30" s="77" t="s">
        <v>69</v>
      </c>
      <c r="B30" s="122" t="s">
        <v>19</v>
      </c>
      <c r="C30" s="49">
        <v>20.894090560245601</v>
      </c>
      <c r="D30" s="49">
        <v>39.533768227168103</v>
      </c>
      <c r="E30" s="190">
        <v>39.572141212586402</v>
      </c>
      <c r="F30" s="49">
        <v>12.6742461690559</v>
      </c>
      <c r="G30" s="49">
        <v>35.442412259021303</v>
      </c>
      <c r="H30" s="190">
        <v>51.883341571922898</v>
      </c>
      <c r="I30" s="49">
        <v>12.0718259002635</v>
      </c>
      <c r="J30" s="49">
        <v>27.198204352493399</v>
      </c>
      <c r="K30" s="190">
        <v>60.729969747243103</v>
      </c>
    </row>
    <row r="31" spans="1:11" x14ac:dyDescent="0.35">
      <c r="A31" s="77" t="s">
        <v>70</v>
      </c>
      <c r="B31" s="122" t="s">
        <v>20</v>
      </c>
      <c r="C31" s="49">
        <v>60.912753021242501</v>
      </c>
      <c r="D31" s="49">
        <v>28.395926639477601</v>
      </c>
      <c r="E31" s="190">
        <v>10.691320339279899</v>
      </c>
      <c r="F31" s="49">
        <v>41.967143646283397</v>
      </c>
      <c r="G31" s="49">
        <v>37.432936564990101</v>
      </c>
      <c r="H31" s="190">
        <v>20.599919788726499</v>
      </c>
      <c r="I31" s="49">
        <v>23.656345385317401</v>
      </c>
      <c r="J31" s="49">
        <v>16.583278265521301</v>
      </c>
      <c r="K31" s="190">
        <v>59.760376349161398</v>
      </c>
    </row>
    <row r="32" spans="1:11" x14ac:dyDescent="0.35">
      <c r="A32" s="77" t="s">
        <v>71</v>
      </c>
      <c r="B32" s="122" t="s">
        <v>21</v>
      </c>
      <c r="C32" s="49">
        <v>9.4979647218453191</v>
      </c>
      <c r="D32" s="49">
        <v>39.213025780190002</v>
      </c>
      <c r="E32" s="190">
        <v>51.289009497964699</v>
      </c>
      <c r="F32" s="49">
        <v>4.1147132169576102</v>
      </c>
      <c r="G32" s="49">
        <v>29.925187032419</v>
      </c>
      <c r="H32" s="190">
        <v>65.960099750623499</v>
      </c>
      <c r="I32" s="49">
        <v>3.9603960396039599</v>
      </c>
      <c r="J32" s="49">
        <v>25.866336633663401</v>
      </c>
      <c r="K32" s="190">
        <v>70.173267326732699</v>
      </c>
    </row>
    <row r="33" spans="1:11" x14ac:dyDescent="0.35">
      <c r="A33" s="77" t="s">
        <v>72</v>
      </c>
      <c r="B33" s="122" t="s">
        <v>22</v>
      </c>
      <c r="C33" s="49">
        <v>64.087963648373204</v>
      </c>
      <c r="D33" s="49">
        <v>24.343746085253201</v>
      </c>
      <c r="E33" s="190">
        <v>11.5682902663736</v>
      </c>
      <c r="F33" s="49">
        <v>42.312480739599401</v>
      </c>
      <c r="G33" s="49">
        <v>36.416640986132499</v>
      </c>
      <c r="H33" s="190">
        <v>21.2708782742681</v>
      </c>
      <c r="I33" s="49">
        <v>18.3649801470299</v>
      </c>
      <c r="J33" s="49">
        <v>15.8207859941555</v>
      </c>
      <c r="K33" s="190">
        <v>65.814233858814603</v>
      </c>
    </row>
    <row r="34" spans="1:11" x14ac:dyDescent="0.35">
      <c r="A34" s="27" t="s">
        <v>73</v>
      </c>
      <c r="B34" s="156" t="s">
        <v>526</v>
      </c>
      <c r="C34" s="56">
        <v>62.909130319597303</v>
      </c>
      <c r="D34" s="56">
        <v>13.2318585775872</v>
      </c>
      <c r="E34" s="189">
        <v>23.859011102815401</v>
      </c>
      <c r="F34" s="56">
        <v>43.158680035243698</v>
      </c>
      <c r="G34" s="56">
        <v>14.642193338435501</v>
      </c>
      <c r="H34" s="189">
        <v>42.199126626320798</v>
      </c>
      <c r="I34" s="56">
        <v>21.017506724280899</v>
      </c>
      <c r="J34" s="56">
        <v>3.3928126032236099</v>
      </c>
      <c r="K34" s="189">
        <v>75.589680672495504</v>
      </c>
    </row>
    <row r="35" spans="1:11" x14ac:dyDescent="0.35">
      <c r="A35" s="77" t="s">
        <v>74</v>
      </c>
      <c r="B35" s="122" t="s">
        <v>520</v>
      </c>
      <c r="C35" s="49">
        <v>50.897011246341101</v>
      </c>
      <c r="D35" s="49">
        <v>21.192035125558501</v>
      </c>
      <c r="E35" s="190">
        <v>27.910953628100501</v>
      </c>
      <c r="F35" s="49">
        <v>24.548179160183601</v>
      </c>
      <c r="G35" s="49">
        <v>25.404312174675599</v>
      </c>
      <c r="H35" s="190">
        <v>50.047508665140903</v>
      </c>
      <c r="I35" s="49">
        <v>18.284092051050099</v>
      </c>
      <c r="J35" s="49">
        <v>14.104612601748601</v>
      </c>
      <c r="K35" s="190">
        <v>67.611295347201306</v>
      </c>
    </row>
    <row r="36" spans="1:11" x14ac:dyDescent="0.35">
      <c r="A36" s="77" t="s">
        <v>75</v>
      </c>
      <c r="B36" s="122" t="s">
        <v>616</v>
      </c>
      <c r="C36" s="49">
        <v>21.471669384299801</v>
      </c>
      <c r="D36" s="49">
        <v>70.818869275215803</v>
      </c>
      <c r="E36" s="190">
        <v>7.7094613404843999</v>
      </c>
      <c r="F36" s="49">
        <v>8.4672273605658805</v>
      </c>
      <c r="G36" s="49">
        <v>75.455006745342104</v>
      </c>
      <c r="H36" s="190">
        <v>16.077765894092099</v>
      </c>
      <c r="I36" s="49">
        <v>6.5408835380124</v>
      </c>
      <c r="J36" s="49">
        <v>32.569627073933802</v>
      </c>
      <c r="K36" s="190">
        <v>60.889489388053804</v>
      </c>
    </row>
    <row r="37" spans="1:11" ht="15" thickBot="1" x14ac:dyDescent="0.4">
      <c r="A37" s="77" t="s">
        <v>76</v>
      </c>
      <c r="B37" s="122" t="s">
        <v>23</v>
      </c>
      <c r="C37" s="49">
        <v>40.363160178157102</v>
      </c>
      <c r="D37" s="49">
        <v>48.694669219348903</v>
      </c>
      <c r="E37" s="190">
        <v>10.942170602494</v>
      </c>
      <c r="F37" s="49">
        <v>22.193325977925699</v>
      </c>
      <c r="G37" s="49">
        <v>57.193750328366399</v>
      </c>
      <c r="H37" s="190">
        <v>20.612923693707899</v>
      </c>
      <c r="I37" s="49">
        <v>11.7501546072975</v>
      </c>
      <c r="J37" s="49">
        <v>21.838118591365301</v>
      </c>
      <c r="K37" s="190">
        <v>66.411726801337196</v>
      </c>
    </row>
    <row r="38" spans="1:11" ht="15" thickBot="1" x14ac:dyDescent="0.4">
      <c r="A38" s="74" t="s">
        <v>805</v>
      </c>
      <c r="B38" s="126" t="s">
        <v>24</v>
      </c>
      <c r="C38" s="129">
        <v>46.8200198686948</v>
      </c>
      <c r="D38" s="129">
        <v>37.367565961535703</v>
      </c>
      <c r="E38" s="192">
        <v>15.8124141697695</v>
      </c>
      <c r="F38" s="129">
        <v>28.740475050754402</v>
      </c>
      <c r="G38" s="129">
        <v>43.809729694753102</v>
      </c>
      <c r="H38" s="192">
        <v>27.4497952544925</v>
      </c>
      <c r="I38" s="129">
        <v>16.134050504445</v>
      </c>
      <c r="J38" s="129">
        <v>19.523397113264</v>
      </c>
      <c r="K38" s="192">
        <v>64.342552382291004</v>
      </c>
    </row>
    <row r="39" spans="1:11" x14ac:dyDescent="0.35">
      <c r="A39" s="27" t="s">
        <v>77</v>
      </c>
      <c r="B39" s="155" t="s">
        <v>355</v>
      </c>
      <c r="C39" s="150">
        <v>16.818978467701498</v>
      </c>
      <c r="D39" s="150">
        <v>35.636349260733198</v>
      </c>
      <c r="E39" s="188">
        <v>47.544672271565297</v>
      </c>
      <c r="F39" s="150">
        <v>6.5829311794408296</v>
      </c>
      <c r="G39" s="150">
        <v>27.079658059844402</v>
      </c>
      <c r="H39" s="188">
        <v>66.337410760714803</v>
      </c>
      <c r="I39" s="150">
        <v>7.0522176373325296</v>
      </c>
      <c r="J39" s="150">
        <v>23.676375749758801</v>
      </c>
      <c r="K39" s="188">
        <v>69.271406612908706</v>
      </c>
    </row>
    <row r="40" spans="1:11" x14ac:dyDescent="0.35">
      <c r="A40" s="77" t="s">
        <v>78</v>
      </c>
      <c r="B40" s="122" t="s">
        <v>438</v>
      </c>
      <c r="C40" s="49">
        <v>25.473552115270898</v>
      </c>
      <c r="D40" s="49">
        <v>15.538863882076701</v>
      </c>
      <c r="E40" s="190">
        <v>58.987584002652298</v>
      </c>
      <c r="F40" s="49">
        <v>10.6839031727768</v>
      </c>
      <c r="G40" s="49">
        <v>12.5163748657602</v>
      </c>
      <c r="H40" s="190">
        <v>76.799721961463007</v>
      </c>
      <c r="I40" s="49">
        <v>10.9831039627166</v>
      </c>
      <c r="J40" s="49">
        <v>11.0898465172976</v>
      </c>
      <c r="K40" s="190">
        <v>77.9270495199858</v>
      </c>
    </row>
    <row r="41" spans="1:11" x14ac:dyDescent="0.35">
      <c r="A41" s="27" t="s">
        <v>79</v>
      </c>
      <c r="B41" s="155" t="s">
        <v>356</v>
      </c>
      <c r="C41" s="150">
        <v>25.550751918581799</v>
      </c>
      <c r="D41" s="150">
        <v>34.1579959870095</v>
      </c>
      <c r="E41" s="188">
        <v>40.291252094408698</v>
      </c>
      <c r="F41" s="150">
        <v>13.158268051636901</v>
      </c>
      <c r="G41" s="150">
        <v>28.920448276405601</v>
      </c>
      <c r="H41" s="188">
        <v>57.921283671957497</v>
      </c>
      <c r="I41" s="150">
        <v>13.061757944131299</v>
      </c>
      <c r="J41" s="150">
        <v>21.517651875413399</v>
      </c>
      <c r="K41" s="188">
        <v>65.420590180455406</v>
      </c>
    </row>
    <row r="42" spans="1:11" x14ac:dyDescent="0.35">
      <c r="A42" s="27" t="s">
        <v>80</v>
      </c>
      <c r="B42" s="155" t="s">
        <v>357</v>
      </c>
      <c r="C42" s="150">
        <v>53.758328706274298</v>
      </c>
      <c r="D42" s="150">
        <v>33.498750694058899</v>
      </c>
      <c r="E42" s="188">
        <v>12.742920599666901</v>
      </c>
      <c r="F42" s="150">
        <v>36.0151302647796</v>
      </c>
      <c r="G42" s="150">
        <v>41.835607123124703</v>
      </c>
      <c r="H42" s="188">
        <v>22.149262612095701</v>
      </c>
      <c r="I42" s="150">
        <v>19.8241817086504</v>
      </c>
      <c r="J42" s="150">
        <v>17.778174434949499</v>
      </c>
      <c r="K42" s="188">
        <v>62.397643856400201</v>
      </c>
    </row>
    <row r="43" spans="1:11" x14ac:dyDescent="0.35">
      <c r="A43" s="77" t="s">
        <v>81</v>
      </c>
      <c r="B43" s="122" t="s">
        <v>25</v>
      </c>
      <c r="C43" s="49">
        <v>41.452523068264298</v>
      </c>
      <c r="D43" s="49">
        <v>33.904424070974699</v>
      </c>
      <c r="E43" s="190">
        <v>24.643052860760999</v>
      </c>
      <c r="F43" s="49">
        <v>22.390863460422501</v>
      </c>
      <c r="G43" s="49">
        <v>34.419962549281202</v>
      </c>
      <c r="H43" s="190">
        <v>43.189173990296297</v>
      </c>
      <c r="I43" s="49">
        <v>22.112507212192401</v>
      </c>
      <c r="J43" s="49">
        <v>21.7382205839709</v>
      </c>
      <c r="K43" s="190">
        <v>56.149272203836802</v>
      </c>
    </row>
    <row r="44" spans="1:11" ht="15" thickBot="1" x14ac:dyDescent="0.4">
      <c r="A44" s="77" t="s">
        <v>82</v>
      </c>
      <c r="B44" s="122" t="s">
        <v>26</v>
      </c>
      <c r="C44" s="49">
        <v>17.054125998225398</v>
      </c>
      <c r="D44" s="49">
        <v>50.695430346051502</v>
      </c>
      <c r="E44" s="190">
        <v>32.250443655723203</v>
      </c>
      <c r="F44" s="49">
        <v>7.0430744180882998</v>
      </c>
      <c r="G44" s="49">
        <v>41.139954853273103</v>
      </c>
      <c r="H44" s="190">
        <v>51.816970728638601</v>
      </c>
      <c r="I44" s="49">
        <v>7.4580702174273297</v>
      </c>
      <c r="J44" s="49">
        <v>33.966345711287502</v>
      </c>
      <c r="K44" s="190">
        <v>58.575584071285199</v>
      </c>
    </row>
    <row r="45" spans="1:11" ht="15" thickBot="1" x14ac:dyDescent="0.4">
      <c r="A45" s="74" t="s">
        <v>805</v>
      </c>
      <c r="B45" s="126" t="s">
        <v>27</v>
      </c>
      <c r="C45" s="129">
        <v>26.6971386973207</v>
      </c>
      <c r="D45" s="129">
        <v>26.491837473947999</v>
      </c>
      <c r="E45" s="192">
        <v>46.811023828731301</v>
      </c>
      <c r="F45" s="129">
        <v>12.310713121512499</v>
      </c>
      <c r="G45" s="129">
        <v>22.144925313033301</v>
      </c>
      <c r="H45" s="192">
        <v>65.544361565454196</v>
      </c>
      <c r="I45" s="129">
        <v>12.1311935304117</v>
      </c>
      <c r="J45" s="129">
        <v>17.324268646733</v>
      </c>
      <c r="K45" s="192">
        <v>70.544537822855403</v>
      </c>
    </row>
    <row r="46" spans="1:11" x14ac:dyDescent="0.35">
      <c r="A46" s="77" t="s">
        <v>83</v>
      </c>
      <c r="B46" s="122" t="s">
        <v>28</v>
      </c>
      <c r="C46" s="49">
        <v>55.124071417411201</v>
      </c>
      <c r="D46" s="49">
        <v>34.093717597261502</v>
      </c>
      <c r="E46" s="190">
        <v>10.7822109853273</v>
      </c>
      <c r="F46" s="49">
        <v>43.677363399826497</v>
      </c>
      <c r="G46" s="49">
        <v>37.301449634493899</v>
      </c>
      <c r="H46" s="190">
        <v>19.0211869656796</v>
      </c>
      <c r="I46" s="49">
        <v>20.6727115716753</v>
      </c>
      <c r="J46" s="49">
        <v>17.499136442141602</v>
      </c>
      <c r="K46" s="190">
        <v>61.828151986183101</v>
      </c>
    </row>
    <row r="47" spans="1:11" x14ac:dyDescent="0.35">
      <c r="A47" s="77" t="s">
        <v>84</v>
      </c>
      <c r="B47" s="122" t="s">
        <v>29</v>
      </c>
      <c r="C47" s="49">
        <v>70.741263799665902</v>
      </c>
      <c r="D47" s="49">
        <v>21.441365413430201</v>
      </c>
      <c r="E47" s="190">
        <v>7.8173707869038802</v>
      </c>
      <c r="F47" s="49">
        <v>50.549824554675702</v>
      </c>
      <c r="G47" s="49">
        <v>33.758844170038202</v>
      </c>
      <c r="H47" s="190">
        <v>15.691331275286201</v>
      </c>
      <c r="I47" s="49">
        <v>21.418713067658999</v>
      </c>
      <c r="J47" s="49">
        <v>15.8637822806551</v>
      </c>
      <c r="K47" s="190">
        <v>62.7175046516859</v>
      </c>
    </row>
    <row r="48" spans="1:11" x14ac:dyDescent="0.35">
      <c r="A48" s="77" t="s">
        <v>85</v>
      </c>
      <c r="B48" s="122" t="s">
        <v>30</v>
      </c>
      <c r="C48" s="49">
        <v>40.166204986149602</v>
      </c>
      <c r="D48" s="49">
        <v>45.630823470158703</v>
      </c>
      <c r="E48" s="190">
        <v>14.202971543691801</v>
      </c>
      <c r="F48" s="49">
        <v>28.2071873117848</v>
      </c>
      <c r="G48" s="49">
        <v>49.5282071873118</v>
      </c>
      <c r="H48" s="190">
        <v>22.2646055009034</v>
      </c>
      <c r="I48" s="49">
        <v>19.0960912052117</v>
      </c>
      <c r="J48" s="49">
        <v>25.366449511400699</v>
      </c>
      <c r="K48" s="190">
        <v>55.537459283387598</v>
      </c>
    </row>
    <row r="49" spans="1:11" x14ac:dyDescent="0.35">
      <c r="A49" s="77" t="s">
        <v>86</v>
      </c>
      <c r="B49" s="122" t="s">
        <v>31</v>
      </c>
      <c r="C49" s="49">
        <v>52.195125137154498</v>
      </c>
      <c r="D49" s="49">
        <v>33.841893515857699</v>
      </c>
      <c r="E49" s="190">
        <v>13.962981346987799</v>
      </c>
      <c r="F49" s="49">
        <v>33.6208563345158</v>
      </c>
      <c r="G49" s="49">
        <v>40.703707941869297</v>
      </c>
      <c r="H49" s="190">
        <v>25.6754357236149</v>
      </c>
      <c r="I49" s="49">
        <v>17.745961182650198</v>
      </c>
      <c r="J49" s="49">
        <v>17.671455712706901</v>
      </c>
      <c r="K49" s="190">
        <v>64.582583104643007</v>
      </c>
    </row>
    <row r="50" spans="1:11" x14ac:dyDescent="0.35">
      <c r="A50" s="77" t="s">
        <v>87</v>
      </c>
      <c r="B50" s="122" t="s">
        <v>32</v>
      </c>
      <c r="C50" s="49">
        <v>51.284662384458699</v>
      </c>
      <c r="D50" s="49">
        <v>28.7012376625411</v>
      </c>
      <c r="E50" s="190">
        <v>20.014099953000201</v>
      </c>
      <c r="F50" s="49">
        <v>32.685774022127397</v>
      </c>
      <c r="G50" s="49">
        <v>33.953306037111297</v>
      </c>
      <c r="H50" s="190">
        <v>33.360919940761399</v>
      </c>
      <c r="I50" s="49">
        <v>17.753064003631401</v>
      </c>
      <c r="J50" s="49">
        <v>15.442578302315001</v>
      </c>
      <c r="K50" s="190">
        <v>66.804357694053607</v>
      </c>
    </row>
    <row r="51" spans="1:11" x14ac:dyDescent="0.35">
      <c r="A51" s="27" t="s">
        <v>88</v>
      </c>
      <c r="B51" s="156" t="s">
        <v>33</v>
      </c>
      <c r="C51" s="56">
        <v>29.0127265312098</v>
      </c>
      <c r="D51" s="56">
        <v>47.177575370972598</v>
      </c>
      <c r="E51" s="189">
        <v>23.809698097817598</v>
      </c>
      <c r="F51" s="56">
        <v>16.404515296964501</v>
      </c>
      <c r="G51" s="56">
        <v>46.528100942681299</v>
      </c>
      <c r="H51" s="189">
        <v>37.067383760354197</v>
      </c>
      <c r="I51" s="56">
        <v>10.2736280697886</v>
      </c>
      <c r="J51" s="56">
        <v>23.690774785700501</v>
      </c>
      <c r="K51" s="189">
        <v>66.035597144510902</v>
      </c>
    </row>
    <row r="52" spans="1:11" x14ac:dyDescent="0.35">
      <c r="A52" s="77" t="s">
        <v>89</v>
      </c>
      <c r="B52" s="122" t="s">
        <v>448</v>
      </c>
      <c r="C52" s="49">
        <v>60.177786656012799</v>
      </c>
      <c r="D52" s="49">
        <v>23.067319216939701</v>
      </c>
      <c r="E52" s="190">
        <v>16.7548941270475</v>
      </c>
      <c r="F52" s="49">
        <v>42.506643314409999</v>
      </c>
      <c r="G52" s="49">
        <v>28.898417683295101</v>
      </c>
      <c r="H52" s="190">
        <v>28.594939002295</v>
      </c>
      <c r="I52" s="49">
        <v>20.382905275884301</v>
      </c>
      <c r="J52" s="49">
        <v>14.605123962998</v>
      </c>
      <c r="K52" s="190">
        <v>65.011970761117695</v>
      </c>
    </row>
    <row r="53" spans="1:11" x14ac:dyDescent="0.35">
      <c r="A53" s="77" t="s">
        <v>90</v>
      </c>
      <c r="B53" s="122" t="s">
        <v>34</v>
      </c>
      <c r="C53" s="49">
        <v>57.343078245915699</v>
      </c>
      <c r="D53" s="49">
        <v>27.102321582115199</v>
      </c>
      <c r="E53" s="190">
        <v>15.554600171969099</v>
      </c>
      <c r="F53" s="49">
        <v>35.115558995908401</v>
      </c>
      <c r="G53" s="49">
        <v>36.038925135463899</v>
      </c>
      <c r="H53" s="190">
        <v>28.8455158686277</v>
      </c>
      <c r="I53" s="49">
        <v>20.3684513529073</v>
      </c>
      <c r="J53" s="49">
        <v>15.699481865285</v>
      </c>
      <c r="K53" s="190">
        <v>63.932066781807698</v>
      </c>
    </row>
    <row r="54" spans="1:11" x14ac:dyDescent="0.35">
      <c r="A54" s="77" t="s">
        <v>91</v>
      </c>
      <c r="B54" s="122" t="s">
        <v>478</v>
      </c>
      <c r="C54" s="49">
        <v>48.338338668690803</v>
      </c>
      <c r="D54" s="49">
        <v>29.216857529454501</v>
      </c>
      <c r="E54" s="190">
        <v>22.4448038018547</v>
      </c>
      <c r="F54" s="49">
        <v>29.276763690182499</v>
      </c>
      <c r="G54" s="49">
        <v>34.443019240256497</v>
      </c>
      <c r="H54" s="190">
        <v>36.280217069560898</v>
      </c>
      <c r="I54" s="49">
        <v>16.0419975659564</v>
      </c>
      <c r="J54" s="49">
        <v>16.458672827409799</v>
      </c>
      <c r="K54" s="190">
        <v>67.499329606633793</v>
      </c>
    </row>
    <row r="55" spans="1:11" x14ac:dyDescent="0.35">
      <c r="A55" s="77" t="s">
        <v>92</v>
      </c>
      <c r="B55" s="122" t="s">
        <v>35</v>
      </c>
      <c r="C55" s="49">
        <v>75.807139150418905</v>
      </c>
      <c r="D55" s="49">
        <v>17.087997627696598</v>
      </c>
      <c r="E55" s="190">
        <v>7.1048632218845</v>
      </c>
      <c r="F55" s="49">
        <v>62.310659939011899</v>
      </c>
      <c r="G55" s="49">
        <v>23.969016854072802</v>
      </c>
      <c r="H55" s="190">
        <v>13.7203232069153</v>
      </c>
      <c r="I55" s="49">
        <v>23.719915708529001</v>
      </c>
      <c r="J55" s="49">
        <v>13.3773099612872</v>
      </c>
      <c r="K55" s="190">
        <v>62.902774330183902</v>
      </c>
    </row>
    <row r="56" spans="1:11" x14ac:dyDescent="0.35">
      <c r="A56" s="77" t="s">
        <v>93</v>
      </c>
      <c r="B56" s="122" t="s">
        <v>36</v>
      </c>
      <c r="C56" s="49">
        <v>76.735843585601302</v>
      </c>
      <c r="D56" s="49">
        <v>20.004970796570099</v>
      </c>
      <c r="E56" s="190">
        <v>3.2591856178285901</v>
      </c>
      <c r="F56" s="49">
        <v>61.256552652778502</v>
      </c>
      <c r="G56" s="49">
        <v>31.213393680654701</v>
      </c>
      <c r="H56" s="190">
        <v>7.5300536665667801</v>
      </c>
      <c r="I56" s="49">
        <v>22.2452151327415</v>
      </c>
      <c r="J56" s="49">
        <v>15.610908858657501</v>
      </c>
      <c r="K56" s="190">
        <v>62.143876008601097</v>
      </c>
    </row>
    <row r="57" spans="1:11" x14ac:dyDescent="0.35">
      <c r="A57" s="27" t="s">
        <v>94</v>
      </c>
      <c r="B57" s="155" t="s">
        <v>358</v>
      </c>
      <c r="C57" s="150">
        <v>34.150291809630801</v>
      </c>
      <c r="D57" s="150">
        <v>29.399627593696799</v>
      </c>
      <c r="E57" s="188">
        <v>36.450080596672301</v>
      </c>
      <c r="F57" s="150">
        <v>16.939723950853701</v>
      </c>
      <c r="G57" s="150">
        <v>29.751376256582098</v>
      </c>
      <c r="H57" s="188">
        <v>53.308899792564198</v>
      </c>
      <c r="I57" s="150">
        <v>10.7809442370624</v>
      </c>
      <c r="J57" s="150">
        <v>16.311964529443699</v>
      </c>
      <c r="K57" s="188">
        <v>72.907091233494</v>
      </c>
    </row>
    <row r="58" spans="1:11" x14ac:dyDescent="0.35">
      <c r="A58" s="77" t="s">
        <v>95</v>
      </c>
      <c r="B58" s="122" t="s">
        <v>37</v>
      </c>
      <c r="C58" s="49">
        <v>53.213966519717601</v>
      </c>
      <c r="D58" s="49">
        <v>34.071760677237599</v>
      </c>
      <c r="E58" s="190">
        <v>12.7142728030448</v>
      </c>
      <c r="F58" s="49">
        <v>35.121614135680097</v>
      </c>
      <c r="G58" s="49">
        <v>42.651467993124101</v>
      </c>
      <c r="H58" s="190">
        <v>22.226917871195798</v>
      </c>
      <c r="I58" s="49">
        <v>18.339871238209302</v>
      </c>
      <c r="J58" s="49">
        <v>17.8116484503668</v>
      </c>
      <c r="K58" s="190">
        <v>63.848480311423899</v>
      </c>
    </row>
    <row r="59" spans="1:11" x14ac:dyDescent="0.35">
      <c r="A59" s="77" t="s">
        <v>96</v>
      </c>
      <c r="B59" s="122" t="s">
        <v>38</v>
      </c>
      <c r="C59" s="49">
        <v>58.016386915613701</v>
      </c>
      <c r="D59" s="49">
        <v>26.8477190335492</v>
      </c>
      <c r="E59" s="190">
        <v>15.1358940508372</v>
      </c>
      <c r="F59" s="49">
        <v>39.346834374917599</v>
      </c>
      <c r="G59" s="49">
        <v>35.035466603380499</v>
      </c>
      <c r="H59" s="190">
        <v>25.617699021701899</v>
      </c>
      <c r="I59" s="49">
        <v>18.7783785294159</v>
      </c>
      <c r="J59" s="49">
        <v>15.284239350629401</v>
      </c>
      <c r="K59" s="190">
        <v>65.937382119954805</v>
      </c>
    </row>
    <row r="60" spans="1:11" ht="15" thickBot="1" x14ac:dyDescent="0.4">
      <c r="A60" s="27" t="s">
        <v>97</v>
      </c>
      <c r="B60" s="156" t="s">
        <v>533</v>
      </c>
      <c r="C60" s="56">
        <v>46.243099468031701</v>
      </c>
      <c r="D60" s="56">
        <v>39.921710328214402</v>
      </c>
      <c r="E60" s="189">
        <v>13.8351902037539</v>
      </c>
      <c r="F60" s="56">
        <v>30.908552899256499</v>
      </c>
      <c r="G60" s="56">
        <v>47.388018296817798</v>
      </c>
      <c r="H60" s="189">
        <v>21.7034288039257</v>
      </c>
      <c r="I60" s="56">
        <v>17.780329123612699</v>
      </c>
      <c r="J60" s="56">
        <v>21.535910192626599</v>
      </c>
      <c r="K60" s="189">
        <v>60.683760683760703</v>
      </c>
    </row>
    <row r="61" spans="1:11" ht="15" thickBot="1" x14ac:dyDescent="0.4">
      <c r="A61" s="74" t="s">
        <v>805</v>
      </c>
      <c r="B61" s="126" t="s">
        <v>39</v>
      </c>
      <c r="C61" s="129">
        <v>44.671278671283098</v>
      </c>
      <c r="D61" s="129">
        <v>30.021719580986598</v>
      </c>
      <c r="E61" s="192">
        <v>25.3070017477303</v>
      </c>
      <c r="F61" s="129">
        <v>28.600022415936401</v>
      </c>
      <c r="G61" s="129">
        <v>33.158159784684202</v>
      </c>
      <c r="H61" s="192">
        <v>38.241817799379398</v>
      </c>
      <c r="I61" s="129">
        <v>14.5449501517122</v>
      </c>
      <c r="J61" s="129">
        <v>16.896989096729001</v>
      </c>
      <c r="K61" s="192">
        <v>68.558060751558799</v>
      </c>
    </row>
    <row r="62" spans="1:11" ht="15" thickBot="1" x14ac:dyDescent="0.4">
      <c r="A62" s="75" t="s">
        <v>805</v>
      </c>
      <c r="B62" s="133" t="s">
        <v>40</v>
      </c>
      <c r="C62" s="136">
        <v>39.0836231788441</v>
      </c>
      <c r="D62" s="136">
        <v>34.420018297432698</v>
      </c>
      <c r="E62" s="193">
        <v>26.496358523723199</v>
      </c>
      <c r="F62" s="136">
        <v>23.822928513987101</v>
      </c>
      <c r="G62" s="136">
        <v>37.4875874068454</v>
      </c>
      <c r="H62" s="193">
        <v>38.689484079167499</v>
      </c>
      <c r="I62" s="136">
        <v>13.725459316176799</v>
      </c>
      <c r="J62" s="136">
        <v>18.8706342083766</v>
      </c>
      <c r="K62" s="193">
        <v>67.403906475446504</v>
      </c>
    </row>
    <row r="63" spans="1:11" ht="15" thickBot="1" x14ac:dyDescent="0.4">
      <c r="A63" s="75" t="s">
        <v>805</v>
      </c>
      <c r="B63" s="133" t="s">
        <v>922</v>
      </c>
      <c r="C63" s="136">
        <v>15.458556839603</v>
      </c>
      <c r="D63" s="136">
        <v>37.938703355681596</v>
      </c>
      <c r="E63" s="193">
        <v>46.602739804715398</v>
      </c>
      <c r="F63" s="136">
        <v>9.6746819584111101</v>
      </c>
      <c r="G63" s="136">
        <v>32.105032016383198</v>
      </c>
      <c r="H63" s="193">
        <v>58.220286025205802</v>
      </c>
      <c r="I63" s="136">
        <v>7.9380078817115498</v>
      </c>
      <c r="J63" s="136">
        <v>24.270360240326202</v>
      </c>
      <c r="K63" s="193">
        <v>67.791631877962303</v>
      </c>
    </row>
    <row r="64" spans="1:11" x14ac:dyDescent="0.35">
      <c r="A64" s="76" t="s">
        <v>805</v>
      </c>
      <c r="B64" s="140" t="s">
        <v>42</v>
      </c>
      <c r="C64" s="143">
        <v>16.377479433382099</v>
      </c>
      <c r="D64" s="143">
        <v>40.368147260504102</v>
      </c>
      <c r="E64" s="194">
        <v>43.254373306113798</v>
      </c>
      <c r="F64" s="143">
        <v>8.9841946469653209</v>
      </c>
      <c r="G64" s="143">
        <v>35.178916206017298</v>
      </c>
      <c r="H64" s="194">
        <v>55.836889147017402</v>
      </c>
      <c r="I64" s="143">
        <v>8.0509658551124197</v>
      </c>
      <c r="J64" s="143">
        <v>24.9558664340253</v>
      </c>
      <c r="K64" s="194">
        <v>66.993167710862394</v>
      </c>
    </row>
    <row r="65" spans="1:11" x14ac:dyDescent="0.35">
      <c r="A65" s="76" t="s">
        <v>805</v>
      </c>
      <c r="B65" s="124" t="s">
        <v>43</v>
      </c>
      <c r="C65" s="51">
        <v>20.332256893604001</v>
      </c>
      <c r="D65" s="51">
        <v>43.945455042565001</v>
      </c>
      <c r="E65" s="195">
        <v>35.722288063831101</v>
      </c>
      <c r="F65" s="51">
        <v>12.530160417461801</v>
      </c>
      <c r="G65" s="51">
        <v>37.311519733860699</v>
      </c>
      <c r="H65" s="195">
        <v>50.1583198486775</v>
      </c>
      <c r="I65" s="51">
        <v>10.147394402617699</v>
      </c>
      <c r="J65" s="51">
        <v>27.798257984713299</v>
      </c>
      <c r="K65" s="195">
        <v>62.054347612668998</v>
      </c>
    </row>
    <row r="66" spans="1:11" ht="15" thickBot="1" x14ac:dyDescent="0.4">
      <c r="A66" s="76" t="s">
        <v>805</v>
      </c>
      <c r="B66" s="125" t="s">
        <v>315</v>
      </c>
      <c r="C66" s="100">
        <v>18.766722291109399</v>
      </c>
      <c r="D66" s="100">
        <v>37.445989719356398</v>
      </c>
      <c r="E66" s="196">
        <v>43.7872879895342</v>
      </c>
      <c r="F66" s="100">
        <v>12.339241237572001</v>
      </c>
      <c r="G66" s="100">
        <v>33.118736283898997</v>
      </c>
      <c r="H66" s="196">
        <v>54.542022478528999</v>
      </c>
      <c r="I66" s="100">
        <v>8.9920199965437604</v>
      </c>
      <c r="J66" s="100">
        <v>23.286960773583999</v>
      </c>
      <c r="K66" s="196">
        <v>67.721019229872297</v>
      </c>
    </row>
    <row r="67" spans="1:11" x14ac:dyDescent="0.35">
      <c r="A67" s="76" t="s">
        <v>805</v>
      </c>
      <c r="B67" s="124" t="s">
        <v>341</v>
      </c>
      <c r="C67" s="51">
        <v>40.084640904880601</v>
      </c>
      <c r="D67" s="51">
        <v>32.289785485742101</v>
      </c>
      <c r="E67" s="195">
        <v>27.625573609377302</v>
      </c>
      <c r="F67" s="51">
        <v>23.474868727371</v>
      </c>
      <c r="G67" s="51">
        <v>36.393551725769001</v>
      </c>
      <c r="H67" s="195">
        <v>40.131579546860003</v>
      </c>
      <c r="I67" s="51">
        <v>14.247093709016999</v>
      </c>
      <c r="J67" s="51">
        <v>17.943750629265399</v>
      </c>
      <c r="K67" s="195">
        <v>67.809155661717597</v>
      </c>
    </row>
    <row r="68" spans="1:11" x14ac:dyDescent="0.35">
      <c r="A68" s="76" t="s">
        <v>805</v>
      </c>
      <c r="B68" s="124" t="s">
        <v>349</v>
      </c>
      <c r="C68" s="51">
        <v>41.646985030480003</v>
      </c>
      <c r="D68" s="51">
        <v>27.551046163041999</v>
      </c>
      <c r="E68" s="195">
        <v>30.801968806478101</v>
      </c>
      <c r="F68" s="51">
        <v>25.455051618661699</v>
      </c>
      <c r="G68" s="51">
        <v>30.0352678361673</v>
      </c>
      <c r="H68" s="195">
        <v>44.509680545171101</v>
      </c>
      <c r="I68" s="51">
        <v>14.8248227477974</v>
      </c>
      <c r="J68" s="51">
        <v>16.367370418605802</v>
      </c>
      <c r="K68" s="195">
        <v>68.8078068335968</v>
      </c>
    </row>
    <row r="69" spans="1:11" x14ac:dyDescent="0.35">
      <c r="A69" s="76" t="s">
        <v>805</v>
      </c>
      <c r="B69" s="124" t="s">
        <v>342</v>
      </c>
      <c r="C69" s="51">
        <v>32.595008254445297</v>
      </c>
      <c r="D69" s="51">
        <v>50.549626312897701</v>
      </c>
      <c r="E69" s="195">
        <v>16.855365432656999</v>
      </c>
      <c r="F69" s="51">
        <v>17.394509560234901</v>
      </c>
      <c r="G69" s="51">
        <v>54.475087729999402</v>
      </c>
      <c r="H69" s="195">
        <v>28.130402709765701</v>
      </c>
      <c r="I69" s="51">
        <v>10.520446022221</v>
      </c>
      <c r="J69" s="51">
        <v>23.920484465508199</v>
      </c>
      <c r="K69" s="195">
        <v>65.559069512270796</v>
      </c>
    </row>
    <row r="70" spans="1:11" x14ac:dyDescent="0.35">
      <c r="A70" s="76" t="s">
        <v>805</v>
      </c>
      <c r="B70" s="124" t="s">
        <v>343</v>
      </c>
      <c r="C70" s="51">
        <v>39.1664587988246</v>
      </c>
      <c r="D70" s="51">
        <v>44.176781427406397</v>
      </c>
      <c r="E70" s="195">
        <v>16.656759773769</v>
      </c>
      <c r="F70" s="51">
        <v>22.0691721052657</v>
      </c>
      <c r="G70" s="51">
        <v>49.205596232511802</v>
      </c>
      <c r="H70" s="195">
        <v>28.725231662222502</v>
      </c>
      <c r="I70" s="51">
        <v>12.941056867781899</v>
      </c>
      <c r="J70" s="51">
        <v>21.8332808762271</v>
      </c>
      <c r="K70" s="195">
        <v>65.225662255990997</v>
      </c>
    </row>
    <row r="71" spans="1:11" x14ac:dyDescent="0.35">
      <c r="A71" s="76" t="s">
        <v>805</v>
      </c>
      <c r="B71" s="124" t="s">
        <v>344</v>
      </c>
      <c r="C71" s="51">
        <v>44.671278671283098</v>
      </c>
      <c r="D71" s="51">
        <v>30.021719580986598</v>
      </c>
      <c r="E71" s="195">
        <v>25.3070017477303</v>
      </c>
      <c r="F71" s="51">
        <v>28.600022415936401</v>
      </c>
      <c r="G71" s="51">
        <v>33.158159784684202</v>
      </c>
      <c r="H71" s="195">
        <v>38.241817799379398</v>
      </c>
      <c r="I71" s="51">
        <v>14.5449501517122</v>
      </c>
      <c r="J71" s="51">
        <v>16.896989096729001</v>
      </c>
      <c r="K71" s="195">
        <v>68.558060751558799</v>
      </c>
    </row>
    <row r="72" spans="1:11" x14ac:dyDescent="0.35">
      <c r="A72" s="76" t="s">
        <v>805</v>
      </c>
      <c r="B72" s="124" t="s">
        <v>345</v>
      </c>
      <c r="C72" s="51">
        <v>50.916515240990698</v>
      </c>
      <c r="D72" s="51">
        <v>30.809872790915101</v>
      </c>
      <c r="E72" s="195">
        <v>18.273611968094201</v>
      </c>
      <c r="F72" s="51">
        <v>32.1128343124563</v>
      </c>
      <c r="G72" s="51">
        <v>36.540955022136103</v>
      </c>
      <c r="H72" s="195">
        <v>31.3462106654077</v>
      </c>
      <c r="I72" s="51">
        <v>17.587439407378199</v>
      </c>
      <c r="J72" s="51">
        <v>16.547247697524501</v>
      </c>
      <c r="K72" s="195">
        <v>65.865312895097404</v>
      </c>
    </row>
    <row r="73" spans="1:11" x14ac:dyDescent="0.35">
      <c r="A73" s="76" t="s">
        <v>805</v>
      </c>
      <c r="B73" s="124" t="s">
        <v>346</v>
      </c>
      <c r="C73" s="51">
        <v>31.380167630285701</v>
      </c>
      <c r="D73" s="51">
        <v>44.9886006638841</v>
      </c>
      <c r="E73" s="195">
        <v>23.631231705830199</v>
      </c>
      <c r="F73" s="51">
        <v>17.899305124504401</v>
      </c>
      <c r="G73" s="51">
        <v>48.271069451926003</v>
      </c>
      <c r="H73" s="195">
        <v>33.829625423569603</v>
      </c>
      <c r="I73" s="51">
        <v>10.522554598877001</v>
      </c>
      <c r="J73" s="51">
        <v>23.0237041599345</v>
      </c>
      <c r="K73" s="195">
        <v>66.453741241188496</v>
      </c>
    </row>
    <row r="74" spans="1:11" x14ac:dyDescent="0.35">
      <c r="A74" s="76" t="s">
        <v>805</v>
      </c>
      <c r="B74" s="124" t="s">
        <v>350</v>
      </c>
      <c r="C74" s="51">
        <v>27.8328211398902</v>
      </c>
      <c r="D74" s="51">
        <v>36.657934409546897</v>
      </c>
      <c r="E74" s="195">
        <v>35.509244450562903</v>
      </c>
      <c r="F74" s="51">
        <v>13.9827235277101</v>
      </c>
      <c r="G74" s="51">
        <v>32.041002329866402</v>
      </c>
      <c r="H74" s="195">
        <v>53.976274142423598</v>
      </c>
      <c r="I74" s="51">
        <v>13.313961208721</v>
      </c>
      <c r="J74" s="51">
        <v>23.747001850760601</v>
      </c>
      <c r="K74" s="195">
        <v>62.939036940518399</v>
      </c>
    </row>
    <row r="75" spans="1:11" ht="15" thickBot="1" x14ac:dyDescent="0.4">
      <c r="A75" s="76" t="s">
        <v>805</v>
      </c>
      <c r="B75" s="125" t="s">
        <v>1228</v>
      </c>
      <c r="C75" s="100">
        <v>58.140865530322799</v>
      </c>
      <c r="D75" s="100">
        <v>33.199650945269497</v>
      </c>
      <c r="E75" s="196">
        <v>8.65948352440771</v>
      </c>
      <c r="F75" s="100">
        <v>39.905385046470499</v>
      </c>
      <c r="G75" s="100">
        <v>42.816177701438903</v>
      </c>
      <c r="H75" s="196">
        <v>17.278437252090601</v>
      </c>
      <c r="I75" s="100">
        <v>19.434618627283299</v>
      </c>
      <c r="J75" s="100">
        <v>18.097228580103899</v>
      </c>
      <c r="K75" s="196">
        <v>62.468152792612898</v>
      </c>
    </row>
    <row r="76" spans="1:11" x14ac:dyDescent="0.35">
      <c r="A76" s="76" t="s">
        <v>805</v>
      </c>
      <c r="B76" s="124" t="s">
        <v>347</v>
      </c>
      <c r="C76" s="51">
        <v>12.6102542235874</v>
      </c>
      <c r="D76" s="51">
        <v>46.6302271061639</v>
      </c>
      <c r="E76" s="195">
        <v>40.759518670248703</v>
      </c>
      <c r="F76" s="51">
        <v>6.2764259743678403</v>
      </c>
      <c r="G76" s="51">
        <v>36.853215537239002</v>
      </c>
      <c r="H76" s="195">
        <v>56.870358488393201</v>
      </c>
      <c r="I76" s="51">
        <v>5.8147491538389904</v>
      </c>
      <c r="J76" s="51">
        <v>28.357263740214901</v>
      </c>
      <c r="K76" s="195">
        <v>65.827987105946207</v>
      </c>
    </row>
    <row r="77" spans="1:11" x14ac:dyDescent="0.35">
      <c r="A77" s="76" t="s">
        <v>805</v>
      </c>
      <c r="B77" s="124" t="s">
        <v>348</v>
      </c>
      <c r="C77" s="51">
        <v>15.2191945341165</v>
      </c>
      <c r="D77" s="51">
        <v>37.322837528713102</v>
      </c>
      <c r="E77" s="195">
        <v>47.457967937170402</v>
      </c>
      <c r="F77" s="51">
        <v>8.0684747715634799</v>
      </c>
      <c r="G77" s="51">
        <v>31.227862410777099</v>
      </c>
      <c r="H77" s="195">
        <v>60.703662817659499</v>
      </c>
      <c r="I77" s="51">
        <v>7.6084037945775203</v>
      </c>
      <c r="J77" s="51">
        <v>23.302485799045201</v>
      </c>
      <c r="K77" s="195">
        <v>69.089110406377301</v>
      </c>
    </row>
    <row r="78" spans="1:11" x14ac:dyDescent="0.35">
      <c r="A78" s="76" t="s">
        <v>805</v>
      </c>
      <c r="B78" s="124" t="s">
        <v>617</v>
      </c>
      <c r="C78" s="51">
        <v>2.4214270202857202</v>
      </c>
      <c r="D78" s="51">
        <v>27.348524255602399</v>
      </c>
      <c r="E78" s="195">
        <v>70.230048724111896</v>
      </c>
      <c r="F78" s="51">
        <v>1.5681617763103</v>
      </c>
      <c r="G78" s="51">
        <v>18.4597241495965</v>
      </c>
      <c r="H78" s="195">
        <v>79.972114074093199</v>
      </c>
      <c r="I78" s="51">
        <v>1.39245358260444</v>
      </c>
      <c r="J78" s="51">
        <v>17.419339650433798</v>
      </c>
      <c r="K78" s="195">
        <v>81.188206766961798</v>
      </c>
    </row>
    <row r="79" spans="1:11" ht="15" thickBot="1" x14ac:dyDescent="0.4">
      <c r="A79" s="76" t="s">
        <v>805</v>
      </c>
      <c r="B79" s="125" t="s">
        <v>1227</v>
      </c>
      <c r="C79" s="100">
        <v>3.89192270719168</v>
      </c>
      <c r="D79" s="100">
        <v>25.649643388171601</v>
      </c>
      <c r="E79" s="196">
        <v>70.458433904636806</v>
      </c>
      <c r="F79" s="100">
        <v>2.4142127743470798</v>
      </c>
      <c r="G79" s="100">
        <v>19.9660764105368</v>
      </c>
      <c r="H79" s="196">
        <v>77.619710815116093</v>
      </c>
      <c r="I79" s="100">
        <v>2.2039675116654101</v>
      </c>
      <c r="J79" s="100">
        <v>16.574436323806498</v>
      </c>
      <c r="K79" s="196">
        <v>81.221596164528094</v>
      </c>
    </row>
    <row r="80" spans="1:11" x14ac:dyDescent="0.35">
      <c r="A80" s="76" t="s">
        <v>805</v>
      </c>
      <c r="B80" s="124" t="s">
        <v>626</v>
      </c>
      <c r="C80" s="51">
        <v>34.139646989381198</v>
      </c>
      <c r="D80" s="51">
        <v>32.446891343517798</v>
      </c>
      <c r="E80" s="195">
        <v>33.413461667100997</v>
      </c>
      <c r="F80" s="51">
        <v>19.024515064870201</v>
      </c>
      <c r="G80" s="51">
        <v>32.885484668985903</v>
      </c>
      <c r="H80" s="195">
        <v>48.090000266144003</v>
      </c>
      <c r="I80" s="51">
        <v>11.690424711802001</v>
      </c>
      <c r="J80" s="51">
        <v>18.187207978845301</v>
      </c>
      <c r="K80" s="195">
        <v>70.122367309352697</v>
      </c>
    </row>
    <row r="81" spans="1:11" x14ac:dyDescent="0.35">
      <c r="A81" s="76" t="s">
        <v>805</v>
      </c>
      <c r="B81" s="124" t="s">
        <v>627</v>
      </c>
      <c r="C81" s="51">
        <v>11.689532439532201</v>
      </c>
      <c r="D81" s="51">
        <v>24.660651674873801</v>
      </c>
      <c r="E81" s="195">
        <v>63.649815885594002</v>
      </c>
      <c r="F81" s="51">
        <v>8.2910218580513195</v>
      </c>
      <c r="G81" s="51">
        <v>21.846355376291999</v>
      </c>
      <c r="H81" s="195">
        <v>69.862622765656695</v>
      </c>
      <c r="I81" s="51">
        <v>6.2908722226611298</v>
      </c>
      <c r="J81" s="51">
        <v>15.778815958124699</v>
      </c>
      <c r="K81" s="195">
        <v>77.930311819214197</v>
      </c>
    </row>
    <row r="82" spans="1:11" x14ac:dyDescent="0.35">
      <c r="A82" s="76" t="s">
        <v>805</v>
      </c>
      <c r="B82" s="124" t="s">
        <v>628</v>
      </c>
      <c r="C82" s="51">
        <v>40.571314930934697</v>
      </c>
      <c r="D82" s="51">
        <v>35.013751880013999</v>
      </c>
      <c r="E82" s="195">
        <v>24.4149331890513</v>
      </c>
      <c r="F82" s="51">
        <v>25.285402951952801</v>
      </c>
      <c r="G82" s="51">
        <v>38.890229694006003</v>
      </c>
      <c r="H82" s="195">
        <v>35.8243673540412</v>
      </c>
      <c r="I82" s="51">
        <v>14.3522073900692</v>
      </c>
      <c r="J82" s="51">
        <v>19.0811151859902</v>
      </c>
      <c r="K82" s="195">
        <v>66.566677423940604</v>
      </c>
    </row>
    <row r="83" spans="1:11" ht="15" thickBot="1" x14ac:dyDescent="0.4">
      <c r="A83" s="76" t="s">
        <v>805</v>
      </c>
      <c r="B83" s="125" t="s">
        <v>629</v>
      </c>
      <c r="C83" s="100">
        <v>15.7534818760502</v>
      </c>
      <c r="D83" s="100">
        <v>38.977706943940902</v>
      </c>
      <c r="E83" s="196">
        <v>45.268811180008797</v>
      </c>
      <c r="F83" s="100">
        <v>9.7917565905832902</v>
      </c>
      <c r="G83" s="100">
        <v>32.973042009516398</v>
      </c>
      <c r="H83" s="196">
        <v>57.235201399900298</v>
      </c>
      <c r="I83" s="100">
        <v>8.0767887072408495</v>
      </c>
      <c r="J83" s="100">
        <v>24.985822575821899</v>
      </c>
      <c r="K83" s="196">
        <v>66.937388716937207</v>
      </c>
    </row>
    <row r="84" spans="1:11" x14ac:dyDescent="0.35">
      <c r="A84" s="76" t="s">
        <v>805</v>
      </c>
      <c r="B84" s="124" t="s">
        <v>326</v>
      </c>
      <c r="C84" s="51">
        <v>55.238423500403201</v>
      </c>
      <c r="D84" s="51">
        <v>30.760540905194802</v>
      </c>
      <c r="E84" s="195">
        <v>14.001035594402</v>
      </c>
      <c r="F84" s="51">
        <v>35.963325780172703</v>
      </c>
      <c r="G84" s="51">
        <v>38.984678659192603</v>
      </c>
      <c r="H84" s="195">
        <v>25.051995560634701</v>
      </c>
      <c r="I84" s="51">
        <v>18.287066618448101</v>
      </c>
      <c r="J84" s="51">
        <v>17.235295991425598</v>
      </c>
      <c r="K84" s="195">
        <v>64.477637390126304</v>
      </c>
    </row>
    <row r="85" spans="1:11" x14ac:dyDescent="0.35">
      <c r="A85" s="76" t="s">
        <v>805</v>
      </c>
      <c r="B85" s="124" t="s">
        <v>327</v>
      </c>
      <c r="C85" s="51">
        <v>40.543877371045603</v>
      </c>
      <c r="D85" s="51">
        <v>15.396363461446001</v>
      </c>
      <c r="E85" s="195">
        <v>44.059759167508503</v>
      </c>
      <c r="F85" s="51">
        <v>32.829096231088798</v>
      </c>
      <c r="G85" s="51">
        <v>15.7839916818291</v>
      </c>
      <c r="H85" s="195">
        <v>51.386912087082102</v>
      </c>
      <c r="I85" s="51">
        <v>17.753749402430302</v>
      </c>
      <c r="J85" s="51">
        <v>4.8568056240109998</v>
      </c>
      <c r="K85" s="195">
        <v>77.389444973558696</v>
      </c>
    </row>
    <row r="86" spans="1:11" x14ac:dyDescent="0.35">
      <c r="A86" s="76" t="s">
        <v>805</v>
      </c>
      <c r="B86" s="124" t="s">
        <v>328</v>
      </c>
      <c r="C86" s="51">
        <v>30.3364321502427</v>
      </c>
      <c r="D86" s="51">
        <v>36.444829413471197</v>
      </c>
      <c r="E86" s="195">
        <v>33.218738436286102</v>
      </c>
      <c r="F86" s="51">
        <v>15.849054990804801</v>
      </c>
      <c r="G86" s="51">
        <v>36.877930835749297</v>
      </c>
      <c r="H86" s="195">
        <v>47.273014173446001</v>
      </c>
      <c r="I86" s="51">
        <v>11.0013463311506</v>
      </c>
      <c r="J86" s="51">
        <v>19.7796831461729</v>
      </c>
      <c r="K86" s="195">
        <v>69.2189705226765</v>
      </c>
    </row>
    <row r="87" spans="1:11" x14ac:dyDescent="0.35">
      <c r="A87" s="76" t="s">
        <v>805</v>
      </c>
      <c r="B87" s="124" t="s">
        <v>329</v>
      </c>
      <c r="C87" s="51">
        <v>27.483644651620299</v>
      </c>
      <c r="D87" s="51">
        <v>34.985762374444</v>
      </c>
      <c r="E87" s="195">
        <v>37.530592973935697</v>
      </c>
      <c r="F87" s="51">
        <v>16.442198156727599</v>
      </c>
      <c r="G87" s="51">
        <v>32.532740019418199</v>
      </c>
      <c r="H87" s="195">
        <v>51.025061823854202</v>
      </c>
      <c r="I87" s="51">
        <v>13.3448700582254</v>
      </c>
      <c r="J87" s="51">
        <v>20.941012045376201</v>
      </c>
      <c r="K87" s="195">
        <v>65.714117896398406</v>
      </c>
    </row>
    <row r="88" spans="1:11" x14ac:dyDescent="0.35">
      <c r="A88" s="76" t="s">
        <v>805</v>
      </c>
      <c r="B88" s="124" t="s">
        <v>330</v>
      </c>
      <c r="C88" s="51">
        <v>14.066931896217101</v>
      </c>
      <c r="D88" s="51">
        <v>39.737407816558701</v>
      </c>
      <c r="E88" s="195">
        <v>46.1956602872242</v>
      </c>
      <c r="F88" s="51">
        <v>5.6999818873392503</v>
      </c>
      <c r="G88" s="51">
        <v>31.4587936967941</v>
      </c>
      <c r="H88" s="195">
        <v>62.841224415866698</v>
      </c>
      <c r="I88" s="51">
        <v>5.4320826913757099</v>
      </c>
      <c r="J88" s="51">
        <v>22.507070575555701</v>
      </c>
      <c r="K88" s="195">
        <v>72.060846733068601</v>
      </c>
    </row>
    <row r="89" spans="1:11" x14ac:dyDescent="0.35">
      <c r="A89" s="76" t="s">
        <v>805</v>
      </c>
      <c r="B89" s="124" t="s">
        <v>331</v>
      </c>
      <c r="C89" s="51">
        <v>9.3265423664600906</v>
      </c>
      <c r="D89" s="51">
        <v>49.770386148907797</v>
      </c>
      <c r="E89" s="195">
        <v>40.9030714846321</v>
      </c>
      <c r="F89" s="51">
        <v>4.7662034848108403</v>
      </c>
      <c r="G89" s="51">
        <v>40.640057691483896</v>
      </c>
      <c r="H89" s="195">
        <v>54.593738823705301</v>
      </c>
      <c r="I89" s="51">
        <v>4.5710145798849</v>
      </c>
      <c r="J89" s="51">
        <v>34.025702053918799</v>
      </c>
      <c r="K89" s="195">
        <v>61.403283366196298</v>
      </c>
    </row>
    <row r="90" spans="1:11" ht="15" thickBot="1" x14ac:dyDescent="0.4">
      <c r="A90" s="76" t="s">
        <v>805</v>
      </c>
      <c r="B90" s="125" t="s">
        <v>830</v>
      </c>
      <c r="C90" s="100">
        <v>2.64475234592908</v>
      </c>
      <c r="D90" s="100">
        <v>21.450460991861799</v>
      </c>
      <c r="E90" s="196">
        <v>75.904786662209204</v>
      </c>
      <c r="F90" s="100">
        <v>1.97129730381207</v>
      </c>
      <c r="G90" s="100">
        <v>15.544830601490199</v>
      </c>
      <c r="H90" s="196">
        <v>82.483872094697702</v>
      </c>
      <c r="I90" s="100">
        <v>1.74809738876862</v>
      </c>
      <c r="J90" s="100">
        <v>13.899488670298799</v>
      </c>
      <c r="K90" s="196">
        <v>84.352413940932607</v>
      </c>
    </row>
    <row r="91" spans="1:11" x14ac:dyDescent="0.35">
      <c r="A91" s="76" t="s">
        <v>805</v>
      </c>
      <c r="B91" s="124" t="s">
        <v>332</v>
      </c>
      <c r="C91" s="51">
        <v>51.311414859508602</v>
      </c>
      <c r="D91" s="51">
        <v>35.282851910064501</v>
      </c>
      <c r="E91" s="195">
        <v>13.4057332304269</v>
      </c>
      <c r="F91" s="51">
        <v>32.929029009768598</v>
      </c>
      <c r="G91" s="51">
        <v>43.039502014775202</v>
      </c>
      <c r="H91" s="195">
        <v>24.0314689754562</v>
      </c>
      <c r="I91" s="51">
        <v>17.0299913883503</v>
      </c>
      <c r="J91" s="51">
        <v>18.9112560706272</v>
      </c>
      <c r="K91" s="195">
        <v>64.0587525410225</v>
      </c>
    </row>
    <row r="92" spans="1:11" x14ac:dyDescent="0.35">
      <c r="A92" s="76" t="s">
        <v>805</v>
      </c>
      <c r="B92" s="124" t="s">
        <v>333</v>
      </c>
      <c r="C92" s="51">
        <v>41.073025253532997</v>
      </c>
      <c r="D92" s="51">
        <v>36.392127317037001</v>
      </c>
      <c r="E92" s="195">
        <v>22.534847429429998</v>
      </c>
      <c r="F92" s="51">
        <v>28.3486017407185</v>
      </c>
      <c r="G92" s="51">
        <v>35.7185259507282</v>
      </c>
      <c r="H92" s="195">
        <v>35.9328723085533</v>
      </c>
      <c r="I92" s="51">
        <v>19.758990184261599</v>
      </c>
      <c r="J92" s="51">
        <v>19.9517754575939</v>
      </c>
      <c r="K92" s="195">
        <v>60.289234358144498</v>
      </c>
    </row>
    <row r="93" spans="1:11" x14ac:dyDescent="0.35">
      <c r="A93" s="76" t="s">
        <v>805</v>
      </c>
      <c r="B93" s="124" t="s">
        <v>334</v>
      </c>
      <c r="C93" s="51">
        <v>38.260687091552299</v>
      </c>
      <c r="D93" s="51">
        <v>36.432040290185299</v>
      </c>
      <c r="E93" s="195">
        <v>25.307272618262498</v>
      </c>
      <c r="F93" s="51">
        <v>24.328825078200602</v>
      </c>
      <c r="G93" s="51">
        <v>38.911267637329303</v>
      </c>
      <c r="H93" s="195">
        <v>36.759907284470202</v>
      </c>
      <c r="I93" s="51">
        <v>16.213357857224999</v>
      </c>
      <c r="J93" s="51">
        <v>20.797792849752799</v>
      </c>
      <c r="K93" s="195">
        <v>62.988849293022199</v>
      </c>
    </row>
    <row r="94" spans="1:11" x14ac:dyDescent="0.35">
      <c r="A94" s="76" t="s">
        <v>805</v>
      </c>
      <c r="B94" s="124" t="s">
        <v>335</v>
      </c>
      <c r="C94" s="51">
        <v>19.481869831311599</v>
      </c>
      <c r="D94" s="51">
        <v>37.699563472042499</v>
      </c>
      <c r="E94" s="195">
        <v>42.818566696646002</v>
      </c>
      <c r="F94" s="51">
        <v>11.240870883285099</v>
      </c>
      <c r="G94" s="51">
        <v>33.309218685407203</v>
      </c>
      <c r="H94" s="195">
        <v>55.4499104313077</v>
      </c>
      <c r="I94" s="51">
        <v>9.0068728459706104</v>
      </c>
      <c r="J94" s="51">
        <v>22.957966468676702</v>
      </c>
      <c r="K94" s="195">
        <v>68.035160685352693</v>
      </c>
    </row>
    <row r="95" spans="1:11" x14ac:dyDescent="0.35">
      <c r="A95" s="76" t="s">
        <v>805</v>
      </c>
      <c r="B95" s="124" t="s">
        <v>336</v>
      </c>
      <c r="C95" s="51">
        <v>55.818625491722301</v>
      </c>
      <c r="D95" s="51">
        <v>29.9846134890416</v>
      </c>
      <c r="E95" s="195">
        <v>14.196761019236099</v>
      </c>
      <c r="F95" s="51">
        <v>38.517778613299299</v>
      </c>
      <c r="G95" s="51">
        <v>37.477915651336801</v>
      </c>
      <c r="H95" s="195">
        <v>24.0043057353639</v>
      </c>
      <c r="I95" s="51">
        <v>18.7031424898598</v>
      </c>
      <c r="J95" s="51">
        <v>16.414777824060501</v>
      </c>
      <c r="K95" s="195">
        <v>64.882079686079706</v>
      </c>
    </row>
    <row r="96" spans="1:11" ht="15" thickBot="1" x14ac:dyDescent="0.4">
      <c r="A96" s="76" t="s">
        <v>805</v>
      </c>
      <c r="B96" s="125" t="s">
        <v>337</v>
      </c>
      <c r="C96" s="100">
        <v>19.328038854544701</v>
      </c>
      <c r="D96" s="100">
        <v>22.963586021603401</v>
      </c>
      <c r="E96" s="196">
        <v>57.708375123851901</v>
      </c>
      <c r="F96" s="100">
        <v>14.631258315596201</v>
      </c>
      <c r="G96" s="100">
        <v>19.8826079497798</v>
      </c>
      <c r="H96" s="196">
        <v>65.486133734624005</v>
      </c>
      <c r="I96" s="100">
        <v>8.7187726189444099</v>
      </c>
      <c r="J96" s="100">
        <v>11.760679107021399</v>
      </c>
      <c r="K96" s="196">
        <v>79.520548274034198</v>
      </c>
    </row>
    <row r="97" spans="1:11" x14ac:dyDescent="0.35">
      <c r="A97" s="76" t="s">
        <v>805</v>
      </c>
      <c r="B97" s="124" t="s">
        <v>338</v>
      </c>
      <c r="C97" s="51">
        <v>43.932738849649198</v>
      </c>
      <c r="D97" s="51">
        <v>35.408239286000402</v>
      </c>
      <c r="E97" s="195">
        <v>20.6590218643504</v>
      </c>
      <c r="F97" s="51">
        <v>26.807947699425601</v>
      </c>
      <c r="G97" s="51">
        <v>40.2507888394993</v>
      </c>
      <c r="H97" s="195">
        <v>32.941263461075103</v>
      </c>
      <c r="I97" s="51">
        <v>14.5000132852366</v>
      </c>
      <c r="J97" s="51">
        <v>18.808025379441101</v>
      </c>
      <c r="K97" s="195">
        <v>66.691961335322304</v>
      </c>
    </row>
    <row r="98" spans="1:11" x14ac:dyDescent="0.35">
      <c r="A98" s="76" t="s">
        <v>805</v>
      </c>
      <c r="B98" s="124" t="s">
        <v>339</v>
      </c>
      <c r="C98" s="51">
        <v>35.064747265404101</v>
      </c>
      <c r="D98" s="51">
        <v>33.677131125602699</v>
      </c>
      <c r="E98" s="195">
        <v>31.2581216089932</v>
      </c>
      <c r="F98" s="51">
        <v>22.883976642512099</v>
      </c>
      <c r="G98" s="51">
        <v>33.587915595913401</v>
      </c>
      <c r="H98" s="195">
        <v>43.528107761574503</v>
      </c>
      <c r="I98" s="51">
        <v>16.029252657298301</v>
      </c>
      <c r="J98" s="51">
        <v>19.0524901456305</v>
      </c>
      <c r="K98" s="195">
        <v>64.918257197071199</v>
      </c>
    </row>
    <row r="99" spans="1:11" ht="15" thickBot="1" x14ac:dyDescent="0.4">
      <c r="A99" s="76" t="s">
        <v>805</v>
      </c>
      <c r="B99" s="125" t="s">
        <v>623</v>
      </c>
      <c r="C99" s="100">
        <v>45.509238912254098</v>
      </c>
      <c r="D99" s="100">
        <v>32.179816653368299</v>
      </c>
      <c r="E99" s="196">
        <v>22.3109444343775</v>
      </c>
      <c r="F99" s="100">
        <v>27.0964482336631</v>
      </c>
      <c r="G99" s="100">
        <v>35.676456575350102</v>
      </c>
      <c r="H99" s="196">
        <v>37.227095190986802</v>
      </c>
      <c r="I99" s="100">
        <v>16.004493125032301</v>
      </c>
      <c r="J99" s="100">
        <v>15.749224039130899</v>
      </c>
      <c r="K99" s="196">
        <v>68.246282835836794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1308</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602</v>
      </c>
      <c r="D1" s="92"/>
      <c r="E1" s="173"/>
      <c r="F1" s="92"/>
      <c r="G1" s="92"/>
      <c r="H1" s="173"/>
      <c r="I1" s="92"/>
      <c r="J1" s="92"/>
      <c r="K1" s="173"/>
    </row>
    <row r="2" spans="1:11" ht="74" thickBot="1" x14ac:dyDescent="0.4">
      <c r="A2" s="8" t="s">
        <v>1013</v>
      </c>
      <c r="B2" s="121" t="s">
        <v>625</v>
      </c>
      <c r="C2" s="161" t="s">
        <v>748</v>
      </c>
      <c r="D2" s="171" t="s">
        <v>749</v>
      </c>
      <c r="E2" s="172" t="s">
        <v>750</v>
      </c>
      <c r="F2" s="161" t="s">
        <v>642</v>
      </c>
      <c r="G2" s="171" t="s">
        <v>643</v>
      </c>
      <c r="H2" s="172" t="s">
        <v>644</v>
      </c>
      <c r="I2" s="161" t="s">
        <v>645</v>
      </c>
      <c r="J2" s="171" t="s">
        <v>646</v>
      </c>
      <c r="K2" s="172" t="s">
        <v>647</v>
      </c>
    </row>
    <row r="3" spans="1:11" x14ac:dyDescent="0.35">
      <c r="A3" s="27" t="s">
        <v>44</v>
      </c>
      <c r="B3" s="147" t="s">
        <v>351</v>
      </c>
      <c r="C3" s="150">
        <v>37.312329390354897</v>
      </c>
      <c r="D3" s="150">
        <v>54.333484986351202</v>
      </c>
      <c r="E3" s="188">
        <v>8.35418562329391</v>
      </c>
      <c r="F3" s="150">
        <v>24.670093804653099</v>
      </c>
      <c r="G3" s="150">
        <v>56.433833271503502</v>
      </c>
      <c r="H3" s="188">
        <v>18.896072923843299</v>
      </c>
      <c r="I3" s="150">
        <v>7.5100650356150003E-2</v>
      </c>
      <c r="J3" s="150">
        <v>17.9583462372252</v>
      </c>
      <c r="K3" s="188">
        <v>81.966553112418694</v>
      </c>
    </row>
    <row r="4" spans="1:11" x14ac:dyDescent="0.35">
      <c r="A4" s="27" t="s">
        <v>45</v>
      </c>
      <c r="B4" s="156" t="s">
        <v>0</v>
      </c>
      <c r="C4" s="56">
        <v>3.06304905543031</v>
      </c>
      <c r="D4" s="56">
        <v>46.645417087771101</v>
      </c>
      <c r="E4" s="189">
        <v>50.291533856798601</v>
      </c>
      <c r="F4" s="56">
        <v>0.14985355221034</v>
      </c>
      <c r="G4" s="56">
        <v>32.150398474218399</v>
      </c>
      <c r="H4" s="189">
        <v>67.699747973571306</v>
      </c>
      <c r="I4" s="56">
        <v>0</v>
      </c>
      <c r="J4" s="56">
        <v>19.415685718337802</v>
      </c>
      <c r="K4" s="189">
        <v>80.584314281662202</v>
      </c>
    </row>
    <row r="5" spans="1:11" x14ac:dyDescent="0.35">
      <c r="A5" s="77" t="s">
        <v>46</v>
      </c>
      <c r="B5" s="122" t="s">
        <v>1</v>
      </c>
      <c r="C5" s="49">
        <v>9.5961887477314001</v>
      </c>
      <c r="D5" s="49">
        <v>44.419237749546298</v>
      </c>
      <c r="E5" s="190">
        <v>45.984573502722299</v>
      </c>
      <c r="F5" s="49">
        <v>0.66291683406990998</v>
      </c>
      <c r="G5" s="49">
        <v>33.085576536761799</v>
      </c>
      <c r="H5" s="190">
        <v>66.251506629168404</v>
      </c>
      <c r="I5" s="49">
        <v>2.19298245614E-2</v>
      </c>
      <c r="J5" s="49">
        <v>19.0570175438597</v>
      </c>
      <c r="K5" s="190">
        <v>80.921052631579002</v>
      </c>
    </row>
    <row r="6" spans="1:11" x14ac:dyDescent="0.35">
      <c r="A6" s="77" t="s">
        <v>47</v>
      </c>
      <c r="B6" s="122" t="s">
        <v>2</v>
      </c>
      <c r="C6" s="49">
        <v>20.354861603974499</v>
      </c>
      <c r="D6" s="49">
        <v>55.159687721788501</v>
      </c>
      <c r="E6" s="190">
        <v>24.4854506742371</v>
      </c>
      <c r="F6" s="49">
        <v>4.96926899437688</v>
      </c>
      <c r="G6" s="49">
        <v>51.758859683536002</v>
      </c>
      <c r="H6" s="190">
        <v>43.271871322087101</v>
      </c>
      <c r="I6" s="49">
        <v>4.3208987469390003E-2</v>
      </c>
      <c r="J6" s="49">
        <v>18.695088578424301</v>
      </c>
      <c r="K6" s="190">
        <v>81.261702434106297</v>
      </c>
    </row>
    <row r="7" spans="1:11" x14ac:dyDescent="0.35">
      <c r="A7" s="77" t="s">
        <v>48</v>
      </c>
      <c r="B7" s="122" t="s">
        <v>3</v>
      </c>
      <c r="C7" s="49">
        <v>29.117950626892998</v>
      </c>
      <c r="D7" s="49">
        <v>51.851914519212897</v>
      </c>
      <c r="E7" s="190">
        <v>19.0301348538942</v>
      </c>
      <c r="F7" s="49">
        <v>11.8134715025907</v>
      </c>
      <c r="G7" s="49">
        <v>55.760529420817797</v>
      </c>
      <c r="H7" s="190">
        <v>32.425999076591602</v>
      </c>
      <c r="I7" s="49">
        <v>3.4265015419259998E-2</v>
      </c>
      <c r="J7" s="49">
        <v>19.703607616623401</v>
      </c>
      <c r="K7" s="190">
        <v>80.262127367957305</v>
      </c>
    </row>
    <row r="8" spans="1:11" x14ac:dyDescent="0.35">
      <c r="A8" s="77" t="s">
        <v>49</v>
      </c>
      <c r="B8" s="122" t="s">
        <v>4</v>
      </c>
      <c r="C8" s="49">
        <v>54.902091900988601</v>
      </c>
      <c r="D8" s="49">
        <v>34.182576036198697</v>
      </c>
      <c r="E8" s="190">
        <v>10.9153320628128</v>
      </c>
      <c r="F8" s="49">
        <v>30.484119416122699</v>
      </c>
      <c r="G8" s="49">
        <v>47.665224088608497</v>
      </c>
      <c r="H8" s="190">
        <v>21.850656495268801</v>
      </c>
      <c r="I8" s="49">
        <v>9.8697544898569994E-2</v>
      </c>
      <c r="J8" s="49">
        <v>17.207740707449901</v>
      </c>
      <c r="K8" s="190">
        <v>82.6935617476516</v>
      </c>
    </row>
    <row r="9" spans="1:11" x14ac:dyDescent="0.35">
      <c r="A9" s="77" t="s">
        <v>50</v>
      </c>
      <c r="B9" s="122" t="s">
        <v>5</v>
      </c>
      <c r="C9" s="49">
        <v>12.496812037745499</v>
      </c>
      <c r="D9" s="49">
        <v>53.073195613364</v>
      </c>
      <c r="E9" s="190">
        <v>34.4299923488906</v>
      </c>
      <c r="F9" s="49">
        <v>1.86221634272922</v>
      </c>
      <c r="G9" s="49">
        <v>43.828228350463</v>
      </c>
      <c r="H9" s="190">
        <v>54.309555306807802</v>
      </c>
      <c r="I9" s="49">
        <v>2.2591212018520001E-2</v>
      </c>
      <c r="J9" s="49">
        <v>18.479611431153302</v>
      </c>
      <c r="K9" s="190">
        <v>81.497797356828201</v>
      </c>
    </row>
    <row r="10" spans="1:11" x14ac:dyDescent="0.35">
      <c r="A10" s="77" t="s">
        <v>51</v>
      </c>
      <c r="B10" s="122" t="s">
        <v>6</v>
      </c>
      <c r="C10" s="49">
        <v>3.5795820690593199</v>
      </c>
      <c r="D10" s="49">
        <v>44.4756757456923</v>
      </c>
      <c r="E10" s="190">
        <v>51.944742185248401</v>
      </c>
      <c r="F10" s="49">
        <v>0.33423969502885997</v>
      </c>
      <c r="G10" s="49">
        <v>30.214666196924401</v>
      </c>
      <c r="H10" s="190">
        <v>69.451094108046803</v>
      </c>
      <c r="I10" s="49">
        <v>1.2496719611099999E-3</v>
      </c>
      <c r="J10" s="49">
        <v>19.709826170630201</v>
      </c>
      <c r="K10" s="190">
        <v>80.288924157408701</v>
      </c>
    </row>
    <row r="11" spans="1:11" x14ac:dyDescent="0.35">
      <c r="A11" s="27" t="s">
        <v>52</v>
      </c>
      <c r="B11" s="122" t="s">
        <v>552</v>
      </c>
      <c r="C11" s="56">
        <v>20.8327140309156</v>
      </c>
      <c r="D11" s="56">
        <v>52.942925089179603</v>
      </c>
      <c r="E11" s="189">
        <v>26.2243608799049</v>
      </c>
      <c r="F11" s="56">
        <v>6.2728804042672701</v>
      </c>
      <c r="G11" s="56">
        <v>51.875350926445797</v>
      </c>
      <c r="H11" s="189">
        <v>41.851768669286898</v>
      </c>
      <c r="I11" s="56">
        <v>5.064935064935E-2</v>
      </c>
      <c r="J11" s="56">
        <v>19.744155844155799</v>
      </c>
      <c r="K11" s="189">
        <v>80.205194805194793</v>
      </c>
    </row>
    <row r="12" spans="1:11" ht="15" thickBot="1" x14ac:dyDescent="0.4">
      <c r="A12" s="77" t="s">
        <v>53</v>
      </c>
      <c r="B12" s="123" t="s">
        <v>7</v>
      </c>
      <c r="C12" s="108">
        <v>6.2656791303309101</v>
      </c>
      <c r="D12" s="108">
        <v>39.947437582128799</v>
      </c>
      <c r="E12" s="191">
        <v>53.786883287540299</v>
      </c>
      <c r="F12" s="108">
        <v>0.52597649954581005</v>
      </c>
      <c r="G12" s="108">
        <v>26.2695226653383</v>
      </c>
      <c r="H12" s="191">
        <v>73.204500835115894</v>
      </c>
      <c r="I12" s="108">
        <v>1.897563212575E-2</v>
      </c>
      <c r="J12" s="108">
        <v>18.8601970303136</v>
      </c>
      <c r="K12" s="191">
        <v>81.120827337560698</v>
      </c>
    </row>
    <row r="13" spans="1:11" ht="15" thickBot="1" x14ac:dyDescent="0.4">
      <c r="A13" s="74" t="s">
        <v>805</v>
      </c>
      <c r="B13" s="126" t="s">
        <v>8</v>
      </c>
      <c r="C13" s="129">
        <v>23.4575603538301</v>
      </c>
      <c r="D13" s="129">
        <v>45.941857607961197</v>
      </c>
      <c r="E13" s="192">
        <v>30.600582038208699</v>
      </c>
      <c r="F13" s="129">
        <v>13.2024740747969</v>
      </c>
      <c r="G13" s="129">
        <v>44.869032324513597</v>
      </c>
      <c r="H13" s="192">
        <v>41.928493600689499</v>
      </c>
      <c r="I13" s="129">
        <v>4.5395848733670002E-2</v>
      </c>
      <c r="J13" s="129">
        <v>18.813051919968402</v>
      </c>
      <c r="K13" s="192">
        <v>81.141552231297993</v>
      </c>
    </row>
    <row r="14" spans="1:11" x14ac:dyDescent="0.35">
      <c r="A14" s="77" t="s">
        <v>54</v>
      </c>
      <c r="B14" s="122" t="s">
        <v>9</v>
      </c>
      <c r="C14" s="49">
        <v>42.463605823068299</v>
      </c>
      <c r="D14" s="49">
        <v>49.364901615741502</v>
      </c>
      <c r="E14" s="190">
        <v>8.1714925611902096</v>
      </c>
      <c r="F14" s="49">
        <v>17.4051928904906</v>
      </c>
      <c r="G14" s="49">
        <v>64.446310099107194</v>
      </c>
      <c r="H14" s="190">
        <v>18.148497010402199</v>
      </c>
      <c r="I14" s="49">
        <v>3.6955768564500002E-2</v>
      </c>
      <c r="J14" s="49">
        <v>17.9720522000231</v>
      </c>
      <c r="K14" s="190">
        <v>81.990992031412404</v>
      </c>
    </row>
    <row r="15" spans="1:11" x14ac:dyDescent="0.35">
      <c r="A15" s="77" t="s">
        <v>55</v>
      </c>
      <c r="B15" s="122" t="s">
        <v>10</v>
      </c>
      <c r="C15" s="49">
        <v>12.594615576565801</v>
      </c>
      <c r="D15" s="49">
        <v>62.468461474478097</v>
      </c>
      <c r="E15" s="190">
        <v>24.936922948956099</v>
      </c>
      <c r="F15" s="49">
        <v>2.3016781083142601</v>
      </c>
      <c r="G15" s="49">
        <v>57.009916094584298</v>
      </c>
      <c r="H15" s="190">
        <v>40.688405797101503</v>
      </c>
      <c r="I15" s="49">
        <v>0</v>
      </c>
      <c r="J15" s="49">
        <v>18.256516709372601</v>
      </c>
      <c r="K15" s="190">
        <v>81.743483290627395</v>
      </c>
    </row>
    <row r="16" spans="1:11" x14ac:dyDescent="0.35">
      <c r="A16" s="77" t="s">
        <v>56</v>
      </c>
      <c r="B16" s="122" t="s">
        <v>11</v>
      </c>
      <c r="C16" s="49">
        <v>22.0127492201275</v>
      </c>
      <c r="D16" s="49">
        <v>65.963651159636498</v>
      </c>
      <c r="E16" s="190">
        <v>12.023599620236</v>
      </c>
      <c r="F16" s="49">
        <v>3.8093728535953901</v>
      </c>
      <c r="G16" s="49">
        <v>73.545728324615695</v>
      </c>
      <c r="H16" s="190">
        <v>22.644898821788999</v>
      </c>
      <c r="I16" s="49">
        <v>0</v>
      </c>
      <c r="J16" s="49">
        <v>17.594471214811101</v>
      </c>
      <c r="K16" s="190">
        <v>82.405528785189006</v>
      </c>
    </row>
    <row r="17" spans="1:11" x14ac:dyDescent="0.35">
      <c r="A17" s="27" t="s">
        <v>57</v>
      </c>
      <c r="B17" s="154" t="s">
        <v>352</v>
      </c>
      <c r="C17" s="150">
        <v>55.908480305065702</v>
      </c>
      <c r="D17" s="150">
        <v>35.407548641504498</v>
      </c>
      <c r="E17" s="188">
        <v>8.6839710534298202</v>
      </c>
      <c r="F17" s="150">
        <v>29.7268133487736</v>
      </c>
      <c r="G17" s="150">
        <v>51.576481734919497</v>
      </c>
      <c r="H17" s="188">
        <v>18.696704916306999</v>
      </c>
      <c r="I17" s="150">
        <v>0.10921900718384001</v>
      </c>
      <c r="J17" s="150">
        <v>18.639531127417101</v>
      </c>
      <c r="K17" s="188">
        <v>81.251249865399103</v>
      </c>
    </row>
    <row r="18" spans="1:11" x14ac:dyDescent="0.35">
      <c r="A18" s="27" t="s">
        <v>58</v>
      </c>
      <c r="B18" s="154" t="s">
        <v>921</v>
      </c>
      <c r="C18" s="150">
        <v>8.2381563830506206</v>
      </c>
      <c r="D18" s="150">
        <v>70.331824018382093</v>
      </c>
      <c r="E18" s="188">
        <v>21.430019598567299</v>
      </c>
      <c r="F18" s="150">
        <v>0.71285269133905005</v>
      </c>
      <c r="G18" s="150">
        <v>60.101592179963298</v>
      </c>
      <c r="H18" s="188">
        <v>39.1855551286977</v>
      </c>
      <c r="I18" s="150">
        <v>0</v>
      </c>
      <c r="J18" s="150">
        <v>18.099285300367001</v>
      </c>
      <c r="K18" s="188">
        <v>81.900714699632999</v>
      </c>
    </row>
    <row r="19" spans="1:11" x14ac:dyDescent="0.35">
      <c r="A19" s="27" t="s">
        <v>59</v>
      </c>
      <c r="B19" s="122" t="s">
        <v>577</v>
      </c>
      <c r="C19" s="56">
        <v>21.7455057084495</v>
      </c>
      <c r="D19" s="56">
        <v>53.487790613902</v>
      </c>
      <c r="E19" s="189">
        <v>24.766703677648501</v>
      </c>
      <c r="F19" s="56">
        <v>4.7565138048731104</v>
      </c>
      <c r="G19" s="56">
        <v>54.340122720711399</v>
      </c>
      <c r="H19" s="189">
        <v>40.903363474415499</v>
      </c>
      <c r="I19" s="56">
        <v>2.7184698277E-4</v>
      </c>
      <c r="J19" s="56">
        <v>19.3041260935045</v>
      </c>
      <c r="K19" s="189">
        <v>80.695602059512794</v>
      </c>
    </row>
    <row r="20" spans="1:11" x14ac:dyDescent="0.35">
      <c r="A20" s="27" t="s">
        <v>60</v>
      </c>
      <c r="B20" s="154" t="s">
        <v>353</v>
      </c>
      <c r="C20" s="150">
        <v>7.9336349924585203</v>
      </c>
      <c r="D20" s="150">
        <v>71.583710407239806</v>
      </c>
      <c r="E20" s="188">
        <v>20.4826546003017</v>
      </c>
      <c r="F20" s="150">
        <v>0.82691223454238005</v>
      </c>
      <c r="G20" s="150">
        <v>66.585228340537498</v>
      </c>
      <c r="H20" s="188">
        <v>32.587859424920097</v>
      </c>
      <c r="I20" s="150">
        <v>0</v>
      </c>
      <c r="J20" s="150">
        <v>17.799913382416602</v>
      </c>
      <c r="K20" s="188">
        <v>82.200086617583395</v>
      </c>
    </row>
    <row r="21" spans="1:11" x14ac:dyDescent="0.35">
      <c r="A21" s="27" t="s">
        <v>61</v>
      </c>
      <c r="B21" s="154" t="s">
        <v>354</v>
      </c>
      <c r="C21" s="150">
        <v>7.7805665112943698</v>
      </c>
      <c r="D21" s="150">
        <v>65.758336321262107</v>
      </c>
      <c r="E21" s="188">
        <v>26.461097167443501</v>
      </c>
      <c r="F21" s="150">
        <v>0.84022750775595001</v>
      </c>
      <c r="G21" s="150">
        <v>52.378490175801502</v>
      </c>
      <c r="H21" s="188">
        <v>46.781282316442599</v>
      </c>
      <c r="I21" s="150">
        <v>0</v>
      </c>
      <c r="J21" s="150">
        <v>17.677272078755902</v>
      </c>
      <c r="K21" s="188">
        <v>82.322727921244095</v>
      </c>
    </row>
    <row r="22" spans="1:11" ht="15" thickBot="1" x14ac:dyDescent="0.4">
      <c r="A22" s="77" t="s">
        <v>62</v>
      </c>
      <c r="B22" s="122" t="s">
        <v>555</v>
      </c>
      <c r="C22" s="49">
        <v>23.414634146341498</v>
      </c>
      <c r="D22" s="49">
        <v>66.016260162601597</v>
      </c>
      <c r="E22" s="190">
        <v>10.569105691056899</v>
      </c>
      <c r="F22" s="49">
        <v>5.11221945137157</v>
      </c>
      <c r="G22" s="49">
        <v>74.812967581047403</v>
      </c>
      <c r="H22" s="190">
        <v>20.074812967581099</v>
      </c>
      <c r="I22" s="49">
        <v>0</v>
      </c>
      <c r="J22" s="49">
        <v>17.897727272727298</v>
      </c>
      <c r="K22" s="190">
        <v>82.102272727272805</v>
      </c>
    </row>
    <row r="23" spans="1:11" ht="15" thickBot="1" x14ac:dyDescent="0.4">
      <c r="A23" s="74" t="s">
        <v>805</v>
      </c>
      <c r="B23" s="126" t="s">
        <v>12</v>
      </c>
      <c r="C23" s="129">
        <v>24.6794328245713</v>
      </c>
      <c r="D23" s="129">
        <v>54.085641605426801</v>
      </c>
      <c r="E23" s="192">
        <v>21.234925570001899</v>
      </c>
      <c r="F23" s="129">
        <v>7.7474132206028301</v>
      </c>
      <c r="G23" s="129">
        <v>55.951699169517099</v>
      </c>
      <c r="H23" s="192">
        <v>36.3008876098801</v>
      </c>
      <c r="I23" s="129">
        <v>1.425193534804E-2</v>
      </c>
      <c r="J23" s="129">
        <v>18.868428724127899</v>
      </c>
      <c r="K23" s="192">
        <v>81.117319340524105</v>
      </c>
    </row>
    <row r="24" spans="1:11" x14ac:dyDescent="0.35">
      <c r="A24" s="77" t="s">
        <v>63</v>
      </c>
      <c r="B24" s="122" t="s">
        <v>13</v>
      </c>
      <c r="C24" s="49">
        <v>16.397515527950301</v>
      </c>
      <c r="D24" s="49">
        <v>52.422360248447198</v>
      </c>
      <c r="E24" s="190">
        <v>31.180124223602501</v>
      </c>
      <c r="F24" s="49">
        <v>5.0191910245054601</v>
      </c>
      <c r="G24" s="49">
        <v>42.869796279893698</v>
      </c>
      <c r="H24" s="190">
        <v>52.111012695600799</v>
      </c>
      <c r="I24" s="49">
        <v>9.8071265119320003E-2</v>
      </c>
      <c r="J24" s="49">
        <v>18.731611637790099</v>
      </c>
      <c r="K24" s="190">
        <v>81.170317097090603</v>
      </c>
    </row>
    <row r="25" spans="1:11" x14ac:dyDescent="0.35">
      <c r="A25" s="77" t="s">
        <v>64</v>
      </c>
      <c r="B25" s="122" t="s">
        <v>14</v>
      </c>
      <c r="C25" s="49">
        <v>47.552208147894603</v>
      </c>
      <c r="D25" s="49">
        <v>30.811365970558001</v>
      </c>
      <c r="E25" s="190">
        <v>21.6364258815474</v>
      </c>
      <c r="F25" s="49">
        <v>22.062947958865699</v>
      </c>
      <c r="G25" s="49">
        <v>40.511062636335303</v>
      </c>
      <c r="H25" s="190">
        <v>37.425989404798997</v>
      </c>
      <c r="I25" s="49">
        <v>0.24535576586050001</v>
      </c>
      <c r="J25" s="49">
        <v>18.4016824395373</v>
      </c>
      <c r="K25" s="190">
        <v>81.352961794602194</v>
      </c>
    </row>
    <row r="26" spans="1:11" x14ac:dyDescent="0.35">
      <c r="A26" s="77" t="s">
        <v>65</v>
      </c>
      <c r="B26" s="122" t="s">
        <v>15</v>
      </c>
      <c r="C26" s="49">
        <v>48.210822018594101</v>
      </c>
      <c r="D26" s="49">
        <v>31.910908969299701</v>
      </c>
      <c r="E26" s="190">
        <v>19.878269012106198</v>
      </c>
      <c r="F26" s="49">
        <v>22.723640295209901</v>
      </c>
      <c r="G26" s="49">
        <v>40.694777417383499</v>
      </c>
      <c r="H26" s="190">
        <v>36.581582287406597</v>
      </c>
      <c r="I26" s="49">
        <v>0.22795115332429</v>
      </c>
      <c r="J26" s="49">
        <v>17.611940298507498</v>
      </c>
      <c r="K26" s="190">
        <v>82.160108548168296</v>
      </c>
    </row>
    <row r="27" spans="1:11" x14ac:dyDescent="0.35">
      <c r="A27" s="77" t="s">
        <v>66</v>
      </c>
      <c r="B27" s="122" t="s">
        <v>16</v>
      </c>
      <c r="C27" s="49">
        <v>54.351698838531199</v>
      </c>
      <c r="D27" s="49">
        <v>32.812371810648898</v>
      </c>
      <c r="E27" s="190">
        <v>12.8359293508198</v>
      </c>
      <c r="F27" s="49">
        <v>31.142316001948601</v>
      </c>
      <c r="G27" s="49">
        <v>43.286591533173301</v>
      </c>
      <c r="H27" s="190">
        <v>25.571092464878099</v>
      </c>
      <c r="I27" s="49">
        <v>0.26890519874367003</v>
      </c>
      <c r="J27" s="49">
        <v>16.883134449894101</v>
      </c>
      <c r="K27" s="190">
        <v>82.847960351362303</v>
      </c>
    </row>
    <row r="28" spans="1:11" x14ac:dyDescent="0.35">
      <c r="A28" s="77" t="s">
        <v>67</v>
      </c>
      <c r="B28" s="122" t="s">
        <v>17</v>
      </c>
      <c r="C28" s="49">
        <v>11.6301857854013</v>
      </c>
      <c r="D28" s="49">
        <v>53.9606799568718</v>
      </c>
      <c r="E28" s="190">
        <v>34.409134257726897</v>
      </c>
      <c r="F28" s="49">
        <v>1.6092002246913399</v>
      </c>
      <c r="G28" s="49">
        <v>44.170028878897398</v>
      </c>
      <c r="H28" s="190">
        <v>54.220770896411203</v>
      </c>
      <c r="I28" s="49">
        <v>0</v>
      </c>
      <c r="J28" s="49">
        <v>19.621228060605599</v>
      </c>
      <c r="K28" s="190">
        <v>80.378771939394397</v>
      </c>
    </row>
    <row r="29" spans="1:11" x14ac:dyDescent="0.35">
      <c r="A29" s="77" t="s">
        <v>68</v>
      </c>
      <c r="B29" s="122" t="s">
        <v>18</v>
      </c>
      <c r="C29" s="49">
        <v>44.589757535130197</v>
      </c>
      <c r="D29" s="49">
        <v>46.5906934975905</v>
      </c>
      <c r="E29" s="190">
        <v>8.8195489672792604</v>
      </c>
      <c r="F29" s="49">
        <v>20.766280810209999</v>
      </c>
      <c r="G29" s="49">
        <v>60.843688279942299</v>
      </c>
      <c r="H29" s="190">
        <v>18.390030909847798</v>
      </c>
      <c r="I29" s="49">
        <v>5.6896606222800003E-2</v>
      </c>
      <c r="J29" s="49">
        <v>17.731721965250902</v>
      </c>
      <c r="K29" s="190">
        <v>82.211381428526295</v>
      </c>
    </row>
    <row r="30" spans="1:11" x14ac:dyDescent="0.35">
      <c r="A30" s="77" t="s">
        <v>69</v>
      </c>
      <c r="B30" s="122" t="s">
        <v>19</v>
      </c>
      <c r="C30" s="49">
        <v>4.0687478077867398</v>
      </c>
      <c r="D30" s="49">
        <v>45.457734128376003</v>
      </c>
      <c r="E30" s="190">
        <v>50.473518063837297</v>
      </c>
      <c r="F30" s="49">
        <v>2.4841437632135301</v>
      </c>
      <c r="G30" s="49">
        <v>36.310782241014799</v>
      </c>
      <c r="H30" s="190">
        <v>61.205073995771698</v>
      </c>
      <c r="I30" s="49">
        <v>5.595970900951E-2</v>
      </c>
      <c r="J30" s="49">
        <v>20.593172915500801</v>
      </c>
      <c r="K30" s="190">
        <v>79.350867375489699</v>
      </c>
    </row>
    <row r="31" spans="1:11" x14ac:dyDescent="0.35">
      <c r="A31" s="77" t="s">
        <v>70</v>
      </c>
      <c r="B31" s="122" t="s">
        <v>20</v>
      </c>
      <c r="C31" s="49">
        <v>46.086443676805096</v>
      </c>
      <c r="D31" s="49">
        <v>40.500463392029701</v>
      </c>
      <c r="E31" s="190">
        <v>13.413092931165201</v>
      </c>
      <c r="F31" s="49">
        <v>26.272323537749202</v>
      </c>
      <c r="G31" s="49">
        <v>48.698856656902599</v>
      </c>
      <c r="H31" s="190">
        <v>25.028819805348199</v>
      </c>
      <c r="I31" s="49">
        <v>0.15837545831253999</v>
      </c>
      <c r="J31" s="49">
        <v>18.903087236673699</v>
      </c>
      <c r="K31" s="190">
        <v>80.938537305013796</v>
      </c>
    </row>
    <row r="32" spans="1:11" x14ac:dyDescent="0.35">
      <c r="A32" s="77" t="s">
        <v>71</v>
      </c>
      <c r="B32" s="122" t="s">
        <v>21</v>
      </c>
      <c r="C32" s="49">
        <v>0.56818181818182001</v>
      </c>
      <c r="D32" s="49">
        <v>36.363636363636402</v>
      </c>
      <c r="E32" s="190">
        <v>63.068181818181799</v>
      </c>
      <c r="F32" s="49">
        <v>0</v>
      </c>
      <c r="G32" s="49">
        <v>26.960784313725501</v>
      </c>
      <c r="H32" s="190">
        <v>73.039215686274503</v>
      </c>
      <c r="I32" s="49">
        <v>0</v>
      </c>
      <c r="J32" s="49">
        <v>17.989417989418001</v>
      </c>
      <c r="K32" s="190">
        <v>82.010582010581999</v>
      </c>
    </row>
    <row r="33" spans="1:11" x14ac:dyDescent="0.35">
      <c r="A33" s="77" t="s">
        <v>72</v>
      </c>
      <c r="B33" s="122" t="s">
        <v>22</v>
      </c>
      <c r="C33" s="49">
        <v>54.6740054593458</v>
      </c>
      <c r="D33" s="49">
        <v>32.6934264107039</v>
      </c>
      <c r="E33" s="190">
        <v>12.6325681299503</v>
      </c>
      <c r="F33" s="49">
        <v>29.2491409608174</v>
      </c>
      <c r="G33" s="49">
        <v>46.692535831406197</v>
      </c>
      <c r="H33" s="190">
        <v>24.0583232077764</v>
      </c>
      <c r="I33" s="49">
        <v>0.15956128392614</v>
      </c>
      <c r="J33" s="49">
        <v>18.667121080679099</v>
      </c>
      <c r="K33" s="190">
        <v>81.173317635394696</v>
      </c>
    </row>
    <row r="34" spans="1:11" x14ac:dyDescent="0.35">
      <c r="A34" s="27" t="s">
        <v>73</v>
      </c>
      <c r="B34" s="156" t="s">
        <v>526</v>
      </c>
      <c r="C34" s="56">
        <v>53.072413967355601</v>
      </c>
      <c r="D34" s="56">
        <v>16.446005356511201</v>
      </c>
      <c r="E34" s="189">
        <v>30.481580676133198</v>
      </c>
      <c r="F34" s="56">
        <v>32.805168954676901</v>
      </c>
      <c r="G34" s="56">
        <v>15.5605756623118</v>
      </c>
      <c r="H34" s="189">
        <v>51.6342553830113</v>
      </c>
      <c r="I34" s="56">
        <v>0.48811036820099002</v>
      </c>
      <c r="J34" s="56">
        <v>9.0254369969239995E-2</v>
      </c>
      <c r="K34" s="189">
        <v>99.421635261829806</v>
      </c>
    </row>
    <row r="35" spans="1:11" x14ac:dyDescent="0.35">
      <c r="A35" s="77" t="s">
        <v>74</v>
      </c>
      <c r="B35" s="122" t="s">
        <v>520</v>
      </c>
      <c r="C35" s="49">
        <v>35.0971411806891</v>
      </c>
      <c r="D35" s="49">
        <v>29.637024480881401</v>
      </c>
      <c r="E35" s="190">
        <v>35.265834338429499</v>
      </c>
      <c r="F35" s="49">
        <v>6.9095240341525601</v>
      </c>
      <c r="G35" s="49">
        <v>33.896056417755602</v>
      </c>
      <c r="H35" s="190">
        <v>59.194419548091901</v>
      </c>
      <c r="I35" s="49">
        <v>0.22215562620523999</v>
      </c>
      <c r="J35" s="49">
        <v>19.6539323500287</v>
      </c>
      <c r="K35" s="190">
        <v>80.123912023766096</v>
      </c>
    </row>
    <row r="36" spans="1:11" x14ac:dyDescent="0.35">
      <c r="A36" s="77" t="s">
        <v>75</v>
      </c>
      <c r="B36" s="122" t="s">
        <v>616</v>
      </c>
      <c r="C36" s="49">
        <v>12.502701723845901</v>
      </c>
      <c r="D36" s="49">
        <v>78.135606091584094</v>
      </c>
      <c r="E36" s="190">
        <v>9.3616921845700904</v>
      </c>
      <c r="F36" s="49">
        <v>2.2902129182322399</v>
      </c>
      <c r="G36" s="49">
        <v>77.819411756609796</v>
      </c>
      <c r="H36" s="190">
        <v>19.890375325157901</v>
      </c>
      <c r="I36" s="49">
        <v>4.0482552019999998E-4</v>
      </c>
      <c r="J36" s="49">
        <v>18.4928345882924</v>
      </c>
      <c r="K36" s="190">
        <v>81.506760586187397</v>
      </c>
    </row>
    <row r="37" spans="1:11" ht="15" thickBot="1" x14ac:dyDescent="0.4">
      <c r="A37" s="77" t="s">
        <v>76</v>
      </c>
      <c r="B37" s="122" t="s">
        <v>23</v>
      </c>
      <c r="C37" s="49">
        <v>30.220946572188801</v>
      </c>
      <c r="D37" s="49">
        <v>57.142643585373897</v>
      </c>
      <c r="E37" s="190">
        <v>12.636409842437301</v>
      </c>
      <c r="F37" s="49">
        <v>11.841417137693099</v>
      </c>
      <c r="G37" s="49">
        <v>63.928925557596301</v>
      </c>
      <c r="H37" s="190">
        <v>24.229657304710599</v>
      </c>
      <c r="I37" s="49">
        <v>3.5029074131530002E-2</v>
      </c>
      <c r="J37" s="49">
        <v>19.476165217130202</v>
      </c>
      <c r="K37" s="190">
        <v>80.488805708738298</v>
      </c>
    </row>
    <row r="38" spans="1:11" ht="15" thickBot="1" x14ac:dyDescent="0.4">
      <c r="A38" s="74" t="s">
        <v>805</v>
      </c>
      <c r="B38" s="126" t="s">
        <v>24</v>
      </c>
      <c r="C38" s="129">
        <v>36.226541452413599</v>
      </c>
      <c r="D38" s="129">
        <v>45.599163140043402</v>
      </c>
      <c r="E38" s="192">
        <v>18.174295407542999</v>
      </c>
      <c r="F38" s="129">
        <v>16.340024912932201</v>
      </c>
      <c r="G38" s="129">
        <v>51.639359386765797</v>
      </c>
      <c r="H38" s="192">
        <v>32.020615700302102</v>
      </c>
      <c r="I38" s="129">
        <v>0.13488462153094</v>
      </c>
      <c r="J38" s="129">
        <v>17.763628161617198</v>
      </c>
      <c r="K38" s="192">
        <v>82.101487216851893</v>
      </c>
    </row>
    <row r="39" spans="1:11" x14ac:dyDescent="0.35">
      <c r="A39" s="27" t="s">
        <v>77</v>
      </c>
      <c r="B39" s="155" t="s">
        <v>355</v>
      </c>
      <c r="C39" s="150">
        <v>3.3895970416521002</v>
      </c>
      <c r="D39" s="150">
        <v>36.245059707343998</v>
      </c>
      <c r="E39" s="188">
        <v>60.365343251003999</v>
      </c>
      <c r="F39" s="150">
        <v>2.0978908128520001E-2</v>
      </c>
      <c r="G39" s="150">
        <v>23.783626769086801</v>
      </c>
      <c r="H39" s="188">
        <v>76.195394322784693</v>
      </c>
      <c r="I39" s="150">
        <v>0</v>
      </c>
      <c r="J39" s="150">
        <v>18.587540055765899</v>
      </c>
      <c r="K39" s="188">
        <v>81.412459944234101</v>
      </c>
    </row>
    <row r="40" spans="1:11" x14ac:dyDescent="0.35">
      <c r="A40" s="77" t="s">
        <v>78</v>
      </c>
      <c r="B40" s="122" t="s">
        <v>438</v>
      </c>
      <c r="C40" s="49">
        <v>7.8148800931501201</v>
      </c>
      <c r="D40" s="49">
        <v>27.060188692788099</v>
      </c>
      <c r="E40" s="190">
        <v>65.124931214061903</v>
      </c>
      <c r="F40" s="49">
        <v>0.67263134549614001</v>
      </c>
      <c r="G40" s="49">
        <v>21.033371852785699</v>
      </c>
      <c r="H40" s="190">
        <v>78.293996801718194</v>
      </c>
      <c r="I40" s="49">
        <v>0.2491066131012</v>
      </c>
      <c r="J40" s="49">
        <v>19.045332874373301</v>
      </c>
      <c r="K40" s="190">
        <v>80.705560512525494</v>
      </c>
    </row>
    <row r="41" spans="1:11" x14ac:dyDescent="0.35">
      <c r="A41" s="27" t="s">
        <v>79</v>
      </c>
      <c r="B41" s="155" t="s">
        <v>356</v>
      </c>
      <c r="C41" s="150">
        <v>9.3641975308641996</v>
      </c>
      <c r="D41" s="150">
        <v>41.456790123456798</v>
      </c>
      <c r="E41" s="188">
        <v>49.179012345678998</v>
      </c>
      <c r="F41" s="150">
        <v>0.93266606005459995</v>
      </c>
      <c r="G41" s="150">
        <v>29.646269335759801</v>
      </c>
      <c r="H41" s="188">
        <v>69.421064604185602</v>
      </c>
      <c r="I41" s="150">
        <v>0.10102810958578</v>
      </c>
      <c r="J41" s="150">
        <v>18.892256492541801</v>
      </c>
      <c r="K41" s="188">
        <v>81.006715397872497</v>
      </c>
    </row>
    <row r="42" spans="1:11" x14ac:dyDescent="0.35">
      <c r="A42" s="27" t="s">
        <v>80</v>
      </c>
      <c r="B42" s="155" t="s">
        <v>357</v>
      </c>
      <c r="C42" s="150">
        <v>41.776878792593699</v>
      </c>
      <c r="D42" s="150">
        <v>43.2472382137856</v>
      </c>
      <c r="E42" s="188">
        <v>14.975882993620701</v>
      </c>
      <c r="F42" s="150">
        <v>21.4556482183472</v>
      </c>
      <c r="G42" s="150">
        <v>51.787068125203099</v>
      </c>
      <c r="H42" s="188">
        <v>26.757283656449701</v>
      </c>
      <c r="I42" s="150">
        <v>0.15229392727964999</v>
      </c>
      <c r="J42" s="150">
        <v>17.444000253823202</v>
      </c>
      <c r="K42" s="188">
        <v>82.403705818897194</v>
      </c>
    </row>
    <row r="43" spans="1:11" x14ac:dyDescent="0.35">
      <c r="A43" s="77" t="s">
        <v>81</v>
      </c>
      <c r="B43" s="122" t="s">
        <v>25</v>
      </c>
      <c r="C43" s="49">
        <v>18.669168623661498</v>
      </c>
      <c r="D43" s="49">
        <v>45.256581682528598</v>
      </c>
      <c r="E43" s="190">
        <v>36.074249693809897</v>
      </c>
      <c r="F43" s="49">
        <v>1.79738207393579</v>
      </c>
      <c r="G43" s="49">
        <v>36.813771246228299</v>
      </c>
      <c r="H43" s="190">
        <v>61.3888466798359</v>
      </c>
      <c r="I43" s="49">
        <v>5.4871566240270002E-2</v>
      </c>
      <c r="J43" s="49">
        <v>18.439132571990399</v>
      </c>
      <c r="K43" s="190">
        <v>81.505995861769406</v>
      </c>
    </row>
    <row r="44" spans="1:11" ht="15" thickBot="1" x14ac:dyDescent="0.4">
      <c r="A44" s="77" t="s">
        <v>82</v>
      </c>
      <c r="B44" s="122" t="s">
        <v>26</v>
      </c>
      <c r="C44" s="49">
        <v>1.5362686094393401</v>
      </c>
      <c r="D44" s="49">
        <v>51.627336078555601</v>
      </c>
      <c r="E44" s="190">
        <v>46.836395312005102</v>
      </c>
      <c r="F44" s="49">
        <v>5.0662227690529998E-2</v>
      </c>
      <c r="G44" s="49">
        <v>30.107838170369799</v>
      </c>
      <c r="H44" s="190">
        <v>69.841499601939702</v>
      </c>
      <c r="I44" s="49">
        <v>0</v>
      </c>
      <c r="J44" s="49">
        <v>18.198731822151299</v>
      </c>
      <c r="K44" s="190">
        <v>81.801268177848698</v>
      </c>
    </row>
    <row r="45" spans="1:11" ht="15" thickBot="1" x14ac:dyDescent="0.4">
      <c r="A45" s="74" t="s">
        <v>805</v>
      </c>
      <c r="B45" s="126" t="s">
        <v>27</v>
      </c>
      <c r="C45" s="129">
        <v>9.5579594727942006</v>
      </c>
      <c r="D45" s="129">
        <v>34.323857331788403</v>
      </c>
      <c r="E45" s="192">
        <v>56.118183195417501</v>
      </c>
      <c r="F45" s="129">
        <v>1.30567640689163</v>
      </c>
      <c r="G45" s="129">
        <v>25.475390240924401</v>
      </c>
      <c r="H45" s="192">
        <v>73.218933352183996</v>
      </c>
      <c r="I45" s="129">
        <v>0.15291223356424</v>
      </c>
      <c r="J45" s="129">
        <v>18.7807675223785</v>
      </c>
      <c r="K45" s="192">
        <v>81.066320244057295</v>
      </c>
    </row>
    <row r="46" spans="1:11" x14ac:dyDescent="0.35">
      <c r="A46" s="77" t="s">
        <v>83</v>
      </c>
      <c r="B46" s="122" t="s">
        <v>28</v>
      </c>
      <c r="C46" s="49">
        <v>40.759621977759899</v>
      </c>
      <c r="D46" s="49">
        <v>46.793667829353403</v>
      </c>
      <c r="E46" s="190">
        <v>12.4467101928867</v>
      </c>
      <c r="F46" s="49">
        <v>35.343133401462197</v>
      </c>
      <c r="G46" s="49">
        <v>41.924770065246399</v>
      </c>
      <c r="H46" s="190">
        <v>22.732096533291401</v>
      </c>
      <c r="I46" s="49">
        <v>0.18233797807442001</v>
      </c>
      <c r="J46" s="49">
        <v>18.515183576075501</v>
      </c>
      <c r="K46" s="190">
        <v>81.302478445850198</v>
      </c>
    </row>
    <row r="47" spans="1:11" x14ac:dyDescent="0.35">
      <c r="A47" s="77" t="s">
        <v>84</v>
      </c>
      <c r="B47" s="122" t="s">
        <v>29</v>
      </c>
      <c r="C47" s="49">
        <v>61.569679460723599</v>
      </c>
      <c r="D47" s="49">
        <v>29.280162333195801</v>
      </c>
      <c r="E47" s="190">
        <v>9.1501582060806204</v>
      </c>
      <c r="F47" s="49">
        <v>37.060141596271798</v>
      </c>
      <c r="G47" s="49">
        <v>44.228321358314297</v>
      </c>
      <c r="H47" s="190">
        <v>18.711537045413898</v>
      </c>
      <c r="I47" s="49">
        <v>0.12785781198571999</v>
      </c>
      <c r="J47" s="49">
        <v>18.258348735346999</v>
      </c>
      <c r="K47" s="190">
        <v>81.613793452667295</v>
      </c>
    </row>
    <row r="48" spans="1:11" x14ac:dyDescent="0.35">
      <c r="A48" s="77" t="s">
        <v>85</v>
      </c>
      <c r="B48" s="122" t="s">
        <v>30</v>
      </c>
      <c r="C48" s="49">
        <v>25.3333333333333</v>
      </c>
      <c r="D48" s="49">
        <v>56.727272727272698</v>
      </c>
      <c r="E48" s="190">
        <v>17.939393939393899</v>
      </c>
      <c r="F48" s="49">
        <v>14.690026954177901</v>
      </c>
      <c r="G48" s="49">
        <v>56.536388140161698</v>
      </c>
      <c r="H48" s="190">
        <v>28.7735849056604</v>
      </c>
      <c r="I48" s="49">
        <v>7.479431563201E-2</v>
      </c>
      <c r="J48" s="49">
        <v>19.072550486163099</v>
      </c>
      <c r="K48" s="190">
        <v>80.852655198204999</v>
      </c>
    </row>
    <row r="49" spans="1:11" x14ac:dyDescent="0.35">
      <c r="A49" s="77" t="s">
        <v>86</v>
      </c>
      <c r="B49" s="122" t="s">
        <v>31</v>
      </c>
      <c r="C49" s="49">
        <v>41.841677943166403</v>
      </c>
      <c r="D49" s="49">
        <v>42.323410013531799</v>
      </c>
      <c r="E49" s="190">
        <v>15.8349120433018</v>
      </c>
      <c r="F49" s="49">
        <v>21.216018323821</v>
      </c>
      <c r="G49" s="49">
        <v>49.702425653349401</v>
      </c>
      <c r="H49" s="190">
        <v>29.081556022829702</v>
      </c>
      <c r="I49" s="49">
        <v>0.17256446278248999</v>
      </c>
      <c r="J49" s="49">
        <v>17.311755400935802</v>
      </c>
      <c r="K49" s="190">
        <v>82.515680136281702</v>
      </c>
    </row>
    <row r="50" spans="1:11" x14ac:dyDescent="0.35">
      <c r="A50" s="77" t="s">
        <v>87</v>
      </c>
      <c r="B50" s="122" t="s">
        <v>32</v>
      </c>
      <c r="C50" s="49">
        <v>35.727758566488497</v>
      </c>
      <c r="D50" s="49">
        <v>40.443256837472497</v>
      </c>
      <c r="E50" s="190">
        <v>23.828984596039</v>
      </c>
      <c r="F50" s="49">
        <v>20.667135537023999</v>
      </c>
      <c r="G50" s="49">
        <v>42.017482166181097</v>
      </c>
      <c r="H50" s="190">
        <v>37.315382296794901</v>
      </c>
      <c r="I50" s="49">
        <v>0.18258587241811999</v>
      </c>
      <c r="J50" s="49">
        <v>17.767887709688502</v>
      </c>
      <c r="K50" s="190">
        <v>82.049526417893404</v>
      </c>
    </row>
    <row r="51" spans="1:11" x14ac:dyDescent="0.35">
      <c r="A51" s="27" t="s">
        <v>88</v>
      </c>
      <c r="B51" s="156" t="s">
        <v>33</v>
      </c>
      <c r="C51" s="56">
        <v>18.980082702401699</v>
      </c>
      <c r="D51" s="56">
        <v>54.254197324612903</v>
      </c>
      <c r="E51" s="189">
        <v>26.765719972985501</v>
      </c>
      <c r="F51" s="56">
        <v>7.0596525784924697</v>
      </c>
      <c r="G51" s="56">
        <v>50.979776196702403</v>
      </c>
      <c r="H51" s="189">
        <v>41.9605712248052</v>
      </c>
      <c r="I51" s="56">
        <v>3.6544435148050003E-2</v>
      </c>
      <c r="J51" s="56">
        <v>18.503024532856301</v>
      </c>
      <c r="K51" s="189">
        <v>81.460431031995597</v>
      </c>
    </row>
    <row r="52" spans="1:11" x14ac:dyDescent="0.35">
      <c r="A52" s="77" t="s">
        <v>89</v>
      </c>
      <c r="B52" s="122" t="s">
        <v>448</v>
      </c>
      <c r="C52" s="49">
        <v>49.212970250275497</v>
      </c>
      <c r="D52" s="49">
        <v>32.129177816254803</v>
      </c>
      <c r="E52" s="190">
        <v>18.6578519334698</v>
      </c>
      <c r="F52" s="49">
        <v>30.381245141686101</v>
      </c>
      <c r="G52" s="49">
        <v>37.643982757402298</v>
      </c>
      <c r="H52" s="190">
        <v>31.974772100911601</v>
      </c>
      <c r="I52" s="49">
        <v>0.32898161450850999</v>
      </c>
      <c r="J52" s="49">
        <v>17.8982655589564</v>
      </c>
      <c r="K52" s="190">
        <v>81.772752826535097</v>
      </c>
    </row>
    <row r="53" spans="1:11" x14ac:dyDescent="0.35">
      <c r="A53" s="77" t="s">
        <v>90</v>
      </c>
      <c r="B53" s="122" t="s">
        <v>34</v>
      </c>
      <c r="C53" s="49">
        <v>43.629697525206197</v>
      </c>
      <c r="D53" s="49">
        <v>38.790100824931301</v>
      </c>
      <c r="E53" s="190">
        <v>17.580201649862499</v>
      </c>
      <c r="F53" s="49">
        <v>19.979296066252601</v>
      </c>
      <c r="G53" s="49">
        <v>46.2474120082816</v>
      </c>
      <c r="H53" s="190">
        <v>33.773291925465799</v>
      </c>
      <c r="I53" s="49">
        <v>0.14751438265231001</v>
      </c>
      <c r="J53" s="49">
        <v>17.922997492255501</v>
      </c>
      <c r="K53" s="190">
        <v>81.929488125092206</v>
      </c>
    </row>
    <row r="54" spans="1:11" x14ac:dyDescent="0.35">
      <c r="A54" s="77" t="s">
        <v>91</v>
      </c>
      <c r="B54" s="122" t="s">
        <v>478</v>
      </c>
      <c r="C54" s="49">
        <v>37.912710783619097</v>
      </c>
      <c r="D54" s="49">
        <v>39.1667847527278</v>
      </c>
      <c r="E54" s="190">
        <v>22.920504463653099</v>
      </c>
      <c r="F54" s="49">
        <v>17.203486169003401</v>
      </c>
      <c r="G54" s="49">
        <v>43.2029177718833</v>
      </c>
      <c r="H54" s="190">
        <v>39.593596059113302</v>
      </c>
      <c r="I54" s="49">
        <v>0.14243453489645999</v>
      </c>
      <c r="J54" s="49">
        <v>18.439794017749499</v>
      </c>
      <c r="K54" s="190">
        <v>81.417771447353999</v>
      </c>
    </row>
    <row r="55" spans="1:11" x14ac:dyDescent="0.35">
      <c r="A55" s="77" t="s">
        <v>92</v>
      </c>
      <c r="B55" s="122" t="s">
        <v>35</v>
      </c>
      <c r="C55" s="49">
        <v>67.571556106181802</v>
      </c>
      <c r="D55" s="49">
        <v>23.934629329349399</v>
      </c>
      <c r="E55" s="190">
        <v>8.4938145644688205</v>
      </c>
      <c r="F55" s="49">
        <v>52.559292935715703</v>
      </c>
      <c r="G55" s="49">
        <v>30.971153642356001</v>
      </c>
      <c r="H55" s="190">
        <v>16.4695534219283</v>
      </c>
      <c r="I55" s="49">
        <v>0.29293480959237</v>
      </c>
      <c r="J55" s="49">
        <v>18.3928305446601</v>
      </c>
      <c r="K55" s="190">
        <v>81.314234645747504</v>
      </c>
    </row>
    <row r="56" spans="1:11" x14ac:dyDescent="0.35">
      <c r="A56" s="77" t="s">
        <v>93</v>
      </c>
      <c r="B56" s="122" t="s">
        <v>36</v>
      </c>
      <c r="C56" s="49">
        <v>67.065712426805504</v>
      </c>
      <c r="D56" s="49">
        <v>29.2469095640859</v>
      </c>
      <c r="E56" s="190">
        <v>3.6873780091086501</v>
      </c>
      <c r="F56" s="49">
        <v>51.703172320964299</v>
      </c>
      <c r="G56" s="49">
        <v>39.272385206032602</v>
      </c>
      <c r="H56" s="190">
        <v>9.0244424730031501</v>
      </c>
      <c r="I56" s="49">
        <v>0.14420222241072</v>
      </c>
      <c r="J56" s="49">
        <v>18.680314040395501</v>
      </c>
      <c r="K56" s="190">
        <v>81.175483737193801</v>
      </c>
    </row>
    <row r="57" spans="1:11" x14ac:dyDescent="0.35">
      <c r="A57" s="27" t="s">
        <v>94</v>
      </c>
      <c r="B57" s="155" t="s">
        <v>358</v>
      </c>
      <c r="C57" s="150">
        <v>23.676187855505798</v>
      </c>
      <c r="D57" s="150">
        <v>35.586061819537903</v>
      </c>
      <c r="E57" s="188">
        <v>40.737750324956302</v>
      </c>
      <c r="F57" s="150">
        <v>8.1573365355935508</v>
      </c>
      <c r="G57" s="150">
        <v>36.344211925758103</v>
      </c>
      <c r="H57" s="188">
        <v>55.498451538648297</v>
      </c>
      <c r="I57" s="150">
        <v>0.20436650051703001</v>
      </c>
      <c r="J57" s="150">
        <v>20.071797178471101</v>
      </c>
      <c r="K57" s="188">
        <v>79.723836321011902</v>
      </c>
    </row>
    <row r="58" spans="1:11" x14ac:dyDescent="0.35">
      <c r="A58" s="77" t="s">
        <v>95</v>
      </c>
      <c r="B58" s="122" t="s">
        <v>37</v>
      </c>
      <c r="C58" s="49">
        <v>41.814549550506896</v>
      </c>
      <c r="D58" s="49">
        <v>43.368116804454601</v>
      </c>
      <c r="E58" s="190">
        <v>14.8173336450386</v>
      </c>
      <c r="F58" s="49">
        <v>21.4226968140328</v>
      </c>
      <c r="G58" s="49">
        <v>52.021734147689799</v>
      </c>
      <c r="H58" s="190">
        <v>26.5555690382775</v>
      </c>
      <c r="I58" s="49">
        <v>0.14828921078921001</v>
      </c>
      <c r="J58" s="49">
        <v>18.194305694305701</v>
      </c>
      <c r="K58" s="190">
        <v>81.657405094905101</v>
      </c>
    </row>
    <row r="59" spans="1:11" x14ac:dyDescent="0.35">
      <c r="A59" s="77" t="s">
        <v>96</v>
      </c>
      <c r="B59" s="122" t="s">
        <v>38</v>
      </c>
      <c r="C59" s="49">
        <v>47.982490356694001</v>
      </c>
      <c r="D59" s="49">
        <v>35.283664889697903</v>
      </c>
      <c r="E59" s="190">
        <v>16.7338447536081</v>
      </c>
      <c r="F59" s="49">
        <v>26.403274043758898</v>
      </c>
      <c r="G59" s="49">
        <v>44.737919093341702</v>
      </c>
      <c r="H59" s="190">
        <v>28.858806862899399</v>
      </c>
      <c r="I59" s="49">
        <v>0.11507921285818</v>
      </c>
      <c r="J59" s="49">
        <v>16.981855844106001</v>
      </c>
      <c r="K59" s="190">
        <v>82.903064943035801</v>
      </c>
    </row>
    <row r="60" spans="1:11" ht="15" thickBot="1" x14ac:dyDescent="0.4">
      <c r="A60" s="27" t="s">
        <v>97</v>
      </c>
      <c r="B60" s="156" t="s">
        <v>533</v>
      </c>
      <c r="C60" s="56">
        <v>32.537809249060203</v>
      </c>
      <c r="D60" s="56">
        <v>50.694990820876001</v>
      </c>
      <c r="E60" s="189">
        <v>16.7671999300638</v>
      </c>
      <c r="F60" s="56">
        <v>19.195161091223301</v>
      </c>
      <c r="G60" s="56">
        <v>55.854215528947101</v>
      </c>
      <c r="H60" s="189">
        <v>24.9506233798297</v>
      </c>
      <c r="I60" s="56">
        <v>9.4148824883189999E-2</v>
      </c>
      <c r="J60" s="56">
        <v>17.891763721319499</v>
      </c>
      <c r="K60" s="189">
        <v>82.014087453797401</v>
      </c>
    </row>
    <row r="61" spans="1:11" ht="15" thickBot="1" x14ac:dyDescent="0.4">
      <c r="A61" s="74" t="s">
        <v>805</v>
      </c>
      <c r="B61" s="126" t="s">
        <v>39</v>
      </c>
      <c r="C61" s="129">
        <v>34.608695006524698</v>
      </c>
      <c r="D61" s="129">
        <v>37.219869951719197</v>
      </c>
      <c r="E61" s="192">
        <v>28.171435041756201</v>
      </c>
      <c r="F61" s="129">
        <v>19.050560101774799</v>
      </c>
      <c r="G61" s="129">
        <v>40.0955754643849</v>
      </c>
      <c r="H61" s="192">
        <v>40.8538644338404</v>
      </c>
      <c r="I61" s="129">
        <v>0.18365774068183</v>
      </c>
      <c r="J61" s="129">
        <v>19.1918403489497</v>
      </c>
      <c r="K61" s="192">
        <v>80.624501910368494</v>
      </c>
    </row>
    <row r="62" spans="1:11" ht="15" thickBot="1" x14ac:dyDescent="0.4">
      <c r="A62" s="75" t="s">
        <v>805</v>
      </c>
      <c r="B62" s="133" t="s">
        <v>40</v>
      </c>
      <c r="C62" s="136">
        <v>29.024767621868701</v>
      </c>
      <c r="D62" s="136">
        <v>42.656979633510701</v>
      </c>
      <c r="E62" s="193">
        <v>28.318252744620601</v>
      </c>
      <c r="F62" s="136">
        <v>13.9775821315947</v>
      </c>
      <c r="G62" s="136">
        <v>44.683012911623898</v>
      </c>
      <c r="H62" s="193">
        <v>41.339404956781401</v>
      </c>
      <c r="I62" s="136">
        <v>0.1250296718219</v>
      </c>
      <c r="J62" s="136">
        <v>18.621364000999101</v>
      </c>
      <c r="K62" s="193">
        <v>81.253606327179</v>
      </c>
    </row>
    <row r="63" spans="1:11" ht="15" thickBot="1" x14ac:dyDescent="0.4">
      <c r="A63" s="75" t="s">
        <v>805</v>
      </c>
      <c r="B63" s="133" t="s">
        <v>922</v>
      </c>
      <c r="C63" s="136">
        <v>8.5818442249287195</v>
      </c>
      <c r="D63" s="136">
        <v>40.391541042063402</v>
      </c>
      <c r="E63" s="193">
        <v>51.026614733007897</v>
      </c>
      <c r="F63" s="136">
        <v>3.68441846462634</v>
      </c>
      <c r="G63" s="136">
        <v>32.245161828313996</v>
      </c>
      <c r="H63" s="193">
        <v>64.0704197070596</v>
      </c>
      <c r="I63" s="136">
        <v>7.0555883414290005E-2</v>
      </c>
      <c r="J63" s="136">
        <v>18.41128463259</v>
      </c>
      <c r="K63" s="193">
        <v>81.518159483995703</v>
      </c>
    </row>
    <row r="64" spans="1:11" x14ac:dyDescent="0.35">
      <c r="A64" s="76" t="s">
        <v>805</v>
      </c>
      <c r="B64" s="140" t="s">
        <v>42</v>
      </c>
      <c r="C64" s="143">
        <v>6.3666092301127799</v>
      </c>
      <c r="D64" s="143">
        <v>45.735220261322503</v>
      </c>
      <c r="E64" s="194">
        <v>47.898170508564803</v>
      </c>
      <c r="F64" s="143">
        <v>1.8963261356896399</v>
      </c>
      <c r="G64" s="143">
        <v>37.0109300073143</v>
      </c>
      <c r="H64" s="194">
        <v>61.092743856996101</v>
      </c>
      <c r="I64" s="143">
        <v>2.8289638040410001E-2</v>
      </c>
      <c r="J64" s="143">
        <v>19.175096673856402</v>
      </c>
      <c r="K64" s="194">
        <v>80.796613688103207</v>
      </c>
    </row>
    <row r="65" spans="1:11" x14ac:dyDescent="0.35">
      <c r="A65" s="76" t="s">
        <v>805</v>
      </c>
      <c r="B65" s="124" t="s">
        <v>43</v>
      </c>
      <c r="C65" s="51">
        <v>10.980007102211699</v>
      </c>
      <c r="D65" s="51">
        <v>42.955505179951899</v>
      </c>
      <c r="E65" s="195">
        <v>46.064487717836499</v>
      </c>
      <c r="F65" s="51">
        <v>4.8665830180051097</v>
      </c>
      <c r="G65" s="51">
        <v>34.021646131029399</v>
      </c>
      <c r="H65" s="195">
        <v>61.111770850965499</v>
      </c>
      <c r="I65" s="51">
        <v>8.9116735914369999E-2</v>
      </c>
      <c r="J65" s="51">
        <v>18.253443338540499</v>
      </c>
      <c r="K65" s="195">
        <v>81.657439925545106</v>
      </c>
    </row>
    <row r="66" spans="1:11" ht="15" thickBot="1" x14ac:dyDescent="0.4">
      <c r="A66" s="76" t="s">
        <v>805</v>
      </c>
      <c r="B66" s="125" t="s">
        <v>315</v>
      </c>
      <c r="C66" s="100">
        <v>12.7654192485123</v>
      </c>
      <c r="D66" s="100">
        <v>40.855155375718802</v>
      </c>
      <c r="E66" s="196">
        <v>46.379425375768903</v>
      </c>
      <c r="F66" s="100">
        <v>6.61549817828912</v>
      </c>
      <c r="G66" s="100">
        <v>35.786962403081802</v>
      </c>
      <c r="H66" s="196">
        <v>57.597539418629097</v>
      </c>
      <c r="I66" s="100">
        <v>8.5338309887719996E-2</v>
      </c>
      <c r="J66" s="100">
        <v>18.4682933868528</v>
      </c>
      <c r="K66" s="196">
        <v>81.446368303259504</v>
      </c>
    </row>
    <row r="67" spans="1:11" x14ac:dyDescent="0.35">
      <c r="A67" s="76" t="s">
        <v>805</v>
      </c>
      <c r="B67" s="124" t="s">
        <v>341</v>
      </c>
      <c r="C67" s="51">
        <v>29.519017064862901</v>
      </c>
      <c r="D67" s="51">
        <v>41.668481372682798</v>
      </c>
      <c r="E67" s="195">
        <v>28.812501562454401</v>
      </c>
      <c r="F67" s="51">
        <v>12.163513801172099</v>
      </c>
      <c r="G67" s="51">
        <v>44.9624600569283</v>
      </c>
      <c r="H67" s="195">
        <v>42.874026141899499</v>
      </c>
      <c r="I67" s="51">
        <v>0.12165720546868999</v>
      </c>
      <c r="J67" s="51">
        <v>18.780732684803599</v>
      </c>
      <c r="K67" s="195">
        <v>81.097610109727697</v>
      </c>
    </row>
    <row r="68" spans="1:11" x14ac:dyDescent="0.35">
      <c r="A68" s="76" t="s">
        <v>805</v>
      </c>
      <c r="B68" s="124" t="s">
        <v>349</v>
      </c>
      <c r="C68" s="51">
        <v>30.284459350041899</v>
      </c>
      <c r="D68" s="51">
        <v>35.907815033948303</v>
      </c>
      <c r="E68" s="195">
        <v>33.807725616009797</v>
      </c>
      <c r="F68" s="51">
        <v>15.4201836200829</v>
      </c>
      <c r="G68" s="51">
        <v>37.695390252817099</v>
      </c>
      <c r="H68" s="195">
        <v>46.884426127099999</v>
      </c>
      <c r="I68" s="51">
        <v>0.18449676382527999</v>
      </c>
      <c r="J68" s="51">
        <v>19.098147377524199</v>
      </c>
      <c r="K68" s="195">
        <v>80.717355858650507</v>
      </c>
    </row>
    <row r="69" spans="1:11" x14ac:dyDescent="0.35">
      <c r="A69" s="76" t="s">
        <v>805</v>
      </c>
      <c r="B69" s="124" t="s">
        <v>342</v>
      </c>
      <c r="C69" s="51">
        <v>23.0974842349111</v>
      </c>
      <c r="D69" s="51">
        <v>58.316245067453202</v>
      </c>
      <c r="E69" s="195">
        <v>18.586270697635701</v>
      </c>
      <c r="F69" s="51">
        <v>8.9724800610637701</v>
      </c>
      <c r="G69" s="51">
        <v>59.481078976500001</v>
      </c>
      <c r="H69" s="195">
        <v>31.546440962436201</v>
      </c>
      <c r="I69" s="51">
        <v>5.4276787350569997E-2</v>
      </c>
      <c r="J69" s="51">
        <v>17.740591438188002</v>
      </c>
      <c r="K69" s="195">
        <v>82.205131774461407</v>
      </c>
    </row>
    <row r="70" spans="1:11" x14ac:dyDescent="0.35">
      <c r="A70" s="76" t="s">
        <v>805</v>
      </c>
      <c r="B70" s="124" t="s">
        <v>343</v>
      </c>
      <c r="C70" s="51">
        <v>28.096634293460699</v>
      </c>
      <c r="D70" s="51">
        <v>53.242824588067201</v>
      </c>
      <c r="E70" s="195">
        <v>18.6605411184721</v>
      </c>
      <c r="F70" s="51">
        <v>11.6572757178158</v>
      </c>
      <c r="G70" s="51">
        <v>55.607690622988301</v>
      </c>
      <c r="H70" s="195">
        <v>32.735033659195899</v>
      </c>
      <c r="I70" s="51">
        <v>3.2546457545160001E-2</v>
      </c>
      <c r="J70" s="51">
        <v>18.722160479265501</v>
      </c>
      <c r="K70" s="195">
        <v>81.245293063189294</v>
      </c>
    </row>
    <row r="71" spans="1:11" x14ac:dyDescent="0.35">
      <c r="A71" s="76" t="s">
        <v>805</v>
      </c>
      <c r="B71" s="124" t="s">
        <v>344</v>
      </c>
      <c r="C71" s="51">
        <v>34.608695006524698</v>
      </c>
      <c r="D71" s="51">
        <v>37.219869951719197</v>
      </c>
      <c r="E71" s="195">
        <v>28.171435041756201</v>
      </c>
      <c r="F71" s="51">
        <v>19.050560101774799</v>
      </c>
      <c r="G71" s="51">
        <v>40.0955754643849</v>
      </c>
      <c r="H71" s="195">
        <v>40.8538644338403</v>
      </c>
      <c r="I71" s="51">
        <v>0.18365774068183</v>
      </c>
      <c r="J71" s="51">
        <v>19.1918403489497</v>
      </c>
      <c r="K71" s="195">
        <v>80.624501910368494</v>
      </c>
    </row>
    <row r="72" spans="1:11" x14ac:dyDescent="0.35">
      <c r="A72" s="76" t="s">
        <v>805</v>
      </c>
      <c r="B72" s="124" t="s">
        <v>345</v>
      </c>
      <c r="C72" s="51">
        <v>39.974052801142101</v>
      </c>
      <c r="D72" s="51">
        <v>39.169713096942502</v>
      </c>
      <c r="E72" s="195">
        <v>20.856234101915501</v>
      </c>
      <c r="F72" s="51">
        <v>18.850306835671599</v>
      </c>
      <c r="G72" s="51">
        <v>44.870566060919003</v>
      </c>
      <c r="H72" s="195">
        <v>36.279127103409401</v>
      </c>
      <c r="I72" s="51">
        <v>0.17260513921855</v>
      </c>
      <c r="J72" s="51">
        <v>17.5384631416504</v>
      </c>
      <c r="K72" s="195">
        <v>82.288931719131099</v>
      </c>
    </row>
    <row r="73" spans="1:11" x14ac:dyDescent="0.35">
      <c r="A73" s="76" t="s">
        <v>805</v>
      </c>
      <c r="B73" s="124" t="s">
        <v>346</v>
      </c>
      <c r="C73" s="51">
        <v>22.7811761173866</v>
      </c>
      <c r="D73" s="51">
        <v>53.206048671421499</v>
      </c>
      <c r="E73" s="195">
        <v>24.012775211191901</v>
      </c>
      <c r="F73" s="51">
        <v>9.4444223814459001</v>
      </c>
      <c r="G73" s="51">
        <v>54.654538280512398</v>
      </c>
      <c r="H73" s="195">
        <v>35.901039338041699</v>
      </c>
      <c r="I73" s="51">
        <v>2.6045096059580001E-2</v>
      </c>
      <c r="J73" s="51">
        <v>18.8142896858493</v>
      </c>
      <c r="K73" s="195">
        <v>81.159665218091106</v>
      </c>
    </row>
    <row r="74" spans="1:11" x14ac:dyDescent="0.35">
      <c r="A74" s="76" t="s">
        <v>805</v>
      </c>
      <c r="B74" s="124" t="s">
        <v>350</v>
      </c>
      <c r="C74" s="51">
        <v>11.3970650106865</v>
      </c>
      <c r="D74" s="51">
        <v>41.987681122835397</v>
      </c>
      <c r="E74" s="195">
        <v>46.615253866478199</v>
      </c>
      <c r="F74" s="51">
        <v>2.0811289999714</v>
      </c>
      <c r="G74" s="51">
        <v>30.916669049729801</v>
      </c>
      <c r="H74" s="195">
        <v>67.002201950298897</v>
      </c>
      <c r="I74" s="51">
        <v>3.3390234294400002E-2</v>
      </c>
      <c r="J74" s="51">
        <v>18.452043744958601</v>
      </c>
      <c r="K74" s="195">
        <v>81.514566020746997</v>
      </c>
    </row>
    <row r="75" spans="1:11" ht="15" thickBot="1" x14ac:dyDescent="0.4">
      <c r="A75" s="76" t="s">
        <v>805</v>
      </c>
      <c r="B75" s="125" t="s">
        <v>1228</v>
      </c>
      <c r="C75" s="100">
        <v>45.193500174897402</v>
      </c>
      <c r="D75" s="100">
        <v>44.663507912784503</v>
      </c>
      <c r="E75" s="196">
        <v>10.1429919123181</v>
      </c>
      <c r="F75" s="100">
        <v>26.649527290271202</v>
      </c>
      <c r="G75" s="100">
        <v>52.451118079949197</v>
      </c>
      <c r="H75" s="196">
        <v>20.899354629779602</v>
      </c>
      <c r="I75" s="100">
        <v>8.5911994876520001E-2</v>
      </c>
      <c r="J75" s="100">
        <v>17.6275793123916</v>
      </c>
      <c r="K75" s="196">
        <v>82.2865086927319</v>
      </c>
    </row>
    <row r="76" spans="1:11" x14ac:dyDescent="0.35">
      <c r="A76" s="76" t="s">
        <v>805</v>
      </c>
      <c r="B76" s="124" t="s">
        <v>347</v>
      </c>
      <c r="C76" s="51">
        <v>5.2778243328256798</v>
      </c>
      <c r="D76" s="51">
        <v>44.658779836725401</v>
      </c>
      <c r="E76" s="195">
        <v>50.063395830448897</v>
      </c>
      <c r="F76" s="51">
        <v>1.08898446764584</v>
      </c>
      <c r="G76" s="51">
        <v>32.964997324775901</v>
      </c>
      <c r="H76" s="195">
        <v>65.946018207578305</v>
      </c>
      <c r="I76" s="51">
        <v>4.1759691133910003E-2</v>
      </c>
      <c r="J76" s="51">
        <v>19.268660713533102</v>
      </c>
      <c r="K76" s="195">
        <v>80.6895795953331</v>
      </c>
    </row>
    <row r="77" spans="1:11" x14ac:dyDescent="0.35">
      <c r="A77" s="76" t="s">
        <v>805</v>
      </c>
      <c r="B77" s="124" t="s">
        <v>348</v>
      </c>
      <c r="C77" s="51">
        <v>4.8756757222173599</v>
      </c>
      <c r="D77" s="51">
        <v>42.267336541115398</v>
      </c>
      <c r="E77" s="195">
        <v>52.8569877366672</v>
      </c>
      <c r="F77" s="51">
        <v>1.1578786737726801</v>
      </c>
      <c r="G77" s="51">
        <v>32.941419109685498</v>
      </c>
      <c r="H77" s="195">
        <v>65.900702216541902</v>
      </c>
      <c r="I77" s="51">
        <v>2.939945825717E-2</v>
      </c>
      <c r="J77" s="51">
        <v>19.208637054328399</v>
      </c>
      <c r="K77" s="195">
        <v>80.761963487414405</v>
      </c>
    </row>
    <row r="78" spans="1:11" x14ac:dyDescent="0.35">
      <c r="A78" s="76" t="s">
        <v>805</v>
      </c>
      <c r="B78" s="124" t="s">
        <v>617</v>
      </c>
      <c r="C78" s="51">
        <v>0.70657192179534001</v>
      </c>
      <c r="D78" s="51">
        <v>30.326951506994199</v>
      </c>
      <c r="E78" s="195">
        <v>68.966476571210507</v>
      </c>
      <c r="F78" s="51">
        <v>0.40855230117951002</v>
      </c>
      <c r="G78" s="51">
        <v>22.1177758708317</v>
      </c>
      <c r="H78" s="195">
        <v>77.473671827988795</v>
      </c>
      <c r="I78" s="51">
        <v>4.3538871746579999E-2</v>
      </c>
      <c r="J78" s="51">
        <v>18.6546327375227</v>
      </c>
      <c r="K78" s="195">
        <v>81.301828390730705</v>
      </c>
    </row>
    <row r="79" spans="1:11" ht="15" thickBot="1" x14ac:dyDescent="0.4">
      <c r="A79" s="76" t="s">
        <v>805</v>
      </c>
      <c r="B79" s="125" t="s">
        <v>1227</v>
      </c>
      <c r="C79" s="100">
        <v>1.49626842350399</v>
      </c>
      <c r="D79" s="100">
        <v>32.490267366599703</v>
      </c>
      <c r="E79" s="196">
        <v>66.013464209896298</v>
      </c>
      <c r="F79" s="100">
        <v>0.47143476950597002</v>
      </c>
      <c r="G79" s="100">
        <v>26.7446924201207</v>
      </c>
      <c r="H79" s="196">
        <v>72.783872810373396</v>
      </c>
      <c r="I79" s="100">
        <v>2.8061351886969999E-2</v>
      </c>
      <c r="J79" s="100">
        <v>18.990055082834001</v>
      </c>
      <c r="K79" s="196">
        <v>80.981883565279105</v>
      </c>
    </row>
    <row r="80" spans="1:11" x14ac:dyDescent="0.35">
      <c r="A80" s="76" t="s">
        <v>805</v>
      </c>
      <c r="B80" s="124" t="s">
        <v>626</v>
      </c>
      <c r="C80" s="51">
        <v>24.1602155529723</v>
      </c>
      <c r="D80" s="51">
        <v>38.822208386267903</v>
      </c>
      <c r="E80" s="195">
        <v>37.017576060759801</v>
      </c>
      <c r="F80" s="51">
        <v>10.3998038143027</v>
      </c>
      <c r="G80" s="51">
        <v>39.092565693912597</v>
      </c>
      <c r="H80" s="195">
        <v>50.507630491784703</v>
      </c>
      <c r="I80" s="51">
        <v>0.15709416713784</v>
      </c>
      <c r="J80" s="51">
        <v>19.509074463971501</v>
      </c>
      <c r="K80" s="195">
        <v>80.333831368890699</v>
      </c>
    </row>
    <row r="81" spans="1:11" x14ac:dyDescent="0.35">
      <c r="A81" s="76" t="s">
        <v>805</v>
      </c>
      <c r="B81" s="124" t="s">
        <v>627</v>
      </c>
      <c r="C81" s="51">
        <v>8.5967093078305599</v>
      </c>
      <c r="D81" s="51">
        <v>32.039965748679698</v>
      </c>
      <c r="E81" s="195">
        <v>59.363324943489701</v>
      </c>
      <c r="F81" s="51">
        <v>4.4660155079912904</v>
      </c>
      <c r="G81" s="51">
        <v>26.6544165232302</v>
      </c>
      <c r="H81" s="195">
        <v>68.879567968778602</v>
      </c>
      <c r="I81" s="51">
        <v>5.2631417896519997E-2</v>
      </c>
      <c r="J81" s="51">
        <v>16.254977362807502</v>
      </c>
      <c r="K81" s="195">
        <v>83.692391219295999</v>
      </c>
    </row>
    <row r="82" spans="1:11" x14ac:dyDescent="0.35">
      <c r="A82" s="76" t="s">
        <v>805</v>
      </c>
      <c r="B82" s="124" t="s">
        <v>628</v>
      </c>
      <c r="C82" s="51">
        <v>30.4618785282277</v>
      </c>
      <c r="D82" s="51">
        <v>43.7898674112039</v>
      </c>
      <c r="E82" s="195">
        <v>25.748254060568399</v>
      </c>
      <c r="F82" s="51">
        <v>15.1133221305262</v>
      </c>
      <c r="G82" s="51">
        <v>46.457660179841298</v>
      </c>
      <c r="H82" s="195">
        <v>38.429017689632403</v>
      </c>
      <c r="I82" s="51">
        <v>0.11449103505825001</v>
      </c>
      <c r="J82" s="51">
        <v>18.329600228378201</v>
      </c>
      <c r="K82" s="195">
        <v>81.555908736563595</v>
      </c>
    </row>
    <row r="83" spans="1:11" ht="15" thickBot="1" x14ac:dyDescent="0.4">
      <c r="A83" s="76" t="s">
        <v>805</v>
      </c>
      <c r="B83" s="125" t="s">
        <v>629</v>
      </c>
      <c r="C83" s="100">
        <v>8.5806927757025093</v>
      </c>
      <c r="D83" s="100">
        <v>41.038454010706403</v>
      </c>
      <c r="E83" s="196">
        <v>50.380853213591102</v>
      </c>
      <c r="F83" s="100">
        <v>3.6089228506228701</v>
      </c>
      <c r="G83" s="100">
        <v>32.785180183203401</v>
      </c>
      <c r="H83" s="196">
        <v>63.605896966173802</v>
      </c>
      <c r="I83" s="100">
        <v>7.228557967226E-2</v>
      </c>
      <c r="J83" s="100">
        <v>18.619366519990599</v>
      </c>
      <c r="K83" s="196">
        <v>81.308347900337196</v>
      </c>
    </row>
    <row r="84" spans="1:11" x14ac:dyDescent="0.35">
      <c r="A84" s="76" t="s">
        <v>805</v>
      </c>
      <c r="B84" s="124" t="s">
        <v>326</v>
      </c>
      <c r="C84" s="51">
        <v>44.167272140146899</v>
      </c>
      <c r="D84" s="51">
        <v>39.495750243619597</v>
      </c>
      <c r="E84" s="195">
        <v>16.336977616233401</v>
      </c>
      <c r="F84" s="51">
        <v>22.880299049526201</v>
      </c>
      <c r="G84" s="51">
        <v>47.843988906541398</v>
      </c>
      <c r="H84" s="195">
        <v>29.275712043932401</v>
      </c>
      <c r="I84" s="51">
        <v>0.14000778724556001</v>
      </c>
      <c r="J84" s="51">
        <v>17.939699550080899</v>
      </c>
      <c r="K84" s="195">
        <v>81.920292662673603</v>
      </c>
    </row>
    <row r="85" spans="1:11" x14ac:dyDescent="0.35">
      <c r="A85" s="76" t="s">
        <v>805</v>
      </c>
      <c r="B85" s="124" t="s">
        <v>327</v>
      </c>
      <c r="C85" s="51">
        <v>34.083203405350602</v>
      </c>
      <c r="D85" s="51">
        <v>23.207303190041301</v>
      </c>
      <c r="E85" s="195">
        <v>42.709493404608097</v>
      </c>
      <c r="F85" s="51">
        <v>26.007715566677099</v>
      </c>
      <c r="G85" s="51">
        <v>17.692076517813899</v>
      </c>
      <c r="H85" s="195">
        <v>56.300207915508999</v>
      </c>
      <c r="I85" s="51">
        <v>0.28061021760993998</v>
      </c>
      <c r="J85" s="51">
        <v>2.57646217379747</v>
      </c>
      <c r="K85" s="195">
        <v>97.142927608592601</v>
      </c>
    </row>
    <row r="86" spans="1:11" x14ac:dyDescent="0.35">
      <c r="A86" s="76" t="s">
        <v>805</v>
      </c>
      <c r="B86" s="124" t="s">
        <v>328</v>
      </c>
      <c r="C86" s="51">
        <v>18.939668197763702</v>
      </c>
      <c r="D86" s="51">
        <v>44.976434153675697</v>
      </c>
      <c r="E86" s="195">
        <v>36.083897648560601</v>
      </c>
      <c r="F86" s="51">
        <v>7.2267776401348902</v>
      </c>
      <c r="G86" s="51">
        <v>42.845394722257502</v>
      </c>
      <c r="H86" s="195">
        <v>49.927827637607699</v>
      </c>
      <c r="I86" s="51">
        <v>0.12199835107611</v>
      </c>
      <c r="J86" s="51">
        <v>19.112419730943099</v>
      </c>
      <c r="K86" s="195">
        <v>80.765581917980796</v>
      </c>
    </row>
    <row r="87" spans="1:11" x14ac:dyDescent="0.35">
      <c r="A87" s="76" t="s">
        <v>805</v>
      </c>
      <c r="B87" s="124" t="s">
        <v>329</v>
      </c>
      <c r="C87" s="51">
        <v>13.8744774731391</v>
      </c>
      <c r="D87" s="51">
        <v>42.130694285124598</v>
      </c>
      <c r="E87" s="195">
        <v>43.9948282417363</v>
      </c>
      <c r="F87" s="51">
        <v>5.3379845748518804</v>
      </c>
      <c r="G87" s="51">
        <v>36.360665281843701</v>
      </c>
      <c r="H87" s="195">
        <v>58.301350143304397</v>
      </c>
      <c r="I87" s="51">
        <v>0.11052449841784</v>
      </c>
      <c r="J87" s="51">
        <v>19.109243930036701</v>
      </c>
      <c r="K87" s="195">
        <v>80.780231571545499</v>
      </c>
    </row>
    <row r="88" spans="1:11" x14ac:dyDescent="0.35">
      <c r="A88" s="76" t="s">
        <v>805</v>
      </c>
      <c r="B88" s="124" t="s">
        <v>330</v>
      </c>
      <c r="C88" s="51">
        <v>4.5946262098148196</v>
      </c>
      <c r="D88" s="51">
        <v>45.7158696171823</v>
      </c>
      <c r="E88" s="195">
        <v>49.689504173002902</v>
      </c>
      <c r="F88" s="51">
        <v>0.49548317721056001</v>
      </c>
      <c r="G88" s="51">
        <v>32.599455849157998</v>
      </c>
      <c r="H88" s="195">
        <v>66.905060973631393</v>
      </c>
      <c r="I88" s="51">
        <v>1.066992584402E-2</v>
      </c>
      <c r="J88" s="51">
        <v>19.476009641733</v>
      </c>
      <c r="K88" s="195">
        <v>80.513320432423001</v>
      </c>
    </row>
    <row r="89" spans="1:11" x14ac:dyDescent="0.35">
      <c r="A89" s="76" t="s">
        <v>805</v>
      </c>
      <c r="B89" s="124" t="s">
        <v>331</v>
      </c>
      <c r="C89" s="51">
        <v>2.9565442291508202</v>
      </c>
      <c r="D89" s="51">
        <v>44.612355288029697</v>
      </c>
      <c r="E89" s="195">
        <v>52.431100482819502</v>
      </c>
      <c r="F89" s="51">
        <v>0.68724382793268002</v>
      </c>
      <c r="G89" s="51">
        <v>31.526201970702001</v>
      </c>
      <c r="H89" s="195">
        <v>67.786554201365306</v>
      </c>
      <c r="I89" s="51">
        <v>1.0792413838240001E-2</v>
      </c>
      <c r="J89" s="51">
        <v>18.512958555738301</v>
      </c>
      <c r="K89" s="195">
        <v>81.476249030423503</v>
      </c>
    </row>
    <row r="90" spans="1:11" ht="15" thickBot="1" x14ac:dyDescent="0.4">
      <c r="A90" s="76" t="s">
        <v>805</v>
      </c>
      <c r="B90" s="125" t="s">
        <v>830</v>
      </c>
      <c r="C90" s="100">
        <v>0.85000700781723004</v>
      </c>
      <c r="D90" s="100">
        <v>27.282523667750901</v>
      </c>
      <c r="E90" s="196">
        <v>71.867469324431895</v>
      </c>
      <c r="F90" s="100">
        <v>0.47603786357901001</v>
      </c>
      <c r="G90" s="100">
        <v>23.013511322904201</v>
      </c>
      <c r="H90" s="196">
        <v>76.510450813516897</v>
      </c>
      <c r="I90" s="100">
        <v>3.4656573028359998E-2</v>
      </c>
      <c r="J90" s="100">
        <v>18.837442068508398</v>
      </c>
      <c r="K90" s="196">
        <v>81.127901358463305</v>
      </c>
    </row>
    <row r="91" spans="1:11" x14ac:dyDescent="0.35">
      <c r="A91" s="76" t="s">
        <v>805</v>
      </c>
      <c r="B91" s="124" t="s">
        <v>332</v>
      </c>
      <c r="C91" s="51">
        <v>40.266375445038101</v>
      </c>
      <c r="D91" s="51">
        <v>44.138445370348997</v>
      </c>
      <c r="E91" s="195">
        <v>15.595179184612901</v>
      </c>
      <c r="F91" s="51">
        <v>20.690314419147299</v>
      </c>
      <c r="G91" s="51">
        <v>51.160342034260502</v>
      </c>
      <c r="H91" s="195">
        <v>28.149343546592199</v>
      </c>
      <c r="I91" s="51">
        <v>0.12220393700288</v>
      </c>
      <c r="J91" s="51">
        <v>18.059407447019201</v>
      </c>
      <c r="K91" s="195">
        <v>81.818388615977995</v>
      </c>
    </row>
    <row r="92" spans="1:11" x14ac:dyDescent="0.35">
      <c r="A92" s="76" t="s">
        <v>805</v>
      </c>
      <c r="B92" s="124" t="s">
        <v>333</v>
      </c>
      <c r="C92" s="51">
        <v>25.695454750161101</v>
      </c>
      <c r="D92" s="51">
        <v>44.266500100840197</v>
      </c>
      <c r="E92" s="195">
        <v>30.038045148998801</v>
      </c>
      <c r="F92" s="51">
        <v>15.6841456007609</v>
      </c>
      <c r="G92" s="51">
        <v>36.986567100932703</v>
      </c>
      <c r="H92" s="195">
        <v>47.329287298306397</v>
      </c>
      <c r="I92" s="51">
        <v>0.15256882606534999</v>
      </c>
      <c r="J92" s="51">
        <v>13.868403202295999</v>
      </c>
      <c r="K92" s="195">
        <v>85.9790279716387</v>
      </c>
    </row>
    <row r="93" spans="1:11" x14ac:dyDescent="0.35">
      <c r="A93" s="76" t="s">
        <v>805</v>
      </c>
      <c r="B93" s="124" t="s">
        <v>334</v>
      </c>
      <c r="C93" s="51">
        <v>26.249810059261499</v>
      </c>
      <c r="D93" s="51">
        <v>46.223978118826899</v>
      </c>
      <c r="E93" s="195">
        <v>27.526211821911598</v>
      </c>
      <c r="F93" s="51">
        <v>13.034780925340399</v>
      </c>
      <c r="G93" s="51">
        <v>46.505775311350597</v>
      </c>
      <c r="H93" s="195">
        <v>40.459443763308997</v>
      </c>
      <c r="I93" s="51">
        <v>0.10826416456153</v>
      </c>
      <c r="J93" s="51">
        <v>18.556477805846299</v>
      </c>
      <c r="K93" s="195">
        <v>81.335258029592197</v>
      </c>
    </row>
    <row r="94" spans="1:11" x14ac:dyDescent="0.35">
      <c r="A94" s="76" t="s">
        <v>805</v>
      </c>
      <c r="B94" s="124" t="s">
        <v>335</v>
      </c>
      <c r="C94" s="51">
        <v>11.664030689504299</v>
      </c>
      <c r="D94" s="51">
        <v>42.959248914762597</v>
      </c>
      <c r="E94" s="195">
        <v>45.376720395733102</v>
      </c>
      <c r="F94" s="51">
        <v>3.5179940687702098</v>
      </c>
      <c r="G94" s="51">
        <v>36.909214779983401</v>
      </c>
      <c r="H94" s="195">
        <v>59.572791151246399</v>
      </c>
      <c r="I94" s="51">
        <v>5.2085593992790002E-2</v>
      </c>
      <c r="J94" s="51">
        <v>18.829665639422998</v>
      </c>
      <c r="K94" s="195">
        <v>81.118248766584202</v>
      </c>
    </row>
    <row r="95" spans="1:11" x14ac:dyDescent="0.35">
      <c r="A95" s="76" t="s">
        <v>805</v>
      </c>
      <c r="B95" s="124" t="s">
        <v>336</v>
      </c>
      <c r="C95" s="51">
        <v>45.433425403154097</v>
      </c>
      <c r="D95" s="51">
        <v>38.784357716554901</v>
      </c>
      <c r="E95" s="195">
        <v>15.782216880290999</v>
      </c>
      <c r="F95" s="51">
        <v>26.272014693917001</v>
      </c>
      <c r="G95" s="51">
        <v>46.4155703962685</v>
      </c>
      <c r="H95" s="195">
        <v>27.3124149098145</v>
      </c>
      <c r="I95" s="51">
        <v>0.15860233042357</v>
      </c>
      <c r="J95" s="51">
        <v>17.582475903906399</v>
      </c>
      <c r="K95" s="195">
        <v>82.258921765670095</v>
      </c>
    </row>
    <row r="96" spans="1:11" ht="15" thickBot="1" x14ac:dyDescent="0.4">
      <c r="A96" s="76" t="s">
        <v>805</v>
      </c>
      <c r="B96" s="125" t="s">
        <v>337</v>
      </c>
      <c r="C96" s="100">
        <v>14.4430386513891</v>
      </c>
      <c r="D96" s="100">
        <v>32.074059554145798</v>
      </c>
      <c r="E96" s="196">
        <v>53.482901794465199</v>
      </c>
      <c r="F96" s="100">
        <v>11.155603483308701</v>
      </c>
      <c r="G96" s="100">
        <v>24.8160185946276</v>
      </c>
      <c r="H96" s="196">
        <v>64.028377922063797</v>
      </c>
      <c r="I96" s="100">
        <v>0.10931745480684001</v>
      </c>
      <c r="J96" s="100">
        <v>13.2480790131335</v>
      </c>
      <c r="K96" s="196">
        <v>86.642603532059695</v>
      </c>
    </row>
    <row r="97" spans="1:11" x14ac:dyDescent="0.35">
      <c r="A97" s="76" t="s">
        <v>805</v>
      </c>
      <c r="B97" s="124" t="s">
        <v>338</v>
      </c>
      <c r="C97" s="51">
        <v>33.749223437011103</v>
      </c>
      <c r="D97" s="51">
        <v>43.338790058179903</v>
      </c>
      <c r="E97" s="195">
        <v>22.911986504809001</v>
      </c>
      <c r="F97" s="51">
        <v>16.093155751780898</v>
      </c>
      <c r="G97" s="51">
        <v>47.412498859875797</v>
      </c>
      <c r="H97" s="195">
        <v>36.494345388343397</v>
      </c>
      <c r="I97" s="51">
        <v>0.1296138066185</v>
      </c>
      <c r="J97" s="51">
        <v>18.5301853026534</v>
      </c>
      <c r="K97" s="195">
        <v>81.340200890728099</v>
      </c>
    </row>
    <row r="98" spans="1:11" x14ac:dyDescent="0.35">
      <c r="A98" s="76" t="s">
        <v>805</v>
      </c>
      <c r="B98" s="124" t="s">
        <v>339</v>
      </c>
      <c r="C98" s="51">
        <v>23.243366968118</v>
      </c>
      <c r="D98" s="51">
        <v>41.302493082847803</v>
      </c>
      <c r="E98" s="195">
        <v>35.4541399490342</v>
      </c>
      <c r="F98" s="51">
        <v>11.304261073317001</v>
      </c>
      <c r="G98" s="51">
        <v>37.836914008823797</v>
      </c>
      <c r="H98" s="195">
        <v>50.858824917859302</v>
      </c>
      <c r="I98" s="51">
        <v>0.12915209869881999</v>
      </c>
      <c r="J98" s="51">
        <v>16.067222892642398</v>
      </c>
      <c r="K98" s="195">
        <v>83.803625008658798</v>
      </c>
    </row>
    <row r="99" spans="1:11" ht="15" thickBot="1" x14ac:dyDescent="0.4">
      <c r="A99" s="76" t="s">
        <v>805</v>
      </c>
      <c r="B99" s="125" t="s">
        <v>623</v>
      </c>
      <c r="C99" s="100">
        <v>33.7200154631172</v>
      </c>
      <c r="D99" s="100">
        <v>39.838054064642897</v>
      </c>
      <c r="E99" s="196">
        <v>26.4419304722399</v>
      </c>
      <c r="F99" s="100">
        <v>15.3126025951524</v>
      </c>
      <c r="G99" s="100">
        <v>40.977006653752198</v>
      </c>
      <c r="H99" s="196">
        <v>43.710390751095403</v>
      </c>
      <c r="I99" s="100">
        <v>0.14992737405789</v>
      </c>
      <c r="J99" s="100">
        <v>14.1896441017137</v>
      </c>
      <c r="K99" s="196">
        <v>85.660428524228394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1308</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28</vt:i4>
      </vt:variant>
    </vt:vector>
  </HeadingPairs>
  <TitlesOfParts>
    <vt:vector size="60"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Tab28</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lpstr>'Tab28'!Print_Area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2021-12-22T11:16:56Z</dcterms:modified>
</cp:coreProperties>
</file>