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 firstSheet="5" activeTab="6"/>
  </bookViews>
  <sheets>
    <sheet name="日志" sheetId="1" r:id="rId1"/>
    <sheet name="设计思路" sheetId="2" r:id="rId2"/>
    <sheet name="界面&amp;功能" sheetId="3" r:id="rId3"/>
    <sheet name="职业技能规划" sheetId="7" r:id="rId4"/>
    <sheet name="功能美需 " sheetId="9" r:id="rId5"/>
    <sheet name="表格结构" sheetId="4" r:id="rId6"/>
    <sheet name="参考图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8" name="ID_7FAE833FC5184447A8C04F766E0578A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669750" y="10382250"/>
          <a:ext cx="3676650" cy="2790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EBDC6707C2A841429FFABFAC37855C8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517350" y="15411450"/>
          <a:ext cx="4276725" cy="3457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39548ED9C3544C559DF5147BCC5B0E4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736425" y="13093700"/>
          <a:ext cx="3314700" cy="249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9AABAB885FD84D51914133B1A5A4FBFC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612600" y="14182725"/>
          <a:ext cx="5038725" cy="2952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05562E568D3C4F48BB34A23526B7913A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4707850" y="19329400"/>
          <a:ext cx="4391025" cy="3533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81C71B49B5C045258E37D8D0A401C4EF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4517350" y="17951450"/>
          <a:ext cx="4876800" cy="3676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A66585D83D384480A18CCD14EB269A3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4536400" y="7832725"/>
          <a:ext cx="2371725" cy="2762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EA99ED7A97A74B1BB572148E44A32B7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4784050" y="9217025"/>
          <a:ext cx="3143250" cy="2895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EA63B7762D8D4AAB90B8781DE8C29AC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4506575" y="5238750"/>
          <a:ext cx="5791200" cy="2962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7327AA6A557E4708A9F8795E3371EC9B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5136495" y="10113645"/>
          <a:ext cx="895350" cy="790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0D589DAC629740FA9A392C840FD0CDAD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4979015" y="16536035"/>
          <a:ext cx="762000" cy="752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3799C8A5C1D04EAF834F844E6DD7AFB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5061565" y="13394690"/>
          <a:ext cx="771525" cy="752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24962EA56184494DB9A8ED9B864D6A5A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4242415" y="19631025"/>
          <a:ext cx="733425" cy="752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0D7614AFED5F4A27A2FB58C33F1AF25F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4242415" y="25981025"/>
          <a:ext cx="762000" cy="742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2E299B8C9C1F443BBC1D3A1748D43F5F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4242415" y="22806025"/>
          <a:ext cx="723900" cy="733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16004F963A7F419DAF54A47D25B0804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4506575" y="29156025"/>
          <a:ext cx="742950" cy="752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CF34F1DEE70745B996A92934BCBCD5E6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5325090" y="30045025"/>
          <a:ext cx="781050" cy="742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F5409FC471484BCE821AD21A1ACE7063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4506575" y="35506025"/>
          <a:ext cx="762000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" name="ID_115CFC26005C472C9B6FDD7F3A1BCDA7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4506575" y="38681025"/>
          <a:ext cx="723900" cy="723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" name="ID_3B23CE748CE54AD291EDBB2B87070598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5159355" y="41902380"/>
          <a:ext cx="752475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3069D425957948B3A9699737E4C2167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4697075" y="65036700"/>
          <a:ext cx="619125" cy="609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" name="ID_E100860D608F4F20ABCD239925E412AD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4506575" y="45031025"/>
          <a:ext cx="762000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" name="ID_C0B1B0064B084A3BAE57ECC72E645C39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4506575" y="48206025"/>
          <a:ext cx="771525" cy="76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" name="ID_CEC8C2763671464980A913980B91865D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4878050" y="51485800"/>
          <a:ext cx="771525" cy="723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" name="ID_27F7688F337D48F2BD29EE955CF8AF04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5349855" y="54602380"/>
          <a:ext cx="771525" cy="733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66FAEA3085BC4C869B58412B5DF47708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4326850" y="571500"/>
          <a:ext cx="2324100" cy="396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CE3A8F07EB08467DBE249658BED04F33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1212175" y="6591300"/>
          <a:ext cx="3076575" cy="3762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2B746F0E49E14853A5E57CC1C665E53C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4650700" y="1768475"/>
          <a:ext cx="1466850" cy="1638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324ED431C64E470082FE043F558616BC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1307425" y="4070350"/>
          <a:ext cx="3086100" cy="2314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067E159C4FFC497389F74121F21A0169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4469725" y="2895600"/>
          <a:ext cx="2990850" cy="2409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5EE7DA06976A4E9AAD77ECDE0CDA95E3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4841200" y="5264150"/>
          <a:ext cx="1856105" cy="1282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" name="ID_53BBC92163EF48298BE74F22EBA3A6C7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4898350" y="11757025"/>
          <a:ext cx="2933700" cy="2162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" name="ID_496AA0AF15934D28A89FD727E62E6BF5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5335250" y="4555490"/>
          <a:ext cx="1856105" cy="12827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<sst xmlns="http://schemas.openxmlformats.org/spreadsheetml/2006/main" count="794" uniqueCount="307">
  <si>
    <t>日志</t>
  </si>
  <si>
    <t>系统名称</t>
  </si>
  <si>
    <t>小地图界面</t>
  </si>
  <si>
    <t>修改时间</t>
  </si>
  <si>
    <t>修改内容</t>
  </si>
  <si>
    <t>修改人</t>
  </si>
  <si>
    <t>创建策划案</t>
  </si>
  <si>
    <t>黄明志</t>
  </si>
  <si>
    <r>
      <rPr>
        <b/>
        <sz val="20"/>
        <color rgb="FFFFFFFF"/>
        <rFont val="微软雅黑"/>
        <charset val="134"/>
      </rPr>
      <t>设计思路</t>
    </r>
  </si>
  <si>
    <r>
      <rPr>
        <b/>
        <sz val="16"/>
        <color rgb="FFFFFFFF"/>
        <rFont val="微软雅黑"/>
        <charset val="134"/>
      </rPr>
      <t>设计目的</t>
    </r>
  </si>
  <si>
    <r>
      <rPr>
        <sz val="11"/>
        <color rgb="FF000000"/>
        <rFont val="微软雅黑"/>
        <charset val="134"/>
      </rPr>
      <t>1.设计目的是什么</t>
    </r>
  </si>
  <si>
    <r>
      <rPr>
        <sz val="11"/>
        <color rgb="FF000000"/>
        <rFont val="宋体"/>
        <charset val="134"/>
      </rPr>
      <t>▶</t>
    </r>
  </si>
  <si>
    <t>游戏基础功能，角色必备</t>
  </si>
  <si>
    <t>界面相关</t>
  </si>
  <si>
    <t>功能规则</t>
  </si>
  <si>
    <t>功能入口</t>
  </si>
  <si>
    <t>1.主界面点击【技能】图标进入</t>
  </si>
  <si>
    <t>1.设计目的是什么</t>
  </si>
  <si>
    <r>
      <rPr>
        <sz val="11"/>
        <color theme="1"/>
        <rFont val="宋体"/>
        <charset val="134"/>
      </rPr>
      <t>▶</t>
    </r>
  </si>
  <si>
    <t>技能信息界面【当前为示例】</t>
  </si>
  <si>
    <t>页签功能名称</t>
  </si>
  <si>
    <t>▶</t>
  </si>
  <si>
    <t>说明按钮：点击打开系统说明框</t>
  </si>
  <si>
    <t>技能列表</t>
  </si>
  <si>
    <t>技能设置</t>
  </si>
  <si>
    <t>技能框：显示职业的所有技能</t>
  </si>
  <si>
    <t>分为3个职业，每个职业各有5个技能</t>
  </si>
  <si>
    <t>选中后具有选中状态</t>
  </si>
  <si>
    <t>选中后具有现中状态</t>
  </si>
  <si>
    <t>显示技能的图标，技能名称，等级和状态</t>
  </si>
  <si>
    <t>显示技能的图标，技能名称，技能描述和等级</t>
  </si>
  <si>
    <t>等级：未学习时显示1级，</t>
  </si>
  <si>
    <t>状态：已学习，达到xx级</t>
  </si>
  <si>
    <t>已学习：当前技能已学习时显示</t>
  </si>
  <si>
    <t>达到xx级：技能学习需角色等级达到条件</t>
  </si>
  <si>
    <t>条件达到时显示绿色，未达到时显示橙色</t>
  </si>
  <si>
    <t>未学习的技能，整体显示灰色</t>
  </si>
  <si>
    <t>具有上下滑动效果，当下方有技能显示时，显示角标</t>
  </si>
  <si>
    <t>选中左侧技能后，右侧的技能学习栏跟随变化</t>
  </si>
  <si>
    <t>技能信息位置</t>
  </si>
  <si>
    <t>跟随左边技能选中效果变化</t>
  </si>
  <si>
    <t>显示技能图标</t>
  </si>
  <si>
    <t>显示技能的当前等级和下一等级信息</t>
  </si>
  <si>
    <t>当前等级未学习时，当前等级显示未“未学习”，下一等级依然显示对应信息</t>
  </si>
  <si>
    <t>技能信息</t>
  </si>
  <si>
    <t>当前等级达到最大时，下一等级显示空（底图）</t>
  </si>
  <si>
    <t>技能未学习技能界面显示</t>
  </si>
  <si>
    <t>被动技能信息和升级消耗信息</t>
  </si>
  <si>
    <t>显示被动技能信息</t>
  </si>
  <si>
    <t>被动技能根据对应主动技能 技能等级解锁</t>
  </si>
  <si>
    <t>被动技能，其关联主动技能技能等级达到一定等级即可激活生效</t>
  </si>
  <si>
    <t>按钮有学习和升级</t>
  </si>
  <si>
    <t>被动技能激活规划：目前只是需要给角色增加属性</t>
  </si>
  <si>
    <t>显示学习或升级使需要的道具</t>
  </si>
  <si>
    <t>技能升级需满足：角色等级和技能所需消耗</t>
  </si>
  <si>
    <t>成功学习技能时，有漂字提示“升级成功”</t>
  </si>
  <si>
    <t>若技能不满足时，点击提示：角色等级达到xx级。</t>
  </si>
  <si>
    <t>点击被动技能图标，弹窗显示被动技能名称和效果</t>
  </si>
  <si>
    <t>注：先判断角色等级，在判断消耗</t>
  </si>
  <si>
    <t>学习：技能未升级时显示学习</t>
  </si>
  <si>
    <t>关闭按钮</t>
  </si>
  <si>
    <t>升级：当技能1级后显示</t>
  </si>
  <si>
    <t>点击关闭页签</t>
  </si>
  <si>
    <t>已达最大等级：技能全部升满后显示</t>
  </si>
  <si>
    <t>消耗：显示当前升级所需的道具iocn，升级所需数量/背包内数量</t>
  </si>
  <si>
    <t>技能升到满级后，消耗信息消失</t>
  </si>
  <si>
    <t>道具满足时显示绿色，道具不满足时显示橙色</t>
  </si>
  <si>
    <t>主界面技能显示</t>
  </si>
  <si>
    <t>按照技能学习的先后顺序，自动将技能放入按键</t>
  </si>
  <si>
    <t>红点逻辑</t>
  </si>
  <si>
    <t>当技能可升级或学习时，在技能入口，页签和升级按钮上显示红点</t>
  </si>
  <si>
    <t>技能所属职业</t>
  </si>
  <si>
    <t>动作文件名</t>
  </si>
  <si>
    <t>技能分类1</t>
  </si>
  <si>
    <t>技能分类2</t>
  </si>
  <si>
    <t>所用动作</t>
  </si>
  <si>
    <t>技能名</t>
  </si>
  <si>
    <t>大致描述</t>
  </si>
  <si>
    <t>光效需求</t>
  </si>
  <si>
    <t>参考颜色</t>
  </si>
  <si>
    <t>特效范围示例</t>
  </si>
  <si>
    <t>特效范围像素大小参考</t>
  </si>
  <si>
    <t>参考图/视频</t>
  </si>
  <si>
    <t>图标参考</t>
  </si>
  <si>
    <t>法师</t>
  </si>
  <si>
    <t>cast</t>
  </si>
  <si>
    <t>单体</t>
  </si>
  <si>
    <t>攻击</t>
  </si>
  <si>
    <t>施法</t>
  </si>
  <si>
    <t>雷电术</t>
  </si>
  <si>
    <t>传奇法师闪电术，从头顶降下闪电轰击敌人</t>
  </si>
  <si>
    <t>蓝白色闪电技能特效</t>
  </si>
  <si>
    <t>自身</t>
  </si>
  <si>
    <t>护盾</t>
  </si>
  <si>
    <t>魔法盾</t>
  </si>
  <si>
    <t>传奇法师魔法盾</t>
  </si>
  <si>
    <t>传奇法师护盾术，一个鹅蛋状，金黄色或水蓝色的护盾，护盾存在期间持续循环</t>
  </si>
  <si>
    <t>金黄色或水蓝色</t>
  </si>
  <si>
    <t>自身单体</t>
  </si>
  <si>
    <t>范围</t>
  </si>
  <si>
    <t>火墙</t>
  </si>
  <si>
    <t>传奇法师火墙术</t>
  </si>
  <si>
    <t>传奇法师火墙术，在区域内释放一个十字火焰，伤害范围内的所有敌方目标</t>
  </si>
  <si>
    <t>橙黄色火焰 光效</t>
  </si>
  <si>
    <t>角色身位3X3</t>
  </si>
  <si>
    <t>冰咆哮</t>
  </si>
  <si>
    <t>传奇法师冰咆哮</t>
  </si>
  <si>
    <t>传奇法师冰咆哮，在区域内释放一个冰旋风，伤害范围内的所有敌方目标</t>
  </si>
  <si>
    <t>青白色冰风暴</t>
  </si>
  <si>
    <t>中范围</t>
  </si>
  <si>
    <t>辅助</t>
  </si>
  <si>
    <t>抗拒火环</t>
  </si>
  <si>
    <t>传奇法师抗拒火环</t>
  </si>
  <si>
    <t>传奇法师抗拒火环，以自身为中心释放一个火环，击退周围所有敌方目标</t>
  </si>
  <si>
    <t>橙色火焰光圈</t>
  </si>
  <si>
    <t>角色身位5X5</t>
  </si>
  <si>
    <t>大范围</t>
  </si>
  <si>
    <t>流星火雨</t>
  </si>
  <si>
    <t>传奇法师 技能流星火雨 【化身技能】</t>
  </si>
  <si>
    <t>从天而降一片火雨对大范围目标造成伤害</t>
  </si>
  <si>
    <t>橙色系火焰雨</t>
  </si>
  <si>
    <t>道士</t>
  </si>
  <si>
    <t>灵魂火符</t>
  </si>
  <si>
    <t>传奇道士灵魂火符</t>
  </si>
  <si>
    <t>传奇道士技能，发射一个灵魂火符攻击敌方单体</t>
  </si>
  <si>
    <t>橙色火焰符箓</t>
  </si>
  <si>
    <t>召唤</t>
  </si>
  <si>
    <t>召唤神兽</t>
  </si>
  <si>
    <t>传奇道士召唤神兽</t>
  </si>
  <si>
    <t>状态光效：召唤的施法特效。</t>
  </si>
  <si>
    <t>无特殊要求</t>
  </si>
  <si>
    <t>辅助1</t>
  </si>
  <si>
    <t>神圣战甲术</t>
  </si>
  <si>
    <t>传奇道士神圣战甲术</t>
  </si>
  <si>
    <t>技能光效：制定范围出现一个巨大的防字效果</t>
  </si>
  <si>
    <t>辅助2</t>
  </si>
  <si>
    <t>加护盾</t>
  </si>
  <si>
    <t>群体治愈术</t>
  </si>
  <si>
    <t>传奇道士群体治愈术</t>
  </si>
  <si>
    <t>技能光效：制定范围出现一个绿色的范围治疗效果</t>
  </si>
  <si>
    <t>绿色系</t>
  </si>
  <si>
    <t>施毒术</t>
  </si>
  <si>
    <t>传奇道士施毒术</t>
  </si>
  <si>
    <t>技能光效：指定单体模型头部出现一个绿色受击特效，但需避免使用骷髅元素，参考图为线上产品</t>
  </si>
  <si>
    <t>青绿色系</t>
  </si>
  <si>
    <t>前排</t>
  </si>
  <si>
    <t>气功波</t>
  </si>
  <si>
    <t>传奇道士技能 气功波 【化身技能】</t>
  </si>
  <si>
    <t>技能光效：向前方发射一个蓝白色气功波</t>
  </si>
  <si>
    <t>蓝白色系</t>
  </si>
  <si>
    <t>战士</t>
  </si>
  <si>
    <t>Attack</t>
  </si>
  <si>
    <t>基本剑法</t>
  </si>
  <si>
    <t>传奇战士基本剑法</t>
  </si>
  <si>
    <t>技能光效：单体近战攻击刀光，8方向。</t>
  </si>
  <si>
    <t>直线</t>
  </si>
  <si>
    <t>刺杀剑法</t>
  </si>
  <si>
    <t>传奇战士刺杀剑法</t>
  </si>
  <si>
    <t>技能光效：短距离直线刀光</t>
  </si>
  <si>
    <t>扇形</t>
  </si>
  <si>
    <t>半月弯刀</t>
  </si>
  <si>
    <t>传奇战士半月弯刀</t>
  </si>
  <si>
    <t>技能光效：橙色扇形多段裂地刀光  8方向。</t>
  </si>
  <si>
    <t>蓝白刀光</t>
  </si>
  <si>
    <t>烈火剑法</t>
  </si>
  <si>
    <t>传奇战士烈火剑法</t>
  </si>
  <si>
    <t>技能光效：单体带橙色火焰的刀光特效</t>
  </si>
  <si>
    <t>橙色火焰系刀光
（避血腥）</t>
  </si>
  <si>
    <t>特殊</t>
  </si>
  <si>
    <t>攻击/辅助</t>
  </si>
  <si>
    <t>野蛮冲撞</t>
  </si>
  <si>
    <t>传奇战士野蛮冲撞</t>
  </si>
  <si>
    <t>技能光效：向攻击方向突进，瞬间前冲撞一段距离，带有残影特效</t>
  </si>
  <si>
    <t>橙色系
（避血腥）</t>
  </si>
  <si>
    <t>地裂斩</t>
  </si>
  <si>
    <t>传奇战士 裂地斩 【化身技能】</t>
  </si>
  <si>
    <t>技能光效：向攻击方向释放数道裂地半月斩攻击前方范围敌方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</si>
  <si>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</si>
  <si>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</si>
  <si>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</si>
  <si>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</si>
  <si>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</si>
  <si>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</si>
  <si>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</si>
  <si>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</si>
  <si>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</si>
  <si>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技能界面</t>
  </si>
  <si>
    <t>技能主界面</t>
  </si>
  <si>
    <t>详见界面功能设计</t>
  </si>
  <si>
    <t>技能TIPS界面</t>
  </si>
  <si>
    <t>3级弹窗界面</t>
  </si>
  <si>
    <t>背景图需求</t>
  </si>
  <si>
    <t>2D原画</t>
  </si>
  <si>
    <t>当前选中技能展示背景底图造型设计</t>
  </si>
  <si>
    <t>主界面展示选中技能图标的一个背景底图</t>
  </si>
  <si>
    <t>道具图标需求</t>
  </si>
  <si>
    <t>图标需求</t>
  </si>
  <si>
    <t>内容描述</t>
  </si>
  <si>
    <t>尺寸需求</t>
  </si>
  <si>
    <t>ICON</t>
  </si>
  <si>
    <t>法师常规技能图标</t>
  </si>
  <si>
    <t>传奇法师基础技能</t>
  </si>
  <si>
    <t>90*90 大图标【需放主界面】</t>
  </si>
  <si>
    <t>法师技能图标</t>
  </si>
  <si>
    <t>紫电</t>
  </si>
  <si>
    <t>法师基础技能-强化雷电术被动：所有被动可相同设计</t>
  </si>
  <si>
    <t>75*75 界面图标</t>
  </si>
  <si>
    <t>鸣响</t>
  </si>
  <si>
    <t>神威</t>
  </si>
  <si>
    <t>连锁</t>
  </si>
  <si>
    <t>传奇法师常规技能</t>
  </si>
  <si>
    <t>超频</t>
  </si>
  <si>
    <t>法师常规技能-强化魔法盾被动：所有被动可相同设计</t>
  </si>
  <si>
    <t>固盾</t>
  </si>
  <si>
    <t>反震</t>
  </si>
  <si>
    <t>柔性</t>
  </si>
  <si>
    <t>猛焰</t>
  </si>
  <si>
    <t>法师常规技能-强化火墙被动：所有被动可相同设计</t>
  </si>
  <si>
    <t>绵延</t>
  </si>
  <si>
    <t>真火</t>
  </si>
  <si>
    <t>燃烬</t>
  </si>
  <si>
    <t>强力</t>
  </si>
  <si>
    <t>赋能</t>
  </si>
  <si>
    <t>引爆</t>
  </si>
  <si>
    <t>内损</t>
  </si>
  <si>
    <t>凌冽</t>
  </si>
  <si>
    <t>法师常规技能-强化冰咆哮被动：所有被动可相同设计</t>
  </si>
  <si>
    <t>急冻</t>
  </si>
  <si>
    <t>缓速</t>
  </si>
  <si>
    <t>碎冰</t>
  </si>
  <si>
    <t>战士技能图标</t>
  </si>
  <si>
    <t>基础剑法</t>
  </si>
  <si>
    <t>传奇战士常规技能</t>
  </si>
  <si>
    <t>稳固</t>
  </si>
  <si>
    <t>战士常规技能-强化基本剑法被动：所有被动可相同设计</t>
  </si>
  <si>
    <t>精湛</t>
  </si>
  <si>
    <t>纯熟</t>
  </si>
  <si>
    <t>架势</t>
  </si>
  <si>
    <t>迅猛</t>
  </si>
  <si>
    <t>战士常规技能-强化刺杀剑法被动：所有被动可相同设计</t>
  </si>
  <si>
    <t>穿透</t>
  </si>
  <si>
    <t>断脉</t>
  </si>
  <si>
    <t>击破</t>
  </si>
  <si>
    <t>战士常规技能-强化半月弯刀被动：所有被动可相同设计</t>
  </si>
  <si>
    <t>燃烧</t>
  </si>
  <si>
    <t>战士常规技能-强化烈火剑法被动：所有被动可相同设计</t>
  </si>
  <si>
    <t>焚烬</t>
  </si>
  <si>
    <t>天火</t>
  </si>
  <si>
    <t>断魂</t>
  </si>
  <si>
    <t>重击</t>
  </si>
  <si>
    <t>战士常规技能-强化野蛮冲撞被动：所有被动可相同设计</t>
  </si>
  <si>
    <t>蛮化</t>
  </si>
  <si>
    <t>强袭</t>
  </si>
  <si>
    <t>破障</t>
  </si>
  <si>
    <t>道士技能图标</t>
  </si>
  <si>
    <t>传奇道士常规技能</t>
  </si>
  <si>
    <t>太虚</t>
  </si>
  <si>
    <t>道士常规技能-强化灵魂火符被动：所有被动可相同设计</t>
  </si>
  <si>
    <t>灵压</t>
  </si>
  <si>
    <t>燃魂</t>
  </si>
  <si>
    <t>天芜</t>
  </si>
  <si>
    <t>群兽</t>
  </si>
  <si>
    <t>烈兽</t>
  </si>
  <si>
    <t>羁绊</t>
  </si>
  <si>
    <t>灵契</t>
  </si>
  <si>
    <t>无双战甲术</t>
  </si>
  <si>
    <t>结界</t>
  </si>
  <si>
    <t>道士常规技能-强化无双战甲术被动：所有被动可相同设计</t>
  </si>
  <si>
    <t>严守</t>
  </si>
  <si>
    <t>固魂</t>
  </si>
  <si>
    <t xml:space="preserve">无双 </t>
  </si>
  <si>
    <t>灵露</t>
  </si>
  <si>
    <t>道士常规技能-强化群体治愈术被动：所有被动可相同设计</t>
  </si>
  <si>
    <t>润泽</t>
  </si>
  <si>
    <t>源流</t>
  </si>
  <si>
    <t>清心</t>
  </si>
  <si>
    <t>猛烈</t>
  </si>
  <si>
    <t>道士常规技能-强化施毒术被动：所有被动可相同设计</t>
  </si>
  <si>
    <t>腐朽</t>
  </si>
  <si>
    <t>催心</t>
  </si>
  <si>
    <t>烂肉</t>
  </si>
  <si>
    <t>动效需求</t>
  </si>
  <si>
    <t>描述</t>
  </si>
  <si>
    <t>动画特效</t>
  </si>
  <si>
    <t>技能特效</t>
  </si>
  <si>
    <t>详见技能特效整理文档</t>
  </si>
  <si>
    <t>其他 （ICON，模型，表情等）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</si>
  <si>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</si>
  <si>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</si>
  <si>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</si>
  <si>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</si>
  <si>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</si>
  <si>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</si>
  <si>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</si>
  <si>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</si>
  <si>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</si>
  <si>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</si>
  <si>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</si>
  <si>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</si>
  <si>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</si>
  <si>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</si>
  <si>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</si>
  <si>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</si>
  <si>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</si>
  <si>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</si>
  <si>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</si>
  <si>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r>
      <rPr>
        <b/>
        <sz val="20"/>
        <color rgb="FFFFFFFF"/>
        <rFont val="微软雅黑"/>
        <charset val="134"/>
      </rPr>
      <t>参考图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</si>
</sst>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宋体"/>
      <charset val="134"/>
      <scheme val="minor"/>
    </font>
    <font>
      <b/>
      <sz val="20"/>
      <color rgb="FFFFFFFF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sz val="12"/>
      <color rgb="FF1E1F24"/>
      <name val="宋体"/>
      <charset val="134"/>
    </font>
    <font>
      <sz val="11"/>
      <name val="宋体"/>
      <charset val="134"/>
      <scheme val="minor"/>
    </font>
    <font>
      <b/>
      <sz val="16"/>
      <color theme="0"/>
      <name val="微软雅黑"/>
      <charset val="134"/>
    </font>
    <font>
      <sz val="11"/>
      <color rgb="FF000000"/>
      <name val="宋体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sz val="11"/>
      <color rgb="FFA6A6A6"/>
      <name val="微软雅黑"/>
      <charset val="134"/>
    </font>
    <font>
      <b/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8" borderId="9" applyNumberFormat="0" applyAlignment="0" applyProtection="0">
      <alignment vertical="center"/>
    </xf>
    <xf numFmtId="0" fontId="33" fillId="19" borderId="10" applyNumberFormat="0" applyAlignment="0" applyProtection="0">
      <alignment vertical="center"/>
    </xf>
    <xf numFmtId="0" fontId="34" fillId="19" borderId="9" applyNumberFormat="0" applyAlignment="0" applyProtection="0">
      <alignment vertical="center"/>
    </xf>
    <xf numFmtId="0" fontId="35" fillId="20" borderId="11" applyNumberFormat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</cellStyleXfs>
  <cellXfs count="103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9" fillId="9" borderId="0" xfId="0" applyFont="1" applyFill="1" applyAlignment="1">
      <alignment horizontal="center" vertical="center"/>
    </xf>
    <xf numFmtId="0" fontId="10" fillId="10" borderId="2" xfId="49" applyBorder="1" applyAlignment="1">
      <alignment horizontal="center" vertical="center"/>
    </xf>
    <xf numFmtId="0" fontId="10" fillId="10" borderId="5" xfId="49" applyBorder="1" applyAlignment="1">
      <alignment horizontal="center" vertical="center"/>
    </xf>
    <xf numFmtId="0" fontId="11" fillId="11" borderId="2" xfId="24" applyFont="1" applyFill="1" applyBorder="1" applyAlignment="1">
      <alignment horizontal="center" vertical="center"/>
    </xf>
    <xf numFmtId="0" fontId="0" fillId="3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3" borderId="0" xfId="49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7" fillId="3" borderId="2" xfId="49" applyFont="1" applyFill="1" applyBorder="1" applyAlignment="1">
      <alignment horizontal="center" vertical="center"/>
    </xf>
    <xf numFmtId="0" fontId="12" fillId="5" borderId="0" xfId="0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0" fillId="6" borderId="2" xfId="49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13" fillId="6" borderId="2" xfId="49" applyFont="1" applyFill="1" applyBorder="1" applyAlignment="1">
      <alignment horizontal="center" vertical="center"/>
    </xf>
    <xf numFmtId="0" fontId="11" fillId="6" borderId="2" xfId="24" applyFont="1" applyFill="1" applyBorder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0" fillId="7" borderId="2" xfId="49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13" fillId="7" borderId="2" xfId="49" applyFont="1" applyFill="1" applyBorder="1" applyAlignment="1">
      <alignment horizontal="center" vertical="center"/>
    </xf>
    <xf numFmtId="0" fontId="11" fillId="7" borderId="2" xfId="24" applyFont="1" applyFill="1" applyBorder="1" applyAlignment="1">
      <alignment horizontal="center" vertical="center"/>
    </xf>
    <xf numFmtId="0" fontId="0" fillId="8" borderId="0" xfId="0" applyFill="1" applyAlignment="1">
      <alignment horizontal="left" vertical="center"/>
    </xf>
    <xf numFmtId="0" fontId="0" fillId="8" borderId="2" xfId="49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13" fillId="8" borderId="2" xfId="49" applyFont="1" applyFill="1" applyBorder="1" applyAlignment="1">
      <alignment horizontal="center" vertical="center"/>
    </xf>
    <xf numFmtId="0" fontId="11" fillId="8" borderId="2" xfId="24" applyFont="1" applyFill="1" applyBorder="1" applyAlignment="1">
      <alignment horizontal="center" vertical="center"/>
    </xf>
    <xf numFmtId="0" fontId="13" fillId="3" borderId="2" xfId="49" applyFont="1" applyFill="1" applyBorder="1" applyAlignment="1">
      <alignment horizontal="center" vertical="center"/>
    </xf>
    <xf numFmtId="0" fontId="10" fillId="3" borderId="2" xfId="49" applyFill="1" applyBorder="1" applyAlignment="1">
      <alignment horizontal="center" vertical="center"/>
    </xf>
    <xf numFmtId="0" fontId="11" fillId="3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3" fillId="0" borderId="2" xfId="49" applyFont="1" applyFill="1" applyBorder="1" applyAlignment="1">
      <alignment horizontal="center" vertical="center"/>
    </xf>
    <xf numFmtId="0" fontId="10" fillId="0" borderId="2" xfId="49" applyFill="1" applyBorder="1" applyAlignment="1">
      <alignment horizontal="center" vertical="center"/>
    </xf>
    <xf numFmtId="0" fontId="11" fillId="0" borderId="2" xfId="24" applyFont="1" applyFill="1" applyBorder="1" applyAlignment="1">
      <alignment horizontal="center" vertical="center"/>
    </xf>
    <xf numFmtId="0" fontId="13" fillId="0" borderId="2" xfId="49" applyFont="1" applyFill="1" applyBorder="1" applyAlignment="1">
      <alignment horizontal="center" vertical="center" wrapText="1"/>
    </xf>
    <xf numFmtId="0" fontId="14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12" borderId="2" xfId="0" applyFill="1" applyBorder="1">
      <alignment vertical="center"/>
    </xf>
    <xf numFmtId="0" fontId="0" fillId="13" borderId="2" xfId="0" applyFill="1" applyBorder="1">
      <alignment vertical="center"/>
    </xf>
    <xf numFmtId="0" fontId="0" fillId="13" borderId="2" xfId="0" applyFill="1" applyBorder="1" applyAlignment="1">
      <alignment vertical="center" wrapText="1"/>
    </xf>
    <xf numFmtId="0" fontId="15" fillId="13" borderId="2" xfId="0" applyFont="1" applyFill="1" applyBorder="1">
      <alignment vertical="center"/>
    </xf>
    <xf numFmtId="0" fontId="0" fillId="14" borderId="2" xfId="0" applyFill="1" applyBorder="1">
      <alignment vertical="center"/>
    </xf>
    <xf numFmtId="0" fontId="0" fillId="14" borderId="2" xfId="0" applyFill="1" applyBorder="1" applyAlignment="1">
      <alignment vertical="center" wrapText="1"/>
    </xf>
    <xf numFmtId="0" fontId="16" fillId="14" borderId="2" xfId="0" applyFont="1" applyFill="1" applyBorder="1" applyAlignment="1">
      <alignment vertical="center" wrapText="1"/>
    </xf>
    <xf numFmtId="0" fontId="0" fillId="14" borderId="2" xfId="0" applyFill="1" applyBorder="1" applyAlignment="1">
      <alignment horizontal="left" vertical="center" wrapText="1"/>
    </xf>
    <xf numFmtId="0" fontId="0" fillId="15" borderId="2" xfId="0" applyFill="1" applyBorder="1">
      <alignment vertical="center"/>
    </xf>
    <xf numFmtId="0" fontId="0" fillId="15" borderId="2" xfId="0" applyFill="1" applyBorder="1" applyAlignment="1">
      <alignment vertical="center" wrapText="1"/>
    </xf>
    <xf numFmtId="0" fontId="0" fillId="12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13" borderId="2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 wrapText="1"/>
    </xf>
    <xf numFmtId="0" fontId="0" fillId="13" borderId="2" xfId="0" applyFill="1" applyBorder="1" applyAlignment="1">
      <alignment horizontal="left" vertical="center"/>
    </xf>
    <xf numFmtId="0" fontId="0" fillId="14" borderId="2" xfId="0" applyFill="1" applyBorder="1" applyAlignment="1">
      <alignment horizontal="center" vertical="center"/>
    </xf>
    <xf numFmtId="0" fontId="0" fillId="14" borderId="2" xfId="0" applyFill="1" applyBorder="1" applyAlignment="1">
      <alignment horizontal="left" vertical="center"/>
    </xf>
    <xf numFmtId="0" fontId="0" fillId="14" borderId="2" xfId="0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 wrapText="1"/>
    </xf>
    <xf numFmtId="0" fontId="0" fillId="4" borderId="0" xfId="0" applyFill="1">
      <alignment vertical="center"/>
    </xf>
    <xf numFmtId="0" fontId="0" fillId="0" borderId="0" xfId="0" applyFill="1">
      <alignment vertical="center"/>
    </xf>
    <xf numFmtId="0" fontId="1" fillId="4" borderId="0" xfId="0" applyFont="1" applyFill="1" applyBorder="1" applyAlignment="1">
      <alignment horizontal="left" vertical="center"/>
    </xf>
    <xf numFmtId="0" fontId="17" fillId="4" borderId="0" xfId="0" applyFont="1" applyFill="1" applyAlignment="1">
      <alignment horizontal="left" vertical="center"/>
    </xf>
    <xf numFmtId="0" fontId="18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left" vertical="center"/>
    </xf>
    <xf numFmtId="0" fontId="0" fillId="0" borderId="0" xfId="0" applyFont="1" applyFill="1">
      <alignment vertical="center"/>
    </xf>
    <xf numFmtId="0" fontId="18" fillId="0" borderId="0" xfId="0" applyFont="1" applyFill="1" applyBorder="1" applyAlignment="1">
      <alignment horizontal="right"/>
    </xf>
    <xf numFmtId="0" fontId="20" fillId="0" borderId="0" xfId="0" applyFont="1" applyFill="1" applyAlignment="1">
      <alignment horizontal="center" vertical="center"/>
    </xf>
    <xf numFmtId="0" fontId="21" fillId="4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7" fillId="0" borderId="0" xfId="0" applyFont="1">
      <alignment vertical="center"/>
    </xf>
    <xf numFmtId="0" fontId="19" fillId="16" borderId="0" xfId="0" applyFont="1" applyFill="1">
      <alignment vertical="center"/>
    </xf>
    <xf numFmtId="0" fontId="22" fillId="16" borderId="0" xfId="0" applyFont="1" applyFill="1">
      <alignment vertical="center"/>
    </xf>
    <xf numFmtId="0" fontId="23" fillId="16" borderId="0" xfId="0" applyFont="1" applyFill="1">
      <alignment vertical="center"/>
    </xf>
    <xf numFmtId="0" fontId="18" fillId="16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2" borderId="2" xfId="0" applyFont="1" applyFill="1" applyBorder="1" applyAlignment="1">
      <alignment horizontal="left" vertical="center"/>
    </xf>
    <xf numFmtId="0" fontId="0" fillId="12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4.png"/><Relationship Id="rId8" Type="http://schemas.openxmlformats.org/officeDocument/2006/relationships/image" Target="media/image13.png"/><Relationship Id="rId7" Type="http://schemas.openxmlformats.org/officeDocument/2006/relationships/image" Target="media/image12.png"/><Relationship Id="rId6" Type="http://schemas.openxmlformats.org/officeDocument/2006/relationships/image" Target="media/image11.png"/><Relationship Id="rId5" Type="http://schemas.openxmlformats.org/officeDocument/2006/relationships/image" Target="media/image10.png"/><Relationship Id="rId4" Type="http://schemas.openxmlformats.org/officeDocument/2006/relationships/image" Target="media/image9.png"/><Relationship Id="rId32" Type="http://schemas.openxmlformats.org/officeDocument/2006/relationships/image" Target="media/image37.png"/><Relationship Id="rId31" Type="http://schemas.openxmlformats.org/officeDocument/2006/relationships/image" Target="media/image36.png"/><Relationship Id="rId30" Type="http://schemas.openxmlformats.org/officeDocument/2006/relationships/image" Target="media/image35.png"/><Relationship Id="rId3" Type="http://schemas.openxmlformats.org/officeDocument/2006/relationships/image" Target="media/image8.png"/><Relationship Id="rId29" Type="http://schemas.openxmlformats.org/officeDocument/2006/relationships/image" Target="media/image34.png"/><Relationship Id="rId28" Type="http://schemas.openxmlformats.org/officeDocument/2006/relationships/image" Target="media/image33.png"/><Relationship Id="rId27" Type="http://schemas.openxmlformats.org/officeDocument/2006/relationships/image" Target="media/image32.png"/><Relationship Id="rId26" Type="http://schemas.openxmlformats.org/officeDocument/2006/relationships/image" Target="media/image31.png"/><Relationship Id="rId25" Type="http://schemas.openxmlformats.org/officeDocument/2006/relationships/image" Target="media/image30.png"/><Relationship Id="rId24" Type="http://schemas.openxmlformats.org/officeDocument/2006/relationships/image" Target="media/image29.png"/><Relationship Id="rId23" Type="http://schemas.openxmlformats.org/officeDocument/2006/relationships/image" Target="media/image28.png"/><Relationship Id="rId22" Type="http://schemas.openxmlformats.org/officeDocument/2006/relationships/image" Target="media/image27.png"/><Relationship Id="rId21" Type="http://schemas.openxmlformats.org/officeDocument/2006/relationships/image" Target="media/image26.png"/><Relationship Id="rId20" Type="http://schemas.openxmlformats.org/officeDocument/2006/relationships/image" Target="media/image25.png"/><Relationship Id="rId2" Type="http://schemas.openxmlformats.org/officeDocument/2006/relationships/image" Target="media/image7.png"/><Relationship Id="rId19" Type="http://schemas.openxmlformats.org/officeDocument/2006/relationships/image" Target="media/image24.png"/><Relationship Id="rId18" Type="http://schemas.openxmlformats.org/officeDocument/2006/relationships/image" Target="media/image23.png"/><Relationship Id="rId17" Type="http://schemas.openxmlformats.org/officeDocument/2006/relationships/image" Target="media/image22.png"/><Relationship Id="rId16" Type="http://schemas.openxmlformats.org/officeDocument/2006/relationships/image" Target="media/image21.png"/><Relationship Id="rId15" Type="http://schemas.openxmlformats.org/officeDocument/2006/relationships/image" Target="media/image20.png"/><Relationship Id="rId14" Type="http://schemas.openxmlformats.org/officeDocument/2006/relationships/image" Target="media/image19.png"/><Relationship Id="rId13" Type="http://schemas.openxmlformats.org/officeDocument/2006/relationships/image" Target="media/image18.png"/><Relationship Id="rId12" Type="http://schemas.openxmlformats.org/officeDocument/2006/relationships/image" Target="media/image17.png"/><Relationship Id="rId11" Type="http://schemas.openxmlformats.org/officeDocument/2006/relationships/image" Target="media/image16.png"/><Relationship Id="rId10" Type="http://schemas.openxmlformats.org/officeDocument/2006/relationships/image" Target="media/image15.png"/><Relationship Id="rId1" Type="http://schemas.openxmlformats.org/officeDocument/2006/relationships/image" Target="media/image6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419100</xdr:colOff>
      <xdr:row>13</xdr:row>
      <xdr:rowOff>28575</xdr:rowOff>
    </xdr:from>
    <xdr:to>
      <xdr:col>11</xdr:col>
      <xdr:colOff>0</xdr:colOff>
      <xdr:row>36</xdr:row>
      <xdr:rowOff>47625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9100" y="2838450"/>
          <a:ext cx="8020050" cy="396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457835</xdr:colOff>
      <xdr:row>12</xdr:row>
      <xdr:rowOff>123825</xdr:rowOff>
    </xdr:from>
    <xdr:to>
      <xdr:col>7</xdr:col>
      <xdr:colOff>295910</xdr:colOff>
      <xdr:row>16</xdr:row>
      <xdr:rowOff>9525</xdr:rowOff>
    </xdr:to>
    <xdr:sp>
      <xdr:nvSpPr>
        <xdr:cNvPr id="5" name="矩形 4"/>
        <xdr:cNvSpPr/>
      </xdr:nvSpPr>
      <xdr:spPr>
        <a:xfrm>
          <a:off x="4096385" y="2762250"/>
          <a:ext cx="1895475" cy="5715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132080</xdr:colOff>
      <xdr:row>10</xdr:row>
      <xdr:rowOff>184150</xdr:rowOff>
    </xdr:from>
    <xdr:to>
      <xdr:col>6</xdr:col>
      <xdr:colOff>34290</xdr:colOff>
      <xdr:row>12</xdr:row>
      <xdr:rowOff>123825</xdr:rowOff>
    </xdr:to>
    <xdr:cxnSp>
      <xdr:nvCxnSpPr>
        <xdr:cNvPr id="21" name="直接连接符 20"/>
        <xdr:cNvCxnSpPr>
          <a:stCxn id="5" idx="0"/>
          <a:endCxn id="25" idx="4"/>
        </xdr:cNvCxnSpPr>
      </xdr:nvCxnSpPr>
      <xdr:spPr>
        <a:xfrm flipH="1" flipV="1">
          <a:off x="4456430" y="2441575"/>
          <a:ext cx="588010" cy="32067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612775</xdr:colOff>
      <xdr:row>9</xdr:row>
      <xdr:rowOff>69850</xdr:rowOff>
    </xdr:from>
    <xdr:to>
      <xdr:col>5</xdr:col>
      <xdr:colOff>336550</xdr:colOff>
      <xdr:row>10</xdr:row>
      <xdr:rowOff>184150</xdr:rowOff>
    </xdr:to>
    <xdr:sp>
      <xdr:nvSpPr>
        <xdr:cNvPr id="25" name="椭圆 24"/>
        <xdr:cNvSpPr/>
      </xdr:nvSpPr>
      <xdr:spPr>
        <a:xfrm>
          <a:off x="4251325" y="2155825"/>
          <a:ext cx="409575" cy="28575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10</xdr:col>
      <xdr:colOff>124460</xdr:colOff>
      <xdr:row>12</xdr:row>
      <xdr:rowOff>152400</xdr:rowOff>
    </xdr:from>
    <xdr:to>
      <xdr:col>10</xdr:col>
      <xdr:colOff>476885</xdr:colOff>
      <xdr:row>15</xdr:row>
      <xdr:rowOff>58420</xdr:rowOff>
    </xdr:to>
    <xdr:sp>
      <xdr:nvSpPr>
        <xdr:cNvPr id="12" name="矩形 11"/>
        <xdr:cNvSpPr/>
      </xdr:nvSpPr>
      <xdr:spPr>
        <a:xfrm>
          <a:off x="7877810" y="2790825"/>
          <a:ext cx="352425" cy="4203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424180</xdr:colOff>
      <xdr:row>11</xdr:row>
      <xdr:rowOff>47625</xdr:rowOff>
    </xdr:from>
    <xdr:to>
      <xdr:col>10</xdr:col>
      <xdr:colOff>215265</xdr:colOff>
      <xdr:row>12</xdr:row>
      <xdr:rowOff>104775</xdr:rowOff>
    </xdr:to>
    <xdr:cxnSp>
      <xdr:nvCxnSpPr>
        <xdr:cNvPr id="13" name="直接连接符 12"/>
        <xdr:cNvCxnSpPr/>
      </xdr:nvCxnSpPr>
      <xdr:spPr>
        <a:xfrm flipH="1" flipV="1">
          <a:off x="7491730" y="2514600"/>
          <a:ext cx="476885" cy="22860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123825</xdr:colOff>
      <xdr:row>9</xdr:row>
      <xdr:rowOff>142875</xdr:rowOff>
    </xdr:from>
    <xdr:to>
      <xdr:col>9</xdr:col>
      <xdr:colOff>533400</xdr:colOff>
      <xdr:row>11</xdr:row>
      <xdr:rowOff>47625</xdr:rowOff>
    </xdr:to>
    <xdr:sp>
      <xdr:nvSpPr>
        <xdr:cNvPr id="14" name="椭圆 13"/>
        <xdr:cNvSpPr/>
      </xdr:nvSpPr>
      <xdr:spPr>
        <a:xfrm>
          <a:off x="7191375" y="2228850"/>
          <a:ext cx="409575" cy="28575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5</a:t>
          </a:r>
          <a:endParaRPr lang="zh-CN" altLang="en-US" sz="1100"/>
        </a:p>
      </xdr:txBody>
    </xdr:sp>
    <xdr:clientData/>
  </xdr:twoCellAnchor>
  <xdr:twoCellAnchor>
    <xdr:from>
      <xdr:col>0</xdr:col>
      <xdr:colOff>480060</xdr:colOff>
      <xdr:row>16</xdr:row>
      <xdr:rowOff>60325</xdr:rowOff>
    </xdr:from>
    <xdr:to>
      <xdr:col>2</xdr:col>
      <xdr:colOff>357505</xdr:colOff>
      <xdr:row>35</xdr:row>
      <xdr:rowOff>3175</xdr:rowOff>
    </xdr:to>
    <xdr:sp>
      <xdr:nvSpPr>
        <xdr:cNvPr id="16" name="矩形 15"/>
        <xdr:cNvSpPr/>
      </xdr:nvSpPr>
      <xdr:spPr>
        <a:xfrm>
          <a:off x="480060" y="3384550"/>
          <a:ext cx="1868170" cy="32004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1071880</xdr:colOff>
      <xdr:row>13</xdr:row>
      <xdr:rowOff>104775</xdr:rowOff>
    </xdr:from>
    <xdr:to>
      <xdr:col>1</xdr:col>
      <xdr:colOff>109220</xdr:colOff>
      <xdr:row>16</xdr:row>
      <xdr:rowOff>60325</xdr:rowOff>
    </xdr:to>
    <xdr:cxnSp>
      <xdr:nvCxnSpPr>
        <xdr:cNvPr id="17" name="直接连接符 16"/>
        <xdr:cNvCxnSpPr>
          <a:stCxn id="16" idx="0"/>
        </xdr:cNvCxnSpPr>
      </xdr:nvCxnSpPr>
      <xdr:spPr>
        <a:xfrm flipH="1" flipV="1">
          <a:off x="1071880" y="2914650"/>
          <a:ext cx="342265" cy="46990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844550</xdr:colOff>
      <xdr:row>12</xdr:row>
      <xdr:rowOff>15875</xdr:rowOff>
    </xdr:from>
    <xdr:to>
      <xdr:col>0</xdr:col>
      <xdr:colOff>1254125</xdr:colOff>
      <xdr:row>13</xdr:row>
      <xdr:rowOff>130175</xdr:rowOff>
    </xdr:to>
    <xdr:sp>
      <xdr:nvSpPr>
        <xdr:cNvPr id="18" name="椭圆 17"/>
        <xdr:cNvSpPr/>
      </xdr:nvSpPr>
      <xdr:spPr>
        <a:xfrm>
          <a:off x="844550" y="2654300"/>
          <a:ext cx="409575" cy="28575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 editAs="oneCell">
    <xdr:from>
      <xdr:col>7</xdr:col>
      <xdr:colOff>38100</xdr:colOff>
      <xdr:row>14</xdr:row>
      <xdr:rowOff>19050</xdr:rowOff>
    </xdr:from>
    <xdr:to>
      <xdr:col>7</xdr:col>
      <xdr:colOff>304800</xdr:colOff>
      <xdr:row>15</xdr:row>
      <xdr:rowOff>104775</xdr:rowOff>
    </xdr:to>
    <xdr:pic>
      <xdr:nvPicPr>
        <xdr:cNvPr id="24" name="图片 2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734050" y="3000375"/>
          <a:ext cx="266700" cy="257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455295</xdr:colOff>
      <xdr:row>17</xdr:row>
      <xdr:rowOff>15875</xdr:rowOff>
    </xdr:from>
    <xdr:to>
      <xdr:col>10</xdr:col>
      <xdr:colOff>121285</xdr:colOff>
      <xdr:row>29</xdr:row>
      <xdr:rowOff>26035</xdr:rowOff>
    </xdr:to>
    <xdr:sp>
      <xdr:nvSpPr>
        <xdr:cNvPr id="26" name="矩形 25"/>
        <xdr:cNvSpPr/>
      </xdr:nvSpPr>
      <xdr:spPr>
        <a:xfrm>
          <a:off x="2446020" y="3511550"/>
          <a:ext cx="5428615" cy="20675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819150</xdr:colOff>
      <xdr:row>14</xdr:row>
      <xdr:rowOff>114300</xdr:rowOff>
    </xdr:from>
    <xdr:to>
      <xdr:col>6</xdr:col>
      <xdr:colOff>150495</xdr:colOff>
      <xdr:row>17</xdr:row>
      <xdr:rowOff>15875</xdr:rowOff>
    </xdr:to>
    <xdr:cxnSp>
      <xdr:nvCxnSpPr>
        <xdr:cNvPr id="29" name="直接连接符 28"/>
        <xdr:cNvCxnSpPr>
          <a:stCxn id="26" idx="0"/>
        </xdr:cNvCxnSpPr>
      </xdr:nvCxnSpPr>
      <xdr:spPr>
        <a:xfrm flipH="1" flipV="1">
          <a:off x="3495675" y="3095625"/>
          <a:ext cx="1664970" cy="41592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473075</xdr:colOff>
      <xdr:row>13</xdr:row>
      <xdr:rowOff>34925</xdr:rowOff>
    </xdr:from>
    <xdr:to>
      <xdr:col>3</xdr:col>
      <xdr:colOff>882650</xdr:colOff>
      <xdr:row>14</xdr:row>
      <xdr:rowOff>149225</xdr:rowOff>
    </xdr:to>
    <xdr:sp>
      <xdr:nvSpPr>
        <xdr:cNvPr id="30" name="椭圆 29"/>
        <xdr:cNvSpPr/>
      </xdr:nvSpPr>
      <xdr:spPr>
        <a:xfrm>
          <a:off x="3149600" y="2844800"/>
          <a:ext cx="409575" cy="28575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2</xdr:col>
      <xdr:colOff>439420</xdr:colOff>
      <xdr:row>30</xdr:row>
      <xdr:rowOff>0</xdr:rowOff>
    </xdr:from>
    <xdr:to>
      <xdr:col>10</xdr:col>
      <xdr:colOff>105410</xdr:colOff>
      <xdr:row>35</xdr:row>
      <xdr:rowOff>134620</xdr:rowOff>
    </xdr:to>
    <xdr:sp>
      <xdr:nvSpPr>
        <xdr:cNvPr id="31" name="矩形 30"/>
        <xdr:cNvSpPr/>
      </xdr:nvSpPr>
      <xdr:spPr>
        <a:xfrm>
          <a:off x="2430145" y="5724525"/>
          <a:ext cx="5428615" cy="9918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247650</xdr:colOff>
      <xdr:row>35</xdr:row>
      <xdr:rowOff>134620</xdr:rowOff>
    </xdr:from>
    <xdr:to>
      <xdr:col>6</xdr:col>
      <xdr:colOff>134620</xdr:colOff>
      <xdr:row>38</xdr:row>
      <xdr:rowOff>19050</xdr:rowOff>
    </xdr:to>
    <xdr:cxnSp>
      <xdr:nvCxnSpPr>
        <xdr:cNvPr id="32" name="直接连接符 31"/>
        <xdr:cNvCxnSpPr>
          <a:stCxn id="31" idx="2"/>
        </xdr:cNvCxnSpPr>
      </xdr:nvCxnSpPr>
      <xdr:spPr>
        <a:xfrm flipH="1">
          <a:off x="3886200" y="6716395"/>
          <a:ext cx="1258570" cy="39878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847725</xdr:colOff>
      <xdr:row>37</xdr:row>
      <xdr:rowOff>114300</xdr:rowOff>
    </xdr:from>
    <xdr:to>
      <xdr:col>4</xdr:col>
      <xdr:colOff>295275</xdr:colOff>
      <xdr:row>39</xdr:row>
      <xdr:rowOff>57150</xdr:rowOff>
    </xdr:to>
    <xdr:sp>
      <xdr:nvSpPr>
        <xdr:cNvPr id="33" name="椭圆 32"/>
        <xdr:cNvSpPr/>
      </xdr:nvSpPr>
      <xdr:spPr>
        <a:xfrm>
          <a:off x="3524250" y="7038975"/>
          <a:ext cx="409575" cy="28575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182245</xdr:colOff>
      <xdr:row>50</xdr:row>
      <xdr:rowOff>133350</xdr:rowOff>
    </xdr:from>
    <xdr:to>
      <xdr:col>10</xdr:col>
      <xdr:colOff>448945</xdr:colOff>
      <xdr:row>73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2245" y="9515475"/>
          <a:ext cx="8020050" cy="3962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173</xdr:row>
      <xdr:rowOff>9525</xdr:rowOff>
    </xdr:from>
    <xdr:to>
      <xdr:col>9</xdr:col>
      <xdr:colOff>66675</xdr:colOff>
      <xdr:row>173</xdr:row>
      <xdr:rowOff>945515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87856695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9525</xdr:colOff>
      <xdr:row>1</xdr:row>
      <xdr:rowOff>133350</xdr:rowOff>
    </xdr:from>
    <xdr:to>
      <xdr:col>6</xdr:col>
      <xdr:colOff>371475</xdr:colOff>
      <xdr:row>27</xdr:row>
      <xdr:rowOff>95250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5325" y="504825"/>
          <a:ext cx="3790950" cy="441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5</xdr:row>
      <xdr:rowOff>152400</xdr:rowOff>
    </xdr:from>
    <xdr:to>
      <xdr:col>16</xdr:col>
      <xdr:colOff>47625</xdr:colOff>
      <xdr:row>25</xdr:row>
      <xdr:rowOff>104775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86400" y="1209675"/>
          <a:ext cx="5534025" cy="3381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7"/>
  <sheetViews>
    <sheetView workbookViewId="0">
      <selection activeCell="B44" sqref="B44:G44"/>
    </sheetView>
  </sheetViews>
  <sheetFormatPr defaultColWidth="9" defaultRowHeight="13.5" outlineLevelRow="6"/>
  <cols>
    <col min="2" max="2" width="19.625" customWidth="1"/>
  </cols>
  <sheetData>
    <row r="1" ht="29.25" spans="1:1638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</row>
    <row r="5" spans="2:4">
      <c r="B5" s="97" t="s">
        <v>1</v>
      </c>
      <c r="C5" s="98" t="s">
        <v>2</v>
      </c>
      <c r="D5" s="98"/>
    </row>
    <row r="6" spans="2:4">
      <c r="B6" s="99" t="s">
        <v>3</v>
      </c>
      <c r="C6" s="100" t="s">
        <v>4</v>
      </c>
      <c r="D6" s="100" t="s">
        <v>5</v>
      </c>
    </row>
    <row r="7" spans="2:4">
      <c r="B7" s="101">
        <v>45945</v>
      </c>
      <c r="C7" s="102" t="s">
        <v>6</v>
      </c>
      <c r="D7" s="102" t="s">
        <v>7</v>
      </c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8"/>
  <sheetViews>
    <sheetView workbookViewId="0">
      <selection activeCell="B44" sqref="B44:G44"/>
    </sheetView>
  </sheetViews>
  <sheetFormatPr defaultColWidth="9" defaultRowHeight="13.5" outlineLevelRow="7"/>
  <sheetData>
    <row r="1" ht="29.25" spans="1:16383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</row>
    <row r="2" ht="16.5" spans="1:7">
      <c r="A2" s="93"/>
      <c r="B2" s="93"/>
      <c r="C2" s="93"/>
      <c r="D2" s="93"/>
      <c r="E2" s="93"/>
      <c r="F2" s="93"/>
      <c r="G2" s="93"/>
    </row>
    <row r="3" ht="22.5" spans="1:7">
      <c r="A3" s="93"/>
      <c r="B3" s="3" t="s">
        <v>9</v>
      </c>
      <c r="C3" s="3"/>
      <c r="D3" s="3"/>
      <c r="E3" s="3"/>
      <c r="F3" s="3"/>
      <c r="G3" s="3"/>
    </row>
    <row r="4" ht="16.5" spans="1:7">
      <c r="A4" s="93"/>
      <c r="B4" s="94"/>
      <c r="C4" s="93"/>
      <c r="D4" s="93"/>
      <c r="E4" s="93"/>
      <c r="F4" s="93"/>
      <c r="G4" s="93"/>
    </row>
    <row r="5" ht="16.5" spans="1:7">
      <c r="A5" s="93"/>
      <c r="B5" s="93" t="s">
        <v>10</v>
      </c>
      <c r="C5" s="95"/>
      <c r="D5" s="95"/>
      <c r="E5" s="93"/>
      <c r="F5" s="93"/>
      <c r="G5" s="93"/>
    </row>
    <row r="6" ht="16.5" spans="1:7">
      <c r="A6" s="93"/>
      <c r="B6" s="93"/>
      <c r="C6" s="95"/>
      <c r="D6" s="95"/>
      <c r="E6" s="93"/>
      <c r="F6" s="93"/>
      <c r="G6" s="93"/>
    </row>
    <row r="7" ht="16.5" spans="1:7">
      <c r="A7" s="93"/>
      <c r="B7" s="96" t="s">
        <v>11</v>
      </c>
      <c r="C7" s="93" t="s">
        <v>12</v>
      </c>
      <c r="D7" s="93"/>
      <c r="E7" s="93"/>
      <c r="F7" s="93"/>
      <c r="G7" s="93"/>
    </row>
    <row r="8" spans="2:2">
      <c r="B8" s="96" t="s">
        <v>11</v>
      </c>
    </row>
  </sheetData>
  <mergeCells count="2">
    <mergeCell ref="A1:XFC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70"/>
  <sheetViews>
    <sheetView topLeftCell="A21" workbookViewId="0">
      <selection activeCell="K41" sqref="K41"/>
    </sheetView>
  </sheetViews>
  <sheetFormatPr defaultColWidth="9" defaultRowHeight="13.5"/>
  <cols>
    <col min="1" max="1" width="17.125" customWidth="1"/>
    <col min="4" max="4" width="12.625"/>
    <col min="13" max="13" width="9" customWidth="1"/>
    <col min="14" max="19" width="9" style="82"/>
    <col min="20" max="20" width="9" style="81"/>
  </cols>
  <sheetData>
    <row r="1" ht="29.25" spans="1:45">
      <c r="A1" s="83" t="s">
        <v>13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90" t="s">
        <v>14</v>
      </c>
      <c r="V1" s="83"/>
      <c r="W1" s="83"/>
      <c r="X1" s="83"/>
      <c r="Y1" s="83"/>
      <c r="Z1" s="83"/>
      <c r="AA1" s="83"/>
      <c r="AB1" s="83"/>
      <c r="AC1" s="83" t="s">
        <v>14</v>
      </c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</row>
    <row r="3" ht="22.5" spans="2:7">
      <c r="B3" s="84" t="s">
        <v>15</v>
      </c>
      <c r="C3" s="84"/>
      <c r="D3" s="84"/>
      <c r="E3" s="84"/>
      <c r="F3" s="84"/>
      <c r="G3" s="84"/>
    </row>
    <row r="4" ht="16.5" spans="2:22">
      <c r="B4" s="2" t="s">
        <v>16</v>
      </c>
      <c r="U4" s="2" t="s">
        <v>17</v>
      </c>
      <c r="V4" s="2"/>
    </row>
    <row r="5" ht="16.5" spans="21:22">
      <c r="U5" s="15" t="s">
        <v>18</v>
      </c>
      <c r="V5" s="2" t="s">
        <v>12</v>
      </c>
    </row>
    <row r="6" ht="16.5" spans="21:22">
      <c r="U6" s="15"/>
      <c r="V6" s="91"/>
    </row>
    <row r="7" s="81" customFormat="1" ht="22.5" spans="1:6">
      <c r="A7" s="84" t="s">
        <v>19</v>
      </c>
      <c r="B7" s="84"/>
      <c r="C7" s="84"/>
      <c r="D7" s="84"/>
      <c r="E7" s="84"/>
      <c r="F7" s="84"/>
    </row>
    <row r="10" spans="13:23">
      <c r="M10">
        <v>1</v>
      </c>
      <c r="N10" s="82" t="s">
        <v>20</v>
      </c>
      <c r="V10">
        <v>1</v>
      </c>
      <c r="W10" s="82" t="s">
        <v>20</v>
      </c>
    </row>
    <row r="11" ht="16.5" spans="13:23">
      <c r="M11" s="85" t="s">
        <v>21</v>
      </c>
      <c r="N11" s="86" t="s">
        <v>20</v>
      </c>
      <c r="V11" s="85" t="s">
        <v>21</v>
      </c>
      <c r="W11" s="86" t="s">
        <v>20</v>
      </c>
    </row>
    <row r="12" spans="13:23">
      <c r="M12" s="85" t="s">
        <v>21</v>
      </c>
      <c r="N12" s="82" t="s">
        <v>22</v>
      </c>
      <c r="V12" s="85" t="s">
        <v>21</v>
      </c>
      <c r="W12" s="82" t="s">
        <v>22</v>
      </c>
    </row>
    <row r="13" spans="13:23">
      <c r="M13">
        <v>2</v>
      </c>
      <c r="N13" s="82" t="s">
        <v>23</v>
      </c>
      <c r="V13">
        <v>2</v>
      </c>
      <c r="W13" t="s">
        <v>24</v>
      </c>
    </row>
    <row r="14" spans="13:24">
      <c r="M14" s="85" t="s">
        <v>21</v>
      </c>
      <c r="N14" s="82" t="s">
        <v>25</v>
      </c>
      <c r="V14" s="85" t="s">
        <v>21</v>
      </c>
      <c r="W14" s="82" t="s">
        <v>25</v>
      </c>
      <c r="X14" s="82"/>
    </row>
    <row r="15" spans="14:23">
      <c r="N15" s="82" t="s">
        <v>26</v>
      </c>
      <c r="W15" s="82" t="s">
        <v>26</v>
      </c>
    </row>
    <row r="16" spans="13:24">
      <c r="M16" s="85" t="s">
        <v>21</v>
      </c>
      <c r="N16" s="82" t="s">
        <v>27</v>
      </c>
      <c r="V16" s="85" t="s">
        <v>21</v>
      </c>
      <c r="W16" s="82" t="s">
        <v>28</v>
      </c>
      <c r="X16" s="82"/>
    </row>
    <row r="17" spans="13:24">
      <c r="M17" s="85" t="s">
        <v>21</v>
      </c>
      <c r="N17" s="87" t="s">
        <v>29</v>
      </c>
      <c r="V17" s="85" t="s">
        <v>21</v>
      </c>
      <c r="W17" s="87" t="s">
        <v>30</v>
      </c>
      <c r="X17" s="82"/>
    </row>
    <row r="18" spans="14:24">
      <c r="N18" s="82" t="s">
        <v>31</v>
      </c>
      <c r="W18" s="82" t="s">
        <v>31</v>
      </c>
      <c r="X18" s="82"/>
    </row>
    <row r="19" spans="14:24">
      <c r="N19" s="82" t="s">
        <v>32</v>
      </c>
      <c r="W19" s="82" t="s">
        <v>32</v>
      </c>
      <c r="X19" s="82"/>
    </row>
    <row r="20" spans="14:24">
      <c r="N20" s="82" t="s">
        <v>33</v>
      </c>
      <c r="W20" s="82" t="s">
        <v>33</v>
      </c>
      <c r="X20" s="82"/>
    </row>
    <row r="21" spans="14:24">
      <c r="N21" s="82" t="s">
        <v>34</v>
      </c>
      <c r="W21" s="82" t="s">
        <v>34</v>
      </c>
      <c r="X21" s="82"/>
    </row>
    <row r="22" spans="15:24">
      <c r="O22" s="82" t="s">
        <v>35</v>
      </c>
      <c r="W22" s="82"/>
      <c r="X22" s="82" t="s">
        <v>35</v>
      </c>
    </row>
    <row r="24" spans="22:23">
      <c r="V24" s="85" t="s">
        <v>21</v>
      </c>
      <c r="W24" s="82" t="s">
        <v>36</v>
      </c>
    </row>
    <row r="25" spans="13:23">
      <c r="M25" s="85" t="s">
        <v>21</v>
      </c>
      <c r="N25" s="82" t="s">
        <v>36</v>
      </c>
      <c r="V25" s="85" t="s">
        <v>21</v>
      </c>
      <c r="W25" s="82" t="s">
        <v>37</v>
      </c>
    </row>
    <row r="26" spans="13:23">
      <c r="M26" s="85" t="s">
        <v>21</v>
      </c>
      <c r="N26" s="82" t="s">
        <v>37</v>
      </c>
      <c r="V26" s="85"/>
      <c r="W26" s="82"/>
    </row>
    <row r="27" spans="13:23">
      <c r="M27" s="85" t="s">
        <v>21</v>
      </c>
      <c r="N27" s="82" t="s">
        <v>38</v>
      </c>
      <c r="V27" s="85" t="s">
        <v>21</v>
      </c>
      <c r="W27" s="82" t="s">
        <v>38</v>
      </c>
    </row>
    <row r="31" spans="22:23">
      <c r="V31" s="88">
        <v>3</v>
      </c>
      <c r="W31" s="82" t="s">
        <v>39</v>
      </c>
    </row>
    <row r="32" spans="22:23">
      <c r="V32" s="85" t="s">
        <v>21</v>
      </c>
      <c r="W32" s="82" t="s">
        <v>40</v>
      </c>
    </row>
    <row r="33" spans="22:23">
      <c r="V33" s="85" t="s">
        <v>21</v>
      </c>
      <c r="W33" s="82" t="s">
        <v>41</v>
      </c>
    </row>
    <row r="34" spans="22:23">
      <c r="V34" s="85" t="s">
        <v>21</v>
      </c>
      <c r="W34" s="82" t="s">
        <v>42</v>
      </c>
    </row>
    <row r="35" spans="13:23">
      <c r="M35" s="88"/>
      <c r="W35" t="s">
        <v>43</v>
      </c>
    </row>
    <row r="36" spans="13:23">
      <c r="M36" s="88">
        <v>3</v>
      </c>
      <c r="N36" s="82" t="s">
        <v>44</v>
      </c>
      <c r="W36" t="s">
        <v>45</v>
      </c>
    </row>
    <row r="37" spans="13:14">
      <c r="M37" s="85" t="s">
        <v>21</v>
      </c>
      <c r="N37" s="82" t="s">
        <v>40</v>
      </c>
    </row>
    <row r="38" spans="13:14">
      <c r="M38" s="85" t="s">
        <v>21</v>
      </c>
      <c r="N38" s="82" t="s">
        <v>41</v>
      </c>
    </row>
    <row r="39" spans="13:14">
      <c r="M39" s="85" t="s">
        <v>21</v>
      </c>
      <c r="N39" s="82" t="s">
        <v>42</v>
      </c>
    </row>
    <row r="44" ht="22.5" spans="2:7">
      <c r="B44" s="84" t="s">
        <v>46</v>
      </c>
      <c r="C44" s="84"/>
      <c r="D44" s="84"/>
      <c r="E44" s="84"/>
      <c r="F44" s="84"/>
      <c r="G44" s="84"/>
    </row>
    <row r="45" spans="13:23">
      <c r="M45" s="88">
        <v>4</v>
      </c>
      <c r="N45" s="82" t="s">
        <v>47</v>
      </c>
      <c r="V45" s="88">
        <v>4</v>
      </c>
      <c r="W45" s="82" t="s">
        <v>47</v>
      </c>
    </row>
    <row r="46" spans="13:14">
      <c r="M46" s="85" t="s">
        <v>21</v>
      </c>
      <c r="N46" s="82" t="s">
        <v>48</v>
      </c>
    </row>
    <row r="47" ht="16.5" spans="14:23">
      <c r="N47" s="2" t="s">
        <v>49</v>
      </c>
      <c r="O47" s="2"/>
      <c r="P47" s="2"/>
      <c r="Q47" s="2"/>
      <c r="V47" s="85" t="s">
        <v>21</v>
      </c>
      <c r="W47" s="82" t="s">
        <v>48</v>
      </c>
    </row>
    <row r="48" ht="16.5" spans="13:23">
      <c r="M48" s="89" t="s">
        <v>21</v>
      </c>
      <c r="N48" s="2" t="s">
        <v>50</v>
      </c>
      <c r="W48" s="2" t="s">
        <v>49</v>
      </c>
    </row>
    <row r="49" ht="16.5" spans="13:23">
      <c r="M49" s="89"/>
      <c r="V49" s="89" t="s">
        <v>21</v>
      </c>
      <c r="W49" s="2" t="s">
        <v>50</v>
      </c>
    </row>
    <row r="50" spans="13:23">
      <c r="M50" s="85" t="s">
        <v>21</v>
      </c>
      <c r="N50" s="82" t="s">
        <v>51</v>
      </c>
      <c r="W50" s="92" t="s">
        <v>52</v>
      </c>
    </row>
    <row r="51" spans="13:23">
      <c r="M51" s="85" t="s">
        <v>21</v>
      </c>
      <c r="N51" s="82" t="s">
        <v>53</v>
      </c>
      <c r="V51" s="85" t="s">
        <v>21</v>
      </c>
      <c r="W51" t="s">
        <v>54</v>
      </c>
    </row>
    <row r="52" spans="13:23">
      <c r="M52" s="85" t="s">
        <v>21</v>
      </c>
      <c r="N52" t="s">
        <v>55</v>
      </c>
      <c r="W52" t="s">
        <v>56</v>
      </c>
    </row>
    <row r="53" spans="13:23">
      <c r="M53" s="85" t="s">
        <v>21</v>
      </c>
      <c r="N53" s="82" t="s">
        <v>57</v>
      </c>
      <c r="W53" t="s">
        <v>58</v>
      </c>
    </row>
    <row r="54" spans="22:23">
      <c r="V54" s="85" t="s">
        <v>21</v>
      </c>
      <c r="W54" s="82" t="s">
        <v>51</v>
      </c>
    </row>
    <row r="55" spans="23:23">
      <c r="W55" t="s">
        <v>59</v>
      </c>
    </row>
    <row r="56" spans="13:23">
      <c r="M56">
        <v>5</v>
      </c>
      <c r="N56" s="82" t="s">
        <v>60</v>
      </c>
      <c r="V56" s="85"/>
      <c r="W56" t="s">
        <v>61</v>
      </c>
    </row>
    <row r="57" spans="13:23">
      <c r="M57" s="85" t="s">
        <v>21</v>
      </c>
      <c r="N57" s="82" t="s">
        <v>62</v>
      </c>
      <c r="W57" t="s">
        <v>63</v>
      </c>
    </row>
    <row r="58" spans="22:23">
      <c r="V58" s="85" t="s">
        <v>21</v>
      </c>
      <c r="W58" s="82" t="s">
        <v>53</v>
      </c>
    </row>
    <row r="59" spans="23:23">
      <c r="W59" t="s">
        <v>64</v>
      </c>
    </row>
    <row r="60" spans="23:23">
      <c r="W60" t="s">
        <v>65</v>
      </c>
    </row>
    <row r="61" spans="23:23">
      <c r="W61" t="s">
        <v>66</v>
      </c>
    </row>
    <row r="62" spans="22:23">
      <c r="V62" s="85" t="s">
        <v>21</v>
      </c>
      <c r="W62" t="s">
        <v>67</v>
      </c>
    </row>
    <row r="63" spans="23:23">
      <c r="W63" t="s">
        <v>68</v>
      </c>
    </row>
    <row r="64" spans="22:23">
      <c r="V64" s="85" t="s">
        <v>21</v>
      </c>
      <c r="W64" s="82" t="s">
        <v>57</v>
      </c>
    </row>
    <row r="65" spans="22:23">
      <c r="V65">
        <v>5</v>
      </c>
      <c r="W65" s="82" t="s">
        <v>60</v>
      </c>
    </row>
    <row r="66" spans="22:23">
      <c r="V66" s="85" t="s">
        <v>21</v>
      </c>
      <c r="W66" s="82" t="s">
        <v>62</v>
      </c>
    </row>
    <row r="69" spans="22:23">
      <c r="V69" s="85" t="s">
        <v>21</v>
      </c>
      <c r="W69" t="s">
        <v>69</v>
      </c>
    </row>
    <row r="70" spans="23:23">
      <c r="W70" s="92" t="s">
        <v>70</v>
      </c>
    </row>
  </sheetData>
  <mergeCells count="3">
    <mergeCell ref="B3:G3"/>
    <mergeCell ref="A7:F7"/>
    <mergeCell ref="B44:G44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opLeftCell="B5" workbookViewId="0">
      <selection activeCell="B44" sqref="B44:G44"/>
    </sheetView>
  </sheetViews>
  <sheetFormatPr defaultColWidth="9" defaultRowHeight="13.5"/>
  <cols>
    <col min="1" max="1" width="29.25" customWidth="1"/>
    <col min="2" max="2" width="33.625" customWidth="1"/>
    <col min="3" max="3" width="21.875" customWidth="1"/>
    <col min="4" max="4" width="20.375" customWidth="1"/>
    <col min="5" max="5" width="19.125" customWidth="1"/>
    <col min="7" max="7" width="23.625" customWidth="1"/>
    <col min="8" max="8" width="28.75" customWidth="1"/>
    <col min="9" max="9" width="21.25" customWidth="1"/>
    <col min="10" max="10" width="22" customWidth="1"/>
    <col min="12" max="12" width="12.5"/>
  </cols>
  <sheetData>
    <row r="1" spans="1:13">
      <c r="A1" s="61" t="s">
        <v>71</v>
      </c>
      <c r="B1" s="61" t="s">
        <v>72</v>
      </c>
      <c r="C1" s="61" t="s">
        <v>73</v>
      </c>
      <c r="D1" s="61" t="s">
        <v>74</v>
      </c>
      <c r="E1" s="61" t="s">
        <v>75</v>
      </c>
      <c r="F1" s="61" t="s">
        <v>76</v>
      </c>
      <c r="G1" s="61" t="s">
        <v>77</v>
      </c>
      <c r="H1" s="61" t="s">
        <v>78</v>
      </c>
      <c r="I1" s="71" t="s">
        <v>79</v>
      </c>
      <c r="J1" s="71" t="s">
        <v>80</v>
      </c>
      <c r="K1" s="71" t="s">
        <v>81</v>
      </c>
      <c r="L1" s="71" t="s">
        <v>82</v>
      </c>
      <c r="M1" s="72" t="s">
        <v>83</v>
      </c>
    </row>
    <row r="2" ht="126.25" spans="1:13">
      <c r="A2" s="62" t="s">
        <v>84</v>
      </c>
      <c r="B2" s="62" t="s">
        <v>85</v>
      </c>
      <c r="C2" s="62" t="s">
        <v>86</v>
      </c>
      <c r="D2" s="62" t="s">
        <v>87</v>
      </c>
      <c r="E2" s="62" t="s">
        <v>88</v>
      </c>
      <c r="F2" s="62" t="s">
        <v>89</v>
      </c>
      <c r="G2" s="63" t="s">
        <v>90</v>
      </c>
      <c r="H2" s="63" t="s">
        <v>90</v>
      </c>
      <c r="I2" s="73" t="s">
        <v>91</v>
      </c>
      <c r="J2" s="73" t="s">
        <v>86</v>
      </c>
      <c r="K2" s="73"/>
      <c r="L2" s="73" t="str">
        <f>_xlfn.DISPIMG("ID_66FAEA3085BC4C869B58412B5DF47708",1)</f>
        <v>=DISPIMG("ID_66FAEA3085BC4C869B58412B5DF47708",1)</v>
      </c>
      <c r="M2" s="69"/>
    </row>
    <row r="3" ht="83.5" spans="1:13">
      <c r="A3" s="62" t="s">
        <v>84</v>
      </c>
      <c r="B3" s="62" t="s">
        <v>85</v>
      </c>
      <c r="C3" s="62" t="s">
        <v>92</v>
      </c>
      <c r="D3" s="62" t="s">
        <v>93</v>
      </c>
      <c r="E3" s="62" t="s">
        <v>88</v>
      </c>
      <c r="F3" s="62" t="s">
        <v>94</v>
      </c>
      <c r="G3" s="63" t="s">
        <v>95</v>
      </c>
      <c r="H3" s="63" t="s">
        <v>96</v>
      </c>
      <c r="I3" s="73" t="s">
        <v>97</v>
      </c>
      <c r="J3" s="73" t="s">
        <v>98</v>
      </c>
      <c r="K3" s="74"/>
      <c r="L3" s="73" t="str">
        <f>_xlfn.DISPIMG("ID_2B746F0E49E14853A5E57CC1C665E53C",1)</f>
        <v>=DISPIMG("ID_2B746F0E49E14853A5E57CC1C665E53C",1)</v>
      </c>
      <c r="M3" s="69"/>
    </row>
    <row r="4" ht="60.85" spans="1:13">
      <c r="A4" s="62" t="s">
        <v>84</v>
      </c>
      <c r="B4" s="62" t="s">
        <v>85</v>
      </c>
      <c r="C4" s="62" t="s">
        <v>99</v>
      </c>
      <c r="D4" s="62" t="s">
        <v>87</v>
      </c>
      <c r="E4" s="62" t="s">
        <v>88</v>
      </c>
      <c r="F4" s="62" t="s">
        <v>100</v>
      </c>
      <c r="G4" s="63" t="s">
        <v>101</v>
      </c>
      <c r="H4" s="63" t="s">
        <v>102</v>
      </c>
      <c r="I4" s="73" t="s">
        <v>103</v>
      </c>
      <c r="J4" s="75" t="str">
        <f>_xlfn.DISPIMG("ID_067E159C4FFC497389F74121F21A0169",1)</f>
        <v>=DISPIMG("ID_067E159C4FFC497389F74121F21A0169",1)</v>
      </c>
      <c r="K4" s="73" t="s">
        <v>104</v>
      </c>
      <c r="L4" s="75" t="str">
        <f>_xlfn.DISPIMG("ID_067E159C4FFC497389F74121F21A0169",1)</f>
        <v>=DISPIMG("ID_067E159C4FFC497389F74121F21A0169",1)</v>
      </c>
      <c r="M4" s="69"/>
    </row>
    <row r="5" ht="99.55" spans="1:13">
      <c r="A5" s="62" t="s">
        <v>84</v>
      </c>
      <c r="B5" s="62" t="s">
        <v>85</v>
      </c>
      <c r="C5" s="62" t="s">
        <v>99</v>
      </c>
      <c r="D5" s="62" t="s">
        <v>87</v>
      </c>
      <c r="E5" s="62" t="s">
        <v>88</v>
      </c>
      <c r="F5" s="64" t="s">
        <v>105</v>
      </c>
      <c r="G5" s="63" t="s">
        <v>106</v>
      </c>
      <c r="H5" s="63" t="s">
        <v>107</v>
      </c>
      <c r="I5" s="73" t="s">
        <v>108</v>
      </c>
      <c r="J5" s="73" t="str">
        <f>_xlfn.DISPIMG("ID_324ED431C64E470082FE043F558616BC",1)</f>
        <v>=DISPIMG("ID_324ED431C64E470082FE043F558616BC",1)</v>
      </c>
      <c r="K5" s="73" t="s">
        <v>104</v>
      </c>
      <c r="L5" s="73" t="str">
        <f>_xlfn.DISPIMG("ID_324ED431C64E470082FE043F558616BC",1)</f>
        <v>=DISPIMG("ID_324ED431C64E470082FE043F558616BC",1)</v>
      </c>
      <c r="M5" s="69"/>
    </row>
    <row r="6" ht="52.5" spans="1:13">
      <c r="A6" s="62" t="s">
        <v>84</v>
      </c>
      <c r="B6" s="62" t="s">
        <v>85</v>
      </c>
      <c r="C6" s="62" t="s">
        <v>109</v>
      </c>
      <c r="D6" s="62" t="s">
        <v>110</v>
      </c>
      <c r="E6" s="62" t="s">
        <v>88</v>
      </c>
      <c r="F6" s="62" t="s">
        <v>111</v>
      </c>
      <c r="G6" s="63" t="s">
        <v>112</v>
      </c>
      <c r="H6" s="63" t="s">
        <v>113</v>
      </c>
      <c r="I6" s="74" t="s">
        <v>114</v>
      </c>
      <c r="J6" s="74" t="str">
        <f>_xlfn.DISPIMG("ID_496AA0AF15934D28A89FD727E62E6BF5",1)</f>
        <v>=DISPIMG("ID_496AA0AF15934D28A89FD727E62E6BF5",1)</v>
      </c>
      <c r="K6" s="73" t="s">
        <v>115</v>
      </c>
      <c r="L6" s="73" t="str">
        <f>_xlfn.DISPIMG("ID_5EE7DA06976A4E9AAD77ECDE0CDA95E3",1)</f>
        <v>=DISPIMG("ID_5EE7DA06976A4E9AAD77ECDE0CDA95E3",1)</v>
      </c>
      <c r="M6" s="69"/>
    </row>
    <row r="7" ht="27" spans="1:13">
      <c r="A7" s="62" t="s">
        <v>84</v>
      </c>
      <c r="B7" s="62" t="s">
        <v>85</v>
      </c>
      <c r="C7" s="62" t="s">
        <v>116</v>
      </c>
      <c r="D7" s="62" t="s">
        <v>87</v>
      </c>
      <c r="E7" s="62" t="s">
        <v>88</v>
      </c>
      <c r="F7" s="62" t="s">
        <v>117</v>
      </c>
      <c r="G7" s="63" t="s">
        <v>118</v>
      </c>
      <c r="H7" s="63" t="s">
        <v>119</v>
      </c>
      <c r="I7" s="74" t="s">
        <v>120</v>
      </c>
      <c r="J7" s="74"/>
      <c r="K7" s="73"/>
      <c r="L7" s="73"/>
      <c r="M7" s="69"/>
    </row>
    <row r="8" ht="91.2" spans="1:13">
      <c r="A8" s="65" t="s">
        <v>121</v>
      </c>
      <c r="B8" s="65" t="s">
        <v>85</v>
      </c>
      <c r="C8" s="65" t="s">
        <v>86</v>
      </c>
      <c r="D8" s="65" t="s">
        <v>87</v>
      </c>
      <c r="E8" s="65" t="s">
        <v>88</v>
      </c>
      <c r="F8" s="65" t="s">
        <v>122</v>
      </c>
      <c r="G8" s="66" t="s">
        <v>123</v>
      </c>
      <c r="H8" s="66" t="s">
        <v>124</v>
      </c>
      <c r="I8" s="76" t="s">
        <v>125</v>
      </c>
      <c r="J8" s="76"/>
      <c r="K8" s="77"/>
      <c r="L8" s="76" t="str">
        <f>_xlfn.DISPIMG("ID_CE3A8F07EB08467DBE249658BED04F33",1)</f>
        <v>=DISPIMG("ID_CE3A8F07EB08467DBE249658BED04F33",1)</v>
      </c>
      <c r="M8" s="69"/>
    </row>
    <row r="9" ht="86.95" spans="1:13">
      <c r="A9" s="65" t="s">
        <v>121</v>
      </c>
      <c r="B9" s="65" t="s">
        <v>85</v>
      </c>
      <c r="C9" s="65" t="s">
        <v>126</v>
      </c>
      <c r="D9" s="65" t="s">
        <v>126</v>
      </c>
      <c r="E9" s="65" t="s">
        <v>88</v>
      </c>
      <c r="F9" s="65" t="s">
        <v>127</v>
      </c>
      <c r="G9" s="66" t="s">
        <v>128</v>
      </c>
      <c r="H9" s="66" t="s">
        <v>129</v>
      </c>
      <c r="I9" s="76" t="s">
        <v>130</v>
      </c>
      <c r="J9" s="76"/>
      <c r="K9" s="78"/>
      <c r="L9" s="76" t="str">
        <f>_xlfn.DISPIMG("ID_A66585D83D384480A18CCD14EB269A36",1)</f>
        <v>=DISPIMG("ID_A66585D83D384480A18CCD14EB269A36",1)</v>
      </c>
      <c r="M9" s="69"/>
    </row>
    <row r="10" ht="69.25" spans="1:13">
      <c r="A10" s="65" t="s">
        <v>121</v>
      </c>
      <c r="B10" s="65" t="s">
        <v>85</v>
      </c>
      <c r="C10" s="65" t="s">
        <v>131</v>
      </c>
      <c r="D10" s="65" t="s">
        <v>110</v>
      </c>
      <c r="E10" s="65" t="s">
        <v>88</v>
      </c>
      <c r="F10" s="65" t="s">
        <v>132</v>
      </c>
      <c r="G10" s="66" t="s">
        <v>133</v>
      </c>
      <c r="H10" s="67" t="s">
        <v>134</v>
      </c>
      <c r="I10" s="76" t="s">
        <v>130</v>
      </c>
      <c r="J10" s="76"/>
      <c r="K10" s="76"/>
      <c r="L10" s="76" t="str">
        <f>_xlfn.DISPIMG("ID_EA99ED7A97A74B1BB572148E44A32B72",1)</f>
        <v>=DISPIMG("ID_EA99ED7A97A74B1BB572148E44A32B72",1)</v>
      </c>
      <c r="M10" s="69"/>
    </row>
    <row r="11" ht="57.45" spans="1:12">
      <c r="A11" s="65" t="s">
        <v>121</v>
      </c>
      <c r="B11" s="65" t="s">
        <v>85</v>
      </c>
      <c r="C11" s="65" t="s">
        <v>135</v>
      </c>
      <c r="D11" s="65" t="s">
        <v>136</v>
      </c>
      <c r="E11" s="65" t="s">
        <v>88</v>
      </c>
      <c r="F11" s="65" t="s">
        <v>137</v>
      </c>
      <c r="G11" s="66" t="s">
        <v>138</v>
      </c>
      <c r="H11" s="67" t="s">
        <v>139</v>
      </c>
      <c r="I11" s="76" t="s">
        <v>140</v>
      </c>
      <c r="J11" s="76"/>
      <c r="K11" s="76"/>
      <c r="L11" s="76" t="str">
        <f>_xlfn.DISPIMG("ID_7FAE833FC5184447A8C04F766E0578AB",1)</f>
        <v>=DISPIMG("ID_7FAE833FC5184447A8C04F766E0578AB",1)</v>
      </c>
    </row>
    <row r="12" ht="55.85" spans="1:12">
      <c r="A12" s="65" t="s">
        <v>121</v>
      </c>
      <c r="B12" s="65" t="s">
        <v>85</v>
      </c>
      <c r="C12" s="65" t="s">
        <v>86</v>
      </c>
      <c r="D12" s="65" t="s">
        <v>87</v>
      </c>
      <c r="E12" s="65" t="s">
        <v>88</v>
      </c>
      <c r="F12" s="65" t="s">
        <v>141</v>
      </c>
      <c r="G12" s="66" t="s">
        <v>142</v>
      </c>
      <c r="H12" s="68" t="s">
        <v>143</v>
      </c>
      <c r="I12" s="76" t="s">
        <v>144</v>
      </c>
      <c r="J12" s="76"/>
      <c r="K12" s="78"/>
      <c r="L12" s="76" t="str">
        <f>_xlfn.DISPIMG("ID_53BBC92163EF48298BE74F22EBA3A6C7",1)</f>
        <v>=DISPIMG("ID_53BBC92163EF48298BE74F22EBA3A6C7",1)</v>
      </c>
    </row>
    <row r="13" ht="27" spans="1:12">
      <c r="A13" s="65" t="s">
        <v>121</v>
      </c>
      <c r="B13" s="65" t="s">
        <v>85</v>
      </c>
      <c r="C13" s="65" t="s">
        <v>145</v>
      </c>
      <c r="D13" s="65" t="s">
        <v>87</v>
      </c>
      <c r="E13" s="65" t="s">
        <v>88</v>
      </c>
      <c r="F13" s="65" t="s">
        <v>146</v>
      </c>
      <c r="G13" s="66" t="s">
        <v>147</v>
      </c>
      <c r="H13" s="68" t="s">
        <v>148</v>
      </c>
      <c r="I13" s="76" t="s">
        <v>149</v>
      </c>
      <c r="J13" s="76"/>
      <c r="K13" s="78"/>
      <c r="L13" s="76"/>
    </row>
    <row r="14" ht="57" spans="1:12">
      <c r="A14" s="69" t="s">
        <v>150</v>
      </c>
      <c r="B14" s="69" t="s">
        <v>151</v>
      </c>
      <c r="C14" s="69" t="s">
        <v>86</v>
      </c>
      <c r="D14" s="69" t="s">
        <v>87</v>
      </c>
      <c r="E14" s="69" t="s">
        <v>87</v>
      </c>
      <c r="F14" s="69" t="s">
        <v>152</v>
      </c>
      <c r="G14" s="70" t="s">
        <v>153</v>
      </c>
      <c r="H14" s="70" t="s">
        <v>154</v>
      </c>
      <c r="I14" s="79" t="s">
        <v>130</v>
      </c>
      <c r="J14" s="79"/>
      <c r="K14" s="79"/>
      <c r="L14" s="79" t="str">
        <f>_xlfn.DISPIMG("ID_39548ED9C3544C559DF5147BCC5B0E46",1)</f>
        <v>=DISPIMG("ID_39548ED9C3544C559DF5147BCC5B0E46",1)</v>
      </c>
    </row>
    <row r="15" ht="44.85" spans="1:12">
      <c r="A15" s="69" t="s">
        <v>150</v>
      </c>
      <c r="B15" s="69" t="s">
        <v>151</v>
      </c>
      <c r="C15" s="69" t="s">
        <v>155</v>
      </c>
      <c r="D15" s="69" t="s">
        <v>87</v>
      </c>
      <c r="E15" s="69" t="s">
        <v>87</v>
      </c>
      <c r="F15" s="69" t="s">
        <v>156</v>
      </c>
      <c r="G15" s="70" t="s">
        <v>157</v>
      </c>
      <c r="H15" s="70" t="s">
        <v>158</v>
      </c>
      <c r="I15" s="79" t="s">
        <v>130</v>
      </c>
      <c r="J15" s="79"/>
      <c r="K15" s="70"/>
      <c r="L15" s="79" t="str">
        <f>_xlfn.DISPIMG("ID_9AABAB885FD84D51914133B1A5A4FBFC",1)</f>
        <v>=DISPIMG("ID_9AABAB885FD84D51914133B1A5A4FBFC",1)</v>
      </c>
    </row>
    <row r="16" ht="61.05" spans="1:12">
      <c r="A16" s="69" t="s">
        <v>150</v>
      </c>
      <c r="B16" s="69" t="s">
        <v>151</v>
      </c>
      <c r="C16" s="69" t="s">
        <v>159</v>
      </c>
      <c r="D16" s="69" t="s">
        <v>87</v>
      </c>
      <c r="E16" s="69" t="s">
        <v>87</v>
      </c>
      <c r="F16" s="69" t="s">
        <v>160</v>
      </c>
      <c r="G16" s="70" t="s">
        <v>161</v>
      </c>
      <c r="H16" s="70" t="s">
        <v>162</v>
      </c>
      <c r="I16" s="79" t="s">
        <v>163</v>
      </c>
      <c r="J16" s="80"/>
      <c r="K16" s="80"/>
      <c r="L16" s="80" t="str">
        <f>_xlfn.DISPIMG("ID_EBDC6707C2A841429FFABFAC37855C87",1)</f>
        <v>=DISPIMG("ID_EBDC6707C2A841429FFABFAC37855C87",1)</v>
      </c>
    </row>
    <row r="17" ht="60.75" spans="1:12">
      <c r="A17" s="69" t="s">
        <v>150</v>
      </c>
      <c r="B17" s="69" t="s">
        <v>151</v>
      </c>
      <c r="C17" s="69" t="s">
        <v>86</v>
      </c>
      <c r="D17" s="69" t="s">
        <v>87</v>
      </c>
      <c r="E17" s="69" t="s">
        <v>87</v>
      </c>
      <c r="F17" s="69" t="s">
        <v>164</v>
      </c>
      <c r="G17" s="70" t="s">
        <v>165</v>
      </c>
      <c r="H17" s="70" t="s">
        <v>166</v>
      </c>
      <c r="I17" s="80" t="s">
        <v>167</v>
      </c>
      <c r="J17" s="79"/>
      <c r="K17" s="70"/>
      <c r="L17" s="79" t="str">
        <f>_xlfn.DISPIMG("ID_05562E568D3C4F48BB34A23526B7913A",1)</f>
        <v>=DISPIMG("ID_05562E568D3C4F48BB34A23526B7913A",1)</v>
      </c>
    </row>
    <row r="18" ht="57.05" spans="1:12">
      <c r="A18" s="69" t="s">
        <v>150</v>
      </c>
      <c r="B18" s="69" t="s">
        <v>168</v>
      </c>
      <c r="C18" s="69" t="s">
        <v>86</v>
      </c>
      <c r="D18" s="69" t="s">
        <v>169</v>
      </c>
      <c r="E18" s="69" t="s">
        <v>168</v>
      </c>
      <c r="F18" s="69" t="s">
        <v>170</v>
      </c>
      <c r="G18" s="70" t="s">
        <v>171</v>
      </c>
      <c r="H18" s="70" t="s">
        <v>172</v>
      </c>
      <c r="I18" s="80" t="s">
        <v>173</v>
      </c>
      <c r="J18" s="79"/>
      <c r="K18" s="79"/>
      <c r="L18" s="80" t="str">
        <f>_xlfn.DISPIMG("ID_81C71B49B5C045258E37D8D0A401C4EF",1)</f>
        <v>=DISPIMG("ID_81C71B49B5C045258E37D8D0A401C4EF",1)</v>
      </c>
    </row>
    <row r="19" ht="27" spans="1:12">
      <c r="A19" s="69" t="s">
        <v>150</v>
      </c>
      <c r="B19" s="69" t="s">
        <v>168</v>
      </c>
      <c r="C19" s="69" t="s">
        <v>86</v>
      </c>
      <c r="D19" s="69" t="s">
        <v>169</v>
      </c>
      <c r="E19" s="69" t="s">
        <v>168</v>
      </c>
      <c r="F19" s="69" t="s">
        <v>174</v>
      </c>
      <c r="G19" s="70" t="s">
        <v>175</v>
      </c>
      <c r="H19" s="70" t="s">
        <v>176</v>
      </c>
      <c r="I19" s="80" t="s">
        <v>173</v>
      </c>
      <c r="J19" s="79"/>
      <c r="K19" s="79"/>
      <c r="L19" s="80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75"/>
  <sheetViews>
    <sheetView zoomScale="115" zoomScaleNormal="115" topLeftCell="E53" workbookViewId="0">
      <selection activeCell="B44" sqref="B44:G44"/>
    </sheetView>
  </sheetViews>
  <sheetFormatPr defaultColWidth="9" defaultRowHeight="13.5" outlineLevelCol="7"/>
  <cols>
    <col min="1" max="1" width="9" style="22"/>
    <col min="2" max="3" width="9" style="16"/>
    <col min="4" max="4" width="34.5" style="16" customWidth="1"/>
    <col min="5" max="5" width="46.6333333333333" style="16" customWidth="1"/>
    <col min="6" max="6" width="47.925" style="16" customWidth="1"/>
    <col min="7" max="7" width="25.3166666666667" style="16" customWidth="1"/>
    <col min="8" max="8" width="29.625" style="16" customWidth="1"/>
    <col min="9" max="16384" width="9" style="16"/>
  </cols>
  <sheetData>
    <row r="2" s="16" customFormat="1" ht="18.75" spans="1:7">
      <c r="A2" s="23" t="s">
        <v>177</v>
      </c>
      <c r="B2" s="24"/>
      <c r="C2" s="24"/>
      <c r="D2" s="24"/>
      <c r="E2" s="24"/>
      <c r="F2" s="24"/>
      <c r="G2" s="24"/>
    </row>
    <row r="4" s="16" customFormat="1" spans="1:8">
      <c r="A4" s="22"/>
      <c r="B4" s="25" t="s">
        <v>178</v>
      </c>
      <c r="C4" s="25" t="s">
        <v>179</v>
      </c>
      <c r="D4" s="25" t="s">
        <v>180</v>
      </c>
      <c r="E4" s="26" t="s">
        <v>181</v>
      </c>
      <c r="F4" s="25" t="s">
        <v>182</v>
      </c>
      <c r="G4" s="25" t="s">
        <v>183</v>
      </c>
      <c r="H4" s="27" t="s">
        <v>184</v>
      </c>
    </row>
    <row r="5" s="16" customFormat="1" spans="1:8">
      <c r="A5" s="22"/>
      <c r="B5" s="28">
        <v>1</v>
      </c>
      <c r="C5" s="28" t="s">
        <v>185</v>
      </c>
      <c r="D5" s="28" t="s">
        <v>186</v>
      </c>
      <c r="E5" s="28" t="s">
        <v>187</v>
      </c>
      <c r="F5" s="28" t="s">
        <v>188</v>
      </c>
      <c r="G5" s="28"/>
      <c r="H5" s="29"/>
    </row>
    <row r="6" s="16" customFormat="1" spans="1:8">
      <c r="A6" s="22"/>
      <c r="B6" s="28">
        <v>2</v>
      </c>
      <c r="C6" s="28" t="s">
        <v>185</v>
      </c>
      <c r="D6" s="28" t="s">
        <v>189</v>
      </c>
      <c r="E6" s="28" t="s">
        <v>190</v>
      </c>
      <c r="F6" s="28" t="s">
        <v>188</v>
      </c>
      <c r="G6" s="28"/>
      <c r="H6" s="29"/>
    </row>
    <row r="7" s="16" customFormat="1" spans="1:8">
      <c r="A7" s="22"/>
      <c r="B7" s="28">
        <v>3</v>
      </c>
      <c r="C7" s="28" t="s">
        <v>185</v>
      </c>
      <c r="D7" s="28"/>
      <c r="E7" s="28"/>
      <c r="F7" s="28"/>
      <c r="G7" s="28"/>
      <c r="H7" s="29"/>
    </row>
    <row r="8" s="16" customFormat="1" spans="1:8">
      <c r="A8" s="22"/>
      <c r="B8" s="28">
        <v>4</v>
      </c>
      <c r="C8" s="28" t="s">
        <v>185</v>
      </c>
      <c r="D8" s="28"/>
      <c r="E8" s="28"/>
      <c r="F8" s="28"/>
      <c r="G8" s="28"/>
      <c r="H8" s="29"/>
    </row>
    <row r="9" s="16" customFormat="1" spans="1:8">
      <c r="A9" s="22"/>
      <c r="B9" s="28">
        <v>5</v>
      </c>
      <c r="C9" s="28" t="s">
        <v>185</v>
      </c>
      <c r="D9" s="28"/>
      <c r="E9" s="28"/>
      <c r="F9" s="28"/>
      <c r="G9" s="28"/>
      <c r="H9" s="29"/>
    </row>
    <row r="10" s="16" customFormat="1" spans="1:8">
      <c r="A10" s="22"/>
      <c r="B10" s="28">
        <v>6</v>
      </c>
      <c r="C10" s="28" t="s">
        <v>185</v>
      </c>
      <c r="D10" s="28"/>
      <c r="E10" s="28"/>
      <c r="F10" s="28"/>
      <c r="G10" s="28"/>
      <c r="H10" s="29"/>
    </row>
    <row r="11" s="16" customFormat="1" spans="1:8">
      <c r="A11" s="22"/>
      <c r="B11" s="28">
        <v>7</v>
      </c>
      <c r="C11" s="28" t="s">
        <v>185</v>
      </c>
      <c r="D11" s="28"/>
      <c r="E11" s="28"/>
      <c r="F11" s="28"/>
      <c r="G11" s="28"/>
      <c r="H11" s="29"/>
    </row>
    <row r="12" s="16" customFormat="1" spans="1:8">
      <c r="A12" s="22"/>
      <c r="B12" s="28">
        <v>8</v>
      </c>
      <c r="C12" s="28" t="s">
        <v>185</v>
      </c>
      <c r="D12" s="28"/>
      <c r="E12" s="28"/>
      <c r="F12" s="28"/>
      <c r="G12" s="28"/>
      <c r="H12" s="29"/>
    </row>
    <row r="13" s="16" customFormat="1" spans="1:8">
      <c r="A13" s="22"/>
      <c r="B13" s="28">
        <v>9</v>
      </c>
      <c r="C13" s="28" t="s">
        <v>185</v>
      </c>
      <c r="D13" s="28"/>
      <c r="E13" s="28"/>
      <c r="F13" s="28"/>
      <c r="G13" s="28"/>
      <c r="H13" s="29"/>
    </row>
    <row r="14" s="16" customFormat="1" spans="1:8">
      <c r="A14" s="22"/>
      <c r="B14" s="28">
        <v>10</v>
      </c>
      <c r="C14" s="28" t="s">
        <v>185</v>
      </c>
      <c r="D14" s="28"/>
      <c r="E14" s="28"/>
      <c r="F14" s="28"/>
      <c r="G14" s="28"/>
      <c r="H14" s="29"/>
    </row>
    <row r="15" s="16" customFormat="1" spans="1:8">
      <c r="A15" s="22"/>
      <c r="B15" s="28">
        <v>11</v>
      </c>
      <c r="C15" s="28" t="s">
        <v>185</v>
      </c>
      <c r="D15" s="28"/>
      <c r="E15" s="28"/>
      <c r="F15" s="28"/>
      <c r="G15" s="28"/>
      <c r="H15" s="29"/>
    </row>
    <row r="16" s="16" customFormat="1" spans="1:8">
      <c r="A16" s="22"/>
      <c r="B16" s="28">
        <v>12</v>
      </c>
      <c r="C16" s="28" t="s">
        <v>185</v>
      </c>
      <c r="D16" s="28"/>
      <c r="E16" s="28"/>
      <c r="F16" s="28"/>
      <c r="G16" s="28"/>
      <c r="H16" s="29"/>
    </row>
    <row r="17" s="16" customFormat="1" spans="1:8">
      <c r="A17" s="22"/>
      <c r="B17" s="28">
        <v>13</v>
      </c>
      <c r="C17" s="28" t="s">
        <v>185</v>
      </c>
      <c r="D17" s="28"/>
      <c r="E17" s="28"/>
      <c r="F17" s="28"/>
      <c r="G17" s="28"/>
      <c r="H17" s="29"/>
    </row>
    <row r="18" s="16" customFormat="1" spans="1:8">
      <c r="A18" s="22"/>
      <c r="B18" s="28">
        <v>14</v>
      </c>
      <c r="C18" s="28" t="s">
        <v>185</v>
      </c>
      <c r="D18" s="28"/>
      <c r="E18" s="28"/>
      <c r="F18" s="28"/>
      <c r="G18" s="28"/>
      <c r="H18" s="29"/>
    </row>
    <row r="19" s="16" customFormat="1" spans="1:8">
      <c r="A19" s="22"/>
      <c r="B19" s="28">
        <v>15</v>
      </c>
      <c r="C19" s="28" t="s">
        <v>185</v>
      </c>
      <c r="D19" s="28"/>
      <c r="E19" s="28"/>
      <c r="F19" s="28"/>
      <c r="G19" s="28"/>
      <c r="H19" s="29"/>
    </row>
    <row r="20" s="16" customFormat="1" spans="1:8">
      <c r="A20" s="22"/>
      <c r="B20" s="28">
        <v>16</v>
      </c>
      <c r="C20" s="28" t="s">
        <v>185</v>
      </c>
      <c r="D20" s="28"/>
      <c r="E20" s="28"/>
      <c r="F20" s="28"/>
      <c r="G20" s="28"/>
      <c r="H20" s="29"/>
    </row>
    <row r="21" s="16" customFormat="1" spans="1:8">
      <c r="A21" s="22"/>
      <c r="B21" s="28">
        <v>17</v>
      </c>
      <c r="C21" s="28" t="s">
        <v>185</v>
      </c>
      <c r="D21" s="28"/>
      <c r="E21" s="28"/>
      <c r="F21" s="28"/>
      <c r="G21" s="28"/>
      <c r="H21" s="29"/>
    </row>
    <row r="22" s="16" customFormat="1" spans="1:8">
      <c r="A22" s="22"/>
      <c r="B22" s="28">
        <v>18</v>
      </c>
      <c r="C22" s="28" t="s">
        <v>185</v>
      </c>
      <c r="D22" s="28"/>
      <c r="E22" s="28"/>
      <c r="F22" s="28"/>
      <c r="G22" s="28"/>
      <c r="H22" s="29"/>
    </row>
    <row r="23" s="16" customFormat="1" spans="1:8">
      <c r="A23" s="22"/>
      <c r="B23" s="28">
        <v>19</v>
      </c>
      <c r="C23" s="28" t="s">
        <v>185</v>
      </c>
      <c r="D23" s="28"/>
      <c r="E23" s="28"/>
      <c r="F23" s="28"/>
      <c r="G23" s="28"/>
      <c r="H23" s="29"/>
    </row>
    <row r="24" s="16" customFormat="1" spans="1:8">
      <c r="A24" s="22"/>
      <c r="B24" s="30"/>
      <c r="C24" s="30"/>
      <c r="D24" s="30"/>
      <c r="E24" s="30"/>
      <c r="F24" s="30"/>
      <c r="G24" s="30"/>
      <c r="H24" s="21"/>
    </row>
    <row r="25" s="16" customFormat="1" spans="1:8">
      <c r="A25" s="22"/>
      <c r="B25" s="30"/>
      <c r="C25" s="30"/>
      <c r="D25" s="30"/>
      <c r="E25" s="30"/>
      <c r="F25" s="30"/>
      <c r="G25" s="30"/>
      <c r="H25" s="21"/>
    </row>
    <row r="27" s="16" customFormat="1" ht="18.75" spans="1:7">
      <c r="A27" s="23" t="s">
        <v>191</v>
      </c>
      <c r="B27" s="24"/>
      <c r="C27" s="24"/>
      <c r="D27" s="24"/>
      <c r="E27" s="24"/>
      <c r="F27" s="24"/>
      <c r="G27" s="24"/>
    </row>
    <row r="28" s="16" customFormat="1" ht="18.75" spans="1:7">
      <c r="A28" s="31"/>
      <c r="B28" s="32"/>
      <c r="C28" s="32"/>
      <c r="D28" s="32"/>
      <c r="E28" s="32"/>
      <c r="F28" s="32"/>
      <c r="G28" s="32"/>
    </row>
    <row r="29" s="16" customFormat="1" ht="18.75" spans="1:8">
      <c r="A29" s="31"/>
      <c r="B29" s="25" t="s">
        <v>178</v>
      </c>
      <c r="C29" s="25" t="s">
        <v>179</v>
      </c>
      <c r="D29" s="25" t="s">
        <v>180</v>
      </c>
      <c r="E29" s="26" t="s">
        <v>181</v>
      </c>
      <c r="F29" s="25" t="s">
        <v>182</v>
      </c>
      <c r="G29" s="25" t="s">
        <v>183</v>
      </c>
      <c r="H29" s="27" t="s">
        <v>184</v>
      </c>
    </row>
    <row r="30" s="16" customFormat="1" ht="50" customHeight="1" spans="1:8">
      <c r="A30" s="31"/>
      <c r="B30" s="28">
        <v>1</v>
      </c>
      <c r="C30" s="28" t="s">
        <v>192</v>
      </c>
      <c r="D30" s="28" t="s">
        <v>193</v>
      </c>
      <c r="E30" s="28" t="s">
        <v>194</v>
      </c>
      <c r="F30" s="28"/>
      <c r="G30" s="28"/>
      <c r="H30" s="29" t="str">
        <f>_xlfn.DISPIMG("ID_EA63B7762D8D4AAB90B8781DE8C29AC5",1)</f>
        <v>=DISPIMG("ID_EA63B7762D8D4AAB90B8781DE8C29AC5",1)</v>
      </c>
    </row>
    <row r="31" s="16" customFormat="1" ht="50" customHeight="1" spans="1:8">
      <c r="A31" s="31"/>
      <c r="B31" s="28">
        <v>2</v>
      </c>
      <c r="C31" s="28" t="s">
        <v>192</v>
      </c>
      <c r="D31" s="28"/>
      <c r="E31" s="28"/>
      <c r="F31" s="28"/>
      <c r="G31" s="28"/>
      <c r="H31" s="29"/>
    </row>
    <row r="32" s="16" customFormat="1" ht="50" customHeight="1" spans="1:8">
      <c r="A32" s="31"/>
      <c r="B32" s="28">
        <v>3</v>
      </c>
      <c r="C32" s="28" t="s">
        <v>192</v>
      </c>
      <c r="D32" s="28"/>
      <c r="E32" s="28"/>
      <c r="F32" s="28"/>
      <c r="G32" s="28"/>
      <c r="H32" s="29"/>
    </row>
    <row r="33" s="16" customFormat="1" ht="50" customHeight="1" spans="1:8">
      <c r="A33" s="31"/>
      <c r="B33" s="28">
        <v>4</v>
      </c>
      <c r="C33" s="28" t="s">
        <v>192</v>
      </c>
      <c r="D33" s="28"/>
      <c r="E33" s="28"/>
      <c r="F33" s="28"/>
      <c r="G33" s="28"/>
      <c r="H33" s="29"/>
    </row>
    <row r="34" s="16" customFormat="1" ht="50" customHeight="1" spans="1:8">
      <c r="A34" s="31"/>
      <c r="B34" s="28">
        <v>5</v>
      </c>
      <c r="C34" s="28" t="s">
        <v>192</v>
      </c>
      <c r="D34" s="28"/>
      <c r="E34" s="33"/>
      <c r="F34" s="28"/>
      <c r="G34" s="28"/>
      <c r="H34" s="29"/>
    </row>
    <row r="35" s="16" customFormat="1" ht="50" customHeight="1" spans="1:8">
      <c r="A35" s="31"/>
      <c r="B35" s="28">
        <v>6</v>
      </c>
      <c r="C35" s="28" t="s">
        <v>192</v>
      </c>
      <c r="D35" s="28"/>
      <c r="E35" s="28"/>
      <c r="F35" s="28"/>
      <c r="G35" s="28"/>
      <c r="H35" s="29"/>
    </row>
    <row r="36" s="16" customFormat="1" spans="1:1">
      <c r="A36" s="22"/>
    </row>
    <row r="37" s="16" customFormat="1" spans="1:1">
      <c r="A37" s="22"/>
    </row>
    <row r="38" s="17" customFormat="1" ht="18.75" spans="1:1">
      <c r="A38" s="34" t="s">
        <v>195</v>
      </c>
    </row>
    <row r="39" s="16" customFormat="1" ht="18.75" spans="1:7">
      <c r="A39" s="31"/>
      <c r="B39" s="32"/>
      <c r="C39" s="32"/>
      <c r="D39" s="32"/>
      <c r="E39" s="32"/>
      <c r="F39" s="32"/>
      <c r="G39" s="32"/>
    </row>
    <row r="40" s="16" customFormat="1" ht="18.75" spans="1:8">
      <c r="A40" s="31"/>
      <c r="B40" s="25" t="s">
        <v>178</v>
      </c>
      <c r="C40" s="25" t="s">
        <v>179</v>
      </c>
      <c r="D40" s="25" t="s">
        <v>196</v>
      </c>
      <c r="E40" s="26" t="s">
        <v>197</v>
      </c>
      <c r="F40" s="25" t="s">
        <v>182</v>
      </c>
      <c r="G40" s="25" t="s">
        <v>198</v>
      </c>
      <c r="H40" s="27" t="s">
        <v>184</v>
      </c>
    </row>
    <row r="41" s="18" customFormat="1" ht="50" customHeight="1" spans="1:8">
      <c r="A41" s="35"/>
      <c r="B41" s="36">
        <v>1</v>
      </c>
      <c r="C41" s="36" t="s">
        <v>199</v>
      </c>
      <c r="D41" s="36" t="s">
        <v>200</v>
      </c>
      <c r="E41" s="36" t="s">
        <v>89</v>
      </c>
      <c r="F41" s="36" t="s">
        <v>201</v>
      </c>
      <c r="G41" s="36" t="s">
        <v>202</v>
      </c>
      <c r="H41" s="37" t="str">
        <f>_xlfn.DISPIMG("ID_7327AA6A557E4708A9F8795E3371EC9B",1)</f>
        <v>=DISPIMG("ID_7327AA6A557E4708A9F8795E3371EC9B",1)</v>
      </c>
    </row>
    <row r="42" s="18" customFormat="1" ht="50" customHeight="1" spans="1:8">
      <c r="A42" s="35"/>
      <c r="B42" s="36">
        <v>2</v>
      </c>
      <c r="C42" s="36" t="s">
        <v>199</v>
      </c>
      <c r="D42" s="36" t="s">
        <v>203</v>
      </c>
      <c r="E42" s="18" t="s">
        <v>204</v>
      </c>
      <c r="F42" s="36" t="s">
        <v>205</v>
      </c>
      <c r="G42" s="36" t="s">
        <v>206</v>
      </c>
      <c r="H42" s="37" t="str">
        <f>_xlfn.DISPIMG("ID_7327AA6A557E4708A9F8795E3371EC9B",1)</f>
        <v>=DISPIMG("ID_7327AA6A557E4708A9F8795E3371EC9B",1)</v>
      </c>
    </row>
    <row r="43" s="18" customFormat="1" ht="50" customHeight="1" spans="1:8">
      <c r="A43" s="35"/>
      <c r="B43" s="36">
        <v>3</v>
      </c>
      <c r="C43" s="36" t="s">
        <v>199</v>
      </c>
      <c r="D43" s="36" t="s">
        <v>203</v>
      </c>
      <c r="E43" s="37" t="s">
        <v>207</v>
      </c>
      <c r="F43" s="36" t="s">
        <v>205</v>
      </c>
      <c r="G43" s="36" t="s">
        <v>206</v>
      </c>
      <c r="H43" s="37" t="str">
        <f>_xlfn.DISPIMG("ID_7327AA6A557E4708A9F8795E3371EC9B",1)</f>
        <v>=DISPIMG("ID_7327AA6A557E4708A9F8795E3371EC9B",1)</v>
      </c>
    </row>
    <row r="44" s="18" customFormat="1" ht="50" customHeight="1" spans="1:8">
      <c r="A44" s="35"/>
      <c r="B44" s="36">
        <v>4</v>
      </c>
      <c r="C44" s="36" t="s">
        <v>199</v>
      </c>
      <c r="D44" s="36" t="s">
        <v>203</v>
      </c>
      <c r="E44" s="18" t="s">
        <v>208</v>
      </c>
      <c r="F44" s="36" t="s">
        <v>205</v>
      </c>
      <c r="G44" s="36" t="s">
        <v>206</v>
      </c>
      <c r="H44" s="37" t="str">
        <f>_xlfn.DISPIMG("ID_7327AA6A557E4708A9F8795E3371EC9B",1)</f>
        <v>=DISPIMG("ID_7327AA6A557E4708A9F8795E3371EC9B",1)</v>
      </c>
    </row>
    <row r="45" s="18" customFormat="1" ht="50" customHeight="1" spans="1:8">
      <c r="A45" s="38"/>
      <c r="B45" s="36">
        <v>5</v>
      </c>
      <c r="C45" s="37" t="s">
        <v>199</v>
      </c>
      <c r="D45" s="36" t="s">
        <v>203</v>
      </c>
      <c r="E45" s="39" t="s">
        <v>209</v>
      </c>
      <c r="F45" s="36" t="s">
        <v>205</v>
      </c>
      <c r="G45" s="36" t="s">
        <v>206</v>
      </c>
      <c r="H45" s="37" t="str">
        <f>_xlfn.DISPIMG("ID_7327AA6A557E4708A9F8795E3371EC9B",1)</f>
        <v>=DISPIMG("ID_7327AA6A557E4708A9F8795E3371EC9B",1)</v>
      </c>
    </row>
    <row r="46" s="18" customFormat="1" ht="50" customHeight="1" spans="1:8">
      <c r="A46" s="38"/>
      <c r="B46" s="36">
        <v>6</v>
      </c>
      <c r="C46" s="37" t="s">
        <v>199</v>
      </c>
      <c r="D46" s="36" t="s">
        <v>203</v>
      </c>
      <c r="E46" s="36" t="s">
        <v>94</v>
      </c>
      <c r="F46" s="36" t="s">
        <v>210</v>
      </c>
      <c r="G46" s="36" t="s">
        <v>202</v>
      </c>
      <c r="H46" s="40" t="str">
        <f>_xlfn.DISPIMG("ID_3799C8A5C1D04EAF834F844E6DD7AFB1",1)</f>
        <v>=DISPIMG("ID_3799C8A5C1D04EAF834F844E6DD7AFB1",1)</v>
      </c>
    </row>
    <row r="47" s="18" customFormat="1" ht="50" customHeight="1" spans="1:8">
      <c r="A47" s="38"/>
      <c r="B47" s="36">
        <v>7</v>
      </c>
      <c r="C47" s="37" t="s">
        <v>199</v>
      </c>
      <c r="D47" s="36" t="s">
        <v>203</v>
      </c>
      <c r="E47" s="39" t="s">
        <v>211</v>
      </c>
      <c r="F47" s="36" t="s">
        <v>212</v>
      </c>
      <c r="G47" s="36" t="s">
        <v>206</v>
      </c>
      <c r="H47" s="40" t="str">
        <f>_xlfn.DISPIMG("ID_3799C8A5C1D04EAF834F844E6DD7AFB1",1)</f>
        <v>=DISPIMG("ID_3799C8A5C1D04EAF834F844E6DD7AFB1",1)</v>
      </c>
    </row>
    <row r="48" s="18" customFormat="1" ht="50" customHeight="1" spans="1:8">
      <c r="A48" s="38"/>
      <c r="B48" s="36">
        <v>8</v>
      </c>
      <c r="C48" s="37" t="s">
        <v>199</v>
      </c>
      <c r="D48" s="36" t="s">
        <v>203</v>
      </c>
      <c r="E48" s="39" t="s">
        <v>213</v>
      </c>
      <c r="F48" s="36" t="s">
        <v>212</v>
      </c>
      <c r="G48" s="36" t="s">
        <v>206</v>
      </c>
      <c r="H48" s="40" t="str">
        <f>_xlfn.DISPIMG("ID_3799C8A5C1D04EAF834F844E6DD7AFB1",1)</f>
        <v>=DISPIMG("ID_3799C8A5C1D04EAF834F844E6DD7AFB1",1)</v>
      </c>
    </row>
    <row r="49" s="18" customFormat="1" ht="50" customHeight="1" spans="1:8">
      <c r="A49" s="38"/>
      <c r="B49" s="36">
        <v>9</v>
      </c>
      <c r="C49" s="37" t="s">
        <v>199</v>
      </c>
      <c r="D49" s="36" t="s">
        <v>203</v>
      </c>
      <c r="E49" s="39" t="s">
        <v>214</v>
      </c>
      <c r="F49" s="36" t="s">
        <v>212</v>
      </c>
      <c r="G49" s="36" t="s">
        <v>206</v>
      </c>
      <c r="H49" s="40" t="str">
        <f>_xlfn.DISPIMG("ID_3799C8A5C1D04EAF834F844E6DD7AFB1",1)</f>
        <v>=DISPIMG("ID_3799C8A5C1D04EAF834F844E6DD7AFB1",1)</v>
      </c>
    </row>
    <row r="50" s="18" customFormat="1" ht="50" customHeight="1" spans="1:8">
      <c r="A50" s="38"/>
      <c r="B50" s="36">
        <v>10</v>
      </c>
      <c r="C50" s="37" t="s">
        <v>199</v>
      </c>
      <c r="D50" s="36" t="s">
        <v>203</v>
      </c>
      <c r="E50" s="39" t="s">
        <v>215</v>
      </c>
      <c r="F50" s="36" t="s">
        <v>212</v>
      </c>
      <c r="G50" s="36" t="s">
        <v>206</v>
      </c>
      <c r="H50" s="40" t="str">
        <f>_xlfn.DISPIMG("ID_3799C8A5C1D04EAF834F844E6DD7AFB1",1)</f>
        <v>=DISPIMG("ID_3799C8A5C1D04EAF834F844E6DD7AFB1",1)</v>
      </c>
    </row>
    <row r="51" s="18" customFormat="1" ht="50" customHeight="1" spans="1:8">
      <c r="A51" s="38"/>
      <c r="B51" s="36">
        <v>11</v>
      </c>
      <c r="C51" s="37" t="s">
        <v>199</v>
      </c>
      <c r="D51" s="36" t="s">
        <v>203</v>
      </c>
      <c r="E51" s="39" t="s">
        <v>100</v>
      </c>
      <c r="F51" s="36" t="s">
        <v>210</v>
      </c>
      <c r="G51" s="36" t="s">
        <v>202</v>
      </c>
      <c r="H51" s="40" t="str">
        <f>_xlfn.DISPIMG("ID_0D589DAC629740FA9A392C840FD0CDAD",1)</f>
        <v>=DISPIMG("ID_0D589DAC629740FA9A392C840FD0CDAD",1)</v>
      </c>
    </row>
    <row r="52" s="18" customFormat="1" ht="50" customHeight="1" spans="1:8">
      <c r="A52" s="38"/>
      <c r="B52" s="36">
        <v>12</v>
      </c>
      <c r="C52" s="37" t="s">
        <v>199</v>
      </c>
      <c r="D52" s="36" t="s">
        <v>203</v>
      </c>
      <c r="E52" s="39" t="s">
        <v>216</v>
      </c>
      <c r="F52" s="36" t="s">
        <v>217</v>
      </c>
      <c r="G52" s="36" t="s">
        <v>206</v>
      </c>
      <c r="H52" s="40" t="str">
        <f>_xlfn.DISPIMG("ID_0D589DAC629740FA9A392C840FD0CDAD",1)</f>
        <v>=DISPIMG("ID_0D589DAC629740FA9A392C840FD0CDAD",1)</v>
      </c>
    </row>
    <row r="53" s="18" customFormat="1" ht="50" customHeight="1" spans="1:8">
      <c r="A53" s="38"/>
      <c r="B53" s="36">
        <v>13</v>
      </c>
      <c r="C53" s="37" t="s">
        <v>199</v>
      </c>
      <c r="D53" s="36" t="s">
        <v>203</v>
      </c>
      <c r="E53" s="39" t="s">
        <v>218</v>
      </c>
      <c r="F53" s="36" t="s">
        <v>217</v>
      </c>
      <c r="G53" s="36" t="s">
        <v>206</v>
      </c>
      <c r="H53" s="40" t="str">
        <f>_xlfn.DISPIMG("ID_0D589DAC629740FA9A392C840FD0CDAD",1)</f>
        <v>=DISPIMG("ID_0D589DAC629740FA9A392C840FD0CDAD",1)</v>
      </c>
    </row>
    <row r="54" s="18" customFormat="1" ht="50" customHeight="1" spans="1:8">
      <c r="A54" s="38"/>
      <c r="B54" s="36"/>
      <c r="C54" s="37" t="s">
        <v>199</v>
      </c>
      <c r="D54" s="36" t="s">
        <v>203</v>
      </c>
      <c r="E54" s="39" t="s">
        <v>219</v>
      </c>
      <c r="F54" s="36" t="s">
        <v>217</v>
      </c>
      <c r="G54" s="36" t="s">
        <v>206</v>
      </c>
      <c r="H54" s="40" t="str">
        <f>_xlfn.DISPIMG("ID_0D589DAC629740FA9A392C840FD0CDAD",1)</f>
        <v>=DISPIMG("ID_0D589DAC629740FA9A392C840FD0CDAD",1)</v>
      </c>
    </row>
    <row r="55" s="18" customFormat="1" ht="50" customHeight="1" spans="1:8">
      <c r="A55" s="38"/>
      <c r="B55" s="36"/>
      <c r="C55" s="37" t="s">
        <v>199</v>
      </c>
      <c r="D55" s="36" t="s">
        <v>203</v>
      </c>
      <c r="E55" s="39" t="s">
        <v>220</v>
      </c>
      <c r="F55" s="36" t="s">
        <v>217</v>
      </c>
      <c r="G55" s="36" t="s">
        <v>206</v>
      </c>
      <c r="H55" s="40" t="str">
        <f>_xlfn.DISPIMG("ID_0D589DAC629740FA9A392C840FD0CDAD",1)</f>
        <v>=DISPIMG("ID_0D589DAC629740FA9A392C840FD0CDAD",1)</v>
      </c>
    </row>
    <row r="56" s="18" customFormat="1" ht="50" customHeight="1" spans="1:8">
      <c r="A56" s="38"/>
      <c r="B56" s="36"/>
      <c r="C56" s="37" t="s">
        <v>199</v>
      </c>
      <c r="D56" s="36" t="s">
        <v>203</v>
      </c>
      <c r="E56" s="39" t="s">
        <v>111</v>
      </c>
      <c r="F56" s="36" t="s">
        <v>210</v>
      </c>
      <c r="G56" s="36" t="s">
        <v>202</v>
      </c>
      <c r="H56" s="40" t="str">
        <f>_xlfn.DISPIMG("ID_24962EA56184494DB9A8ED9B864D6A5A",1)</f>
        <v>=DISPIMG("ID_24962EA56184494DB9A8ED9B864D6A5A",1)</v>
      </c>
    </row>
    <row r="57" s="18" customFormat="1" ht="50" customHeight="1" spans="1:8">
      <c r="A57" s="38"/>
      <c r="B57" s="36"/>
      <c r="C57" s="37" t="s">
        <v>199</v>
      </c>
      <c r="D57" s="36" t="s">
        <v>203</v>
      </c>
      <c r="E57" s="39" t="s">
        <v>221</v>
      </c>
      <c r="F57" s="36" t="s">
        <v>217</v>
      </c>
      <c r="G57" s="36" t="s">
        <v>206</v>
      </c>
      <c r="H57" s="40" t="str">
        <f>_xlfn.DISPIMG("ID_24962EA56184494DB9A8ED9B864D6A5A",1)</f>
        <v>=DISPIMG("ID_24962EA56184494DB9A8ED9B864D6A5A",1)</v>
      </c>
    </row>
    <row r="58" s="18" customFormat="1" ht="50" customHeight="1" spans="1:8">
      <c r="A58" s="38"/>
      <c r="B58" s="36"/>
      <c r="C58" s="37" t="s">
        <v>199</v>
      </c>
      <c r="D58" s="36" t="s">
        <v>203</v>
      </c>
      <c r="E58" s="39" t="s">
        <v>222</v>
      </c>
      <c r="F58" s="36" t="s">
        <v>217</v>
      </c>
      <c r="G58" s="36" t="s">
        <v>206</v>
      </c>
      <c r="H58" s="40" t="str">
        <f>_xlfn.DISPIMG("ID_24962EA56184494DB9A8ED9B864D6A5A",1)</f>
        <v>=DISPIMG("ID_24962EA56184494DB9A8ED9B864D6A5A",1)</v>
      </c>
    </row>
    <row r="59" s="18" customFormat="1" ht="50" customHeight="1" spans="1:8">
      <c r="A59" s="38"/>
      <c r="B59" s="36"/>
      <c r="C59" s="37" t="s">
        <v>199</v>
      </c>
      <c r="D59" s="36" t="s">
        <v>203</v>
      </c>
      <c r="E59" s="39" t="s">
        <v>223</v>
      </c>
      <c r="F59" s="36" t="s">
        <v>217</v>
      </c>
      <c r="G59" s="36" t="s">
        <v>206</v>
      </c>
      <c r="H59" s="40" t="str">
        <f>_xlfn.DISPIMG("ID_24962EA56184494DB9A8ED9B864D6A5A",1)</f>
        <v>=DISPIMG("ID_24962EA56184494DB9A8ED9B864D6A5A",1)</v>
      </c>
    </row>
    <row r="60" s="18" customFormat="1" ht="50" customHeight="1" spans="1:8">
      <c r="A60" s="38"/>
      <c r="B60" s="36"/>
      <c r="C60" s="37" t="s">
        <v>199</v>
      </c>
      <c r="D60" s="36" t="s">
        <v>203</v>
      </c>
      <c r="E60" s="39" t="s">
        <v>224</v>
      </c>
      <c r="F60" s="36" t="s">
        <v>217</v>
      </c>
      <c r="G60" s="36" t="s">
        <v>206</v>
      </c>
      <c r="H60" s="40" t="str">
        <f>_xlfn.DISPIMG("ID_24962EA56184494DB9A8ED9B864D6A5A",1)</f>
        <v>=DISPIMG("ID_24962EA56184494DB9A8ED9B864D6A5A",1)</v>
      </c>
    </row>
    <row r="61" s="18" customFormat="1" ht="50" customHeight="1" spans="1:8">
      <c r="A61" s="38"/>
      <c r="B61" s="36"/>
      <c r="C61" s="37" t="s">
        <v>199</v>
      </c>
      <c r="D61" s="36" t="s">
        <v>203</v>
      </c>
      <c r="E61" s="39" t="s">
        <v>105</v>
      </c>
      <c r="F61" s="36" t="s">
        <v>210</v>
      </c>
      <c r="G61" s="36" t="s">
        <v>202</v>
      </c>
      <c r="H61" s="40" t="str">
        <f>_xlfn.DISPIMG("ID_2E299B8C9C1F443BBC1D3A1748D43F5F",1)</f>
        <v>=DISPIMG("ID_2E299B8C9C1F443BBC1D3A1748D43F5F",1)</v>
      </c>
    </row>
    <row r="62" s="18" customFormat="1" ht="50" customHeight="1" spans="1:8">
      <c r="A62" s="38"/>
      <c r="B62" s="36"/>
      <c r="C62" s="37" t="s">
        <v>199</v>
      </c>
      <c r="D62" s="36" t="s">
        <v>203</v>
      </c>
      <c r="E62" s="39" t="s">
        <v>225</v>
      </c>
      <c r="F62" s="36" t="s">
        <v>226</v>
      </c>
      <c r="G62" s="36" t="s">
        <v>206</v>
      </c>
      <c r="H62" s="40" t="str">
        <f>_xlfn.DISPIMG("ID_2E299B8C9C1F443BBC1D3A1748D43F5F",1)</f>
        <v>=DISPIMG("ID_2E299B8C9C1F443BBC1D3A1748D43F5F",1)</v>
      </c>
    </row>
    <row r="63" s="18" customFormat="1" ht="50" customHeight="1" spans="1:8">
      <c r="A63" s="38"/>
      <c r="B63" s="36"/>
      <c r="C63" s="37" t="s">
        <v>199</v>
      </c>
      <c r="D63" s="36" t="s">
        <v>203</v>
      </c>
      <c r="E63" s="39" t="s">
        <v>227</v>
      </c>
      <c r="F63" s="36" t="s">
        <v>226</v>
      </c>
      <c r="G63" s="36" t="s">
        <v>206</v>
      </c>
      <c r="H63" s="40" t="str">
        <f>_xlfn.DISPIMG("ID_2E299B8C9C1F443BBC1D3A1748D43F5F",1)</f>
        <v>=DISPIMG("ID_2E299B8C9C1F443BBC1D3A1748D43F5F",1)</v>
      </c>
    </row>
    <row r="64" s="18" customFormat="1" ht="50" customHeight="1" spans="1:8">
      <c r="A64" s="38"/>
      <c r="B64" s="36"/>
      <c r="C64" s="37" t="s">
        <v>199</v>
      </c>
      <c r="D64" s="36" t="s">
        <v>203</v>
      </c>
      <c r="E64" s="39" t="s">
        <v>228</v>
      </c>
      <c r="F64" s="36" t="s">
        <v>226</v>
      </c>
      <c r="G64" s="36" t="s">
        <v>206</v>
      </c>
      <c r="H64" s="40" t="str">
        <f>_xlfn.DISPIMG("ID_2E299B8C9C1F443BBC1D3A1748D43F5F",1)</f>
        <v>=DISPIMG("ID_2E299B8C9C1F443BBC1D3A1748D43F5F",1)</v>
      </c>
    </row>
    <row r="65" s="18" customFormat="1" ht="50" customHeight="1" spans="1:8">
      <c r="A65" s="38"/>
      <c r="B65" s="36"/>
      <c r="C65" s="37" t="s">
        <v>199</v>
      </c>
      <c r="D65" s="36" t="s">
        <v>203</v>
      </c>
      <c r="E65" s="39" t="s">
        <v>229</v>
      </c>
      <c r="F65" s="36" t="s">
        <v>226</v>
      </c>
      <c r="G65" s="36" t="s">
        <v>206</v>
      </c>
      <c r="H65" s="40" t="str">
        <f>_xlfn.DISPIMG("ID_2E299B8C9C1F443BBC1D3A1748D43F5F",1)</f>
        <v>=DISPIMG("ID_2E299B8C9C1F443BBC1D3A1748D43F5F",1)</v>
      </c>
    </row>
    <row r="66" s="19" customFormat="1" ht="50" customHeight="1" spans="1:8">
      <c r="A66" s="41"/>
      <c r="B66" s="42"/>
      <c r="C66" s="43" t="s">
        <v>199</v>
      </c>
      <c r="D66" s="43" t="s">
        <v>230</v>
      </c>
      <c r="E66" s="44" t="s">
        <v>231</v>
      </c>
      <c r="F66" s="42" t="s">
        <v>232</v>
      </c>
      <c r="G66" s="42" t="s">
        <v>202</v>
      </c>
      <c r="H66" s="45" t="str">
        <f>_xlfn.DISPIMG("ID_0D7614AFED5F4A27A2FB58C33F1AF25F",1)</f>
        <v>=DISPIMG("ID_0D7614AFED5F4A27A2FB58C33F1AF25F",1)</v>
      </c>
    </row>
    <row r="67" s="19" customFormat="1" ht="50" customHeight="1" spans="1:8">
      <c r="A67" s="41"/>
      <c r="B67" s="42"/>
      <c r="C67" s="43" t="s">
        <v>199</v>
      </c>
      <c r="D67" s="43" t="s">
        <v>230</v>
      </c>
      <c r="E67" s="44" t="s">
        <v>233</v>
      </c>
      <c r="F67" s="42" t="s">
        <v>234</v>
      </c>
      <c r="G67" s="42" t="s">
        <v>206</v>
      </c>
      <c r="H67" s="45" t="str">
        <f>_xlfn.DISPIMG("ID_0D7614AFED5F4A27A2FB58C33F1AF25F",1)</f>
        <v>=DISPIMG("ID_0D7614AFED5F4A27A2FB58C33F1AF25F",1)</v>
      </c>
    </row>
    <row r="68" s="19" customFormat="1" ht="50" customHeight="1" spans="1:8">
      <c r="A68" s="41"/>
      <c r="B68" s="42"/>
      <c r="C68" s="43" t="s">
        <v>199</v>
      </c>
      <c r="D68" s="43" t="s">
        <v>230</v>
      </c>
      <c r="E68" s="44" t="s">
        <v>235</v>
      </c>
      <c r="F68" s="42" t="s">
        <v>234</v>
      </c>
      <c r="G68" s="42" t="s">
        <v>206</v>
      </c>
      <c r="H68" s="45" t="str">
        <f>_xlfn.DISPIMG("ID_0D7614AFED5F4A27A2FB58C33F1AF25F",1)</f>
        <v>=DISPIMG("ID_0D7614AFED5F4A27A2FB58C33F1AF25F",1)</v>
      </c>
    </row>
    <row r="69" s="19" customFormat="1" ht="50" customHeight="1" spans="1:8">
      <c r="A69" s="41"/>
      <c r="B69" s="42"/>
      <c r="C69" s="43" t="s">
        <v>199</v>
      </c>
      <c r="D69" s="43" t="s">
        <v>230</v>
      </c>
      <c r="E69" s="44" t="s">
        <v>236</v>
      </c>
      <c r="F69" s="42" t="s">
        <v>234</v>
      </c>
      <c r="G69" s="42" t="s">
        <v>206</v>
      </c>
      <c r="H69" s="45" t="str">
        <f>_xlfn.DISPIMG("ID_0D7614AFED5F4A27A2FB58C33F1AF25F",1)</f>
        <v>=DISPIMG("ID_0D7614AFED5F4A27A2FB58C33F1AF25F",1)</v>
      </c>
    </row>
    <row r="70" s="19" customFormat="1" ht="50" customHeight="1" spans="1:8">
      <c r="A70" s="41"/>
      <c r="B70" s="42"/>
      <c r="C70" s="43" t="s">
        <v>199</v>
      </c>
      <c r="D70" s="43" t="s">
        <v>230</v>
      </c>
      <c r="E70" s="44" t="s">
        <v>237</v>
      </c>
      <c r="F70" s="42" t="s">
        <v>234</v>
      </c>
      <c r="G70" s="42" t="s">
        <v>206</v>
      </c>
      <c r="H70" s="45" t="str">
        <f>_xlfn.DISPIMG("ID_0D7614AFED5F4A27A2FB58C33F1AF25F",1)</f>
        <v>=DISPIMG("ID_0D7614AFED5F4A27A2FB58C33F1AF25F",1)</v>
      </c>
    </row>
    <row r="71" s="19" customFormat="1" ht="50" customHeight="1" spans="1:8">
      <c r="A71" s="41"/>
      <c r="B71" s="42"/>
      <c r="C71" s="43" t="s">
        <v>199</v>
      </c>
      <c r="D71" s="43" t="s">
        <v>230</v>
      </c>
      <c r="E71" s="44" t="s">
        <v>156</v>
      </c>
      <c r="F71" s="42" t="s">
        <v>232</v>
      </c>
      <c r="G71" s="42" t="s">
        <v>202</v>
      </c>
      <c r="H71" s="45" t="str">
        <f>_xlfn.DISPIMG("ID_16004F963A7F419DAF54A47D25B08044",1)</f>
        <v>=DISPIMG("ID_16004F963A7F419DAF54A47D25B08044",1)</v>
      </c>
    </row>
    <row r="72" s="19" customFormat="1" ht="50" customHeight="1" spans="1:8">
      <c r="A72" s="41"/>
      <c r="B72" s="42"/>
      <c r="C72" s="43" t="s">
        <v>199</v>
      </c>
      <c r="D72" s="43" t="s">
        <v>230</v>
      </c>
      <c r="E72" s="44" t="s">
        <v>238</v>
      </c>
      <c r="F72" s="42" t="s">
        <v>239</v>
      </c>
      <c r="G72" s="42" t="s">
        <v>206</v>
      </c>
      <c r="H72" s="45" t="str">
        <f>_xlfn.DISPIMG("ID_16004F963A7F419DAF54A47D25B08044",1)</f>
        <v>=DISPIMG("ID_16004F963A7F419DAF54A47D25B08044",1)</v>
      </c>
    </row>
    <row r="73" s="19" customFormat="1" ht="50" customHeight="1" spans="1:8">
      <c r="A73" s="41"/>
      <c r="B73" s="42"/>
      <c r="C73" s="43" t="s">
        <v>199</v>
      </c>
      <c r="D73" s="43" t="s">
        <v>230</v>
      </c>
      <c r="E73" s="44" t="s">
        <v>240</v>
      </c>
      <c r="F73" s="42" t="s">
        <v>239</v>
      </c>
      <c r="G73" s="42" t="s">
        <v>206</v>
      </c>
      <c r="H73" s="45" t="str">
        <f>_xlfn.DISPIMG("ID_16004F963A7F419DAF54A47D25B08044",1)</f>
        <v>=DISPIMG("ID_16004F963A7F419DAF54A47D25B08044",1)</v>
      </c>
    </row>
    <row r="74" s="19" customFormat="1" ht="50" customHeight="1" spans="1:8">
      <c r="A74" s="41"/>
      <c r="B74" s="42"/>
      <c r="C74" s="43" t="s">
        <v>199</v>
      </c>
      <c r="D74" s="43" t="s">
        <v>230</v>
      </c>
      <c r="E74" s="44" t="s">
        <v>241</v>
      </c>
      <c r="F74" s="42" t="s">
        <v>239</v>
      </c>
      <c r="G74" s="42" t="s">
        <v>206</v>
      </c>
      <c r="H74" s="45" t="str">
        <f>_xlfn.DISPIMG("ID_16004F963A7F419DAF54A47D25B08044",1)</f>
        <v>=DISPIMG("ID_16004F963A7F419DAF54A47D25B08044",1)</v>
      </c>
    </row>
    <row r="75" s="19" customFormat="1" ht="50" customHeight="1" spans="1:8">
      <c r="A75" s="41"/>
      <c r="B75" s="42"/>
      <c r="C75" s="43" t="s">
        <v>199</v>
      </c>
      <c r="D75" s="43" t="s">
        <v>230</v>
      </c>
      <c r="E75" s="44" t="s">
        <v>242</v>
      </c>
      <c r="F75" s="42" t="s">
        <v>239</v>
      </c>
      <c r="G75" s="42" t="s">
        <v>206</v>
      </c>
      <c r="H75" s="45" t="str">
        <f>_xlfn.DISPIMG("ID_16004F963A7F419DAF54A47D25B08044",1)</f>
        <v>=DISPIMG("ID_16004F963A7F419DAF54A47D25B08044",1)</v>
      </c>
    </row>
    <row r="76" s="19" customFormat="1" ht="50" customHeight="1" spans="1:8">
      <c r="A76" s="41"/>
      <c r="B76" s="42"/>
      <c r="C76" s="43" t="s">
        <v>199</v>
      </c>
      <c r="D76" s="43" t="s">
        <v>230</v>
      </c>
      <c r="E76" s="44" t="s">
        <v>160</v>
      </c>
      <c r="F76" s="42" t="s">
        <v>232</v>
      </c>
      <c r="G76" s="42" t="s">
        <v>202</v>
      </c>
      <c r="H76" s="45" t="str">
        <f>_xlfn.DISPIMG("ID_CF34F1DEE70745B996A92934BCBCD5E6",1)</f>
        <v>=DISPIMG("ID_CF34F1DEE70745B996A92934BCBCD5E6",1)</v>
      </c>
    </row>
    <row r="77" s="19" customFormat="1" ht="50" customHeight="1" spans="1:8">
      <c r="A77" s="41"/>
      <c r="B77" s="42"/>
      <c r="C77" s="43" t="s">
        <v>199</v>
      </c>
      <c r="D77" s="43" t="s">
        <v>230</v>
      </c>
      <c r="E77" s="44" t="s">
        <v>160</v>
      </c>
      <c r="F77" s="42" t="s">
        <v>243</v>
      </c>
      <c r="G77" s="42" t="s">
        <v>206</v>
      </c>
      <c r="H77" s="45" t="str">
        <f>_xlfn.DISPIMG("ID_CF34F1DEE70745B996A92934BCBCD5E6",1)</f>
        <v>=DISPIMG("ID_CF34F1DEE70745B996A92934BCBCD5E6",1)</v>
      </c>
    </row>
    <row r="78" s="19" customFormat="1" ht="50" customHeight="1" spans="1:8">
      <c r="A78" s="41"/>
      <c r="B78" s="42"/>
      <c r="C78" s="43" t="s">
        <v>199</v>
      </c>
      <c r="D78" s="43" t="s">
        <v>230</v>
      </c>
      <c r="E78" s="44" t="s">
        <v>160</v>
      </c>
      <c r="F78" s="42" t="s">
        <v>243</v>
      </c>
      <c r="G78" s="42" t="s">
        <v>206</v>
      </c>
      <c r="H78" s="45" t="str">
        <f>_xlfn.DISPIMG("ID_CF34F1DEE70745B996A92934BCBCD5E6",1)</f>
        <v>=DISPIMG("ID_CF34F1DEE70745B996A92934BCBCD5E6",1)</v>
      </c>
    </row>
    <row r="79" s="19" customFormat="1" ht="50" customHeight="1" spans="1:8">
      <c r="A79" s="41"/>
      <c r="B79" s="42"/>
      <c r="C79" s="43" t="s">
        <v>199</v>
      </c>
      <c r="D79" s="43" t="s">
        <v>230</v>
      </c>
      <c r="E79" s="44" t="s">
        <v>160</v>
      </c>
      <c r="F79" s="42" t="s">
        <v>243</v>
      </c>
      <c r="G79" s="42" t="s">
        <v>206</v>
      </c>
      <c r="H79" s="45" t="str">
        <f>_xlfn.DISPIMG("ID_CF34F1DEE70745B996A92934BCBCD5E6",1)</f>
        <v>=DISPIMG("ID_CF34F1DEE70745B996A92934BCBCD5E6",1)</v>
      </c>
    </row>
    <row r="80" s="19" customFormat="1" ht="50" customHeight="1" spans="1:8">
      <c r="A80" s="41"/>
      <c r="B80" s="42"/>
      <c r="C80" s="43" t="s">
        <v>199</v>
      </c>
      <c r="D80" s="43" t="s">
        <v>230</v>
      </c>
      <c r="E80" s="44" t="s">
        <v>160</v>
      </c>
      <c r="F80" s="42" t="s">
        <v>243</v>
      </c>
      <c r="G80" s="42" t="s">
        <v>206</v>
      </c>
      <c r="H80" s="45" t="str">
        <f>_xlfn.DISPIMG("ID_CF34F1DEE70745B996A92934BCBCD5E6",1)</f>
        <v>=DISPIMG("ID_CF34F1DEE70745B996A92934BCBCD5E6",1)</v>
      </c>
    </row>
    <row r="81" s="19" customFormat="1" ht="50" customHeight="1" spans="1:8">
      <c r="A81" s="41"/>
      <c r="B81" s="42"/>
      <c r="C81" s="43" t="s">
        <v>199</v>
      </c>
      <c r="D81" s="43" t="s">
        <v>230</v>
      </c>
      <c r="E81" s="44" t="s">
        <v>164</v>
      </c>
      <c r="F81" s="42" t="s">
        <v>232</v>
      </c>
      <c r="G81" s="42" t="s">
        <v>202</v>
      </c>
      <c r="H81" s="45" t="str">
        <f>_xlfn.DISPIMG("ID_F5409FC471484BCE821AD21A1ACE7063",1)</f>
        <v>=DISPIMG("ID_F5409FC471484BCE821AD21A1ACE7063",1)</v>
      </c>
    </row>
    <row r="82" s="19" customFormat="1" ht="50" customHeight="1" spans="1:8">
      <c r="A82" s="41"/>
      <c r="B82" s="42"/>
      <c r="C82" s="43" t="s">
        <v>199</v>
      </c>
      <c r="D82" s="43" t="s">
        <v>230</v>
      </c>
      <c r="E82" s="44" t="s">
        <v>244</v>
      </c>
      <c r="F82" s="42" t="s">
        <v>245</v>
      </c>
      <c r="G82" s="42" t="s">
        <v>206</v>
      </c>
      <c r="H82" s="45" t="str">
        <f>_xlfn.DISPIMG("ID_F5409FC471484BCE821AD21A1ACE7063",1)</f>
        <v>=DISPIMG("ID_F5409FC471484BCE821AD21A1ACE7063",1)</v>
      </c>
    </row>
    <row r="83" s="19" customFormat="1" ht="50" customHeight="1" spans="1:8">
      <c r="A83" s="41"/>
      <c r="B83" s="42"/>
      <c r="C83" s="43" t="s">
        <v>199</v>
      </c>
      <c r="D83" s="43" t="s">
        <v>230</v>
      </c>
      <c r="E83" s="44" t="s">
        <v>246</v>
      </c>
      <c r="F83" s="42" t="s">
        <v>245</v>
      </c>
      <c r="G83" s="42" t="s">
        <v>206</v>
      </c>
      <c r="H83" s="45" t="str">
        <f>_xlfn.DISPIMG("ID_F5409FC471484BCE821AD21A1ACE7063",1)</f>
        <v>=DISPIMG("ID_F5409FC471484BCE821AD21A1ACE7063",1)</v>
      </c>
    </row>
    <row r="84" s="19" customFormat="1" ht="50" customHeight="1" spans="1:8">
      <c r="A84" s="41"/>
      <c r="B84" s="42"/>
      <c r="C84" s="43" t="s">
        <v>199</v>
      </c>
      <c r="D84" s="43" t="s">
        <v>230</v>
      </c>
      <c r="E84" s="44" t="s">
        <v>247</v>
      </c>
      <c r="F84" s="42" t="s">
        <v>245</v>
      </c>
      <c r="G84" s="42" t="s">
        <v>206</v>
      </c>
      <c r="H84" s="45" t="str">
        <f>_xlfn.DISPIMG("ID_F5409FC471484BCE821AD21A1ACE7063",1)</f>
        <v>=DISPIMG("ID_F5409FC471484BCE821AD21A1ACE7063",1)</v>
      </c>
    </row>
    <row r="85" s="19" customFormat="1" ht="50" customHeight="1" spans="1:8">
      <c r="A85" s="41"/>
      <c r="B85" s="42"/>
      <c r="C85" s="43" t="s">
        <v>199</v>
      </c>
      <c r="D85" s="43" t="s">
        <v>230</v>
      </c>
      <c r="E85" s="44" t="s">
        <v>248</v>
      </c>
      <c r="F85" s="42" t="s">
        <v>245</v>
      </c>
      <c r="G85" s="42" t="s">
        <v>206</v>
      </c>
      <c r="H85" s="45" t="str">
        <f>_xlfn.DISPIMG("ID_F5409FC471484BCE821AD21A1ACE7063",1)</f>
        <v>=DISPIMG("ID_F5409FC471484BCE821AD21A1ACE7063",1)</v>
      </c>
    </row>
    <row r="86" s="19" customFormat="1" ht="50" customHeight="1" spans="1:8">
      <c r="A86" s="41"/>
      <c r="B86" s="42"/>
      <c r="C86" s="43" t="s">
        <v>199</v>
      </c>
      <c r="D86" s="43" t="s">
        <v>230</v>
      </c>
      <c r="E86" s="44" t="s">
        <v>170</v>
      </c>
      <c r="F86" s="42" t="s">
        <v>232</v>
      </c>
      <c r="G86" s="42" t="s">
        <v>202</v>
      </c>
      <c r="H86" s="45" t="str">
        <f>_xlfn.DISPIMG("ID_115CFC26005C472C9B6FDD7F3A1BCDA7",1)</f>
        <v>=DISPIMG("ID_115CFC26005C472C9B6FDD7F3A1BCDA7",1)</v>
      </c>
    </row>
    <row r="87" s="19" customFormat="1" ht="50" customHeight="1" spans="1:8">
      <c r="A87" s="41"/>
      <c r="B87" s="42"/>
      <c r="C87" s="43" t="s">
        <v>199</v>
      </c>
      <c r="D87" s="43" t="s">
        <v>230</v>
      </c>
      <c r="E87" s="44" t="s">
        <v>249</v>
      </c>
      <c r="F87" s="42" t="s">
        <v>250</v>
      </c>
      <c r="G87" s="42" t="s">
        <v>206</v>
      </c>
      <c r="H87" s="45" t="str">
        <f>_xlfn.DISPIMG("ID_115CFC26005C472C9B6FDD7F3A1BCDA7",1)</f>
        <v>=DISPIMG("ID_115CFC26005C472C9B6FDD7F3A1BCDA7",1)</v>
      </c>
    </row>
    <row r="88" s="19" customFormat="1" ht="50" customHeight="1" spans="1:8">
      <c r="A88" s="41"/>
      <c r="B88" s="42"/>
      <c r="C88" s="43" t="s">
        <v>199</v>
      </c>
      <c r="D88" s="43" t="s">
        <v>230</v>
      </c>
      <c r="E88" s="44" t="s">
        <v>251</v>
      </c>
      <c r="F88" s="42" t="s">
        <v>250</v>
      </c>
      <c r="G88" s="42" t="s">
        <v>206</v>
      </c>
      <c r="H88" s="45" t="str">
        <f>_xlfn.DISPIMG("ID_115CFC26005C472C9B6FDD7F3A1BCDA7",1)</f>
        <v>=DISPIMG("ID_115CFC26005C472C9B6FDD7F3A1BCDA7",1)</v>
      </c>
    </row>
    <row r="89" s="19" customFormat="1" ht="50" customHeight="1" spans="1:8">
      <c r="A89" s="41"/>
      <c r="B89" s="42"/>
      <c r="C89" s="43" t="s">
        <v>199</v>
      </c>
      <c r="D89" s="43" t="s">
        <v>230</v>
      </c>
      <c r="E89" s="44" t="s">
        <v>252</v>
      </c>
      <c r="F89" s="42" t="s">
        <v>250</v>
      </c>
      <c r="G89" s="42" t="s">
        <v>206</v>
      </c>
      <c r="H89" s="45" t="str">
        <f>_xlfn.DISPIMG("ID_115CFC26005C472C9B6FDD7F3A1BCDA7",1)</f>
        <v>=DISPIMG("ID_115CFC26005C472C9B6FDD7F3A1BCDA7",1)</v>
      </c>
    </row>
    <row r="90" s="19" customFormat="1" ht="50" customHeight="1" spans="1:8">
      <c r="A90" s="41"/>
      <c r="B90" s="42"/>
      <c r="C90" s="43" t="s">
        <v>199</v>
      </c>
      <c r="D90" s="43" t="s">
        <v>230</v>
      </c>
      <c r="E90" s="44" t="s">
        <v>253</v>
      </c>
      <c r="F90" s="42" t="s">
        <v>250</v>
      </c>
      <c r="G90" s="42" t="s">
        <v>206</v>
      </c>
      <c r="H90" s="45" t="str">
        <f>_xlfn.DISPIMG("ID_115CFC26005C472C9B6FDD7F3A1BCDA7",1)</f>
        <v>=DISPIMG("ID_115CFC26005C472C9B6FDD7F3A1BCDA7",1)</v>
      </c>
    </row>
    <row r="91" s="20" customFormat="1" ht="50" customHeight="1" spans="1:8">
      <c r="A91" s="46"/>
      <c r="B91" s="47"/>
      <c r="C91" s="48" t="s">
        <v>199</v>
      </c>
      <c r="D91" s="48" t="s">
        <v>254</v>
      </c>
      <c r="E91" s="49" t="s">
        <v>122</v>
      </c>
      <c r="F91" s="47" t="s">
        <v>255</v>
      </c>
      <c r="G91" s="47" t="s">
        <v>202</v>
      </c>
      <c r="H91" s="50" t="str">
        <f>_xlfn.DISPIMG("ID_3B23CE748CE54AD291EDBB2B87070598",1)</f>
        <v>=DISPIMG("ID_3B23CE748CE54AD291EDBB2B87070598",1)</v>
      </c>
    </row>
    <row r="92" s="20" customFormat="1" ht="50" customHeight="1" spans="1:8">
      <c r="A92" s="46"/>
      <c r="B92" s="47"/>
      <c r="C92" s="48" t="s">
        <v>199</v>
      </c>
      <c r="D92" s="48" t="s">
        <v>254</v>
      </c>
      <c r="E92" s="49" t="s">
        <v>256</v>
      </c>
      <c r="F92" s="47" t="s">
        <v>257</v>
      </c>
      <c r="G92" s="47" t="s">
        <v>206</v>
      </c>
      <c r="H92" s="50" t="str">
        <f>_xlfn.DISPIMG("ID_3B23CE748CE54AD291EDBB2B87070598",1)</f>
        <v>=DISPIMG("ID_3B23CE748CE54AD291EDBB2B87070598",1)</v>
      </c>
    </row>
    <row r="93" s="20" customFormat="1" ht="50" customHeight="1" spans="1:8">
      <c r="A93" s="46"/>
      <c r="B93" s="47"/>
      <c r="C93" s="48" t="s">
        <v>199</v>
      </c>
      <c r="D93" s="48" t="s">
        <v>254</v>
      </c>
      <c r="E93" s="49" t="s">
        <v>258</v>
      </c>
      <c r="F93" s="47" t="s">
        <v>257</v>
      </c>
      <c r="G93" s="47" t="s">
        <v>206</v>
      </c>
      <c r="H93" s="50" t="str">
        <f>_xlfn.DISPIMG("ID_3B23CE748CE54AD291EDBB2B87070598",1)</f>
        <v>=DISPIMG("ID_3B23CE748CE54AD291EDBB2B87070598",1)</v>
      </c>
    </row>
    <row r="94" s="20" customFormat="1" ht="50" customHeight="1" spans="1:8">
      <c r="A94" s="46"/>
      <c r="B94" s="47"/>
      <c r="C94" s="48" t="s">
        <v>199</v>
      </c>
      <c r="D94" s="48" t="s">
        <v>254</v>
      </c>
      <c r="E94" s="49" t="s">
        <v>259</v>
      </c>
      <c r="F94" s="47" t="s">
        <v>257</v>
      </c>
      <c r="G94" s="47" t="s">
        <v>206</v>
      </c>
      <c r="H94" s="50" t="str">
        <f>_xlfn.DISPIMG("ID_3B23CE748CE54AD291EDBB2B87070598",1)</f>
        <v>=DISPIMG("ID_3B23CE748CE54AD291EDBB2B87070598",1)</v>
      </c>
    </row>
    <row r="95" s="20" customFormat="1" ht="50" customHeight="1" spans="1:8">
      <c r="A95" s="46"/>
      <c r="B95" s="47"/>
      <c r="C95" s="48" t="s">
        <v>199</v>
      </c>
      <c r="D95" s="48" t="s">
        <v>254</v>
      </c>
      <c r="E95" s="49" t="s">
        <v>260</v>
      </c>
      <c r="F95" s="47" t="s">
        <v>257</v>
      </c>
      <c r="G95" s="47" t="s">
        <v>206</v>
      </c>
      <c r="H95" s="50" t="str">
        <f>_xlfn.DISPIMG("ID_3B23CE748CE54AD291EDBB2B87070598",1)</f>
        <v>=DISPIMG("ID_3B23CE748CE54AD291EDBB2B87070598",1)</v>
      </c>
    </row>
    <row r="96" s="20" customFormat="1" ht="50" customHeight="1" spans="1:8">
      <c r="A96" s="46"/>
      <c r="B96" s="47"/>
      <c r="C96" s="48" t="s">
        <v>199</v>
      </c>
      <c r="D96" s="48" t="s">
        <v>254</v>
      </c>
      <c r="E96" s="49" t="s">
        <v>127</v>
      </c>
      <c r="F96" s="47" t="s">
        <v>255</v>
      </c>
      <c r="G96" s="47" t="s">
        <v>202</v>
      </c>
      <c r="H96" s="50" t="str">
        <f>_xlfn.DISPIMG("ID_E100860D608F4F20ABCD239925E412AD",1)</f>
        <v>=DISPIMG("ID_E100860D608F4F20ABCD239925E412AD",1)</v>
      </c>
    </row>
    <row r="97" s="20" customFormat="1" ht="50" customHeight="1" spans="1:8">
      <c r="A97" s="46"/>
      <c r="B97" s="47"/>
      <c r="C97" s="48" t="s">
        <v>199</v>
      </c>
      <c r="D97" s="48" t="s">
        <v>254</v>
      </c>
      <c r="E97" s="49" t="s">
        <v>261</v>
      </c>
      <c r="F97" s="47" t="s">
        <v>257</v>
      </c>
      <c r="G97" s="47" t="s">
        <v>206</v>
      </c>
      <c r="H97" s="50" t="str">
        <f>_xlfn.DISPIMG("ID_E100860D608F4F20ABCD239925E412AD",1)</f>
        <v>=DISPIMG("ID_E100860D608F4F20ABCD239925E412AD",1)</v>
      </c>
    </row>
    <row r="98" s="20" customFormat="1" ht="50" customHeight="1" spans="1:8">
      <c r="A98" s="46"/>
      <c r="B98" s="47"/>
      <c r="C98" s="48" t="s">
        <v>199</v>
      </c>
      <c r="D98" s="48" t="s">
        <v>254</v>
      </c>
      <c r="E98" s="49" t="s">
        <v>262</v>
      </c>
      <c r="F98" s="47" t="s">
        <v>257</v>
      </c>
      <c r="G98" s="47" t="s">
        <v>206</v>
      </c>
      <c r="H98" s="50" t="str">
        <f>_xlfn.DISPIMG("ID_E100860D608F4F20ABCD239925E412AD",1)</f>
        <v>=DISPIMG("ID_E100860D608F4F20ABCD239925E412AD",1)</v>
      </c>
    </row>
    <row r="99" s="20" customFormat="1" ht="50" customHeight="1" spans="1:8">
      <c r="A99" s="46"/>
      <c r="B99" s="47"/>
      <c r="C99" s="48" t="s">
        <v>199</v>
      </c>
      <c r="D99" s="48" t="s">
        <v>254</v>
      </c>
      <c r="E99" s="49" t="s">
        <v>263</v>
      </c>
      <c r="F99" s="47" t="s">
        <v>257</v>
      </c>
      <c r="G99" s="47" t="s">
        <v>206</v>
      </c>
      <c r="H99" s="50" t="str">
        <f>_xlfn.DISPIMG("ID_E100860D608F4F20ABCD239925E412AD",1)</f>
        <v>=DISPIMG("ID_E100860D608F4F20ABCD239925E412AD",1)</v>
      </c>
    </row>
    <row r="100" s="20" customFormat="1" ht="50" customHeight="1" spans="1:8">
      <c r="A100" s="46"/>
      <c r="B100" s="47"/>
      <c r="C100" s="48" t="s">
        <v>199</v>
      </c>
      <c r="D100" s="48" t="s">
        <v>254</v>
      </c>
      <c r="E100" s="49" t="s">
        <v>264</v>
      </c>
      <c r="F100" s="47" t="s">
        <v>257</v>
      </c>
      <c r="G100" s="47" t="s">
        <v>206</v>
      </c>
      <c r="H100" s="50" t="str">
        <f>_xlfn.DISPIMG("ID_E100860D608F4F20ABCD239925E412AD",1)</f>
        <v>=DISPIMG("ID_E100860D608F4F20ABCD239925E412AD",1)</v>
      </c>
    </row>
    <row r="101" s="20" customFormat="1" ht="50" customHeight="1" spans="1:8">
      <c r="A101" s="46"/>
      <c r="B101" s="47"/>
      <c r="C101" s="48" t="s">
        <v>199</v>
      </c>
      <c r="D101" s="48" t="s">
        <v>254</v>
      </c>
      <c r="E101" s="49" t="s">
        <v>265</v>
      </c>
      <c r="F101" s="47" t="s">
        <v>255</v>
      </c>
      <c r="G101" s="47" t="s">
        <v>202</v>
      </c>
      <c r="H101" s="50" t="str">
        <f>_xlfn.DISPIMG("ID_C0B1B0064B084A3BAE57ECC72E645C39",1)</f>
        <v>=DISPIMG("ID_C0B1B0064B084A3BAE57ECC72E645C39",1)</v>
      </c>
    </row>
    <row r="102" s="20" customFormat="1" ht="50" customHeight="1" spans="1:8">
      <c r="A102" s="46"/>
      <c r="B102" s="47"/>
      <c r="C102" s="48" t="s">
        <v>199</v>
      </c>
      <c r="D102" s="48" t="s">
        <v>254</v>
      </c>
      <c r="E102" s="49" t="s">
        <v>266</v>
      </c>
      <c r="F102" s="47" t="s">
        <v>267</v>
      </c>
      <c r="G102" s="47" t="s">
        <v>206</v>
      </c>
      <c r="H102" s="50" t="str">
        <f>_xlfn.DISPIMG("ID_C0B1B0064B084A3BAE57ECC72E645C39",1)</f>
        <v>=DISPIMG("ID_C0B1B0064B084A3BAE57ECC72E645C39",1)</v>
      </c>
    </row>
    <row r="103" s="20" customFormat="1" ht="50" customHeight="1" spans="1:8">
      <c r="A103" s="46"/>
      <c r="B103" s="47"/>
      <c r="C103" s="48" t="s">
        <v>199</v>
      </c>
      <c r="D103" s="48" t="s">
        <v>254</v>
      </c>
      <c r="E103" s="49" t="s">
        <v>268</v>
      </c>
      <c r="F103" s="47" t="s">
        <v>267</v>
      </c>
      <c r="G103" s="47" t="s">
        <v>206</v>
      </c>
      <c r="H103" s="50" t="str">
        <f>_xlfn.DISPIMG("ID_C0B1B0064B084A3BAE57ECC72E645C39",1)</f>
        <v>=DISPIMG("ID_C0B1B0064B084A3BAE57ECC72E645C39",1)</v>
      </c>
    </row>
    <row r="104" s="20" customFormat="1" ht="50" customHeight="1" spans="1:8">
      <c r="A104" s="46"/>
      <c r="B104" s="47"/>
      <c r="C104" s="48" t="s">
        <v>199</v>
      </c>
      <c r="D104" s="48" t="s">
        <v>254</v>
      </c>
      <c r="E104" s="49" t="s">
        <v>269</v>
      </c>
      <c r="F104" s="47" t="s">
        <v>267</v>
      </c>
      <c r="G104" s="47" t="s">
        <v>206</v>
      </c>
      <c r="H104" s="50" t="str">
        <f>_xlfn.DISPIMG("ID_C0B1B0064B084A3BAE57ECC72E645C39",1)</f>
        <v>=DISPIMG("ID_C0B1B0064B084A3BAE57ECC72E645C39",1)</v>
      </c>
    </row>
    <row r="105" s="20" customFormat="1" ht="50" customHeight="1" spans="1:8">
      <c r="A105" s="46"/>
      <c r="B105" s="47"/>
      <c r="C105" s="48" t="s">
        <v>199</v>
      </c>
      <c r="D105" s="48" t="s">
        <v>254</v>
      </c>
      <c r="E105" s="49" t="s">
        <v>270</v>
      </c>
      <c r="F105" s="47" t="s">
        <v>267</v>
      </c>
      <c r="G105" s="47" t="s">
        <v>206</v>
      </c>
      <c r="H105" s="50" t="str">
        <f>_xlfn.DISPIMG("ID_C0B1B0064B084A3BAE57ECC72E645C39",1)</f>
        <v>=DISPIMG("ID_C0B1B0064B084A3BAE57ECC72E645C39",1)</v>
      </c>
    </row>
    <row r="106" s="20" customFormat="1" ht="50" customHeight="1" spans="1:8">
      <c r="A106" s="46"/>
      <c r="B106" s="47"/>
      <c r="C106" s="48" t="s">
        <v>199</v>
      </c>
      <c r="D106" s="48" t="s">
        <v>254</v>
      </c>
      <c r="E106" s="49" t="s">
        <v>137</v>
      </c>
      <c r="F106" s="47" t="s">
        <v>255</v>
      </c>
      <c r="G106" s="47" t="s">
        <v>202</v>
      </c>
      <c r="H106" s="50" t="str">
        <f>_xlfn.DISPIMG("ID_CEC8C2763671464980A913980B91865D",1)</f>
        <v>=DISPIMG("ID_CEC8C2763671464980A913980B91865D",1)</v>
      </c>
    </row>
    <row r="107" s="20" customFormat="1" ht="50" customHeight="1" spans="1:8">
      <c r="A107" s="46"/>
      <c r="B107" s="47"/>
      <c r="C107" s="48" t="s">
        <v>199</v>
      </c>
      <c r="D107" s="48" t="s">
        <v>254</v>
      </c>
      <c r="E107" s="49" t="s">
        <v>271</v>
      </c>
      <c r="F107" s="47" t="s">
        <v>272</v>
      </c>
      <c r="G107" s="47" t="s">
        <v>206</v>
      </c>
      <c r="H107" s="50" t="str">
        <f>_xlfn.DISPIMG("ID_CEC8C2763671464980A913980B91865D",1)</f>
        <v>=DISPIMG("ID_CEC8C2763671464980A913980B91865D",1)</v>
      </c>
    </row>
    <row r="108" s="20" customFormat="1" ht="50" customHeight="1" spans="1:8">
      <c r="A108" s="46"/>
      <c r="B108" s="47"/>
      <c r="C108" s="48" t="s">
        <v>199</v>
      </c>
      <c r="D108" s="48" t="s">
        <v>254</v>
      </c>
      <c r="E108" s="49" t="s">
        <v>273</v>
      </c>
      <c r="F108" s="47" t="s">
        <v>272</v>
      </c>
      <c r="G108" s="47" t="s">
        <v>206</v>
      </c>
      <c r="H108" s="50" t="str">
        <f>_xlfn.DISPIMG("ID_CEC8C2763671464980A913980B91865D",1)</f>
        <v>=DISPIMG("ID_CEC8C2763671464980A913980B91865D",1)</v>
      </c>
    </row>
    <row r="109" s="20" customFormat="1" ht="50" customHeight="1" spans="1:8">
      <c r="A109" s="46"/>
      <c r="B109" s="47"/>
      <c r="C109" s="48" t="s">
        <v>199</v>
      </c>
      <c r="D109" s="48" t="s">
        <v>254</v>
      </c>
      <c r="E109" s="49" t="s">
        <v>274</v>
      </c>
      <c r="F109" s="47" t="s">
        <v>272</v>
      </c>
      <c r="G109" s="47" t="s">
        <v>206</v>
      </c>
      <c r="H109" s="50" t="str">
        <f>_xlfn.DISPIMG("ID_CEC8C2763671464980A913980B91865D",1)</f>
        <v>=DISPIMG("ID_CEC8C2763671464980A913980B91865D",1)</v>
      </c>
    </row>
    <row r="110" s="20" customFormat="1" ht="50" customHeight="1" spans="1:8">
      <c r="A110" s="46"/>
      <c r="B110" s="47"/>
      <c r="C110" s="48" t="s">
        <v>199</v>
      </c>
      <c r="D110" s="48" t="s">
        <v>254</v>
      </c>
      <c r="E110" s="49" t="s">
        <v>275</v>
      </c>
      <c r="F110" s="47" t="s">
        <v>272</v>
      </c>
      <c r="G110" s="47" t="s">
        <v>206</v>
      </c>
      <c r="H110" s="50" t="str">
        <f>_xlfn.DISPIMG("ID_CEC8C2763671464980A913980B91865D",1)</f>
        <v>=DISPIMG("ID_CEC8C2763671464980A913980B91865D",1)</v>
      </c>
    </row>
    <row r="111" s="20" customFormat="1" ht="50" customHeight="1" spans="1:8">
      <c r="A111" s="46"/>
      <c r="B111" s="47"/>
      <c r="C111" s="48" t="s">
        <v>199</v>
      </c>
      <c r="D111" s="48" t="s">
        <v>254</v>
      </c>
      <c r="E111" s="49" t="s">
        <v>141</v>
      </c>
      <c r="F111" s="47" t="s">
        <v>255</v>
      </c>
      <c r="G111" s="47" t="s">
        <v>202</v>
      </c>
      <c r="H111" s="50" t="str">
        <f>_xlfn.DISPIMG("ID_27F7688F337D48F2BD29EE955CF8AF04",1)</f>
        <v>=DISPIMG("ID_27F7688F337D48F2BD29EE955CF8AF04",1)</v>
      </c>
    </row>
    <row r="112" s="20" customFormat="1" ht="50" customHeight="1" spans="1:8">
      <c r="A112" s="46"/>
      <c r="B112" s="47"/>
      <c r="C112" s="48" t="s">
        <v>199</v>
      </c>
      <c r="D112" s="48" t="s">
        <v>254</v>
      </c>
      <c r="E112" s="49" t="s">
        <v>276</v>
      </c>
      <c r="F112" s="47" t="s">
        <v>277</v>
      </c>
      <c r="G112" s="47" t="s">
        <v>206</v>
      </c>
      <c r="H112" s="50" t="str">
        <f>_xlfn.DISPIMG("ID_27F7688F337D48F2BD29EE955CF8AF04",1)</f>
        <v>=DISPIMG("ID_27F7688F337D48F2BD29EE955CF8AF04",1)</v>
      </c>
    </row>
    <row r="113" s="20" customFormat="1" ht="50" customHeight="1" spans="1:8">
      <c r="A113" s="46"/>
      <c r="B113" s="47"/>
      <c r="C113" s="48" t="s">
        <v>199</v>
      </c>
      <c r="D113" s="48" t="s">
        <v>254</v>
      </c>
      <c r="E113" s="49" t="s">
        <v>278</v>
      </c>
      <c r="F113" s="47" t="s">
        <v>277</v>
      </c>
      <c r="G113" s="47" t="s">
        <v>206</v>
      </c>
      <c r="H113" s="50" t="str">
        <f>_xlfn.DISPIMG("ID_27F7688F337D48F2BD29EE955CF8AF04",1)</f>
        <v>=DISPIMG("ID_27F7688F337D48F2BD29EE955CF8AF04",1)</v>
      </c>
    </row>
    <row r="114" s="20" customFormat="1" ht="50" customHeight="1" spans="1:8">
      <c r="A114" s="46"/>
      <c r="B114" s="47"/>
      <c r="C114" s="48" t="s">
        <v>199</v>
      </c>
      <c r="D114" s="48" t="s">
        <v>254</v>
      </c>
      <c r="E114" s="49" t="s">
        <v>279</v>
      </c>
      <c r="F114" s="47" t="s">
        <v>277</v>
      </c>
      <c r="G114" s="47" t="s">
        <v>206</v>
      </c>
      <c r="H114" s="50" t="str">
        <f>_xlfn.DISPIMG("ID_27F7688F337D48F2BD29EE955CF8AF04",1)</f>
        <v>=DISPIMG("ID_27F7688F337D48F2BD29EE955CF8AF04",1)</v>
      </c>
    </row>
    <row r="115" s="20" customFormat="1" ht="50" customHeight="1" spans="1:8">
      <c r="A115" s="46"/>
      <c r="B115" s="47"/>
      <c r="C115" s="48" t="s">
        <v>199</v>
      </c>
      <c r="D115" s="48" t="s">
        <v>254</v>
      </c>
      <c r="E115" s="49" t="s">
        <v>280</v>
      </c>
      <c r="F115" s="47" t="s">
        <v>277</v>
      </c>
      <c r="G115" s="47" t="s">
        <v>206</v>
      </c>
      <c r="H115" s="50" t="str">
        <f>_xlfn.DISPIMG("ID_27F7688F337D48F2BD29EE955CF8AF04",1)</f>
        <v>=DISPIMG("ID_27F7688F337D48F2BD29EE955CF8AF04",1)</v>
      </c>
    </row>
    <row r="116" s="16" customFormat="1" ht="50" customHeight="1" spans="1:8">
      <c r="A116" s="22"/>
      <c r="B116" s="28"/>
      <c r="C116" s="29"/>
      <c r="D116" s="29"/>
      <c r="E116" s="51"/>
      <c r="F116" s="52"/>
      <c r="G116" s="52"/>
      <c r="H116" s="53"/>
    </row>
    <row r="117" s="16" customFormat="1" spans="1:1">
      <c r="A117" s="22"/>
    </row>
    <row r="118" s="16" customFormat="1" spans="1:1">
      <c r="A118" s="22"/>
    </row>
    <row r="119" s="16" customFormat="1" ht="18.75" spans="1:8">
      <c r="A119" s="23" t="s">
        <v>281</v>
      </c>
      <c r="B119" s="24"/>
      <c r="C119" s="24"/>
      <c r="D119" s="24"/>
      <c r="E119" s="24"/>
      <c r="F119" s="24"/>
      <c r="G119" s="24"/>
      <c r="H119" s="21"/>
    </row>
    <row r="120" s="16" customFormat="1" spans="1:1">
      <c r="A120" s="22"/>
    </row>
    <row r="121" s="16" customFormat="1" spans="1:8">
      <c r="A121" s="22"/>
      <c r="B121" s="25" t="s">
        <v>178</v>
      </c>
      <c r="C121" s="25" t="s">
        <v>179</v>
      </c>
      <c r="D121" s="25" t="s">
        <v>181</v>
      </c>
      <c r="E121" s="25" t="s">
        <v>282</v>
      </c>
      <c r="F121" s="25" t="s">
        <v>182</v>
      </c>
      <c r="G121" s="25" t="s">
        <v>183</v>
      </c>
      <c r="H121" s="27" t="s">
        <v>184</v>
      </c>
    </row>
    <row r="122" s="21" customFormat="1" ht="54" customHeight="1" spans="1:8">
      <c r="A122" s="54"/>
      <c r="B122" s="29">
        <v>1</v>
      </c>
      <c r="C122" s="29" t="s">
        <v>283</v>
      </c>
      <c r="D122" s="29" t="s">
        <v>284</v>
      </c>
      <c r="E122" s="55" t="s">
        <v>285</v>
      </c>
      <c r="F122" s="56"/>
      <c r="G122" s="56"/>
      <c r="H122" s="57"/>
    </row>
    <row r="124" s="21" customFormat="1" spans="1:8">
      <c r="A124" s="54"/>
      <c r="B124" s="29"/>
      <c r="C124" s="29"/>
      <c r="D124" s="29"/>
      <c r="E124" s="55"/>
      <c r="F124" s="56"/>
      <c r="G124" s="56"/>
      <c r="H124" s="57"/>
    </row>
    <row r="125" s="21" customFormat="1" spans="1:8">
      <c r="A125" s="54"/>
      <c r="B125" s="29"/>
      <c r="C125" s="29"/>
      <c r="D125" s="29"/>
      <c r="E125" s="55"/>
      <c r="F125" s="56"/>
      <c r="G125" s="56"/>
      <c r="H125" s="57"/>
    </row>
    <row r="126" s="21" customFormat="1" spans="1:8">
      <c r="A126" s="54"/>
      <c r="B126" s="29"/>
      <c r="C126" s="29"/>
      <c r="D126" s="29"/>
      <c r="E126" s="55"/>
      <c r="F126" s="56"/>
      <c r="G126" s="56"/>
      <c r="H126" s="57"/>
    </row>
    <row r="127" s="21" customFormat="1" spans="1:8">
      <c r="A127" s="54"/>
      <c r="B127" s="29"/>
      <c r="C127" s="29"/>
      <c r="D127" s="29"/>
      <c r="E127" s="55"/>
      <c r="F127" s="56"/>
      <c r="G127" s="56"/>
      <c r="H127" s="57"/>
    </row>
    <row r="128" s="21" customFormat="1" spans="1:8">
      <c r="A128" s="54"/>
      <c r="B128" s="29"/>
      <c r="C128" s="29"/>
      <c r="D128" s="29"/>
      <c r="E128" s="55"/>
      <c r="F128" s="56"/>
      <c r="G128" s="56"/>
      <c r="H128" s="57"/>
    </row>
    <row r="129" s="21" customFormat="1" spans="1:8">
      <c r="A129" s="54"/>
      <c r="B129" s="29"/>
      <c r="C129" s="29"/>
      <c r="D129" s="29"/>
      <c r="E129" s="55"/>
      <c r="F129" s="56"/>
      <c r="G129" s="56"/>
      <c r="H129" s="57"/>
    </row>
    <row r="130" s="21" customFormat="1" spans="1:8">
      <c r="A130" s="54"/>
      <c r="B130" s="29"/>
      <c r="C130" s="29"/>
      <c r="D130" s="29"/>
      <c r="E130" s="55"/>
      <c r="F130" s="56"/>
      <c r="G130" s="56"/>
      <c r="H130" s="57"/>
    </row>
    <row r="131" s="21" customFormat="1" spans="1:8">
      <c r="A131" s="54"/>
      <c r="B131" s="29"/>
      <c r="C131" s="29"/>
      <c r="D131" s="29"/>
      <c r="E131" s="55"/>
      <c r="F131" s="56"/>
      <c r="G131" s="56"/>
      <c r="H131" s="57"/>
    </row>
    <row r="132" s="21" customFormat="1" spans="1:8">
      <c r="A132" s="54"/>
      <c r="B132" s="29"/>
      <c r="C132" s="29"/>
      <c r="D132" s="29"/>
      <c r="E132" s="55"/>
      <c r="F132" s="56"/>
      <c r="G132" s="56"/>
      <c r="H132" s="57"/>
    </row>
    <row r="133" s="21" customFormat="1" spans="1:8">
      <c r="A133" s="54"/>
      <c r="B133" s="29"/>
      <c r="C133" s="29"/>
      <c r="D133" s="29"/>
      <c r="E133" s="55"/>
      <c r="F133" s="56"/>
      <c r="G133" s="56"/>
      <c r="H133" s="57"/>
    </row>
    <row r="134" s="21" customFormat="1" spans="1:8">
      <c r="A134" s="54"/>
      <c r="B134" s="29"/>
      <c r="C134" s="29"/>
      <c r="D134" s="29"/>
      <c r="E134" s="55"/>
      <c r="F134" s="56"/>
      <c r="G134" s="56"/>
      <c r="H134" s="57"/>
    </row>
    <row r="135" s="21" customFormat="1" spans="1:8">
      <c r="A135" s="54"/>
      <c r="B135" s="29"/>
      <c r="C135" s="29"/>
      <c r="D135" s="29"/>
      <c r="E135" s="55"/>
      <c r="F135" s="56"/>
      <c r="G135" s="56"/>
      <c r="H135" s="57"/>
    </row>
    <row r="136" s="21" customFormat="1" spans="1:8">
      <c r="A136" s="54"/>
      <c r="B136" s="29"/>
      <c r="C136" s="29"/>
      <c r="D136" s="29"/>
      <c r="E136" s="55"/>
      <c r="F136" s="56"/>
      <c r="G136" s="56"/>
      <c r="H136" s="57"/>
    </row>
    <row r="137" s="21" customFormat="1" spans="1:8">
      <c r="A137" s="54"/>
      <c r="B137" s="29"/>
      <c r="C137" s="29"/>
      <c r="D137" s="29"/>
      <c r="E137" s="55"/>
      <c r="F137" s="56"/>
      <c r="G137" s="56"/>
      <c r="H137" s="57"/>
    </row>
    <row r="138" s="21" customFormat="1" spans="1:8">
      <c r="A138" s="54"/>
      <c r="B138" s="29"/>
      <c r="C138" s="29"/>
      <c r="D138" s="29"/>
      <c r="E138" s="55"/>
      <c r="F138" s="56"/>
      <c r="G138" s="56"/>
      <c r="H138" s="57"/>
    </row>
    <row r="139" s="21" customFormat="1" spans="1:8">
      <c r="A139" s="54"/>
      <c r="B139" s="29"/>
      <c r="C139" s="29"/>
      <c r="D139" s="29"/>
      <c r="E139" s="55"/>
      <c r="F139" s="56"/>
      <c r="G139" s="56"/>
      <c r="H139" s="57"/>
    </row>
    <row r="140" s="21" customFormat="1" spans="1:8">
      <c r="A140" s="54"/>
      <c r="B140" s="29"/>
      <c r="C140" s="29"/>
      <c r="D140" s="29"/>
      <c r="E140" s="55"/>
      <c r="F140" s="56"/>
      <c r="G140" s="56"/>
      <c r="H140" s="57"/>
    </row>
    <row r="141" s="21" customFormat="1" spans="1:8">
      <c r="A141" s="54"/>
      <c r="B141" s="29"/>
      <c r="C141" s="29"/>
      <c r="D141" s="29"/>
      <c r="E141" s="55"/>
      <c r="F141" s="56"/>
      <c r="G141" s="56"/>
      <c r="H141" s="57"/>
    </row>
    <row r="142" s="21" customFormat="1" spans="1:8">
      <c r="A142" s="54"/>
      <c r="B142" s="29"/>
      <c r="C142" s="29"/>
      <c r="D142" s="29"/>
      <c r="E142" s="55"/>
      <c r="F142" s="56"/>
      <c r="G142" s="56"/>
      <c r="H142" s="57"/>
    </row>
    <row r="143" s="21" customFormat="1" spans="1:8">
      <c r="A143" s="54"/>
      <c r="B143" s="29"/>
      <c r="C143" s="29"/>
      <c r="D143" s="29"/>
      <c r="E143" s="55"/>
      <c r="F143" s="56"/>
      <c r="G143" s="56"/>
      <c r="H143" s="57"/>
    </row>
    <row r="144" s="21" customFormat="1" spans="1:8">
      <c r="A144" s="54"/>
      <c r="B144" s="29"/>
      <c r="C144" s="29"/>
      <c r="D144" s="29"/>
      <c r="E144" s="55"/>
      <c r="F144" s="56"/>
      <c r="G144" s="56"/>
      <c r="H144" s="57"/>
    </row>
    <row r="145" s="21" customFormat="1" spans="1:8">
      <c r="A145" s="54"/>
      <c r="B145" s="29"/>
      <c r="C145" s="29"/>
      <c r="D145" s="29"/>
      <c r="E145" s="55"/>
      <c r="F145" s="56"/>
      <c r="G145" s="56"/>
      <c r="H145" s="57"/>
    </row>
    <row r="146" s="21" customFormat="1" spans="1:8">
      <c r="A146" s="54"/>
      <c r="B146" s="29"/>
      <c r="C146" s="29"/>
      <c r="D146" s="29"/>
      <c r="E146" s="55"/>
      <c r="F146" s="56"/>
      <c r="G146" s="56"/>
      <c r="H146" s="57"/>
    </row>
    <row r="147" s="16" customFormat="1" spans="1:1">
      <c r="A147" s="22"/>
    </row>
    <row r="148" s="16" customFormat="1" ht="18.75" spans="1:8">
      <c r="A148" s="23" t="s">
        <v>286</v>
      </c>
      <c r="B148" s="24"/>
      <c r="C148" s="24"/>
      <c r="D148" s="24"/>
      <c r="E148" s="24"/>
      <c r="F148" s="24"/>
      <c r="G148" s="24"/>
      <c r="H148" s="21"/>
    </row>
    <row r="149" s="16" customFormat="1" spans="1:1">
      <c r="A149" s="22"/>
    </row>
    <row r="151" s="16" customFormat="1" spans="1:8">
      <c r="A151" s="22"/>
      <c r="B151" s="25" t="s">
        <v>178</v>
      </c>
      <c r="C151" s="25" t="s">
        <v>179</v>
      </c>
      <c r="D151" s="25" t="s">
        <v>180</v>
      </c>
      <c r="E151" s="25" t="s">
        <v>181</v>
      </c>
      <c r="F151" s="25" t="s">
        <v>182</v>
      </c>
      <c r="G151" s="25" t="s">
        <v>183</v>
      </c>
      <c r="H151" s="27" t="s">
        <v>184</v>
      </c>
    </row>
    <row r="152" s="21" customFormat="1" ht="56" customHeight="1" spans="1:8">
      <c r="A152" s="54"/>
      <c r="B152" s="29">
        <v>1</v>
      </c>
      <c r="C152" s="29" t="s">
        <v>199</v>
      </c>
      <c r="D152" s="29" t="s">
        <v>287</v>
      </c>
      <c r="E152" s="55" t="s">
        <v>288</v>
      </c>
      <c r="F152" s="55" t="s">
        <v>288</v>
      </c>
      <c r="G152" s="56"/>
      <c r="H152" s="57" t="str">
        <f>_xlfn.DISPIMG("ID_3069D425957948B3A9699737E4C21671",1)</f>
        <v>=DISPIMG("ID_3069D425957948B3A9699737E4C21671",1)</v>
      </c>
    </row>
    <row r="153" s="21" customFormat="1" ht="78" customHeight="1" spans="1:8">
      <c r="A153" s="54"/>
      <c r="B153" s="29"/>
      <c r="C153" s="29"/>
      <c r="D153" s="29"/>
      <c r="E153" s="58"/>
      <c r="F153" s="56"/>
      <c r="G153" s="56"/>
      <c r="H153" s="57"/>
    </row>
    <row r="154" s="21" customFormat="1" ht="72.95" customHeight="1" spans="1:8">
      <c r="A154" s="54"/>
      <c r="B154" s="29"/>
      <c r="C154" s="29"/>
      <c r="D154" s="29"/>
      <c r="E154" s="58"/>
      <c r="F154" s="56"/>
      <c r="G154" s="56"/>
      <c r="H154" s="57"/>
    </row>
    <row r="155" s="21" customFormat="1" ht="69" customHeight="1" spans="1:8">
      <c r="A155" s="54"/>
      <c r="B155" s="29"/>
      <c r="C155" s="29"/>
      <c r="D155" s="29"/>
      <c r="E155" s="58"/>
      <c r="F155" s="56"/>
      <c r="G155" s="56"/>
      <c r="H155" s="57"/>
    </row>
    <row r="156" s="21" customFormat="1" ht="75" customHeight="1" spans="1:8">
      <c r="A156" s="54"/>
      <c r="B156" s="29"/>
      <c r="C156" s="29"/>
      <c r="D156" s="29"/>
      <c r="E156" s="58"/>
      <c r="F156" s="56"/>
      <c r="G156" s="56"/>
      <c r="H156" s="57"/>
    </row>
    <row r="157" s="21" customFormat="1" ht="78.95" customHeight="1" spans="1:8">
      <c r="A157" s="54"/>
      <c r="B157" s="29"/>
      <c r="C157" s="29"/>
      <c r="D157" s="29"/>
      <c r="E157" s="58"/>
      <c r="F157" s="56"/>
      <c r="G157" s="56"/>
      <c r="H157" s="57"/>
    </row>
    <row r="158" s="21" customFormat="1" ht="72" customHeight="1" spans="1:8">
      <c r="A158" s="54"/>
      <c r="B158" s="29"/>
      <c r="C158" s="29"/>
      <c r="D158" s="29"/>
      <c r="E158" s="58"/>
      <c r="F158" s="56"/>
      <c r="G158" s="56"/>
      <c r="H158" s="57"/>
    </row>
    <row r="159" s="21" customFormat="1" ht="96.95" customHeight="1" spans="1:8">
      <c r="A159" s="54"/>
      <c r="B159" s="29"/>
      <c r="C159" s="29"/>
      <c r="D159" s="29"/>
      <c r="E159" s="58"/>
      <c r="F159" s="56"/>
      <c r="G159" s="56"/>
      <c r="H159" s="57"/>
    </row>
    <row r="160" s="21" customFormat="1" ht="104.1" customHeight="1" spans="1:8">
      <c r="A160" s="54"/>
      <c r="B160" s="29"/>
      <c r="C160" s="29"/>
      <c r="D160" s="29"/>
      <c r="E160" s="58"/>
      <c r="F160" s="56"/>
      <c r="G160" s="56"/>
      <c r="H160" s="57"/>
    </row>
    <row r="161" s="21" customFormat="1" ht="87" customHeight="1" spans="1:8">
      <c r="A161" s="54"/>
      <c r="B161" s="29"/>
      <c r="C161" s="29"/>
      <c r="D161" s="29"/>
      <c r="E161" s="58"/>
      <c r="F161" s="56"/>
      <c r="G161" s="56"/>
      <c r="H161" s="57"/>
    </row>
    <row r="162" s="21" customFormat="1" ht="84.95" customHeight="1" spans="1:8">
      <c r="A162" s="54"/>
      <c r="B162" s="29"/>
      <c r="C162" s="29"/>
      <c r="D162" s="29"/>
      <c r="E162" s="58"/>
      <c r="F162" s="56"/>
      <c r="G162" s="56"/>
      <c r="H162" s="57"/>
    </row>
    <row r="163" s="21" customFormat="1" ht="86.1" customHeight="1" spans="1:8">
      <c r="A163" s="54"/>
      <c r="B163" s="29"/>
      <c r="C163" s="29"/>
      <c r="D163" s="29"/>
      <c r="E163" s="58"/>
      <c r="F163" s="56"/>
      <c r="G163" s="56"/>
      <c r="H163" s="57"/>
    </row>
    <row r="164" s="21" customFormat="1" ht="78" customHeight="1" spans="1:8">
      <c r="A164" s="54"/>
      <c r="B164" s="29"/>
      <c r="C164" s="29"/>
      <c r="D164" s="29"/>
      <c r="E164" s="58"/>
      <c r="F164" s="56"/>
      <c r="G164" s="56"/>
      <c r="H164" s="57"/>
    </row>
    <row r="165" s="21" customFormat="1" ht="81.95" customHeight="1" spans="1:8">
      <c r="A165" s="54"/>
      <c r="B165" s="29"/>
      <c r="C165" s="29"/>
      <c r="D165" s="29"/>
      <c r="E165" s="58"/>
      <c r="F165" s="56"/>
      <c r="G165" s="56"/>
      <c r="H165" s="59"/>
    </row>
    <row r="166" s="21" customFormat="1" ht="93" customHeight="1" spans="1:8">
      <c r="A166" s="54"/>
      <c r="B166" s="29"/>
      <c r="C166" s="29"/>
      <c r="D166" s="29"/>
      <c r="E166" s="58"/>
      <c r="F166" s="56"/>
      <c r="G166" s="56"/>
      <c r="H166" s="57"/>
    </row>
    <row r="167" s="21" customFormat="1" ht="96.95" customHeight="1" spans="1:8">
      <c r="A167" s="54"/>
      <c r="B167" s="29"/>
      <c r="C167" s="29"/>
      <c r="D167" s="29"/>
      <c r="E167" s="58"/>
      <c r="F167" s="56"/>
      <c r="G167" s="56"/>
      <c r="H167" s="57"/>
    </row>
    <row r="168" s="21" customFormat="1" ht="81" customHeight="1" spans="1:8">
      <c r="A168" s="54"/>
      <c r="B168" s="29"/>
      <c r="C168" s="29"/>
      <c r="D168" s="29"/>
      <c r="E168" s="58"/>
      <c r="F168" s="56"/>
      <c r="G168" s="56"/>
      <c r="H168" s="57"/>
    </row>
    <row r="169" s="21" customFormat="1" ht="84" customHeight="1" spans="1:8">
      <c r="A169" s="54"/>
      <c r="B169" s="29"/>
      <c r="C169" s="29"/>
      <c r="D169" s="29"/>
      <c r="E169" s="58"/>
      <c r="F169" s="56"/>
      <c r="G169" s="56"/>
      <c r="H169" s="57"/>
    </row>
    <row r="170" s="21" customFormat="1" ht="84" customHeight="1" spans="1:8">
      <c r="A170" s="54"/>
      <c r="B170" s="29"/>
      <c r="C170" s="29"/>
      <c r="D170" s="29"/>
      <c r="E170" s="58"/>
      <c r="F170" s="56"/>
      <c r="G170" s="56"/>
      <c r="H170" s="57"/>
    </row>
    <row r="171" s="21" customFormat="1" ht="72" customHeight="1" spans="1:8">
      <c r="A171" s="54"/>
      <c r="B171" s="29"/>
      <c r="C171" s="29"/>
      <c r="D171" s="29"/>
      <c r="E171" s="58"/>
      <c r="F171" s="56"/>
      <c r="G171" s="56"/>
      <c r="H171" s="57"/>
    </row>
    <row r="172" s="21" customFormat="1" ht="84" customHeight="1" spans="1:8">
      <c r="A172" s="54"/>
      <c r="B172" s="29"/>
      <c r="C172" s="29"/>
      <c r="D172" s="29"/>
      <c r="E172" s="58"/>
      <c r="F172" s="56"/>
      <c r="G172" s="56"/>
      <c r="H172" s="57"/>
    </row>
    <row r="173" s="21" customFormat="1" ht="81.95" customHeight="1" spans="1:8">
      <c r="A173" s="54"/>
      <c r="B173" s="29"/>
      <c r="C173" s="29"/>
      <c r="D173" s="29"/>
      <c r="E173" s="58"/>
      <c r="F173" s="56"/>
      <c r="G173" s="56"/>
      <c r="H173" s="57"/>
    </row>
    <row r="174" s="21" customFormat="1" ht="75" customHeight="1" spans="1:8">
      <c r="A174" s="54"/>
      <c r="B174" s="29"/>
      <c r="C174" s="29"/>
      <c r="D174" s="29"/>
      <c r="E174" s="58"/>
      <c r="F174" s="56"/>
      <c r="G174" s="56"/>
      <c r="H174" s="57"/>
    </row>
    <row r="175" s="16" customFormat="1" spans="1:8">
      <c r="A175" s="22"/>
      <c r="B175" s="60"/>
      <c r="C175" s="60"/>
      <c r="D175" s="60"/>
      <c r="E175" s="60"/>
      <c r="F175" s="60"/>
      <c r="G175" s="60"/>
      <c r="H175" s="60"/>
    </row>
  </sheetData>
  <dataValidations count="1">
    <dataValidation type="list" allowBlank="1" showInputMessage="1" showErrorMessage="1" sqref="C2 C4:C25 C27:C122 C124:C149 C151:C174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8"/>
  <sheetViews>
    <sheetView workbookViewId="0">
      <selection activeCell="B44" sqref="B44:G44"/>
    </sheetView>
  </sheetViews>
  <sheetFormatPr defaultColWidth="9" defaultRowHeight="13.5"/>
  <sheetData>
    <row r="1" s="2" customFormat="1" ht="29.25" spans="1:16383">
      <c r="A1" s="1" t="s">
        <v>289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</row>
    <row r="2" s="2" customFormat="1" ht="16.5"/>
    <row r="3" s="2" customFormat="1" ht="22.5" spans="2:8">
      <c r="B3" s="3" t="s">
        <v>290</v>
      </c>
      <c r="C3" s="3"/>
      <c r="D3" s="3"/>
      <c r="E3" s="3"/>
      <c r="F3" s="3"/>
      <c r="G3" s="3"/>
      <c r="H3" s="3"/>
    </row>
    <row r="4" s="2" customFormat="1" ht="16.5"/>
    <row r="5" s="2" customFormat="1" ht="16.5" spans="2:8">
      <c r="B5" s="4" t="s">
        <v>291</v>
      </c>
      <c r="C5" s="5" t="s">
        <v>292</v>
      </c>
      <c r="D5" s="5" t="s">
        <v>293</v>
      </c>
      <c r="E5" s="5" t="s">
        <v>294</v>
      </c>
      <c r="F5" s="5" t="s">
        <v>295</v>
      </c>
      <c r="G5" s="5" t="s">
        <v>296</v>
      </c>
      <c r="H5" s="5" t="s">
        <v>297</v>
      </c>
    </row>
    <row r="6" s="2" customFormat="1" ht="16.5" spans="2:8">
      <c r="B6" s="6" t="s">
        <v>298</v>
      </c>
      <c r="C6" s="7" t="s">
        <v>299</v>
      </c>
      <c r="D6" s="7" t="s">
        <v>299</v>
      </c>
      <c r="E6" s="7" t="s">
        <v>299</v>
      </c>
      <c r="F6" s="7" t="s">
        <v>300</v>
      </c>
      <c r="G6" s="7" t="s">
        <v>299</v>
      </c>
      <c r="H6" s="7" t="s">
        <v>299</v>
      </c>
    </row>
    <row r="7" s="2" customFormat="1" ht="90" spans="2:8">
      <c r="B7" s="8" t="s">
        <v>301</v>
      </c>
      <c r="C7" s="7">
        <v>1</v>
      </c>
      <c r="D7" s="7">
        <v>1</v>
      </c>
      <c r="E7" s="7">
        <v>1</v>
      </c>
      <c r="F7" s="7">
        <v>1</v>
      </c>
      <c r="G7" s="7">
        <v>1</v>
      </c>
      <c r="H7" s="7">
        <v>1</v>
      </c>
    </row>
    <row r="8" s="2" customFormat="1" ht="16.5" spans="2:8">
      <c r="B8" s="6" t="s">
        <v>302</v>
      </c>
      <c r="C8" s="9"/>
      <c r="D8" s="9"/>
      <c r="E8" s="9"/>
      <c r="F8" s="9"/>
      <c r="G8" s="9"/>
      <c r="H8" s="9"/>
    </row>
    <row r="9" s="2" customFormat="1" ht="16.5" spans="2:8">
      <c r="B9" s="4" t="s">
        <v>303</v>
      </c>
      <c r="C9" s="7"/>
      <c r="D9" s="7"/>
      <c r="E9" s="7"/>
      <c r="F9" s="7"/>
      <c r="G9" s="7"/>
      <c r="H9" s="7"/>
    </row>
    <row r="10" s="2" customFormat="1" ht="16.5" spans="2:8">
      <c r="B10" s="10"/>
      <c r="C10" s="7"/>
      <c r="D10" s="7"/>
      <c r="E10" s="7"/>
      <c r="F10" s="7"/>
      <c r="G10" s="7"/>
      <c r="H10" s="7"/>
    </row>
    <row r="11" s="2" customFormat="1" ht="16.5" spans="2:8">
      <c r="B11" s="10"/>
      <c r="C11" s="7"/>
      <c r="D11" s="7"/>
      <c r="E11" s="11"/>
      <c r="F11" s="11"/>
      <c r="G11" s="11"/>
      <c r="H11" s="11"/>
    </row>
    <row r="12" s="2" customFormat="1" ht="16.5" spans="2:8">
      <c r="B12" s="10"/>
      <c r="C12" s="7"/>
      <c r="D12" s="7"/>
      <c r="E12" s="11"/>
      <c r="F12" s="11"/>
      <c r="G12" s="11"/>
      <c r="H12" s="11"/>
    </row>
    <row r="13" s="2" customFormat="1" ht="16.5" spans="2:8">
      <c r="B13" s="12"/>
      <c r="C13" s="7"/>
      <c r="D13" s="7"/>
      <c r="E13" s="7"/>
      <c r="F13" s="7"/>
      <c r="G13" s="7"/>
      <c r="H13" s="7"/>
    </row>
    <row r="14" s="2" customFormat="1" ht="16.5"/>
    <row r="15" s="2" customFormat="1" ht="16.5"/>
    <row r="16" s="2" customFormat="1" ht="16.5" spans="2:2">
      <c r="B16" s="13" t="s">
        <v>304</v>
      </c>
    </row>
    <row r="17" s="2" customFormat="1" ht="16.5"/>
    <row r="18" s="2" customFormat="1" ht="16.5" spans="2:7">
      <c r="B18" s="14" t="s">
        <v>305</v>
      </c>
      <c r="C18" s="15"/>
      <c r="D18" s="15"/>
      <c r="E18" s="15"/>
      <c r="F18" s="15"/>
      <c r="G18" s="15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"/>
  <sheetViews>
    <sheetView tabSelected="1" topLeftCell="A18" workbookViewId="0">
      <selection activeCell="L36" sqref="L36"/>
    </sheetView>
  </sheetViews>
  <sheetFormatPr defaultColWidth="9" defaultRowHeight="13.5"/>
  <sheetData>
    <row r="1" customFormat="1" ht="29.25" customHeight="1" spans="1:16383">
      <c r="A1" s="1" t="s">
        <v>306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</row>
  </sheetData>
  <mergeCells count="1">
    <mergeCell ref="A1:XFC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</vt:lpstr>
      <vt:lpstr>职业技能规划</vt:lpstr>
      <vt:lpstr>功能美需 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爱玩手机的猫</cp:lastModifiedBy>
  <dcterms:created xsi:type="dcterms:W3CDTF">2023-05-12T11:15:00Z</dcterms:created>
  <dcterms:modified xsi:type="dcterms:W3CDTF">2025-10-24T01:16:12Z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BB7DD2E8F2D544A0B664A3A41DB65A5A_12</vt:lpwstr>
  </property>
</Properties>
</file>