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统一界面规则" sheetId="10" r:id="rId3"/>
    <sheet name="界面&amp;功能 " sheetId="6" r:id="rId4"/>
    <sheet name="杂项" sheetId="9" r:id="rId5"/>
    <sheet name="表格结构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1" name="ID_6EA8D2FD06F149BD9FF7B8E57BA78D4A" descr="物品类型及对应展示信息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3385" y="1725930"/>
          <a:ext cx="10091420" cy="9412605"/>
        </a:xfrm>
        <a:prstGeom prst="rect">
          <a:avLst/>
        </a:prstGeom>
      </xdr:spPr>
    </xdr:pic>
    <etc:extObjData etc:type="1BCC2C28-871D-48CB-8BE0-2867F7803ADB" etc:data="ewoJIkZpbGVDb250ZW50IiA6ICJVRXNEQkJRQUFBQUlBQTVMQmxudndPZkRtZ0VBQU9jREFBQU1BQUFBWkc5amRXMWxiblF1ZUcxc2ZWUGJib0pBRUgxdjBuOGd2S01Mb2dYRkdxUFJOdW5GUkszUFd4aGdLK3lTZGZHU3B2L2VCYlhpcW9XRXdKd3pjODdPREY1dm15YmFHdmlLTU5yVnpSclNOYUErQ3dpTnV2cDhOakljdmZkNGYrY05tWituUUlYMjhjZEZOYWRtNnBwRXFqRlVSc1k1Q2JyNmQyajdZYk1aTmd6VGZYQU1Pd2h0dzhWbXkyaTBIT1FqQ0p0aDhQbWp5L3Fhdkx3Slp4bHdRV0IxaUpUUmZpN1lDOTZ4WEdwTEJiMWVCV2NraFlSUVdKQkF4Q1dPRURxbkRIQ1N5T1NiSmFZeDI0dzV5N00zbk1JVmZKaVJLOUcrTDhnYW5ta0Eyd0pWTktjK0I2QW5VNjUxbGZBRUpJcjNucENqTUNZSkZpSGphWUZ1Q0QwSFgrV0F3dDIvbEFFSExDQTRqR2F2VVE3c2tzVjRBZU1ndlZGaktCOEZ3MEtXYlNESFFDME51VzNMYmx1dTRobEhzQ3FZbVh4UkhPTk1tbGI2NjlVdlJ1Nk5NUlhpUFJQU2REVi93Zmh5aUhkbGZ1ZDRvdzVTVmI0WW54Ri9XZkFhQ2tib0NWUEhJVEFYeDJNcTJJaFFzb3B2Z0dWaXNZUmxmeHhIWGI1OThwSFFmR2lwaERrbG9ycTh5Z0JpVENNb25aK0xlL1hMUHNuVDgrVTBCaEFGeTZzZmYxbjU4UXRRU3dNRUZBQUFBQWdBTDVsdVdOdXVlZ25vRHdBQU5CSUFBQWdBQUFCdGJTNWlhMmwzYVRXWGhYYnlETmR0Y1pjQ0xlNFJnaE1DSVlGQUNPNGxPQlNwUWdzdFVxSDZ2TDMxdjk4NDQ5ekNISHV2TmRlVkNmWjc3TXg1MXJINXVGK2ZsQ1B2VVEzaWQ1YXllY0lIUVcybVVLMzRZRlhBSDJjYnpQZmF4ZVVSaDZPa0JrZlcwZnU3OGlvZGthdkUwWDg0Rm5Tei9oR0RFNnY0UGowZlpJNk5RVmxwT3hZbVQwN2lUTUxCY1g5K2NKcE9WNTlxRXdrbEJDelBsZjVhbytGNVpXT1RPRmZaM2hGSWhrUFh5YStvZWJqUWVodWIwYmlaUW9mU1Y3aHdoU21OdmxMa1BWY1hPTUdwRlZSY05lbE9MQnNVQkUvTklzaTQzOTNRTUpEbHVsVDdoM3JZWHZETEFnbk5ZNWNvbTFPR2tSbmphcHJUMjFoSzc1aWVXa1lWSWptQ2VMYUVLR3M2aVl2MGkvSEJIMzJURkxBWkozM0FheW00NldwMTEyM0trR0VyN0xtRVlnVkFma1o4V2lSbHBhZFAxSmkra3llQlVVakwraHE2WTVXTm1EOE96U2ViMkUwTjV2NVZYMit2Zis0YnVrOW1rN1VtMWc5SG1EcmE1UUJjckJUVW1IdC9IVnROQkg1NkRYYXVMdUkxdm1Ed0IvUngwTFZUQnJMYXlEV2xRZXBVSkQ1c040K0tyWWYxaDZGaW9ZRDRVOHlBeUlhZ2xEeklENldZVGpHdlpIMzZZMnAvME1HenBjeHp2eTVmRVpRVVFmYXZXQ1NyMkRsR3ZjNzhCRVVuRjdQWXNkYUpDZlZhOTJSWHJ2QlY2a25iWDRoOWUvRVFMengrYkIrOGVqSFpYekZ2TWg4MTB2RWZLc3ViYW9qU2dxRUNnSDFIVVgyb0p3REcxWHI3V1VTMWZDS3gzaUJBeUxkY3crNE9SZDVmUCtlQlVpZUdOYmgrS3kvREZ2WjN2S0V5Tk4yeVg2K0EwUTlPd21HZjM2SjBFNFU2bDg5OHpuYnZtYUIrVEduUmlkQVNxYU1rWmliMEtOcXlzSlBkODcrSXZiVWMyM0pvaWRNNkptcHh1RUU1RFViQW8yNzFtajNrRkgyM1E0RXc4ZnQ1bFRlNkJvM3pQdnRvVjVzalBuM3N5V1d5RUJCNnRUOGhSUEZVbWlpTS9kZURONVZiYnhXNFBzODNXZDVjcWFDOG0ramhscWJBVUVoanQvL3h2KzRvZkhnZ0I5OEV4bW1ZUHcyY2pSeUQycm9yZzVCZ01CTUlKSE9IelpHalRtSlpTejgzWnBzQ3pPbHllZzFEeklta2M4ekc3U0haSFBOeDRWZVphdnZYZmFVNkZ2K1AvL0wvM2Y4Qmo2RmhObnh4MGMyZG9uZ24wWWVNQ0s5blZlcmlzY2RzN2Fpd0ZpWlR5ZjdqZk5TeUFZQ2kvVk4vMW9Ba0Z5TmRqWm4vVnpNQytVNW5NQzZ5cXlQL3NJL2lRaE52QjluMmVUYkFFb2FDVHh3eFJGN095Vy9sRGt1R1ptZXZYeWpZK2VOL0xnQTB4bGdHMzkvY3BOVGdRcDVRN1ovT2IwTWpJaDJrTEZMSFQ2bDZmek4xVUNrN0V1UCs2dDV2c0Z0TEdtczhqVEhLWnNQRFczWmhOVEZLWSt0aTVuenVvZHVxWXdCRTg4NSt5WmJtZ1JwZlRCb2hMZjNZTHVNWjBWOGZ1cWs5M0p1SmhPeGpmK0wwTzZSNHc2MFNqTnZvSlliYitYVHNURHJvdCs1Nkgxd2lKU1JsbjlWTm5qTlFLZDZXbXdTZjU3TnhhNlZsRHpualh6b0tuTko0N2VkeWFuZ1BKcnBwL0dtemFPOUVaaHFHUWhaNTNHOVpYUisyRm9sejZoa0hUR3lqVkVKRElNaGx3NmZWYks1dUF3T0J2L3pabndkRnZQYitlNTh0OTNrQmpySDhXT3RZOWFLQjVwbEY0WHBERzB0K1JhNFhxY0hVWVhkRDhmV1hBNWhzeW5XN2d0K05PeGxjRHFKQnVabFF4VVgxK1V2RlRtcXRDb1Qrc0d0NzFPNnE0U1E1Zi94L3NSZDJ6QWszTnIxeGs0aTE0NXFmZ0RKbU9QYkxTVXB6ZjVhQ0NwaEZ2d0RaRGtaNmhGcUR3QTA0VGRvYllwMXYyOFJhaDhNaThYVmhSWEYwM05MMU0xQjg4bTJmYkk4dFFENU8vdkcvTThpQjJiUTRHSHl3OGg5K2pMSWM4UEh4WWxoUkZMZ1RjZklRYWJXeEd1UUgwMFJBQWJNRnRpaUxsYVNRUE0zYU5EcHNYMEg3SVF6bnBmelZYdjFST0E0TGhYUW1yL3E0cVJ2cG1BQk5wUHkzR1EwM29CVTBIejlyc29EMFF2VHc4M1JmTkVwUGU0MWFVWitKZWUvU1MxU0doVVFsU2tUTWlJWjNncmhlQkdCYS92Y3Y1MDRZWFpkYWVhN015aFdmbEtQdlVUQkVvMmRJeXBmUHNha29HWUU4K2N0NjJaM3hodVJFN3ZwbFlrQWRjRGEzYWQ2dmhWSW9LYUE0V2RPd1VDeEdvVjRUeDFlUlJXbzZGUndybllUMHpPR01QUlpxTHdKT3AxMk14dzZWS1NRUEJFRlVITkJaNjlOdGdhZndSeGNwZlQ0c1VwNVhKczhBbUUxME9QMkZoVUUzZzVTVERnd29zb1VMZmJMalZ3azk5ZllrempxKy8yZWVxOGFaT2RQYTU1N2RtRGRPeW5senRXQmdKUzJDKytZVjJJNCtsTWJ2Rm5vYUJlKzM1SGRVNXZDaEovajgvWTRSV0RYaExJa1ArdmE0b3lSR3hyZUhtTS9FZG9sSHZITzB1RzJkNUpCQktHZFU3YTM4dHRwaDBLV1A1QjQ3K2NsRUhaRU9yWERqTC84N1RwNGk0S1NkbVRFZzQ0MjdLWlZKQysvWTlpRTVtaGNNZytWOTFXUU1HR2pJa2NzbUx1VW1ubVNla0JHOXQxcFJuVXpqa3V4U2RKY25IUG1NcURGVzFCNXppS3ZuamlMcnptZk41d0pTQUlUbkxqZWZjb0VRcVdkNlNXWlFQQThpVkVJU3p6SzFhbDZ2Z3p3QmQ3S1kvOGQ2K1pvWnFaZlVrTWdhNFNqamdaQnI5MjhYRVpkWTJQME5GQzl5NkNVYVFXZERRZ2ZBOFp2UFo0TXM1SWQwb20wTXZYQ1dURndLM1RiSDk1ak5KMG1GZzl2U2Z1WEVScnhNUDdLN1BjOVJJand3Yzh4RURON01VazZSMG9jRnlPNi9uRjhFMzc2OWxCZm1LTUYycW1YZW1XUUxkdUF4Vmo0eUNrR0NqdXFsbXQ1NlM2NHBsVTFnNGNXenRldmlWS1FFeDY2TTFNREtKdjMzZXNUdzd1WkxqeVpMR3BxU2tjSEE0QkxsZVRTMWUwTlowK2lLVmVhb054a29LQ1NqSG4rdnRRQXpsSzNWclJBWlBOa1hSejBqOHV0RFVsS0M3TURIOURkRDFKZUE4TXhJdi9rZGQwWWNnOXJHZ2FUN2RnSmZjRUtjKy9ldk40Vkc2Wlg0K0IybDdXMzNjSEVpOC9aYXRleHAxRXR5RzB2c3JtQ3hYMkNjZG13RzJxOWNlTnN4NkR4UVpyZkhGRXhHbVhKdXlkT0toU1JTQzBYcVRCZU14cDBCZjVUOXlMYTRrU2g4NXZHRi8vanZCNUJhUjN3L0g0QjZaZE80MzJMV0pMWDczS0dpN2hURVBwRmVHVSt1NGgxOFVHLzhhdzVMTmtzQ3lOakx6SDRqNjVZcTJFeENvVENuMW5rWW5tQXFqcy9LOFRqdXloUEFJWGdMU25uSllPaDFVQ2VqTmQ2d1lFSUdIQjdxQy8zeGZ5OTVsTUdZaVdNbi95dVJLaFNjT3kzeXl6Ly93UzRTSW85TU9Eakx2a0NLbnRnek5QYytqcUtRRElreER3WEtvcVI3cGZMOVhkUHF0aHhMNDFVSDUvT3g1VzVLc2JOaWhqMzAzc3NxSWlNV291MTk4RzBvdUVBblpwdXA0d2Z5M29FbkxxU05oclMwT1dwK1UzMCtxVXZVZ2M4dDl1MGY5dDBnN1lCSDNIRWxHaGxCYmlPZFFhOWVkWWgxY0xFZmxiTTVHZmo2VlAvZzBESjdVb1hhRXN1SG8wMVYxdkxjem1LZXVRWkRHa1BXM2RjQWs2ZndVTWdtV0pKM1JEenREZHQrUkJVMGt2YkRBcWFhdTdRN3VJNkhMUGs3UmhXRUY5REduVUdRSlptQ002bDNuem81V0F5TVc2ZUZtMlBVeEFXaHlsQWNNaitXN3BpMFRDYWJudnkrNG1XNlNWME51L0xlUGpIdk4xNkx6b2tqd2ZkTkhzcDFIWS8za1MweDZFY3Q0K1RCWnFIN3JmbDFvQ1A2T0NiTlRJTEhsMUVxcUFDZ3lkdXdWWERVUlZjTE5Vajg5V01xNUd5eXYrRThGNWFZbzc3MkNVTGNkdkszR3YzcHRCbTc2RXpkcnYvNWo1dDVXMTNYaGZHRFBHMHpXcWxWSlY0UkJoSTZIOTN6TmJhcnBBUGptMVZ4UGM2K1g1Y0Zob0NrVjBmYjdMODA5MG1RVHUvMjZNSTB1cTVKUnA2Q21qb2RKNGM1ZnllYzVPTndwTlZwamtNT2N1SVlLc2VvejZpNzhBVVhSTE1DYWFGMGRWRmZ4WXErRkkvTHVtNitCSUJjQkhySG5pakNwMFVXbWhUUVVpK0Y1ZjVMck5SV2g1R0o2akxFV2NhNExFL2U5S3p3UXU0MjJXZVpQM01qSnV0WUVoOElpSmpYSlhlWjBwYnFGMU9OaU5SR201SEVydDZkdVNvQXVwRVlwWXRMQ0xhWk5RRUp0UkdHYllHb2tpZ3RIWFhNN2lCcnZVM3QvaW1rRitCZUhYLyttb2lVUTNYZTRuT3g0S0hSRGxvTjhpQnVXeTA3bmwzY0syeTBXdEFkTEJoYzRhS3FEN1dSelNzTWZSM3FRek9ta2ROVVFXQkdiM2VYM2hCaXd1bklFanVXdXNvNE1XU25LWkNlcHpVekpaeS9PYjY1NjNaZmorZmt2ZTVmUGpLWnZMdkhpS081MytNY0NnRTYzZFFvLzdmdGZuMnEwaExuUDlWRGJ2eGpKQSs4eG00VmxVVlZJa1IyY3A3U0xtTlhOMzZhNmZjc0VUbjlqR3ltUHJQdUd0VmNkQS9CWWcvYlpZMEZNd0UyU0QrNGJsZmVQVzRwQU9ySnJuMllHeUU2V1hoaUN4TGtlWnNRUlNXd3YzN0hrb2hZNThwY0c3aEtaTmR2MzhRSDljS0orM1ZYMzFvRFZuM2FvWkhuYjdadkgrS2VSRUk2dVFDMjdFMldja2ErMHRDNE9qeThDU2VhSG5oSTQrTk50LzFNbkFBV0JIWTZvcTM2NnRrcTFhWGdtYjJJTXFQaU5Cb1BvZkdUQWV3S1ZPdjVId0oyUXo2TUdBQXFIZkg1L0VqV3VnN1FuSElyZ3FqbGF4bDlLUFpoYkpqNWFiZUxLd0pyTU5QdzMrZXR1SFk3TnJrcjkrMUdmcTg5MXZVVndWRjJ1NDVKM0ZyM0tiYyszbDVxWldUc25NYlE4eDBUY09KR0lsUEEzcmxSOVBWNllvb2tBb0M5QjcyaWhaSkx6cmU1MXp6d0FManFpUU5yR2JrbTZVSlpJZ2llMFZxMnRNL0thckIvS0RlZG5TclBsMDFkZ0pQdzhjTGdNRTRUdXF2UDdtN3VqK2lMUU94MHFyVks2Q3VTR0h6SVVVMVdHRGZiN0RtZmM3RWxMdkgveXZLZ2ZldzdSUXR3V21TWFZBNnRMNUlFVFptUkZJeU0wSzgrbDlGRG0zWUlqYmsxbzlab3FjMTh3RElSWlh5NytiMjZzV0NJUUphdmx6bUQ5L3RiSGQvRTRWS0lUejBXS0RSUDZ6aHo1dlVvUXVTeVBXSDBES2VqeUV5dXdwZkNvYjlQaTdyVlVYeVVRbzJaUkFBTTVITHJOd0E0NCtCbWdUVkIva1RlQTVGRVVBZFNNc2hMbEpxL1hKRllSTHNsOFRUekgvRWlKemN4bmNDLzdPbnF1OGRmT1JTVWZiSFJabitCK0didVF2d0huYlhMY0hjQ0h0VWRsWk1qY2lPUDNGckRwQzdPcjhNZFErVzAyczBRY3VxazdudCtTNmtEWjMvNWY2b3d6cUhkK3B4TG1RQVJLeDA5eC9FWXpxb2g5RHczK2lZMUpVQ1d1UDE5RVZidHlPWHFvdjdLc2VuL2wvK3YvMy8vbXY3Mjc2L0pWZWNTZXFkVnZ5ckVsQzY5MTZDbUI2N0cwK29RbGpvTW9ZaU1IVDR2dnlSV2VlaWlPUWRQVHRObnpLWTlob1RqdjZiOS9YbkFlci9Xc0hFY0lHTCtkc3VzVG9Sc1FhalpheWJ3aVozdlQvY2RFUUQ3cVJ4blhvK1FINGtITk9wbHo4OTE2RnpRbmR5bVFHQnQrMjI4WXZKblBLc1NkcERTdTU5S0VoZDFWSXFVUXRRK1BEWkVBVklqaFVJOHdVd2J1eTFKK2ROVFdTTTRyRzJpdG1TSnlOQTJydDRYZ2p6VkRXUHhueEltc2RYdkpJK1JVeFFJSUhHTDg4LzUwNHdaTmZ0Z0hwMHZzVGJDMTNhSmVjVDdzemZaeXFySU5DK2txYzEzVGtkWDBNMXBRMU5pRktkUml1bTRoM1dCRG96UHJKKy9aWkUxRHRoTndMRGNRQ2J5U3ErS2tYRk83TVNvTllSYzI0ZDlLaGhybUxVb3M2UFNJSDRHS0hObjg5U3grRllpNVFBRitBSlBtZlFtY1YyNE01eDQraFp2VTJmM1ZSMWN4VCt3ME1HeGdBTk44Y0MwUmdESlJ3Sm9LdXQ5NytWZUZWM08rRkMvbVhKZmxvcjMvTVVKWXVXcGd2cUptRTlqOTdzME1adk1pWGpLeWNtbklPN3VBNlg1cmY1UTNERmtyVzVYM2pDcythTmVURWdGRlJTQnVKdWgzbHdZQytEM1p6TDZ6LzlaTmhDaVUwbi95U2kzVEkzY1BPM2YvWjk4TEJzQ0dxQ0kxbXl1TVpnMTllKzlTeUZUbUFCcFc2UjhlOXlNdEdxSWNCR2daS2c0eUdkYVZtS2ZmSVhUc2diVjE2M2RWV0Rxd05KcHlrYTZxcDJxQlVsNlpNQXBWL0UzU2xlUkNPSldoaUZRRVFoRHN6QlpyZVFpQWpBVUFQMklrbEhDUjNvditqOVFTd01FRkFBQUFBZ0FEa3NHV2NMaTVRLzhCd0FBMXh3QUFBOEFBQUJ0YlhCaFoyVXZjR0ZuWlM1aWFXNmRtSHRNSE5jVnhzKzNMSmhSWFdyVmlXV3Bick5WM0VxUjJvcXFWT3JEVmxFVHFxWlJZNUphVGFxa2lxdmFtTmdHOHpDWU9ERlpNR1ozTVhqWHhwaUh6U3ZHNWhFTVN5RG1hVmpIamVNOFRVaGlFeWR1U01YTVFpdTFWSkhhcXYwalBiTTdNTHZzWE0xTy9BZXk5T24rN2puZk9lZmVPNHY1YTVWZTJEYlliYnZvcnVTZkJVK055eU5ISE4rbm4xY1JPZTczRU5VOXdIOGNHVzcrM3krM1BMamxWM2dvOCtHa2JabVptWTlrUHBxeHMrQVBCMms3Zm92SDhUczhVVW5VOGFTTDZMN2N3OWh0MjJ4SGFrSTJKZTlhaXk4bnJFOWtUUHBQR1ZPeWovRDBpcGkxTEtiZG04TmlhaHBocjBoY3Q0V1FJeEtYN2lmc0Y0blREeEh5UmFML040UkNVYlJkeHdsRksySkI5TW9kRllTRElqRzltdkNNQ0x2eEF1SFpGYkZrMWNwQndtR1I2QmduUEMvQ3VpOFR5ckNpbHE0c1BWZWtMdjBMNFloUXBiOFNqc0tBSExDclZmc2Z3YVdyRmRCa2Q5T1Btek04dFBFK2drY3NKMytYY0V3cy95ZVZVQ09XRjdncHZHSjU5a2VFRThMQXU2NFFhblhWRjdXWWkzK1RVS2ZMSjFma3QzcUxOTGZyeFRKZEpUU0s0WGtLNFl3dU4raXJ2N09mNWJiYmhHYXg3T1J5dFlyaHFmOGl0T3R5UzBSbzJXcmsveVdjRThrODBTQ2NGOEc1SWpaQ3B5NTNyRm85dlpiUUxaWUQ2d2d2Q2lzeTdTRmMxTlVlZmV2Ujh5elA1aEg2ZGJrM3dwVlNkZWEyRVFiRWN2cGpoRUd4N0hpSzhMSllwdDJFWWJFOGwwc1lGY3VCWXNLNE9MRnNQaEF1Ni9KWXhPcDh0WjVOaENtaGFlN3ZFYTdvNm1SRXZhb3pYSlQrSU9HcUxnY2lDdkpZUmlXbHk0UlhSYktMZG5DMVh4UExqcThTWGhmdjdTd2h2S25MMTFldmZvVHd0bGllMjBHNElaYmJ1QnZlRmU4ZDZDUzhwOHZURWF1M3FxdjdDUi9vOHN5S1RBNUozYnVWY0V1OGVzY1U0VU94N0xoQitFZ2NHdDBpM05IbDIxR0o4V1cyaHZDSldGNUtJWHdxbHFjM0VIYlp2bWJINS9mWTlpVHNwVVFibHJhdHlVM09rZlpSRXZnaXpMUERsbU1QZXJybDJyTGd3TGpjY2t6MlZzbjlvL0xZS1htZ0x0Z3hOai9WcnBUMUUvOVR5U25KV1FVbHBSWHdvUWVUV0o5NGQvSTNOMi9hdkVtLytnbFp0azNhZHZrcjJ4VktCZnAyaFhhNWRTelk3bFNaeWJ1azNTRnVZdmFlZmJsNTZ4UHZTbUtrSThXUndzaTJwN1Q3T3R2MmRSV1pjR0FGV0N3VjZjQml1M3htVW1semhZQlowdE5yRTFVTFFxUVVlNHI5QVU5VzBrRjFjTDVCMkdOS3FpMWJHT3BTMmlzMTJONVkySVVTTlN5K3FmYVp3bncxOHNWNmpaUWpDTXUvbFpCclJncU9uNUQ3bXZSYU1HKy96dHRBeThSZkhGS3ZrMThUOGt5SkVTWFhpUGxDWXVydkNRWG1kVjBZNnBSSHlyUzZGb2JxYWp0UWJGRFVURGZoUUh3UktsN3Z3cFEveEN5UWltSTlETWQzaUZCc3hsczRQaXg3VHl2TjdmUGpselRlUVdIR1MzejVsSmhuckRUN2xOT05Xc2JQaERNKzlKeEJ4cW5EaEVPV015NlJuaFZrdks2YjhKemxqRXVrdzhLTXAwY0lwWEhNYnVoVVdDeXJsWThPYTNrL0g4N2JpWEpFWno3M1J6VlNmdHc0WVRuMVVxa01zYmxmSzFkcnd5ZG11U2t4SnZsUzZRaU1zZzh4L1VGQ0JlSkl2Njg1MkRySVk2UGxmaFRoNDZzU2JsU2hHc2RWQzlhRThDRVQrSGsyb2IxY0swMURsZ2RhRkdlblhOV211SDBoZmdVazEzTE1hNVpkY0tkOVZxNCtwZms0YzV2N2V0RVRIT3RjaG5rTVlJVWVOYjV2RVlkdkN1dWVVdHhEaTQwKzJYMXBHWGxNRk44c241RFYxdXZPeUpvSTVIS1pOT2pJRDRrdHRseDZobnJGMEFZK2dYMXgxRjY1NUY1dzFuTzRXdTFQaEd0dlA0a0d0S0REcVBKODFQMmRjTkk4NHByK1phNFBVbTBvMWhUYktaeEdUTEhDazNyS3VyTW5JZFhGRmlzcjZ3bDFwUHpFZTFuMmxaSDFScjZHb2Y0QXNUUHhOZjM4eU9oeTlvMWE5azA0dXlyN0gxU3FoczRTbXF4bjN3RHBqRUgyeW5iMXdwd20zc3R5OW94c05zdytCRTJkSSs0S00rajhSTnVpc3l6aU9HVURXalVEMnZBQ0RCcVdHK0RmaERickZyUkFhamRxZ0lmVkJ2Z0g4VzZXTFdEa09lTUdVS0grejRuSHd2eHQ0MTNzcVk2MjRMeG13UVYwR1ZuZ29hNHZFUzVZdDZBRFVxZXhCWHkyOEV1N3k3b0ZqT3dXV2NCbnkxZUluOHB4UEozT0haVTdYTnJCOG1MNFlMSDFZaXptVUFrRTFGOEVTZ205NXFIcXpCNUlGOE9XSnZYQmo1Y3doRXNZV1RWZW41MVFlK3RKUWwrY1F4dEM5MExxTjdKMGp6cFlmRno3clY4cmpCd3dtbFgxT1pHYVFSeSthWHdUWTNMMTZZajNNaU1IUmNpbDdjUit4SGxPUlNGZk5oNS9GZXJmU1d5eDVRWmw2TEFZbW5lQXVHcVdXNVNobzJKb2FnVnhuNWxIT3FyMFZVVzMxSGk0cFRBUk02T0Z4MVJmYTRrbE03RFNOcXJVOUMyZWRTb0Q1Y0gyUHY3TUNlSEhJRjAyYXF0TURUd1o1Mk90YjRBZmExSFAxU250Mmc3Z09xWnhPMmJDYUVqOWFQY1JBdVpPdTNvV25aN3dOaUg2SktRcllWTVNYc0dmY0czMWhPVm5WRkxnYjRSWHpOdk4yNi9XY2JJKzNDSWhlZ0RTVlFOUHZ2MFRsZHBMdktIbGZtUGtxMFkyYjlVQ3ZXYTkyeGo1bXZHQkdQcXg1RzVpMzgyZ2kwMWU1ZXhZdExHdmE4YStnYmZ3VHF5eGpPWTVmc09Dc1UwVjJrZHdadzMzaUdOK3BFWnBtT1NQRzZYT3YranlocmE5RHVsTkk4ZnZVWDhWU2lPT3hMTGpqSHpiMlBGd0J1OVlkNXlSTjhTT3p4VVM5N25wR0lZZXQrRm81UW1uN091UGR2OWR6ZjBaM01SczdKMjhVOTNvSmNKTUhFZXpDbytJZmhyU2U5cEI4ajVXbVhLdmFncFArL3ZXZlo2QjlFR016NjYwd1RzYTh1WVhHa0VPOXBaUlF6aTAvR2V0VjQrUkh4cFhMNVQ5RFBFWlpWcTl4cjVGWjFOMHhUN1NLdll4L295NTJJcXB2eVg3a3drZmZ5RWZia082WTN3VXNRLy9KTjdTY3NFWStZbnhZSVFEbmJOdUxTTS9GUTBHMzZZYmlmNFBVRXNEQkJRQUFBQUlBQTVMQmxtUXg1a2J1aGdBQUZWRUFnQU5BQUFBY0dGblpTOXdZV2RsTG5odGJPMWRXNDhieDVWKzMxOUJjSituVmJldXFzWklEaXpKMmhpd0FzVlNISHZmbUJsS0lqd3pITXhRanJWUDBtNjh2bXk4Y3VERVhqdHhZbUVOZUJNZ1VvUTFIRnZ5Mm45R25OSDhpKzBMT2J4MFZiSFpmWnBzc28rQUVYanJZckc2disrYytzNmx6LzdvemQyZHhodnRnOE5PZCs5Y2szcWsyV2p2YlhXM08zczN6alYvZHUzU2htNys2TG16VjFvMzJvMFhMNTVyY2hMOW95VDgyTFhiKysxenplaWRadU1ucmQzdzhmRnZuL1MvK2JjR2JUYit1ZHZkRFVkck5uNTZxN1AxK3VYVzRldm5tcVNaakhQbG9MdC8rTnpabjNlMmV6Y2JyNXhyTWs1RTg4eHpaMy9jN3R5NDJZdGVvWktSNkpVTHI4YlBxTSthamZQeGNGZWlZYUozWG92ZTBaVEViN0RSRzFlM0RybzdPL0Z4eFBOSHI3dzI5c3Fac1ZtODFMcmR2ZFVMdi96cWZtc3IvTTNSeDNnODBpdXBWNUxQeGw4Y0Q5emU2blVQbnQvcDNOaUxweGtQUFJ6dlVtZG41MUwzWUxmVkc2elQxZTVPWnp0Y2dRdmRuZTVCOVBsL3ZENzRGeDgzK255NFNBZWR2ZDdWZHUvV2Z1TlNwOWZyWHIzWmJ2ZmluLy9qMGNOWFJnL1B0N1pldjNIUXZiVzNIVCtORnpaY2xHaHhralVObndTcTJmalpYaWQ4dUx2YmJMelV2dDY3M0RxNDBZbE9lWFFxdS92alQxK09EaHAvNFh3M25NYnUyQ3ZobEsvZGJPOG0xNFNJRG1sMTluN1IvV1YwRmhvdlhMOGVMazM4TUxrdVh0ZythUDJ5T1Rqa2RBSDQ2U2pKQWRGcllqVDB0ZmFiMHk5ZHZkbmFiNDllT3hPL0dKNkkrT1ZvSnBUdzRYVjUrZktGN3Q1ZWZJcWliejVvN1IxZUQ5ZDM3TG9qa3hmZCtCWEhKRFZmY1lwcEwrQjYrcW83TXpaK1BKdkJxUis3K29WdWpsOFYwZVhVMldzUFQzbjArT2VqNno4YTgrWG9oQTZ2ditiZzh4ZGErOUh6K0wzaGE5R2dqb3ZNOTNWN083bnVoNThlUGh4OCtabXhLWWREdHQ5bzcxeHM5VnJoVDdtMTM0NkhvV1J3ZFkvZSs2ZDJkN2ZkTytpMEQwOGYzMjVjMk9rZXRyY1RxRi91dnRHKzFuM3ViTHlpRzB4NmhHdC9lbFhqUlJYYTh5WHpVNHM2SE9IQ3JZT3hvU2dKaktOczZKQzhETU04SDc4WmVGb3FOWDNnK2ZnOTM1TitvUG4wZ1JlU0s4MWpqTW5wQXkrNnZ2SE02WVRQREZkbTlEQmVzSGpCci9adTc3UlBUM2Y4TExwVVRzLzMrWGFJdGl1OXhxdERDbnd0WWJ6d3JSZjJ0Z2R2Y0VYaU42UlFubGJ4YVI2NzhodVhkdHB2ZHVPaHp6WERlVjY3R1Y2UGUrM0R3K0ZNNDRsTUlzZ0hRWkNRSWRtbVRuY0NJa21seDFWNjJkWWVSS3dnaUtneXJHbThwSng2ZHZ4RTB4d05JdWNhWTNqc0ZBYXRFOWt3amZLODlZdGpBTktRVTQzZ28rRllMSFhNUmV2M2xBQThJZmcwdmtiZ0UwcDdOSDdiMXdJSWZxcDgrSEhtVVFOcklmeG13TStLSE9wN0JqcXptQzg3ZEl6RHpNQk80SW5VSVRPeFk1N3Ywc0F6dEFmRndST1VENTdCVDBId1FJRW50WVdiR3ppcEVXWmdKdlg1V1lCSlQzRjVXSUh5OHlndEh5dVNleWIzR0xHU0Z5c1c1cDRYTUhrTXpVWWVTMU0xUTZNQ0dFTkRZV1FHSjNnR2MwWHdnSUhIdVVuS2lwMGMrNXVOUEJ1Y2F1MXZGQ1ZBWmdkR1hyQUxkSUh5T0UxcE9lc1BtNElDblVoSlhBUE1lSnB3WHhUVjVpanpwTUZ0Zmo2Umd6eEZWVXJpVDZDalF3T2lxUkU4bW50Y3BEVzlpNjR2WElZMHA3U0kzYURpMkNsZkcxQkttaXoydXFPSGlvSkd4MjR2ek52Rk9hVTU4eUJ6YTNQR1lXWVlMK0dwdEFzL1UyRXdUN2c4OHpXR01hUDVraHJJZkpXdk1LaUFHU3cvSWpDMzIrZEdZRmJ3NU1IT1JpN3dWQXc3bWhDWVRST0RVUnlzcnA4V3dxTWFZN1B6UW9jSlQ1QkFXeHczc3hzMW4vdkhveE5qUVk5Z0h0SHBBR3NTR0pMaHQvdm13S3dLdmNhQXByekdpNDd2VzRienAwTWN3YUNuZk1sQksxSkR5OE1JK240cjdmdU5RY3hvdnlTRDJYNng4ak1qdEpaZURRWHp3aEJFNTY4czhBUWl6aFVvRGg0WTdjTHUvQVZSTGhicWZxQ0plUnN3bVhsNUUvUHk1dVZWS0MwdlVBd0lQMERDUTRobm0vRUpwS2lsOFpIby82Mm0veGZSeGlUR1JnRDBLUnVZc01BSHlpN2lRQmtUTGdqcWRLb0o0ZytkdnlVaFJ3UGxHbkVZN1lJSWJvWk42QVVKTDBnSEtkY2RPb1dEdnNwalZGa2l2elM4T0lTaDFNVU1udzJiODhlSU1GWE14UGpoNFRhRHFwVHltQ0NJaHhjZjFjcUlvUTBXWGJqTXJQNVp2bkdCN2wvQVJmdzZaVFIwYnpVQWdFQ2tCeDM2K3NKaWVTalY0VWF3ZnVJNUw1aHVCRkdTQVZHUjRmQkM3U1VaODFka2JDeS9KRU9MRkxoT2dhZEpQUEhYWW14S0dPaUJDQmRPNkVXRVZjT1VwYUxRQXluSGNPSEduaVk3ZnptR0V6Z0xTcFBOaXB6RUVoUkhEb2hrNFVaTzhrTVFPVURJeVZxTDRVQ051UmhqemxvTUYxb1dVSXlSRVNoUTNwMEFFUmJjUU9HK1YwTjF2RFNnekZXSTRVQkxEaE5qTDhSd29hWmFKb2I1Rk1URUNCQmh3WTJjWktxSUhDamt6RkdGTVdmQit3emM1TnJVVkdwUHd6U0RNVGd3bVF4V1BVNEhBUlpoNU1uRUM1Y3R2aFJNdUluMnM2YXkvVG4xT0IyZEdrc3dsbkl2WU5KY2ljRWpxVzd3WGdwQVhIbFMraWtoNzZMakM1Y2d4d1hoeGdZa0UwaVVyZ2tFZ3RheStrOFVUQU8zRzR4STZ5NnF4NW5IbUYrUU00N2p0bDRzM0pQblVCYk1NeTdOZm8waHpHQy93SktKQklpeW9NTEY0WmlJTndHL2dyRllrRlFJa0V3SUYvenNBZDBjbVJCTytDMG9vS3VrU0VQc0ZJQXFkQ3MwYkRLNkQ2Sll1QUFZa0pTcmdlakx2ZWVhSnhGaTNueW1HYnV1Zk1pcEdIQUNFc0JrUXZpbEN4WlJUa2NkR3hRVjlSd3htbFNLenhmNENzYm44MEUwQzhXRjNlU0lvSTQrbjE5YUJnVDZmR1dhTHArbUlUWXlYVlFPVGRkQVNTZ09RQkRSd3dsQWllaERuNjh5d0JrNFVzV0JVMzRlQkNHaWprR3EwbncrRE84Vzhma29ZU1JLYUN1TUhBa2pNekJxTlRtVVVGWkxwMCtqMDdlS1RoODNZR3hrdXdnZjJLNmhRU2lPUUJDOXdvMUFWai9EVlJSKzZQV1ZoeHp1ZytSWVNCQzl3dTMxSlZPdEczaks4L3JjTWVMTTRNa1IzdDNJRjkrdFZIaVhFczFoM0Q0WXBjRnBkSlJmUjdkUGxwWmVnVzdmZ296WEtjYU14a3NxR0xjUEpzSENpY0NBSXZ6UTdhc01jZ0lONHZZcG1DWVIxdFJhcFZVOTc2bFJ0TStScmNHNTlCUlJLcDFzTW1kYWJWU1Jia2pZSExTSmNIVTRwNzRuaEtYSjVZYXp4N241SzVlUVdLdGs3RTBWQnc5TWRvVGcxajJUaWpLVmE3aG5VcVFzeDQ4cGQ0dXdiSzZmYlpUNW5UL0xTRFBxM2NOM0RGQ2E3UURhNWcyL0JaTjBDbXFqSFJqekJ6WXV1a3NIU0xLRmdrbTJrUFpZcjFTa2pqY2FVT1cxbXpEZkxtak9oaFBtUWVaSG9YbWdHU251eHJ1RlpXZzdZWjQwdkMrcGFScG5JMTlTREFQSGtnTmxYQ2dZSGNTRlFpMXIyUEc1S0FqdFZzeDh2N3Y1Y3dYTkE4MndZY0tqdVV5WWVkTExnNDhFeXJ0UU1DS0dBejZLMURKNFhCcCtnRlNNTlJRQXMySW5FRENtUjhOa1hyaXdRMnU0QzhOa3Z6TUwxdjh5QWlmOENUQkdSOE1rVExpQXd6bnVuQ0N4QStXMTVYSGFObko2YlZWejJwU3ZnQXhQNmNxREVnSHVlU0Q3dWJpRmgrd2RYWEpJQmhic3p1N3FVakhKUUdtZyt4TnFtTTRVTGdVOUNMZG5OZXp0VWxSQmQ5aWZHUXA2ZGdPVVIvcmV5S3Q5VjB2NjFnem9Mb1VhUmpYZzJ0NWJZakRWdWlGSWw5WmN3dDYyTXB2c25UNStic1Y3SGRwZUt0K0FwckZxZURKc0l3R0Z0YURrWkFsSmZMd3BGUEI5QVlCdUM3Q1I5NzRBdVc4TFlQdkdKZVJMQ0FJVXB3MWcxSWJRcGJPNWU1elZzaWcrS09qdE9TUTJBcEVwYXg0a1I2cXNjYUFaVWprN05WTHphZVhtU2NQN2k1Uk1vMnhreE5TdzRRdnpnWG9oQlNDS2hkVDJYa2hNc0ZybS9BV2xKVXU0eTN1ellkQTh4dndRWExlK01Jb1lJSFlLUUNtSFBaVVlrekNhUndDaWVUZ0JPUGdoQ0VDOHo4QlNvQUptcTBERURTZFVWTkpIRGFHQ3JTaXFnUjBOMDdxUEVaaVVDTmRlUzlVeEc2L29WZ3V6OGNyYkpIRWZKaGVQRVJDaHdtVjRPRmQxTkR5TWxLWlU0Q1pwRWRackRHSUc2OFVaVEM0NUk2V3JGTU1mZ2dERVRkSlNvQUptcTByWEU3alVkUlQweW9NS2JwSUtZa2ZENUkwekFwTTk0ZGdrQ1ZiTDlOZlNka21ZL2xwNGx5UUVUUElyb3lBU2crUysxZklJVHV0cGVVcnJkNG03cFBMZ0owT2psWUxZeUh5Rks1R1lMMEZocWpjWUJaRXBmRTY4OU1vTkFEaVlhdDBBU0V1VEtURDVEd1JydmpDZzZSUnJQbVdlQXNZYWpDTGhNbllEMHFnYjFvb2FPMVFrZ013U21GOElvMGk0b0NKNVBkWHowaG94b3lKUkREc0twaUtLMGZJVmlham5YNzF3VTZJY01TTS9ObnNwZTQ3TTFvMmNxYTNWeW16MUJZV0JEb09SSXh4Q3VNOWtMYzBPUlRsaUJlV0lrWm8rQmpHRG11NVRtUG9veGtyUG1oaitFQVFnYnBHV0FoVXdXMVY2Zm9QdjE3THpjbmxRd1MxU1Fld29EcE1WUHBiWjJ1cnN2YmpkYmxtQXcra1VkS1Evd2s1UzlXaENUdXkyem84YUV2Z1R1SEZjNk50YmJYazl5Y0FlZmQ0Rk0zOGFacUlrU0YxcnY5a3pMeWFUZW5JeE9SMWJUTi8zTEVYTm5Ibk10WnpSTjU3ZjZXNjkzb2dlSmZOSVZwUVN4c1RVNytGS2tpUjMvY0xOMWtGcnF4ZWkvc1ZYWXh0eHFiWGIyYmw5cnRuLy9zR3ovM3Q0OHZ1M1RwNzhwdG00MnZtWGNHbWk1bTJEYXl5Y1lEeGdPTnhvc0N2aFdEY09XdnMzaDRNOXY5TzVzUmQvK09wK3RGclJiRWo2azNUOGt5L3ViVi9xSEJ6MkJqOHlXY3I5L2NhVjVJTVhYazNZcHJjL2ZIajg3cC83SDk0OWZ2U2svOGYvNk45N3IvL3cyLzdqMy9ZZi9lNzRpOGRQZjdoL2RQZmgyVE85L1hDMTlxUC9rdUhPbkM3WDZVc1RMUGlMK0ZsOFNnamJwRlJzVWtiQ1A3bEplZmhjaE05VitIek8vVENkSmtsU0pMVEI2ZmpoMUhINDhMQk1oMC9jalpmYWp6ZlB2ZGpSOXFrWFl0bVhXcmU3dDhKVC9PSnU2MGI3U3ZmdzlLTWowanhsaCtTek1YK05ubDV1NzNiRDh6aDg4WExySUtUdHc4Wkw3ZXU5NUhFQ2pXdmQvZE9ub3RsNE9ZTDQrUHZudTcxZWQzZnNJL0V2SEV6T3hOQnNuS0hEMFR0YkZvcFdmSkpVeEpoM1F3VVpGaGlrV3lVSWMwZStKZk0wV3o1UDh5bWFabnkwb2p4dTRHUmFUeHA0cVI0RitWbWFxdERRdCtkbmFUN2k1dEVReStIbS9wOGVIOSsvTXo4QlQvYTB1TllkZXlVK0VaTVVIZEl4Q2FtWjZKQ3FRMXFtODFWbHdkS3k0a1ZZMlhLMElFVm90ZGpSbFNKbE9SOHB5d2xTVnRPY0xLYzVXYzJrWkRHazVQQUtkREZ5Y3J2Q01mNFk5NW45U01tMTdEZVYrZll1T1JqWnVlTTgzV0F1amxHbmRoRTBHSzBJWTliVW1YQm5KZ0VkMy9qZi9KUkt4dHpkMHlHV1JLbS8vLzdvODdjTFVDcExVYW8vSjE4MmZ0SWQvRHhRNm96dU41bWZPaTFIczBJZWFiR2pNMUduUVVzSjF6Y0NXdWIxTmN4eW5nVjIvTWhzRk84dmorTFZCTU96S1laWDB3VFBaaEs4ekVqd3ZuSVN2UFJTamJTRzNjazRsTXRkTVlJWFU1dVFDWUxYUXhFTkNYNG13WDk0OTlsWC8zTjAvOTlCT1Y1VmcrTjlWWVRqTFVjanh4ZFpvdnB4dkM3WmlZOXo3dGFTNDlHSkIrTDREOTd2Ly9WalVJSVBxa0h3Nk1TakU3OXNnbytRbm9uZzFSU2RUUkk4NVZhQ2wzSk5uWGhmMmdtZSswandtWU9TVDM3VGYvQnAzdmlqbmVicGZFMmVTNk41VlNqNGFEa2FhYjdJRWxXSzVwTVhMM1lPMmx1OVRuY3ZXWTlGMFQ4cm0vNkQzSjFCa2Y3clFmOWpPU21nOU0rUi9wSCtrZjZkOUMvS1RwdFJXdVJOQ3NhMEdaUDV3TFNaU2ZQeDdLc3YrOS9jaFV5Ym9Rbnd4OU5tcU55a2M2WjVZNm9NcHNwa1RaV2hXU09wZWIxdzVVdjB3dEVMbittRkg5Mjc5K3lIditVbjB5UlJkNEpNS3hKTVJTOGN2ZkNsYSsxWmc2bTVhVjZENWFnanphOGx6VC83ejcvMzczMTA5Tm45cDArK0JxWDVpb1JVa2VhUjVxc3F0akJTdHRpaUZaallqbUlMaWkxcDgzSDAyUWRISDMwQ0tiWXdtaEpiR051a1RLRFlnbUpMS1dJTEt6dmtxWDJTdDJjVGV1RzE4TUpoeEJaR1VtU0tJVS8wd2xmQUMxK0l0NTIxL0RRM3pldmNkd3BBbXE4RnpjT0lMUWFhcjBnUkt0STgwbnhseFJhWlZXd1oxUHZaMUJiR2JXcExvQmlVbjc5bWFvdGlkclhGNTZpMlpMUWZTV091azdzZjl0LzZPNmptb3RLYWk5NmtuQ3hSYzRsUVdNQ1kyQTVIMWFVcXFndE03Rk1vbXpzZWlIVnRGb0R1ZUtWVUY1bWlVNHg5b2p1K0F1NzRJdHh1VHNxbWViV3UvUUtRNWl1bHVxUm9ubU01S2RMOEN0RDhNbFVYenJLcUxzRVUvNCtMTGxvSEZxNWpOUEMwUnNVbGJUeDh1K0lpckozU1VYR1pWbHdlZkhiOHAvODlmdlFFVW03aDZUYThYR3hTSG5WSTE1dFVrUEJ2bVcxNGcwSUd4WEkwQ2k4RG9sWWdSQTB2eUhDSStLaFMzTE54TlJYQzR5QmNqWTc2V2pycS9VZC9QTHJ6WmYrOXo0L2UrU0EvMy9KVTRUL0g4Q2c2NnBWeDFPMzh2eENIUEd0bHFhdC9vOUxTenZMS0IvTElLOGJ5Mkw0UlNIWC82N3ZIajc4RTVmZUtsSlJpKzBaczM3aDBmb2NJcTdxOGVFWVVldkhJN3c1Ky8vTVBSKzk4ZGZMSkIvMTNDc2p0QnBiSHFHbzlXQjY5K0prc0x5Q2lxazZXNTNvOXZYaGsrU3JsenFSWlhtQlFGVmwrQlZoK21VRlZBVkd3Nm1SL1JkREhSL1l2TzZYR3dQNVlyNHJzait6dlp2L01MWHB6cGRRRVdtTi9Ya3lwS2JGbHpOZnZQTHZ6Y2JoNWdFeXBFZWtXdlVKdVVwK0ZmM3FUeW1WMmo4RjBtanFtMDRpU0E2M3IyMjBBQTYxQVR2cjdEd3V4ckVnMWRSVHBPbEVSc3F0UHF1RzFZL3dWNDY5TFYrWWg0cTh5RUxhYWVDMTlyR3BGMmk5ZG1SZXBjaWVCOGRkNnNQeUthek9MWUhrZkl2N3FZdmxBWVZFcnNuenBDbnlhNVgyTXZ5TExyd0RMTDFPQjk3UEdYLzJwUm1LVDBnN3hoSm5zQWdGMmk3eUtzYitZNm1NL0llMW9UeUg3WjJQL3BGTHE2VGZmUXFvN2Zyb3MxUmViTkxIWXk3Y0lmcUYrWUphajBTSVVXYUpLV1lTRk1EOUVqYXpVMU9iM0J5RUpvcnFEekYrMnV1T25NbTk4ckpHdEI4dXZ1TisvRUphSHVQdXFpK1VsUVhVSFdiNTBkY2ZBOGhXcGxFV1dSNWF2ckxwVGRnVXRJY3FUSE5rZjJkL0MvaysvKy96a3p0MmliZDROQWsrUUVuZ2syYVJ5M2w1amFCVFFLTlRNS0VpUWdLL1UxaTFCUUZINFFhTlF2dkNqcDQyQ3hJQXZzdjhLc1A5Q1dCNmlzTmJCOGlFMWNTeXNSWll2WGZoSnN6d1cxaUxMcndETEw5WEhMN3NCTWxFRWhSOWtmNGVQLytUZXlWOStEUy84eUhSMXJKU2JWR28wQ21nVTBDZzRqUUpJTE5pMUpmQUZkbHBEbzFDMjhDUFRSZ0Zqd2NqK0s4RCtDMkY1a0twZEY4dHJpY0lQc256WndvK0I1YkZxRjFsK0JWaCttVDYrSWxrN3FxbXArcVdKam1xQjhpeHNwK1FwRXhaay96VnJxY2IxbERrZGE2bkdwZFdhWWt1MUtlUHgzMi8xdjNnYnNwK2FvaW5GU0xGTnF1ZXRCUU0xSWJ5UUNURWZqWDNVS3Q1SFRXV055YnI2cUdsaVZlVmxTTnZyV1d5TGZkU3F3YTdKbm5HQ1hkT1Z0a3BzVWlYRFB4MnlMQW4vSXJhZHQyc2w5bFZiVGQ4ZCs2ck45dEd6Qm1lZDdUU1p0ZU9PcE90YWVZdG1BTExuUWdFemtLckdVaFdwdVVWK1IzNWZPcjlEeEZrVnRkYmNTaDlyYnBIZnk3OXZvWUhsTWM1YUQ1WmZjUVYrSVN3UFVsdnJZSG1OWlZUSThrNHYvcnZIL1Y5LzlQU0grMGQzSDRLeVBNWlprZVdSNVdPVzE2UmNsbGVVb3krUExEKzdQeVk0eTJzc2xrV1dYd0dXWDJZMmpZWW9vbld4dnhEbzR5UDdsNTR4YjJCL0xLSkY5a2YyZDdNL1NCR3RnLzJWUk44ZjJiLzBUSG9EKzFja1dvdnNqK3hmV2ZZSGllSUd4SHJUVzZMUTkwZjJkL3IrM3g0OWVBOCtaVk9uYjMycnNYMENHZ1EwQ0c2RGtEWGdHMHp4MzBSaHJXTFdHeVd1clVIUXpHNFFoRWFEa05VZ0hIMys3ZEg3RDA3K2NPZm8wYjhlMzMvUWYvQnBmck9nVTdkTDFCVUord2F5aUEyd0hJMDJvTWdTVmNvR0xJTHJBNUsxakpheXFTVDlpVHJhcU9MTFJHMkNFSTlpR2EzSlZnUlR4bk9zakZZeWoxdE1CWmJSVGtXTkgzeDIvT0RSOGFNblJUdXdwZXRwZzNROWJjQTJHU0hobjk1a2RONnRCS1R0aU5CWXdIallEc2ZLMm9wWDFnWWdnVm9lMk1RYUp2dzE5YzFSckFHUzZ0Lyt5OG1kZHhQYXpjKzJRVXFzQ2RMMXRZSFlwSUVNLzFDMHFZZkR2dUtpelVJYzlxeXhXajNWOW1aQ25HSGE1bUF5S3RZMFZpdW5ITzRKY1liaWZjd3plOXozSGtiaDJ1OC9UbEoyQ3RpQVZMZzJxRWk0VmhmcVdtTTVHb20reUJMVmoraEJtaGh6YS9NRTlQU1I2QmVSa21sZ2VTeXVyUWZMb3pzL20rVkJtaGc3V0Y2cE5YWG5rZVdybEhwcFlQbUtSRm1SNVpIbEs1cHB3d2dwVjgzbkFodm9JUHU3MlAvazAzdEhmM2dNcnVZemtvcWRNaExGVGtYNE4yOC9ZalFNYUJqVzAvMFBNWkhSQUF5U0Vjd1d3RmZDSnVkenNxNHRNZ2M5dXN3bUlQQlJ6NTlmei8vMFY0bmtjL3psKzhlUG5qU2VmdlArMFg5OWYvekY0NlBmL2UzazdYdTV6UU1qYWZOUWthcmNDRlpGMG1nc2g2TVZLTFJHOVRNREVBVzREaFVJOXdGb0JCYWc5WnVJdmlJUlhYVDIwZGxmT3N1WEhOSGxDaHRwSXN1WHJ2V2JXQjRqdXNqeUs4RHlTOVg2czBaNktadXFJcDNzc21POUtaYmc2OXBqalpLcFd3Nk84NytreVA5WitmL282M2VlM1Jua2JmYS91OVAvNEdFSnluOThiaWFVZjBvMkdSWGhYMFdVL3doaFJWUWZ5K0ZvS0FxdEVWcUtnYVdnRUZGaFgxdjdMd2lDclpqUlRyZ2I3a2Uyb2ZBK1FVL2JCcHFPQ2xOV0RadUFXd2ZjT2l4YklLSVF4YjFDcVVHTEFDUitKUDZsaEFGb2FsTkFLeEx2UlpaSGxsODZ5ME5VOFBwUlMrVzY2VUJZd1Z1dENsNlRoMStSZUM5VzhHSUY3OUtKSGlMZTY5SnhKTGJWUjZKZlFMdzN6ZklZNzYwSHk2KzRPNzlVRlIva3RybjIyaTZmQmNqK3lQNnVhTzhuRDA3dWZBb2Y0YVhwQ0M4am00eXhUWmIwaUVYRGdJWUJEWVBOTUxDczRkMmNIZHhFc0s3dDlWSC9xWmorUTFNN0EwYXJZUUJRLzBIOVo5bjZENE1JNXpyeS9YRUhnRVMva0hCdW11VXhuRnNQbGw5eE4zOGhMRjl5N2E0dnlacTY4OGp5VlZMNURTeGZrVmd1c2p5eWZLWEVuRE5Yd29rLzl3Ly9EMUJMQXdRVUFBQUFDQUFPU3daWnc0YXRiYUlCQUFBMEJRQUFGUUFBQUhKbGJITXZjR0ZuWlY5bWIzSnRZWFJ6TG5odGJKVlUyMDZEUUJCOU4vRWZOdXV6c3BSU2FMTFlhRTFqRTQxRzZ1MlJ3RUkzTGl5aDFGaS8zbG5LM2VKbG5tQnl6cG5aTXp0TFp4K3hRTzhzMjNDWk9GZy9JeGl4eEpjQlR5SUhQNjRXcHphZW5SOGYwWVhNWWkrSEx3UkI1MUxJYkZQK05SbTBmQUVOZll6Ums0TlB3bEMzRE10a1dCc0NXaFhRS0dJUVNPd2FhRTNJZERRTUhGVkEwN1JaWUE0RHpRb1krR3dTL3FCSUt1QSthaURWT2liUUJSZGlFZWNkVTFTdWxORXhXdTFTNW1CWENoNWdWSkNYVi9zSzJnREpHQ2FOQmttVFlaTFo2cjdYTDczaENldjNyM0xscUtDVlo4YWpkZTVnOFBoQmJwUDlGWUZaSzZXOWZtK0NMZnFrb1J0L1loQ3JZWmovTDBqR0RWMXYwNkc2UXMyOTFNRkY5ckFjMVhwKzBQbmF5L3IrcUZ4NVFEREY1Wi9nK2hRRXZaaUxIUXlBeCs0MjZWMnRobUpYRkowMG5GdnVaM0lqd3h5OWV0ZU1sK09EQzNod1JSb3hzeFl6L2lCMmNERnJNVEt0eFZTUCtVNnd3c1hmZSt4dUo2eEkxelI2S2FULzFuZXhTSmJIZ0NvWGdrZnFLZXAyMXdhQlhXNnE1bFB1NXpjRzFmcUY2TDBYc2JzMGgxZXVyYXF5U00zZUlDcmF1MGkxRGdVV3Bub0J2d0JRU3dNRUZBQUFBQWdBRGtzR1dTVHcyL2c2QUFBQU9nQUFBQklBQUFCeVpXeHpMM0JoWjJWZmNtVnNjeTU0Yld5enNhL0l6VkVvU3kwcXpzelBzMVV5MUROUVVrak5TODVQeWN4THQxVXFMVW5UdFZDeXQrUGxzZ2xLelVrc0Fhb3B6c2dzS05ZSGlnQUFVRXNEQkJRQUFBQUlBQTVMQmxtTE1uWUJMZ1FBQU5nN0FBQUpBQUFBZEdobGJXVXVlRzFzN1Z2TmJwd3dFTDVYNmpzZ2Vta1BLYkN3ZnhMYktFbXpVcVdrU3JOUmV6WmdkcTJ3ZUFWc2svVGVCK2k1MTBxOXRROVF0VzhUcVhtTDJnYVcvY0dFcEFsTE51WUU0L254ekh5Mnh4ak03Zk94SjMyRVFZaXczNU8xbDZvc1FkL0dEdktIUFhrYXVWc2RlZnZWMHlmbXlRaU9ZVWp1SkhMRlQ5S2IxejNaSUFMN3JndnRxQ2VUMjdkZ0RIdnl2aE9BTTFrNkJzaTM4Qmx0U0FRejRUM3M0WUJwMEZPcEhYOEl2WGxPeHMwWUJ6WXp1R1BiMEk4NlBmbVpxZ0szYWNnSlJWTUp5WERzdG1XbnBCYWh1QjBBTlpCU3VwU2lkNXBkTmFVMENhVmx0UTJyblZKMFFySHROclJtUEJxaE5HSEhjTjJVWWhBS2RGdXRwcDVTMnRTNkJSeG5KdFdnVW5iWElWTEt2T3RLNXZ0S1JPSW96b0k2SDhubG1CeUNTY3k5MU1BYUJ5TXdnWDBjakVFa3Zac2krL1FRaEtjOWVVdGJWak9UNkNQUFN3Uk9MaWJFNmdCN3lPR3haMW1SM3RPUUpwY3NaYjRSSUtrTGppL0lLcGs5SHNzQjhtRWh4NHpyQTBURFVVUjdvbk10WmlxSjRiSXUvcStic2F1cFZXNHNDajAxbGJsazFpblhWZWUyVVJ6bVl6ejE2WXhGV1kycVlJQjhNdVcxRnZIUUlKTWVkR2Q4QWh5TEhiNGZjR2dpNDBtN3lIaW1VbVI4a3hmN09pNElvaTVZQ2tMZFVDRlN6U1JFcW0vcjVlTkt0YTdEdHR1QTNYUWQ3S2dyNFVoV1F0WFNES2R1RUpoZkF6clhvK1VJUkJFTWZMYi9ib2k5NU0zUXhVMjlHTnBKODBNSmZnbms3NEVKNVdUanEvd1FyR3hJYlhUTmZxZTVMckdORXJrV3VWN2xGcm11ZGE1TExLRDNsdXY1TXFwYnpMN3ZPenRCZ004WWIxT1dCdWdUZkhUYmRWUGhIZWFZZXlpd1BWanVvT2VOUDRJQmluamp2T3F0QTJ3K2lGM2krczROR3RxR1RtUVArSldDZUt1Y3Rnc0FjRlZ1UEFCTXBXRGRNWGVubHZWQTE2UzZvS3l5MXh0MVJobHJmNlFBRU5OTTJpNEF3Rlc1OFFBd2xZSzF4QndRR2c3RVIyNjErTWlOYk0xSHdDSDYycTJhZ0llMTF3TURkYXNmMXY3cGcwQkxuZEJTMlZvaklGQTJPQUlDYXlvNENvb0s4d1NlUjZ6dllaN2FXU3V2VzdmTHVxa1VLYjZsVlZiMDZUY3Yra1JuS3UxTXBlQlEyYlVXNS9MTGxWcmxsMm5jQmZacHlVK2IrWjJmYTFtZVI1aUJZVUNyTStrUTA1bFJsYVhkMDJFZlJlbGp6cTlDSzVOVi9LOFF0YkwwcDlEbG54OS9mLys4K3ZyNTZ0Y1g2Zm5sdCs4dlZuNGI2bU0vaXYra09naHpaOCtNUVdLMzdFQk82OGpzYWRVTW9YdGd5TVZ2dmpialRyV3AxMm5qZ0w0S2JZMUg0K2t0dEpGaWg0UEdCUGtVNGl1NFo2dDdxVi9rOXJDZnFzL3pnemF6YW9CTUZxUVE5R0VZc2dFNWlDNDhTRStqYzcyL1JrcmpKUFRtWXFiQzczOWN4dkpkTzhFVFpFdDlGSTVvbE9nNUl4ckhWcTdyWnl5WnNHZmNSY3pGOFNyRGN3dzlFQ0hzaHlNMG1abWszVDRDMFlpQ2dJdkZYVHFYZ3VBaWxXcW92SU9HNlhnOHo5ZHNjZklFUEE5UG81UlBWL00vR3pYN0hpWmRKbHZzd2lBWDltVWhNcmtBeU05eU1qaFlZMEpPU09RcHVhTXJ6ejlRU3dNRUZBQUFBQWdBRGtzR1dhQ29wN3JWTXdBQUVUUUFBQTBBQUFCMGFIVnRZbTVoYVd3dWNHNW5iYnAxVUJ6TkYvZTdPQUdDQkE4T0liaGJjQW51N3E1Qmc3c0ZaM0ZaM0lPenVMdDdGZzN1N3E1Qjd6Ni90Kzc5NDYyN1ZWTTcxYlBiMHpQZDU1elB0OCtKVkZhVStvanlHUVVBQUh5VWtSWlhCUUJnMEtFSEFCa1cyZ0pad2dpQ2ZuMXdsTlp4QVFEUUIvNDdZRUFNNkVRQUFEbEFSbHhVM1RQckxGdlBqc3JLL2VCZFkzQmJvdkNMS3I2c1hZTE45YzNpV1dTN1ZkdmFLTzJhSXF1N0VnSy9lOTFTaitoWHdsM3FFNWlHSHRoMGlSekxHb3dvNDV0RUwzbThSU1RCUDBKblg1UEloLzZjOTZIWGNLMlJ3cnYvcHFsZFNkTDBuakY3a0dvVTU1STRGcFB0MEtoMWVGYitJaEdaTEs3YWdWUDIxUHRERGtlSFVjWHRtUC9BOStBRnc0d0EwYzdPYmlLSTVQYkQ0aUlhVWxQWjRtSkRpRDA5TnplVFNTWXdSa0Z1c2RqVWJQYlQvMmsyaS8rcFNJY0FFQ01INHBBSEFlaURZTVhKUTJEaEFVV1VSU0hJSVdqWDh2WjJpTmIweWFxeWdjQldUR0N1Y2prZ2J4RlRJZ0UyMERFMElqa29pSG1seVpSREdmRW9VR1ZXdGthVURvQWlYdG82TXdXdmhJd01jMDRqQWsrSm1YWVNGd1BwTVViczBGT1NRSUhCaFBrVkdJU3BMQ3VLelBieGFFb1NtUUp3SDNXOHV5aVNMWmtaTldZc3YvZkdnaTcwTkNpS3hPSkxMWEJmd2FMNDJOblV1SGliS1ZwTmYxWVBZbEtLdXhFWVJuc1N0MlBHNjA5bHpIbmdYNWlaeVp2czIrOHpBV2tVVVhESll3VGpxQmVrZms0c3VDQ20zYkxXU3RyNXUwMnl5ZG9lWnFPNVBGR3c1QXJFbFE4Rk1vU1hiZEhNZmNSREFRaFFZRVV3VU9vWTRzWHE3K3N0MVMwTXh2aTBQQ0VOZ25BeHhheGx5VjJTaTFVTmNWQVF4S29LUzFYSmNaS1JoMk9oNzR3OXhiRkgrcnZOb3hBdHJtaVpzeEVPSGJ5WUk2T09BSC92VHpMYWoxSUZ5YXBBWGhRVTluQnhQamdVNC9QSENudTc1U0dVQ3BSQXM3S3RqK1NtUW9ySWlzdFZHMExLeE1UWXBlTmhjL3oyQmRJSjI2T1YwdGx3bGo3RzNOa2N4bXJXUExiRW1XNUdlcmZ6WGErM09tODJpeWViYVZJbm9ZL3VjclZkNVlSR2hyZityMFBxS3djMkxyVzFZK1V6TUVBYk84dmRRM0Q3R3Y3NUhpNUFUYWdMaWNhQ28wNmJVdk1vV2w4bTg5SzFEcDkzYitjaEtxTVk0MFN3ejVKYzIyd2xNd00wR0pMV2FvZ3BKcDd3eWRuWkxyOTA2RmVoZTAxaG1xZUJ2dUhNNldmQ3pQbmFnVWJUODB6bEc3a0VrVHhNT2x5NmxGUTZBeGhra1pEZjF1dTNvbDd1QlM0WVl3Y205UWoyenFkWk5BNHV2MnFDNENRclFJTjVPTWtSbG0zQVR5aXl0cWh5Zm0zTjJ2TTZpSWI0QzU1Z3ZLdExmWlg1Q2FjSmJueDB1WkM3WkZKTlBEVlpHUU0vSjZxd1h5VmxNL2o3Z2dlK3M0MzIxaFNiMnlUdVRPa0tjdHA5NnN1VTZTQ3I0ZXhZbDFRNTdyV0w1bHJlU0poaCtyUHppbzVQOSt2ZTFpOHY3ckE5Zy9XSkJTdkZwck9VMzV2S1hXc2JLOVRuUFp4bEMzVWdSVEVLVkdkRzdpVS9wTktFYVVJNE5WRXlzWjYyWVA3UWFLQWpST3liZ1NhTVZla1l1WU5UbnRwU21JczkxZ1FZR0x5Yll5MDVyaHY4OXJJTFNFUWpLYXNDa1lrZWpwSmdsV2tvcjdERmNERmxSVDBqTHFLU2tjZkhRd0pGOVBQNzJQTVpLQkh5T1NWR3N0TFIycFcwU0ZYRTRDblZtL1hmZkZ2SDkvVFE0SExNeHNxM0dxaDhNdkYrOE92NEF0MEhFSXZFeWZNaUw2OWt0OFNCZ1lHd1JCL1VBa0pWVVdRbDBteFJXVERGUG1BNXdPdzM3Ynp5QmlMRC85VlA5OWJBdDJOaDVLNmNWUUU3RjdqREYrSDg3UmpKakpRR3NMcjBOaHpIemhXRlFheFVFajdsenk5STJEQVpDcFo5bU1CVGwrQ1lxQWRadXpnUjFOWDRzMVFyL212RHE1SzI4S09wRGlrNUhWbmZ0MXR1T2VWTDBUbWlYS0Jjenh6Z0VWelBkZ3YwWUxXd1NEdkg0WVl6SDlIRUJmaDRhY3kyNzNNSktvQk1SVEZza2U2NXJVeENQOWZjcDEzemVzWW10T0hFM2hCWGxMcWIvM1RoVGlsbGxNd0VNdmxYN3l3MU5YdzdFZW9pSUI2RkllYUh6ZGhIOUVSU20wZExKVmxjeVFyRmxkK0xNSTFLbDhmN29WQ0w4RmZkanRjN0hXcTFldW5PdEpzQ3pzUXE4T1NmUlBOd3ZvQ2VzRkRXWVNtMHpuUEJpOXV1ckVBK2MrWlNpRWhOQ056OEw5T29TUWdiNDdYcXJOalRSd0M4QzIxdTVlTDI3bUxkV2VCU1E2QkczeE02anQ1MVlncUR0UlIrQ3JBdGdieEhZRmxsdEFPSUJHMXBwSmVSbVc3R09KVmx6YXduZEJoTWtTSUt4VDhZV3AzZ3h0RUR2TXowTGNhay9WeS9nTTg3R2xwdXV1MWI5V28zc3BNa3JRRFRreWduMzhtTDZoeitnR1BUVStaTllWdkE0emV5bTBWSmlkRGdNK1BYeWpseTlSaThjRE1IMnBTQjRSejVUaDBIOSszQThUQW40clhVV2pPcjZQTjdoNnQvdi90Ym1XckZJcXdwSXYzK0ViWXlnYitTQmFTV0x6SVl4SlBnWUplNHk2cjlOc24yeGphc3FHaENLRGtiTm9mYWVFU2s2ZGl6ckdtbkl5Y1hOVnQxZzRRUGswdWxwcXlUVXJ0M1l6Y3g4TW5FVHcvSXRKYTkzSmlrQmt6Y2QzZnVsWG5MSzMxN0xmRVJXUkRDeEorVXROU3ZIdnJhNWlhU0NjTnVQcnBkTlJuMDEzWG5JTFBJT3BjS3gvSHRJczdEc1BYdjNrZm8wODljK0ZvMHRRODNFQ0xEeFdvNGRISTZuUlJ4TzdRWjVMTCtxWTJlaE94L1lZS1hMb2s4cE41QkhweFAwa1lqOGRkN3B5THZ5b0hIckJESUQ4cldJeUpreEpwdlZtUlJEK3RVWk5hTEp5SlZYSC85VWZIazlyVVRpNFhTRldQMDhiVjVQVktnNDRFaThLRXJZRTlyUFUwR2JFLytXUlFOby92ZDVKUElhZVBQVHBmMms0TWZISjZLN2RmTDVmZUMvMmpESVQzN0lVTWMyTDErbG44Z2VPTXhEMjlUMmF6YmtlRVBqanN4bHdKQzBkVk1ZUVVKbU54TmdjcTNYSUQ4RnlsK1cycHhxdnpHR0taVmxFRkRWSWtFOGNjUkZVYk1EOHV1NFVueVJVazJHOWl4NXZRZG1QUlZ5cGdvMTE5NXY3ZTFUM29hckFvTGp6OFBFMHY4SysxbGhJMVVkdDNaNnJ5TU9keXVtQjdaVXBvWGV0bGxGdXZtMm1IV0pCMFp3UDVGQ3dpSmx4N0N0KzBpL0NJUmtFSGZTZ3llN1gwU09FMmIxVHdrMG13UmZwMFZ0ci8zUkNTY0VnR2tCNEJnRTZvUkhXQnZqVVJuVGNuaEJDV0VOUjA1SERrQ1JjaW54akxqUlFDL0FMU3dJZVk5Q096dnlMSWl5S0xrd1dpdzVKVWtKVHpKR3Q4MVk0ejhUVjd3UjdlTFJOWVVkNzJGK0xkUXhjWFlRZ3hqQU5oZFBTRVk4blFBS3ZmbnlwK2RlemNPZ1JoZWJqM3ZRQlpIVnZ5VzErMEtyQjRSTytjTzkraXpMTy9uc2NJb0swSkVKQWttclprczlDYUc0elJ1di8wR05HMmt1UzRGZE5QejdwMmFPU0JBSWJ1NUt2eVVxUzVUTGZkTXVucklOK0JHNWRnU1BPN3lSU2dXdjl2SnArcmVYbVhlNHdabDNKVENlSUVkZzFDQkdkSUdYNFV0RGJBRVBhT0dUM3FpYlZvSURFMlMwa3dwbjQzWHNMb0N2b0h2L2FLUHAyMitsR09RenR5Sk8wWVZZcGlyTGZUNXhkTGgwR3h0eDlsZHg3WXVzcVZXRkI3bS9nUVYxRHY0ZUJGU010WWk2UHh1WDRtcXJERlM1L0NhRzYxUGhaMElMbmg2bTd4UE8vY2pWMFJxLzdiaWl6ckRXdFBFaEVEejcwWStzdmFJWnA0ZEY1QkxMY2NTOXJRZytFbEpEcHRVY1M2bVZlWmdhZkw4cWYxbmFwL2F1Zi82Wnp1K1lxdGlaeURLTjRxUDFvZjlDekxBTHBlOEVDSlpDb2g0QmpLeW04N0JWOHJ0SGhQVHRrK0cyYlRmblpUVkxRWTN2dzJ4Ump0WVJ6WEttU3JsM0YrUmx1QUNyK3dVZjJzVmkwbE0vOEhTb20rdkVTMFZnMEhKbWFKcDVMekZSdUdNK001SjhrbThURnBDTm5KQkRoVUJrL0lTa3lnV2p2NVRJRXJlUmhHeVFNRUU2OVg2RnkxVmlEbXR6V3ZjQ2hMS0pOdHJYSUxOd0t5cStiTEZNQk5laVJaUHZacDZ6ei9FNlVnelNxeDY3SmY3WHpPNzhlUjVMbHZISGdxeDMrWGxFeTR6dXorekdzM3BoMjE3RmZ2U2JjSXF6MGViOVhya1JpS3NYYmxXckUxd0J4ZWsxbzVGMG0vU0FBTVdGditIQjkvOFM2cm5pTFQyQnVKSUR5NmxpNk9hYW45SkY2cUV3WW8wNWRVeGNteHRBYUIzOTF6bVdnd1VuWTQyTCs3NFptWVZYeW4zb0ZCa1pyMWpKbk9RS3pqK3JybzQ3bkltSTk4ZzFva1dDdVBicGVGOXRmcGRlM0xTd1JDRzlheStuWTBKdU1kdS9OVmlUdHB5ZDd6KzNKQzR3M0MxRlB4NUZPenJWVXp6OHkvelpGT1IzUDJVV1lYcDlNQzR2OHFkeDg5dkEyekgySWdXR2g3T212OHc5K0VtRHBhR1Bsc1J5VTA5TnlnOWY4TDJrbEY3NXFLUVZ2bDRzanBvZ0Q1L3NNL3V4VFZWdnhLaU1IejdFcWFyQlZZcVE3WnhDQUpISkl2aGFJbXI0QXp1SEpXdFpiR1RIYzZHR2V2TVpSL0UreDN4elFyNVYrY3RkcjdoRlM1b3lheDh3bDRLNGp2d3VEOFRNcHBIcTdCUG1WVDg1cEd4TzJhUEtEL1ovOVQwNVdzYnYyVXBiazZ4N0xRT2p4V2IvYWpWaWlydFpwMFVtUjZRTkVPMlhXZm5ITDNhRm1GTlJNQ2dMcy9ZU1hTK0RxR1JJMFluazlRazM5ekpRNnFnU1V5SGJRWnBiOGliZ3lGK0VWUXlmTGJNaW1xUzN5MmVld1l2SWpQTmlEdTd3TUhSZTdFM0o1b2JDcUdBVTVCMTEvVmJaZm9pNFlIUjhIU0NzeXBRY2R3R1BqNll0bWc2b2d6bXhOVlZLUVhRNDk0SjU2dkRpTlNxS0ZDUUFZMGJ2bmhOZjAwc3dLakplNVIvTVl1MUV5V1Jwb0pTU1hDSFdYYkpVd3REc2tiLzJNUHBLTnV3NkNnZWFUTktNUHJKcElxZnIyS1lhY05hajQrMW5RM2FzdnB5WVpST25aMm94cE9HMEN3YjBOTHVmSFI2UFRsbXVXSFEyRUdMQlAvWXcrbENRdFgxUkU3a2tyamZSVjVsZmxoLzNnMkhCUmxLUW5rKy9FLzlxbGVHOFkydkJlNWxSaEpPM0RRbXVEUXRibjY3ZExsVWVzcVpCMTRWUzFhQlFhcGpON3ZTK0x0Ym9taHdRTXY4akcyMXk3YVcyNjRDbTdBMVgyRnRzREc5L1FuVmMyZXMxY3JNTnZqNXNQRTdIYTRFRm1hVlBnV1EwditGNmx2LzdxaUM4NTUvTUZwbzRhRlp5a09YemVNdzhWSUJId2U1QWlFUnRweG5UeUVGbCs4R2VMRmt6RStsRUJPWmwva0xtK0RFVDR1eFlYUzROQjhRVnFocWZPWldrZ1d0TXpXRVgyQzllK05rQk84MCt4bkdES1JkQk9lM1cvbGFOem40YjlVdHFuOHJFRVdaZnVaWm9CVnFOa0hGaGVQMXpCVzRPTGxpOUhyM0xTMGZKcWZBSWIvRE5lU0w0UDRIQS9uM08ydXFPcE83YzNKcS9UaTBjc0N1YkFhcDRsUHdWUStCSTNqR1lmNHhyWHo4ZDB4ZmxJdVpnNVZQT1hPdHpzT0tITWRaOW1HZTB3MjRYR3cyaGtMM2cxUTBoYUVHc0M2SGpoYS9wSXlxczdyRjA1TGNoY3VPOVZLalNPeFpGUmZRNUdLaE5uNFN0T25pa2g1a21qbVdWek53WUFnQ3dvdVVTWk1yUjFpaDlZNkRPSnVERzUxcnpSWUlYV29uT2RwTUFtc05ha1NOUStVcTdjdFEvdU1BTHMrRUZCenMzTXh4dVJKNXRPWWpDaWhmTENlV2kyeFkxV2lIZHhUdWZXRnl2VHJISW9IMlJ5ZmlDUnRhZ05yNUs0VVYxSFQ0YnM1eVlrd1NhakgrZlJDMy92cjM1ZjQxVnhHUlg4UDNGRWJ1QXdsRGVYNllIb0NaWWhPNTdYeDFaQlA4QUtxdWRFUURBRk8vUnNOQ1dTMmlzdDlmQllTemRrNHBoSzI3OFcwbFpxaUhnZ00zYzdtbVZqUTNRa0tGYytmOVpmWmM1bm02MlNpajVVNDFpYTZwMGpoejdMSzJsbUZTOFRKbExvT1EzR0xPczBuTjI4a2ZqSS9VTEh5KzFYOVFwellFa1RsTFpabTh0ZW5zblBKL2o5KytjY3drWEhJdzRwVXNBM1AwNUU5eFFFV2pBSVpFMlNEOXJZQ08yWXA2R0VhT0dSb0o4STd6QlVtdTJOR2NPYWExT3BITzg2YzNLczQrdVlleWJNM3ExcFU5a2gzdDFUZWRNakRHRXlOalNNRm5pMFpEclFGOWtSQlcwcUlJa1JGRVk4V2M4eGNtU1N1TnN2T0pEQWE3b25ObjlhdHZTNm82Wk0zOG5lWG13TEhrNW5XcVNtMkp0QUNPVHhUd2xselNFcjM1SEpJMGNGK3JmRk9EQXZVcGJqOG9iMGdMQjkyNmdrOVpyemsxS0VVeCtzblZsQzhxTFNmdERJL0piUVg0S2xCZy9sanNBY2w5Y2RVRkhzN0JJQ2MrQWcwZVZ6ajMzL2lCQmVCMnJ4U1RHaEFUQjVyMzMyWWU2RTlwaTBJQ1ZVMXRpTnlNMnVaMEJTYVRhUVN6RnV5ZmpVSEZ6UVhnWjRGVnowbWhlQ3gyRUtyazEycWJNRFoydWgybGJhUVRmbWNkYXk0dEU5WS9tVVk1R1FRdWdEeTYwUVBMYklFVFlkVmJjY2ppbk4zZXQzZkMyQ0E0ZDFsSVVURlJkY2l3LzgzY2tWQ3VLdGxseStJWlZrWlZXeTJWRVdvenZyZmY1YzNwejQyc0JQVzFRQW82U2NmcmtVRjVDZGtFMmJVU0Z3VDZUNklFOTJQYlZZNG5mekh0WFpSSVpTQkdQTUtxLzB4YjkrNEt3NzdZQW1UckRPTnZHVkpqWlJqVDZMVk1Dait0WFE5STlhb3Iwbnpia2o4ZngwcjF1WVUxNXJBUUtMaWhUSElLTVFVRktKbnhWRDhLWkoxNFNoQlR3SXFvWUFXZGhGV2lWWllSb3cvekU3OWFISjlqL1dYUWhVb0kwcHh4dkw4OUl3cDBoQ1pxa1FHMzZ3L0M4SUY5OHFkeDFmRG5NTk9YTDltRHlqc2NENmcyakl0L1hVNmNEYTJrcTBsdEZIdCtYNkxjSmtnajk0SVlQQ2xoUXk3emxHZ3BRb0xVM1dMOUhCeG9TcUlMeWh6VGc5aWpBd2JxYkViS3EwckRDdExmUDB1MGxzRjlMZklJSUIxZVdmUnNDZk5pSlAybm96SXZISGtRY08wWjBMZXpDQ0ZCbWN1aFJQSElvWHpaZWs2R1NmTzVkZzFGRWZzV0tsVXNLUDRIQkk4bHRvNVBwOXlzZCtGVVo2RkJKdGpKRzVma2wwTlk1d2lGOXpvSlhGYlAyRDNlSVVnOU51bDhMOXZIWG5QYUptVHlXOW1yK3RzaFBNcDgycVpZWGpNejV2dTVOS1c1MjZVUFhmNDFPbkd1K0dGLzFRSElmZXdJRkxCZHVoQ1VUL21KZVBxR1ZST3hwU1kyMmRIYVNOVDlQVWZHNGFZb1RqcHpEMUhMMExqWjJwcnU5R1pYd2tZTTFPeDZ2T09QeW4vMC9pUXltMGZOZm1hNGthQ1VCaU45cE1TTldSYkc0UGFKaHNUVHFyKzVla2FUdjZ1QWtLZWdLK0JtVCtTL3dPVjJXMGc3aTJTQlA2bWcyMDVneDFPQ00vN1VrcGxKN0pMMXhmUytQOWZCS0tvaGxmRXQ5ZUFhdWpqb3hwNW0xZWtFenZpT2pkV2NKQXEvSkdGbDg0VGFBbVJFczM3bldXNWhJeXhYKzN6dWFqODlLdHVTZEhlV0xjNUQ3SWc5OE5tcnp4VzArOGJiQkQ2c0tTOGJLYy81azB3akVNc3hQTXM4MGFhSnJjcFBaM1ovc2dBSEdOSUhyNHppV1VCMnpFLzR2MytBa1NDUEZrTkpvMnBCVUNYeGNOc05xT1R3clpCRk90M0hDVE1CMW5HdmpjMElxeWVQUFRrb2Z0QnpWcnhXVktRYldhWU9tQ3hCenVBU1dpcjRmSG50eHFiRWhlVGRZb3VoUGhRUE9MdVFScThvVTVhRi9LMHhYaWNyTjNDZzRmME5CVUsxSFhUQWJCZFdHVHhiTFpoK2NLanExTVhwRjNOTXNGRDJhd0U5ZzZSam9wTGxPR013NmVnU1dpNGNZaDc3Y1lJcUpxVXFGandsTHJKNDFtbTBZZ3ovRndrZTF4NmVudGx6SVV2RlNadlJ6a2I3STlXZXZkT0ZVb1hxcUpYeGNRRFpOVCtIMTkwYUVuK2xFcWExb0o5QVliRVlzcmlMQUwzU1pjZ24wUjdFQ09jNkRyNnpuZHhpMmFkNEMwMjl2ajNqOGZJdEo5MUI5Uit5UVBrSE45ZjZZTE9oTER2Um1VNEg3azJYUllsSHFWSjg4UW9IeUd6eHhBK0ZLRFlRMHdWdTQySDBpWFFMRkRqdHFMa01saWpBcXh0Q3lwNnh2QlI2eXorRk51Z0hnODdmV0p6cXluOWFqS2RhZVMrZVdFWk9Oak9WajI3ekJkdzZ3UUpJdGNpODBBQ1AzUjl1MmxOWnZLcWsvSG8vSEJRdUpDeHJtUmQxZlJwdzNRSFlBWURTMWtpOEE3OTJYRm5yVENPZjF3N0tabEJkY243OWFYRGsxVVlhSjY2SUtnTHdFbDhZZmpDQlNRaENMdDM0N1JDNXhRRnlUeG9Fb05RMXBTY2N2Q3JHV2dEcnpvV3o0clhrRUpIMzBYWW82ajhCQW1kN1NaTVJqV0s2dTZpa2l2WGhzbDQvWFY1RDdYR2ZQZWtYNk1NRllRYk1CMlhsM3RVZldPdGZrb05Fd0JVK05nblFQdEV2Mjc1ZE1EWjNVYld2amVDQW5uNlZpV1BDdTBSdFpQMFREQm5hM2w2cTQ5c2taMncweWlHMlpidzRZekJqZHFjSktQMG5qcHd2YmZGalM0R1N0aVVnVjFWWnVWd2Zhd1E3NGROTTB3MXJSNjBzaDE5S1BUMis1a0lVcjB6cjNZejV1MUpMeWNEc3pQYWZIc3VvQmVkR09LOEhiNXk1aUl0a3czS1VXdFdwajdva0o0YVIxcllXaC9aU1JmMDI5REZQakNVMFVRb29kZmVkWk5UKzcvUFJzNzA1cWdIbFA0YnVKQzRXZnNyZnZTd2Nmc3IwdVo1ZWEzNmpvSHU2LytXOGIrbTc4YzFndlQwaFFRbVBaOXFLd2txRDJmemFwamp2Wllqcm5RR0xaYUpjV01GaUhJbmF2cThjZ1dxWU5lb3JraW45NU1NWVRVTVVHbUtPMmFuNWxVckdZVDJuRWg0Y0xlZ3VPMnZiemFuYzBzNWkzS2p0VlBCZlN6ajB6TkFEQTFla2JVUlVKbW5NKzkyQVhHNnZ6QWR5bVM3Ykh0eFZGU0t3OExzci9jTTZwUDc5QmN6S3NkV0M4Mk5VVDFuZGpJTktLbHcweFlFY1pGeFhVSElQR2lTc2FESHN0SHc4UnpyN0dtWEwxTWdyNCtKODJhcjdDdkpDMm5HdFFaQ3A3NXBQQ2JaUTc5eG83cWkwNC8yN3JHREZTVkRHdmxMOGw1dTRIZ0ZrUXFqRWovNmFQSm5BVkc0bC9IUHEyemZKdVNjYitxV2dZeGYrSjgwOUM0U3dSWFY2RUZNeXNJRDNPRWV6RElkMFFZMytKTXpoRzRtZFhqRGVxb0NlWm95UVVTaEpENnN4d2EyTHdkSUUzZXhPLzBGaVZqakZxejJEVDIyZ1kyZ2FSMnFaY2kxNkRxYXlrOFNYOGJ2MjJpTW92cDBwTnpRMUgvOVJORHVScWtKUFVlSDZMZHo4RHdyN3BwMW9sY1ozREp0ZmtDbHdBSjI1QUN6ay9Md0hVVlJLR0JWVjlheGdrUkdUSnMvdTByWnNjTGxIQWR5dWkwczdiNUVsdmYxUmFKc25OL3VPTjlkOHZyaTBYcHFRTnBuOElPQWU1VGpxSnVVay9vanJ1dzE5Q0xJNEFDRkVWcFRWRTdhWGVFUWN1Y3h1RHc2QUJ1ZmpSWTEzQzdhWGs1SnliQWdaSGgwck41ek4rcW5GY2pzZGRudDhsUGpUb09CbndxdURZanBoSXZYZWoxWnpDQTFQeGNqS2VpV1prRnFaSEI3L0wvSEdnY2ZRZmlzQnhFdDIwaDJyT0d5QWFmMTVjNnJsSDhmZjlWOVJjcU1ZcERONEh3NjBieng4U1dvSHNRMFJBWWQ2YnBvQmxENXdpeXhsTFBDVjNZV2NLWEk1KzduTmZkQ3BSZ0lOQXE2cEczZXF2SE16K1dtdFk2anF0c2s2SDE1anBvZytBRzRFU1AyYnNJQ1NpY2pkYmdmcU8wZFk2RlZrUlk5TEhYeEhoTEcyK3o5YWQ2M2Z2S0xRaHF2OS9GSHExbXRoNHhjZ3Iyb0NBY3JxT2ltOGxFRUVYVmZvVGR0cGNhSE5PdzlKSGd0SnRXN0dWeVoyVjVLUUEvcXhwd005NmxpTGJ5bE9OZEhqbzU2ZUV6dm03WWJnYytOMDA0dE1nUWU1WTdHZjk2b1RISndGaExqNGZzRnBlNGswVHdlVkhBMVFkWnd3YjR1Ti9iK040U0JVM2ZnR3VWL29jeDg0MXlMa1cwZXlpSHI2UGYzeWUrWTdQNHBmWFpLdWV4K2toRWs3Zjh6LzhUakVoakNBdnkrUTRmQ2pMWitJTnFWUlh0UXJaenBiZ09QYy9WRnBmdEFHSDJuaFJoc3FWbUl0dlA5K1dMMmFpbmlTdW8vU05WUWw4MDJwU0pIamczbkJkZ1FHQ0QzdEpWcnFXd0s5MWY2dkxXY2JpeXRlajFWcUNZOHJoYXE0eFcxZmdWK0xaMFMxZDE5WU1jaVg1V0VTVERZM0NaQ0c4eHlFRzhBRXo5UjMxdVdjNS90Zk85SFZlbVI1bE9sdHM3TUxpNGxhRTNYamZSNlJGTWlTQlJXcnlKdTl3eGo3Rzg1djNRVTQrOFI1YW1vWllxNzBlOFlmU3ZXZHBSVUcxVzNaT0lqenhPRnhrVVUrVUlOaWNhZmFaclk3d0Y2VEttNE1ERU1mQXE2bnNsY0FnWU9ZZ2NWOFp6UmJ1K2s2T2JuWm15N1U5czhpMHgvTituWWVKOThadWpMSmZJWE44UDgxcHRKMHYrNkxEYk1JYzlpYUZod05MY2ZpNURqZnFjZTdTeXVFWXY2Q0RRSzRFTEpCdm10WHRSakI3MGJRWkxCWUgweUhMYk9VdTcwU25MMnlSZGNUZzUwd2VNNjM1SEdIMWpxdXN6ZTYvcm9pRUVtaUE1ZU5PcnJ2eVB5cC92YmlFci8zK2p4UVJnUkU4QmlpM2t6aC9CbDI0Q0ZyU0dTd1BncDJ4cWJtcEFkeWdtUWhhMjF1VFFIcktGQWIyUzhrVEJ1WDNGc1EzbEpiaERDOHVTQTN5d0FOWFhJQnZxL2VtOEc1VmtYeldaak5VVDQzNDB4MzRhM0VwNmZ3R0QyREhEbS9tdGJjazlnSUFzc0ptWkhNSlZKeEREVFJKR2JkNE5wTUNCRHAzM3VuUGhJVGZjWnF4d1hTWUJxODdHNWhQOFF3d0JnenZHR1pOc2VCVnlSMDNobDFscGxvRlVKMWFSRW9tbFhMdWdWbmhYLytGeTdjb3k0aGZxRFlEV2F0bVdNOXphOUR4TU5pTXBtekNUaXZlWVhXR1Z1dU5jdzU2WmVYeGxDSDA1dFdaSXZXejRwR092TTdZQlllYytqenVxN245WTAyZ2RNZktxZVhFU2lXRGNZZlNIaGVKemFscFBUTk1nK2IvTW85S3RoUW9vRU56YlI2UEdCaTl5MmVXZXFTSGQ2VlhkNWJRbFczV1hkemR4a3JDaHhmc05TbFJnZmNYS3dPR2ZpeUlRTHlGOCt3YzA5ZFhFaHAycnVvNHRwNXF6TnZ2aTJWUjcyRkIxejdhR1NISnIzZTROV1dsaW5UcTJMKzZtR1VLNldUVXovQlBzWTV0K21NWTNxNTE4QU5la3JOL1pxdXhYamlrRk9iUEhRMFZjdTZ4MDZOcWpUc3haa1R1VmExdXdvWmtKbWxIVFR3MEk2MU1CWDFhQ285M3dQWjFEM3U5WnZHRGtmSzJnL3Y3Q0FSSHB1ejRXcUpZeXBqeW1xSnk0cW9DYUJRMHVhUEMxTnNZOHRDRXRJb2l3SWZVTklyZHFNbnVQR2cxeE42d0ZMK3B1NzdPNXlqSGZLRzZaLzFPMmVEcGNqc2luOUxWMi9adUZJY0dza0dQSVY3MU9MQXo5aTIzRWh0ZENFV3pyODVjMFZ4cGdRdFFTb1c4TS85THgwK0l6L2hBOGlmem41S2tyMDhobDlVWlNCRmRiM21GanhXWUt3cm1HMGQzMUdET3pOai9YZHM3dnZuVGkyOVAvWWVpckUrM1M4VVBGNWh2T3N0KzNxNVl5OTBlM0E5WjdmYjdwL2duM2U4bmRuNkN6eHQ4bGRvaTdoem5CbTFmUGI3YUJ0UW4xRXBzSFY4c3ZHVzBiMWoxTFNUajNYM09Fejh4amE4SWlkNEJjdjRneDdxOS8rb3hCVzJhYXRTZmtLT3dCUW9VKzlVd2NUazAvS1RzWldqTDJNY21vT01JMS91ZmhrVjBKblRlQzNrZENJYmNhaXlKQ3NVTmtCK3FtMUxRWlpNRFVLbWFrOUhORGFFU0JmV2I5MHVid2lPT1JpMmR5VlB3T2owNUVwYlZjd0hGVlYzZHJVK0hmV1JQVzY4bmpSQ3BLWkQ4d0xvSXVEck12ZjVDK3VSSlRlNmpvY2JEL2Zqc0JBL1hiSUFNbnZFbHJ0ZHczM2lKNWpoSzdRQytESURBMXk0Mm5HaWhiUWhzRXNLeHVqYUxaOC93b2swVVNUL2lOTXl3MzR0WXpnalFNMUF3WUtYTGF0QlUwWXUvZHJjUmEvZVJJS3dOZmtCaHB4Umk0ZlNxU1B1SkprS2xiV1JRWDZPRlRNSW0vcW1EcUV5V0hiM2ZPdDlUQ05nbTVuN0Y4SmpmMC93SEdNZ2RGUWMyV3Y2QnYyTnRETTljeWZkVWFkOUduYkZ3MWpSWFg3RDc1dk0wRmxEWW1XNXNvTmRRcXFZYmc1ZVJIdEtEWHE3ZU9GYTc4cndBN3lMVFFramtiOGVmWDJKN0g3QzZUM1p2L20xUE1iYTVjclYxb29DcnRxS0RhQWcrRWoxUE11SkNSWWVQZDIzbWJ1c3VqOHdJeVNZL3lQM1NReDVoR0p1TC9CdnEwNmoxSi8zWnJ3U0VzRytCR0tYczBvQW9LaXVxdFRiTE5KYytBUFM3eTNvVFJNR05iN01BRjUrYmx6QmFiZTRkTlpWNE4rYTNjMGlIVFY2YU5WaURzek0wYzZJOExVVFJqTWIzTUZKdnp5cXJYcjVXZDhGZDh0TGRiT0hEOWpnYWZ0ZytyNnVhTUVZYzhRVThTOWdkWFRCaDFRL3dkZ1Z2MjZSNHdVdGl0K0xmc1k0OXdkVytBTlFSVHQ4UENBTmh1U29ONC9XZG4wWWo2bFZrcW5uai9nelM3Mis4cTk5dWhXeTdaR2JrdEFJYkJzbDFSQkZnQmZtdnh5NG54UTcrL3NwZ2p2dGhnVTZwMTFkeVliOTJZZDlOdmNsMWlIQnVNTWZBUEdEYzlDbENzbjF2RDFTU3ZDcGFic24vd2lmb0cwZ1I5NStDVG5KakFpYnRVVU51SlI2eDdhOWVQdjJES3BZNkg3Z0VsYTF2VmlITUs5ZHNSVCt6clJtSkkrcW1BNTF4WE41QytWZndKK3hGYms5RXg1NTQ0d3BxbjVWM0o1R3VqQ002UkxFTjNqNkdpaEwzZ0QvTG9ZcGQ4bWkzL2xHamhhUkNnQmdOLzlYQ3pEY3E3UmhBS0gwZkYzWk9CVlFKa1FKVTFyOW9RNlZRdDN2RjBwdjR4Zk0wWC93ekdXbTMwODI3Ti9pM2oyTFFHaHBkNFFKM2NBWWhlcGFoY0doWW1vd2JvVysrUitINnVDQ3NGclJYTmxVYlFNV1dNZm9NY1FxZTNyTjNoM3pnTE85MFc3UEFOdGswMkhoZjVCTFFIaVZxMVpZSC9wSlpTajR1TEpDQnFyazFsbWtpdGVnS0dTN29xb2tjWVRkZm4zNkpjQlM0bFZVQnBMYUlLZkdqRFNPTnFFWU82SU1INkhNTkw3NUliSW5PWi9nMzlqMjlOQ2VzUjZlaG1RWmVGSkJuUjQ4VnM1MnZ1K2RZWnZ4d0E5VlFIYzVWM2lHK0ZxZlozT3RkcjhLZnZFclBHSEgrZDVVcmk1VjRtcXZRV0t6YlUybldpbkFNdVpkbk1jb2YxZUR2QXpJY1FCMVRXVm81eFFUWmFZN093WjVORGZWRU9QTXpSUDlBbml1eFc3NHVqM2RIdnhWT0ZzV2NmUEdMNXZmUkxFM1pQaHVUaTgxb0FWcDFUOHcwZ2hQTlF1bVJKZlZsWm5mZjhubThXbnEwMnc2ZFhOaXdtTWJBZWI4cDZiU3N6Y253Uk52dmErM0xGSXJlcUZ2WERwQ2xrd2YyWEdzT1A2Q0JtbG1VaDZQUjF5VStRb0t3VFpodjBuMnJpZVFGZmx5ejZTWk1vQlJWbFN6VmZveWVpc3BzSWIrcTVEc2d2dStob0J4WnVudzd5aDJoRUR2WlV3akVxOHZFaXdWVC9wcmFjd2FIRTlUeVpQc2FZNHU2UjJmZjdRaSthejJ4L2dJK0hpNWNWRFZvM0djN3c4SjZoTnBkdVpFczRTWlNnOHRmS2VSVVYxa3gxRWduNVBkR2ZPNEV5Ni9FYlRGVHM5VUUvNVFqVjN0ZG1tT2Nzem01Sy9CMDJFblBLT2d0dk55b0ZjMHIxQjBUWjlyTm5ZUXJ5R29OY1B0YmxFU3ZNV2Jja0NnMXB5M0ZRZnFlQTUrT0tmQStmN1MrMzdqdWRGNnBTY05DMUVZVE1uL0p0WnVrV3lVZHVON1ZMZHc0UWFmOGRFblR4MkhqbllrTXlRRGptWVpWRTNDV0c0cGJTSG95c2w0RkFlSEdBaFQzQkhiMmNFMzE5VVNQdDdiTnJTVTd0U2xQajllWG1VaktUcVBDMUhtMmlsRms2QU5tOUw5Y291WW1KNTZBR2ZDeVQzZm41TC9ReGJwOVJab0NaMHpUOTJNN00wNGJuYzFtekErOCsvNW9MUncwelE3YWpWbG9wOHdmaHk0Z05tZEZ5dTlJblQ1b3JEaFVkS1Q5T2ZoeVRodXRJMDJMQ1dCNkhDemwxajRQM0NqaldIQnR6cGhwaEhzeHRsNU5rTU9pdE8vcUI2TVpXRWlXT3NCSWxFeC8xSzI2czNMbkJJZm9kMzRUd2lNNHFrclNPRWplYnhDcE1veWE5c1NjKzdNZmRsQzdzSVhNNGExTW9icHlZYWpObG9NcklQblhLRURSeWpsdGZ6TVJRaThPYWRHQTVVMWxLbnBVN0ZZS3lWS0RCblBOeFVselVSa09QeVgvdjI1SmtDbElleDRmMTF1UWpDN0k3WE1vUUZaWEFROUN3aS9MVFhob0xTMGNiMGNoZ3V2ZGVGWlg3eTg3N1g2eXYrZzExTkhUWnovYlg3Rm1nNmtxeEtERVpPUVJVQW1WOGVSaU4renlEb090THd1WDNmMDRrcjhMNEh3cjVkck5qZkdnVHlIbVN1c0p0SDBkRDg1dEd6ZG9aejRkM3QvaTNBa21kM3B5Tm1ZY2hZNFpNTXZqRW9UWnFwS3NUWVNmUHd2RVJIUmF2bEQ0SkZUMS92c3hvcXBUemR4MWc5VERGV2RrL2NhSS94Sjd5eTdKZ3I4QmNMNTFIeUNjbzJpWTc4Z1RHOWFqUG5WVjFWT3MrNDh2REZkOCtVMWIwSlA3KzVUWjJjU0pkTWp1cExWUWJWbkM1NUp4ZnNyUEwwZGExa2d3c3BqU0hqcUZpdG9JbkVRaHVWQ3VLTHBncUNvcml0SmpUSkZYNXZiZlM4ZCs2VS94c0NyYWMrbTRuekdnT2ZQR0ZwNFdjTTRvVjU4eVRXbkJuQ2lyYktZVmllK0lhc1FrcXU4ZmZkUDh5aVVWMm1CNWxmamlMOEtDSmZxR3k5eHZUci9VQnZGcWRmaG9xSXlpZnJHWU5JUnltVDlYdEtwK0J4YXJBV2lCUTNnNnpBeFl2UnJnZmU5V25nNmRCaGo5MGhGQmJTcUtJR2FiTjJuK3o0NlUrcmNEN3RxWDFuSHl0ZmYwOTRJWEpJbVhndm1lM2NyS2ZxZUNHdW9HaDhzU2NiK0lUSGtCaTBNQ2s0bWYreWhKTlZ1eXVNak9WMGNWUnNlQTdMMUZLOStqdUtvbWxRcndnK0N1NEh6Z1d3S2IzT3dnYjdDMU44YmtrT1ZaUm15TE9pNVFMcWk4Y0hBdks4ZkYxeGJRMXNPbGNIN3lRVko4UnFkSmJpTmxUZWh2QmdLcVEya1NqOUpjUHF4NXRWY3VndTNyYk1YcDkyOU9aVVlMSjcya3lBS0dmdWd3ZmxJdFlYbW9xbmtrOXVwazZWWXpnc1AzUUhkLzZYZnh1WitpdzRjbE94STZzcGx5bnE0REd5UGVkQWhqK0NLNVFMeUxMR3AyYnI1cnE5b3k2OEVxSXh5em15enBha3lmZW8yVHI3VkczUk56aGxWMWpReEdWeTNaNlVRMlhoVlFmOC9USitOaTNPQi85ZUtYM1puZ3VyLzI1TG01THFhSHZEYUlZa3UvajRiQTFNY25iUjBQYkM0NUY1UW1sMHk2Q1BsT3Q5WnkrQmpzT3BWSHVmVDYvWFptcW16M0RVYWZCd3B5TXZuNHVvVG9pcjdKd0dyV000S25kKzJhLzlydlVWdUpwSHdjTVB6emRUVHVZL2hqRE0xRTg2aDdaMVdGSFN4ZG9BTnJwdDNveHNadmsvalFJWEFhOVRiTEdxL3J1cytFU0dpMmxGRDNxTjF1Zml5ek1ncC90enlIRytQb3dWTmlTUGFyR2xtUHUrQnY3Zmo3MEhGWVdKMm9TMm5yTllPVi9MdjA4bHhPek04RHBPa1BxeDZ5aGRWbGl1ZlE2ZTBuZXdxNzJycDl1MXpNNHlhWnFlNWVZNWVOcDI0QmZac25Fd0hHRXd1S3RoeXJVbk4vaXN5K09WdkZEVFpWTFFrYzZBOVBnY0JXajR5Z2prdW5HdW1kUjRjREpjV1FjTnJxN3RwTzRYOFdranNPRFNPNWorSDdaUXVXMXR2Yk5XME45VDU2R2lyM0Z3N3I0QmtJbVpVZjJXZ1k0MHg0R1UvT3c1b01YMVRnUnJvL0JtOGlNcU1sUjV0QmluanJKRC9hdVVGZm1OSldlSWtSQ0dXVi9mUUZlcTRZUUJSK1dGQk8rYkUrUVNZUmtxd0VVeGhzZThkUVBCeHBzL2V5QzBoM1FCZWJWZFptaG9JQVdhZlhVeUpER3gzLzRFc3VTRk1hQ3NsamRpbHhmTitxY25WYS81c20xQm11cE81eW95bkRYZGg2WXZXakx1emJBdEV1THpnTXlOcUJhaUNhL0RJMklwbWNlbURFUFNLQzlDRUFCMXAzQVZ0a2swUmFXWHgrRDlKdDJHRUZQaG9lanJwNEljRndQdGVlN2U3TnREZitGR2NLbUpyNjBGWUhqYWk4NzdTSXdOeU5PKzY4ODh3bmRqVzQrUnZldmlnUWxFR1k1V2loci8rdzgvNjNqR3V1OGliVzdnMkwzZWJMSjZIRWR5NVFOU0xkN3RxTTU2bkMyRUlaOXZFM1NGaUV3WU9nU1RTZ2I3cWJYNm1IdWY1MXBCZ1Zqa2h0WVNXeG5mVjI0NUMwSndaTzQ3SWdMNzg5VnRNdGs5QytDTXJqdDlIRE80bW9Bam5KOTJWeGI1SzVkTkdaUnlaa0xpT2liL0ZJeURPajBQVjhWZG1GK3UxSEJoUm1iTHRvOXMzT0RnTDBLallWR2Vod2ZISEp1eW1kWm9tUldLMFBBZFM0YVdUbWUybzZQcVhRbzNlbGhRVmliNWtjelBONlh3a25Td3BQd0p1V2hxWmFQUlB3M1BNeXE5dkRnQ01WTXFXWnBNM0FXd2wrQUlBcGxnZkRrcUZzWTBhWUZGSStmTXRINS9UUHNaa0swTjNxOFRoTm5wL3g4YS9LQ2hJM1NZQlpiZFBSak5TaVpGMG5iSnRjY3laOUpRMTFwQTkvOTFJbDZTTVBZbFlrVC9FYXo4aWZ1cTVtQnllL3hYWFpOcU0xZjhSVEdPaU8xMUorTVhTckZuQkM0WHpMQ2NyZTdNWkkza3RpNTF0djlTUTRJejNacmltcmN6VlExeFNUOTZMNUtUZE9VbTQzNXM5WjdFdGZEZVk3UDM3MVZpMVZDMHU2b2JJdG9tQUFGbi8vRnFjbUVkczIwUVlqQUlQNXhvdHlFMW0ya0xEbytaUDhrV0h3a3VHd3lFZm81NndzNkpwRkVYYUUyT1V5Tmw1UFFGd0RpOGU2RDBlbVpnRXNLUjUxRVg4MDdHSFJRbGdUWTNwdi9wYm1aMElVdGdiaVlnMnhNZmhZZWZvZlQvY0lVSDh0aTg1RENFaVduMGdmU00yMDFOeFFhM1laK05wbVZCU280NjFJQ1plRlRod2M1a1YyQUROVmF2UFY0TFRwb1hXL2hsRS8xNzZnVFE4RUhSdUorcjMwRHRCZTFIaDZnZDlIdk9vNDdtSUI4ay9EenAxeXUrZUFyVUlBR1JqZHN3b1FGb2N4VCtNdERocTB2WCtHSjQrbWMwcEpDS1hXaVpGblIrcFdCeWdhaU1NVjR2bU53aUxFcGZRK1FPZnBJOVJVY0ZCcCtpZjVXRHN3WTUyWEFnWlZTMkRrYzI4TXZTZEFCTFpBTy8zcVdaRy8xVHRCTDN3aTl1SmdlNnZYeFNMMWVkcEdKV2ZWNW4rMC83aW5lQXdYRlE5N3k5OEptMC9DNFcyWVJUTG43eHk2RGhZdFZQU00xM2Q4L1kxemJnb1h0dU5lSmwwVmduL0t4YlVMSUZkY2tWZ3FLSmZZNkxGMDlLa0ZSbkJKUVdLbFVsWElZdm5VeGFKWTVKemd4N1dXV3hncXFFQXNHL2ErTzFFVjBHYXhMVWZHalMyN1pRSzVTWC9QSDlHQWJlVXU4clBCcG5LU3N5eUl0T1dTZU5XS3ljb2IrTkt3NURqWUI0M1pkOUhsUmNlUWtQUlFJNEFoeERCWUI3SEVvUUJqYUFDMUJMSFBjOE5pcFUwNTJTZzVSNG5zTkd4VXE1TnRQM0tkU2NJRVBsYW5jTGw1ekRqbGJoYkpsSFRaWGw2YUdLdHhpWUJ2Tmg0WDJudHUyaXNVa2JiTE1rbGF5RmVuVlV2cTN6WmJJeDQwTmpPSkR3d09SUENCSEJxVUdweTdhZ01qakY0MGxDeG0wc29XWTR0NFBtUjBqenZsVFpYUGxUa3JtZ20zNm1KcXlMS2ljNkR5YWVkcDJ2dXkyZXVJOUFrdUs3ck5PTTVXWkgvWlIrd05CbXNwT0RCNHMycFNsOHdNT2NRUm9oZFNRd0JpMmNjNmg0SHZTWlRtWDA2bVNlMFNMNjdLUDVwNWZZajFacmg0NlEyeUhIN0tISDJTbXNpb1dhTkw4SFY1dk04Q1dvSThpMFF1VFJPd1BGNzdpbUEzZjBOb1czcE1QQklLcXpqM204NnBFbEs1V1R3UUk1anhlc2t0MG1ESGZTTHA2ODZFSmtaTXNDTGdVZEpuQmYxS0lIOHF6MUVnREZXQmcxSzZIamNnTGxDUFhEbldMMXJnTXNOUVNBRkMxYlFvQmZxUmxPbHJ3TlYzRnkvTjBxYktHUnNtL3N2Wk9JdUZtK0M1YU1qWDJyTW5FSVI3c1JJb0lvc1F5alRONXhrK0NsdzNlTFlQMm9GbnZrbTZ2SDU1V2dCVGRlZXRyWnFNWW5wWlAyMXZHM3NoTUFlSDRrME5jVlN4b2xVOE1uVzR2cUNNV0dvQmtMSitieWFDcnpJQjZWU01SaHZHNHNycTFIVmt5ZHZ2MklKRTk5TVVoTjdOZXZ1T20zTjJ6dVN5RDllc2FnK3Y0dTlsT2hkTkQ3VFJ6RlZ2ZHYyYm1IaW8wQ0QrVEJva0d6WUpib1hiQzlucjRFM2JMbDJjTkZ6anVVbHd5RDlsTFZSWU9tTFZXTUtWaTFLR2pNRlFDVkJ0cE5TM0UzMXB3M0FSQnVQT1lwVmRHdjlFZGU4b1ladUZTTjNnb2FnMFV5UDlrTGtNWnJPWEhQZDNqZ0hIdE5HQjduMnNycnU4R2tsUzNMajBQb1RWdDdkcURoM1p6OHcxMzhZeUpScUpXbkR4c1lXR0p6SXpXTTl5SDZBT2tnTHBoZWNnYWxIWGdvcS94RkdVb3FXcFVLYlFHRENEeFBQVk82L2NsY0grRzFNVHlXdk11OFZXeXNYV1Jsb1Q1OWl1V0dveWhoc1R6OHZNZnNSR28zYzExSzVhaFFHMjh4Unk3UEptOUNieXJSVDdWVHVmT3pWYWxHZzU4bFpoVEh0bFV2RzdxS0VmbXI1NmpnVjdIZ2lFcENDSjR6eStpK013eE8vMkxsMDkzajdKdzZyTCtiV21RM0JuRlhJc1BtMzdaUXBvYzhNREM3SlV4WW1yZUg5M1h3bTNhVlBxL283bkI2Wk1PeFBGU2hsUHlqcE9zaVJ4ZHpTR0NrQWZVRWlJYklKZFVWUTN5MFBjaUk2WVVVSlpiSVNvYU9HVC80RXE2eGVMSlZudzl5ZzIyUkhDQVZ6R0xNQjRHK3BRQlZ1VU5NWU15Nmt4WC9wK2U1RUljemhIaHN1anc2S24rM3I2ODdSZFdVTmNqYmRwMDdPMkRtaUR2L3NMY1lOOFhtRXBseHFyTWNPaCtrck9YaU9rbkZmODF5cnZLWU84c2x0MjJCV0ZNR2pvWndnNzYwZDNjK0VBRmFPaVpLSDhXQythdk5pNHJyQ2w2NlB6TVZseXJJU1RxRXp1UkdVUlpic3JTajlQUmR1NWlnMjc1UDBqVVk1Mlp1VlpTQzdZRlJyZWx3MlZsa3FnZndZV1R3b1BiQlUzLzdMa3Eyck9nb3p1TEt3WVA2aGJZVGJVUG9sVVFFMHY4dzRrZzBYNmxHVFpPWUhKRlNIQ296RzgzaFdvcVFvQy9xU2tqaGI3TEJuY1B6MWt1WVI2ZzNweWszZE4veHg5WWxDN21aL1A2bWN6TjFuMWhFUGU3MDJIRWZlTXlHcGNiUE1NYWYvdVNLSEhCQk81d0lmSGRSbTBkdk9WS3Z6TjJFSEVrQXpKdlV0UlpUNmRtRTNJSnVhWS9FUFNhTnM0U2xxbmN6TW5kVi9GR0I3bm5QUDZjcVpRU3ZyUDUzNGVkZDd1NWJBc0NLek1aNjZRUGwyTzM1Q1BNbDE5VkphSUU3ZS8xODJuamc3R1ovQVEyQ04za3RRWDNTK2c1bFpTOTFoYUlqUDV6bHVaM0FJQ2JVdVpZeWU1WS9YNmQ5TFRMYnJVVlBUZVhUVUwxbVVvQWJIUWxVU1Fvb1E3dXl1TVFEVWUrcXJNSUR1M05jWkNJVlBDQkYwZkpxb1NKSTUyUSthenN4YkNQNXBJQVNTTTZwaFVtNVdOUEtaNXJQVG1ub3R1VTU4TnVRNDM4cml0ZVJaMEViTDdYaWUxdHdiejVadnc5RnU0OElJaWZlOFdBOEhyRCsvMmY1OFhUcFRma1dGQnRlS01QQ2hsNDRab2VYNmhTdXY1QnM2VnhCMFlmd3RDc3YyekNyMWhkbDBLbmlTNXJJSnlBSmcvcDlpZXJLdHp2RDBJREQrM2xNanRTdE50T2YybHVDcUoxenVxbDRxOEJFK29YbGRoUGJwYzZEeTdTRnY4dGpUY3RPdWN3MXpUamFoUjV1WER4MmhwdVNTK3YrcG5vMk1OY3FoSysyK3Z4Nm9ZTnM0R08xTElQdC9hMHoxZm5aeXdJVjh2NElIZ1AwZVJ3MUMxcjNzdTk1YUhYSWFTM2hpRVgvYjBSK1krMm1oODJUbnRxR0hISmh0L1NNSVpBMzhwMDBndlJtejhUN1BIelg2S0JVQlYzdnNjaFpvYnQ2Q1dheGFkbFBRK0dHOVVYdjlOTUp1QnY2ZmdGck9yYVBaY0hnTjdIOU1hSWtCQ3hDclhURVFjQ0pDWmJzdUZodkVyWGZXYmhHanZ3a0pCUlpkaGdRQ0dTaDFoRElZaHZ4VlVEMUpJZzFhZGJzWHZYQWNGc2ZIU2xtdjIrK1NnZXJ3SW1xRzdCNm9JVUhGSXFqNzJnNVR2SmpJVXBLMTNPZnpaRGh6R1A0NW9OMzdabktEMVJPalc2WEZ1ejZxM3BGTUZPVzF6R3I2QUhzQTFvMlRtUExONkIrcEp5TTRTdzdHL3l5Ui85VVc2dkM1di9mU1F0a1ByZHhvMEpLMmhpVDZ1encvRzlwcHF2cUtvbDJzRXd5bFlyM1hXMDFRR2lZbDhGYWExbWpTWVIwUHRjbTY3ekFUMlByVE5HWDkvMHI1d09lYmNpSEdNNVVhcFRVL0xOakhjbHlqcDdXR3F5WjBsUlJTV29oL1FDaHFEQzNTMU04YXJiaFBOSjFObnNZNG9jT0YrYVd1cnZ0RHdyZGdDYjJ6OEhBRlNiYlFtaTBLRW1xVnJGQzBadTVrTi85NlB5Ti9NVEZzV1Vwb29WWmJlMFJKUlZheHVPaUt0S0p1WjZmYng0MUxsSmxTODc4TnR6ZmhlM2ZiaElBWjdtZ0E5Q01qb1NoZUpXWWM5UDhBVUVzQkFoUURGQUFBQUFnQURrc0dXZS9BNThPYUFRQUE1d01BQUF3QUNRQUFBQUFBQUFBQUFMYUJBQUFBQUdSdlkzVnRaVzUwTG5odGJGVlVCUUFIVFh1eFpsQkxBUUlVQXhRQUFBQUlBQytaYmxqYnJub0o2QThBQURRU0FBQUlBQWtBQUFBQUFBQUFBQUMyZ2NRQkFBQnRiUzVpYTJsM2FWVlVCUUFINnRyeVpWQkxBUUlVQXhRQUFBQUlBQTVMQmxuQzR1VVAvQWNBQU5jY0FBQVBBQWtBQUFBQUFBQUFBQUMyZ2RJUkFBQnRiWEJoWjJVdmNHRm5aUzVpYVc1VlZBVUFCMDE3c1daUVN3RUNGQU1VQUFBQUNBQU9Td1paa01lWkc3b1lBQUJWUkFJQURRQUpBQUFBQUFBQUFBQUF0b0g3R1FBQWNHRm5aUzl3WVdkbExuaHRiRlZVQlFBSFRYdXhabEJMQVFJVUF4UUFBQUFJQUE1TEJsbkRocTF0b2dFQUFEUUZBQUFWQUFrQUFBQUFBQUFBQUFDMmdlQXlBQUJ5Wld4ekwzQmhaMlZmWm05eWJXRjBjeTU0Yld4VlZBVUFCMDE3c1daUVN3RUNGQU1VQUFBQUNBQU9Td1paSlBEYitEb0FBQUE2QUFBQUVnQUpBQUFBQUFBQUFBQUF0b0cxTkFBQWNtVnNjeTl3WVdkbFgzSmxiSE11ZUcxc1ZWUUZBQWROZTdGbVVFc0JBaFFERkFBQUFBZ0FEa3NHV1lzeWRnRXVCQUFBMkRzQUFBa0FDUUFBQUFBQUFBQUFBTGFCSHpVQUFIUm9aVzFsTG5odGJGVlVCUUFIVFh1eFpsQkxBUUlVQXhRQUFBQUlBQTVMQmxtZ3FLZTYxVE1BQUJFMEFBQU5BQWtBQUFBQUFBQUFBQUMyZ1hRNUFBQjBhSFZ0WW01aGFXd3VjRzVuVlZRRkFBZE5lN0ZtVUVzRkJnQUFBQUFJQUFnQUpRSUFBSFJ0QUFBQUFBPT0iLAoJIkZpbGVOYW1lIiA6ICLnianlk4Hnsbvlnovlj4rlr7nlupTlsZXnpLrkv6Hmga8oMSkuZW1teCIKfQo="/>
  </etc:cellImage>
  <etc:cellImage>
    <xdr:pic>
      <xdr:nvPicPr>
        <xdr:cNvPr id="19" name="ID_143FCA41A76A4AB6BEC96A70F05F79F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7775" y="13733780"/>
          <a:ext cx="7019925" cy="701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A8CE3B59B9AF49EDB861F51F5EC8719D" descr="img_btnCz_1_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85925" y="1647825"/>
          <a:ext cx="1066800" cy="390525"/>
        </a:xfrm>
        <a:prstGeom prst="rect">
          <a:avLst/>
        </a:prstGeom>
      </xdr:spPr>
    </xdr:pic>
  </etc:cellImage>
  <etc:cellImage>
    <xdr:pic>
      <xdr:nvPicPr>
        <xdr:cNvPr id="15" name="ID_552DE817CF0C41C8B059FFFFED3310F5" descr="img_btnCz_2_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52575" y="2981325"/>
          <a:ext cx="1066800" cy="390525"/>
        </a:xfrm>
        <a:prstGeom prst="rect">
          <a:avLst/>
        </a:prstGeom>
      </xdr:spPr>
    </xdr:pic>
  </etc:cellImage>
  <etc:cellImage>
    <xdr:pic>
      <xdr:nvPicPr>
        <xdr:cNvPr id="17" name="ID_E3AA1E64911C42FF84FF1F88D912ED5D" descr="img_btnCz_2_0_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81175" y="4114800"/>
          <a:ext cx="1066800" cy="390525"/>
        </a:xfrm>
        <a:prstGeom prst="rect">
          <a:avLst/>
        </a:prstGeom>
      </xdr:spPr>
    </xdr:pic>
  </etc:cellImage>
  <etc:cellImage>
    <xdr:pic>
      <xdr:nvPicPr>
        <xdr:cNvPr id="20" name="ID_9BA212BAC5334C99B1F7EA4725D3393D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43025" y="12049125"/>
          <a:ext cx="1504950" cy="1809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1F21820D23844BD0BC59CD28A2991731" descr="传奇光柱特效怎么实现？GOM装备物品掉落到地上时显示的光柱效果设置方法。 - 传奇技术教程 趣游论坛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226185" y="20680680"/>
          <a:ext cx="4514850" cy="32670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" name="ID_801BC91EA3AA429DAC2AC56FBE1A0F2D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38225" y="16211550"/>
          <a:ext cx="4114800" cy="2800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79192F6B30B2468688B9A7B4510AF39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66900" y="21088350"/>
          <a:ext cx="3267075" cy="2876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4EA1375BD1A5460B8864869A2B77445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09925" y="24945975"/>
          <a:ext cx="704850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D5A21D3A7F2041B29DF1EC85C2718CC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00150" y="24793575"/>
          <a:ext cx="704850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220504AFA6F45638491B060DA7B027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37335" y="25257760"/>
          <a:ext cx="6822440" cy="3464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D4F44389B95845F5A91C556E9C2632A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52675" y="2190750"/>
          <a:ext cx="5316855" cy="3038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198C14CCD00400A8ED708E1C4F8265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543300" y="7572375"/>
          <a:ext cx="5250815" cy="30206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1F4E6F96E49C45A9B01C02860AE4B8C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79170" y="6210300"/>
          <a:ext cx="3537585" cy="4791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76804A3B69F74C3B8EA633D396F7CEB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52500" y="12372975"/>
          <a:ext cx="5218430" cy="29533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3590C8EC9D2643D9AFD8F9D18B808E7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57275" y="16087725"/>
          <a:ext cx="5214620" cy="29470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5EFAE92A53BC4792A555C35B008449B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28675" y="19945350"/>
          <a:ext cx="5201920" cy="29533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3BC82AF489714F83969B75F5F52A7D7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42975" y="23717250"/>
          <a:ext cx="5184140" cy="2936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9A0E9B85EF8439FB7BC0E3B7945AD9A"/>
        <xdr:cNvPicPr>
          <a:picLocks noChangeAspect="1"/>
        </xdr:cNvPicPr>
      </xdr:nvPicPr>
      <xdr:blipFill>
        <a:blip r:embed="rId21" r:link="rId8"/>
        <a:stretch>
          <a:fillRect/>
        </a:stretch>
      </xdr:blipFill>
      <xdr:spPr>
        <a:xfrm>
          <a:off x="1562100" y="27212925"/>
          <a:ext cx="5267325" cy="42100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4" name="ID_AD3EB882FBAB4426AD8D148691AD6F4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43100" y="31899225"/>
          <a:ext cx="1971675" cy="1809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<sst xmlns="http://schemas.openxmlformats.org/spreadsheetml/2006/main" count="351" uniqueCount="213">
  <si>
    <t>日志</t>
  </si>
  <si>
    <t>系统名称：</t>
  </si>
  <si>
    <t>通用组件</t>
  </si>
  <si>
    <t>修改时间</t>
  </si>
  <si>
    <t>修改内容</t>
  </si>
  <si>
    <t>修改人</t>
  </si>
  <si>
    <t>创建策划案</t>
  </si>
  <si>
    <t>马斌彬</t>
  </si>
  <si>
    <t>通用相关</t>
  </si>
  <si>
    <t>设计目的</t>
  </si>
  <si>
    <t>1、</t>
  </si>
  <si>
    <t>游戏基本功能，统一处理并做延申处理。</t>
  </si>
  <si>
    <t>与其他系统的关联性</t>
  </si>
  <si>
    <t>物品为基础功能，各系统皆需要；物品在任何游戏内任何处展示时应展示物品icon+特效框。</t>
  </si>
  <si>
    <t>2、</t>
  </si>
  <si>
    <t>多为杂项，统一了通用按钮的交互状态；非特殊功能按钮需保持该统一规则。</t>
  </si>
  <si>
    <t>规则格式</t>
  </si>
  <si>
    <t>功能规则</t>
  </si>
  <si>
    <t>UI统一</t>
  </si>
  <si>
    <t>一级界面</t>
  </si>
  <si>
    <t>说明界面</t>
  </si>
  <si>
    <t>说明界面【美术参考】</t>
  </si>
  <si>
    <t>确认界面</t>
  </si>
  <si>
    <t>确认界面【美术参考】</t>
  </si>
  <si>
    <t>副本信息界面</t>
  </si>
  <si>
    <t>副本类结算【胜利】</t>
  </si>
  <si>
    <t>副本类结算【失败】</t>
  </si>
  <si>
    <t>道具相关</t>
  </si>
  <si>
    <t>思维导图</t>
  </si>
  <si>
    <t>道具相关分类 及 展示信息需求</t>
  </si>
  <si>
    <t>基本规则</t>
  </si>
  <si>
    <r>
      <rPr>
        <sz val="11"/>
        <color theme="1"/>
        <rFont val="宋体"/>
        <charset val="134"/>
      </rPr>
      <t>▶</t>
    </r>
  </si>
  <si>
    <t>所有的道具均会展示道具的基础信息，为“基础”部分。</t>
  </si>
  <si>
    <t>道具Tips上展示的信息将根据物品的类型进行处理，不同的道具展示的信息将有所不同。</t>
  </si>
  <si>
    <t>物品类型</t>
  </si>
  <si>
    <t>▶</t>
  </si>
  <si>
    <t>将分为7种大类型，分别为宝箱、消耗品、货币、材料、展示道具、宝石类、装备。</t>
  </si>
  <si>
    <t>3、</t>
  </si>
  <si>
    <t>备注</t>
  </si>
  <si>
    <t>目前基础类型分为该7种道具，后续大致会根据不同功能做延展类型处理。</t>
  </si>
  <si>
    <t>物品Tips【当前为示例】</t>
  </si>
  <si>
    <t>物品名字</t>
  </si>
  <si>
    <t>为物品名字，需读配置表对应字段。</t>
  </si>
  <si>
    <t>多种颜色，颜色根据既定品质确定。</t>
  </si>
  <si>
    <t>暂定品质为白、绿、蓝、紫、橙</t>
  </si>
  <si>
    <t>暂定物品需要前缀名，根据规划而定，若需要前缀名则将读取相关配置。</t>
  </si>
  <si>
    <t>物品图标</t>
  </si>
  <si>
    <t>读取对应物品图标，图标外侧需对应品质框。</t>
  </si>
  <si>
    <t>品质框需为特效框，共需四个对应绿、蓝、紫、橙。（白色不需要）</t>
  </si>
  <si>
    <t>品质框需做出进阶效果，配置方式读取对应配置。</t>
  </si>
  <si>
    <t>穿戴标识</t>
  </si>
  <si>
    <t>当装备已被穿戴时点出对应TIP在该处将显示该标识；若未穿戴则不显示。</t>
  </si>
  <si>
    <t>4、</t>
  </si>
  <si>
    <t>绑定标识</t>
  </si>
  <si>
    <t>当物品已被绑定时则显示该标识；若未绑定则不显示。</t>
  </si>
  <si>
    <t>5、</t>
  </si>
  <si>
    <t>功能按钮</t>
  </si>
  <si>
    <t>在该处显示对应功能按钮</t>
  </si>
  <si>
    <t>不同物品类型将显示不同功能按钮，将根据配置读取。</t>
  </si>
  <si>
    <t>6、</t>
  </si>
  <si>
    <t>属性显示</t>
  </si>
  <si>
    <t>在该处将显示该物品加成的所有属性。</t>
  </si>
  <si>
    <t>显示基础属性、强化属性、宝石属性</t>
  </si>
  <si>
    <t>宝石属性显示需在前方显示缩小的宝石图标。</t>
  </si>
  <si>
    <t>对应属性上方应显示加成属性的类型，如宝石属性、基础属性、强化属性等。</t>
  </si>
  <si>
    <t>可上下滑动</t>
  </si>
  <si>
    <t>7、</t>
  </si>
  <si>
    <t>物品描述</t>
  </si>
  <si>
    <t>该区域显示物品描述，为文本内容，需支持字体变色、斜体等（HTML语言）。</t>
  </si>
  <si>
    <t>8、</t>
  </si>
  <si>
    <t>获取途径</t>
  </si>
  <si>
    <t>该处显示物品的获取途径，获取途径为按钮，点击将跳转至对应功能界面。</t>
  </si>
  <si>
    <t>只显示上方未展示内容。</t>
  </si>
  <si>
    <t>物品Tips长度需随内容量增长或缩短。</t>
  </si>
  <si>
    <t>奖励内容</t>
  </si>
  <si>
    <t>该处为宝箱类型物品显示，需显示可获得内容。</t>
  </si>
  <si>
    <t>物品掉落展示【当前为示例】</t>
  </si>
  <si>
    <t>掉落光柱</t>
  </si>
  <si>
    <t>部分物品掉落在地图上会呈现光柱效果，需根据配表实现。</t>
  </si>
  <si>
    <t>掉落图标</t>
  </si>
  <si>
    <t>物品掉落在地图上图标展示同ICONID</t>
  </si>
  <si>
    <t>美术参考</t>
  </si>
  <si>
    <t>需求</t>
  </si>
  <si>
    <t>共需要八个，需做出进阶效果。</t>
  </si>
  <si>
    <t>颜色：蓝、紫、金、橙，每种颜色各两个。</t>
  </si>
  <si>
    <t>杂项</t>
  </si>
  <si>
    <t>通用按钮（一级、二级功能按钮）【非页签按钮】</t>
  </si>
  <si>
    <t>未达成条件</t>
  </si>
  <si>
    <t>按钮状态</t>
  </si>
  <si>
    <t>按钮为功能按钮，共分为三种交互状态，需保持统一性。</t>
  </si>
  <si>
    <t>三种状态使用情景与名字相对应。</t>
  </si>
  <si>
    <t>三种按钮点击后都有点击缩小的效果，不可交互按钮同样可点击。</t>
  </si>
  <si>
    <t>以达成条件</t>
  </si>
  <si>
    <t>不可交互</t>
  </si>
  <si>
    <t>所有二级的说明界面将使用该界面。</t>
  </si>
  <si>
    <t>快捷使用界面</t>
  </si>
  <si>
    <t>部分物品在在获取时在主界面会弹出该界面供快捷使用。</t>
  </si>
  <si>
    <t>界面标题</t>
  </si>
  <si>
    <t>为普通文本无过多功能。</t>
  </si>
  <si>
    <t>关闭按钮</t>
  </si>
  <si>
    <t>点击该处关闭界面。</t>
  </si>
  <si>
    <t>显示新获取的物品图标，图标右下方显示内容将根据不同物品类型变化。</t>
  </si>
  <si>
    <t>装备：只有获取到可穿戴且穿戴后有提升的装备才将弹出该界面，此时图标右下方将显示提升箭头。</t>
  </si>
  <si>
    <t>物品：非装备类物品将在右下方显示数量。</t>
  </si>
  <si>
    <t>显示对应的物品名字。</t>
  </si>
  <si>
    <t>使用按钮</t>
  </si>
  <si>
    <t>将根据配表控制按钮上显示的文字。</t>
  </si>
  <si>
    <t>死亡复活</t>
  </si>
  <si>
    <t>标题</t>
  </si>
  <si>
    <t>文本内容，无过多功能。</t>
  </si>
  <si>
    <t>点击后关闭界面，无过多功能。</t>
  </si>
  <si>
    <t>界面内容</t>
  </si>
  <si>
    <t>文本内容，无过多功能；该界面需为通用界面，内容上会做其他调整。</t>
  </si>
  <si>
    <t>安全复活</t>
  </si>
  <si>
    <t>点击后返回至主城复活；暂定复活后为满血，可能会根据规划调整。</t>
  </si>
  <si>
    <t>原地复活</t>
  </si>
  <si>
    <t>点击后消耗对应货币并在原地复活。</t>
  </si>
  <si>
    <t>当货币不足时点击按钮返还提示。</t>
  </si>
  <si>
    <t>此处有倒计时，当倒计时归0后自动为“安全复活”。</t>
  </si>
  <si>
    <t>倒计时暂定为5s，可能会根据规划调整。</t>
  </si>
  <si>
    <t>消耗货币数量显示：</t>
  </si>
  <si>
    <t>只显示需要消耗的货币数量。</t>
  </si>
  <si>
    <t>若当前货币数量&lt;消耗货币数量时，该数字需为“警告色”</t>
  </si>
  <si>
    <t>若当前货币数量&gt;消耗货币数量时，数字为“安全色”</t>
  </si>
  <si>
    <t>快捷获取</t>
  </si>
  <si>
    <t>展示对应的物品名字。</t>
  </si>
  <si>
    <t>点击关闭该界面。</t>
  </si>
  <si>
    <t>按钮点击需要按下效果。</t>
  </si>
  <si>
    <t>显示对应的物品图标。</t>
  </si>
  <si>
    <t>点击需弹出物品TIPS界面，弹出位置待定。（暂定为物品图标旁）</t>
  </si>
  <si>
    <t>途径栏</t>
  </si>
  <si>
    <t>显示对应物品所配置的所有获取途径。</t>
  </si>
  <si>
    <t>每条途径栏为单独的可交互特殊按钮，整条都可交互。</t>
  </si>
  <si>
    <t>途径栏需展示对应途径的功能名。</t>
  </si>
  <si>
    <t>点击对应的途径栏将跳转至对应界面或对应NPC或指定地点位置。</t>
  </si>
  <si>
    <t>物品展示</t>
  </si>
  <si>
    <t>角标</t>
  </si>
  <si>
    <t>需通过调用ITEM的字段配置，配置方法后续与程序协商。</t>
  </si>
  <si>
    <t>提升标志</t>
  </si>
  <si>
    <t>*仅限装备</t>
  </si>
  <si>
    <t>若当前装备获取后将与已穿戴装备进行对比，若有提升则显示该标识。</t>
  </si>
  <si>
    <t>数量显示</t>
  </si>
  <si>
    <t>显示可堆叠物品的堆叠数量。</t>
  </si>
  <si>
    <t>信息区域</t>
  </si>
  <si>
    <t>显示对应目标的头像、名字、等级等对应信息，若有血量需实时变化。</t>
  </si>
  <si>
    <t>掉落内容预览区域</t>
  </si>
  <si>
    <t>根据掉落种类数量显示，区域随数量扩大缩小。</t>
  </si>
  <si>
    <t>点击特效</t>
  </si>
  <si>
    <t>该效果为点击效果。</t>
  </si>
  <si>
    <t>触发逻辑为玩家点击屏幕即在点击处显示该效果。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</si>
  <si>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</si>
  <si>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</si>
  <si>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</si>
  <si>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id</t>
  </si>
  <si>
    <t>name</t>
  </si>
  <si>
    <t>iconid</t>
  </si>
  <si>
    <t>type</t>
  </si>
  <si>
    <t>subtype</t>
  </si>
  <si>
    <t>bind</t>
  </si>
  <si>
    <t>laying</t>
  </si>
  <si>
    <t>Reborn</t>
  </si>
  <si>
    <t>Level</t>
  </si>
  <si>
    <t>Limit</t>
  </si>
  <si>
    <t>quality</t>
  </si>
  <si>
    <t>Attr</t>
  </si>
  <si>
    <t>Callback</t>
  </si>
  <si>
    <t>Btn</t>
  </si>
  <si>
    <t>Speparam</t>
  </si>
  <si>
    <t>MultiParam</t>
  </si>
  <si>
    <t>Light</t>
  </si>
  <si>
    <t>字段类型</t>
  </si>
  <si>
    <t>int</t>
  </si>
  <si>
    <t>string</t>
  </si>
  <si>
    <t>参数使用类型（1：程序使用，0：策划备注）</t>
  </si>
  <si>
    <t>字段说明</t>
  </si>
  <si>
    <t>唯一id</t>
  </si>
  <si>
    <t>图标id</t>
  </si>
  <si>
    <t>类型</t>
  </si>
  <si>
    <t>子类型</t>
  </si>
  <si>
    <t>绑定</t>
  </si>
  <si>
    <t>堆叠</t>
  </si>
  <si>
    <t>转生</t>
  </si>
  <si>
    <t>等级</t>
  </si>
  <si>
    <t>穿戴限制：性别#职业</t>
  </si>
  <si>
    <t>品质</t>
  </si>
  <si>
    <t>属性</t>
  </si>
  <si>
    <t>回收ID</t>
  </si>
  <si>
    <t>按钮ID</t>
  </si>
  <si>
    <t>特殊参数</t>
  </si>
  <si>
    <t>多用参数</t>
  </si>
  <si>
    <t>掉落光柱特效</t>
  </si>
  <si>
    <t>示例配置</t>
  </si>
  <si>
    <t>您的衣服</t>
  </si>
  <si>
    <t>1#2</t>
  </si>
  <si>
    <t>1#666|2#666|3#666</t>
  </si>
  <si>
    <t>1#2#3#4</t>
  </si>
  <si>
    <t>3#6</t>
  </si>
  <si>
    <t>use#5</t>
  </si>
  <si>
    <t>ziyuan1</t>
  </si>
  <si>
    <t>2#1</t>
  </si>
  <si>
    <t>pay#3</t>
  </si>
  <si>
    <t>ziyuan2</t>
  </si>
  <si>
    <t>1#1</t>
  </si>
  <si>
    <t>jump#9</t>
  </si>
  <si>
    <t>ziyuan3</t>
  </si>
  <si>
    <t>1#3</t>
  </si>
  <si>
    <t>death#5</t>
  </si>
  <si>
    <t>ziyuan4</t>
  </si>
  <si>
    <t>2#2</t>
  </si>
  <si>
    <t>contribute#10</t>
  </si>
  <si>
    <t>ziyuan5</t>
  </si>
  <si>
    <t>注：</t>
  </si>
  <si>
    <t>仅作物品表使用  后续可能眼神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</si>
</sst>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b/>
      <sz val="11"/>
      <color theme="0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20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7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9" fillId="0" borderId="0" xfId="0" applyFont="1" applyFill="1" applyAlignment="1">
      <alignment horizontal="right" vertical="center"/>
    </xf>
    <xf numFmtId="0" fontId="10" fillId="0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NULL" TargetMode="External"/><Relationship Id="rId7" Type="http://schemas.openxmlformats.org/officeDocument/2006/relationships/image" Target="media/image8.jpeg"/><Relationship Id="rId6" Type="http://schemas.openxmlformats.org/officeDocument/2006/relationships/image" Target="media/image7.png"/><Relationship Id="rId5" Type="http://schemas.openxmlformats.org/officeDocument/2006/relationships/image" Target="media/image6.png"/><Relationship Id="rId4" Type="http://schemas.openxmlformats.org/officeDocument/2006/relationships/image" Target="media/image5.png"/><Relationship Id="rId3" Type="http://schemas.openxmlformats.org/officeDocument/2006/relationships/image" Target="media/image4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3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44450</xdr:colOff>
      <xdr:row>34</xdr:row>
      <xdr:rowOff>20955</xdr:rowOff>
    </xdr:from>
    <xdr:to>
      <xdr:col>8</xdr:col>
      <xdr:colOff>618490</xdr:colOff>
      <xdr:row>59</xdr:row>
      <xdr:rowOff>159385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0250" y="7469505"/>
          <a:ext cx="5374640" cy="537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662305</xdr:colOff>
      <xdr:row>35</xdr:row>
      <xdr:rowOff>200660</xdr:rowOff>
    </xdr:from>
    <xdr:to>
      <xdr:col>8</xdr:col>
      <xdr:colOff>407670</xdr:colOff>
      <xdr:row>42</xdr:row>
      <xdr:rowOff>31115</xdr:rowOff>
    </xdr:to>
    <xdr:sp>
      <xdr:nvSpPr>
        <xdr:cNvPr id="14" name="矩形 13"/>
        <xdr:cNvSpPr/>
      </xdr:nvSpPr>
      <xdr:spPr>
        <a:xfrm>
          <a:off x="4777105" y="7858760"/>
          <a:ext cx="1116965" cy="12973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562610</xdr:colOff>
      <xdr:row>34</xdr:row>
      <xdr:rowOff>97155</xdr:rowOff>
    </xdr:from>
    <xdr:to>
      <xdr:col>5</xdr:col>
      <xdr:colOff>257810</xdr:colOff>
      <xdr:row>35</xdr:row>
      <xdr:rowOff>173355</xdr:rowOff>
    </xdr:to>
    <xdr:sp>
      <xdr:nvSpPr>
        <xdr:cNvPr id="15" name="线形标注 1(无边框) 14"/>
        <xdr:cNvSpPr/>
      </xdr:nvSpPr>
      <xdr:spPr>
        <a:xfrm>
          <a:off x="3305810" y="7545705"/>
          <a:ext cx="381000" cy="285750"/>
        </a:xfrm>
        <a:prstGeom prst="callout1">
          <a:avLst>
            <a:gd name="adj1" fmla="val 92000"/>
            <a:gd name="adj2" fmla="val 94166"/>
            <a:gd name="adj3" fmla="val 268791"/>
            <a:gd name="adj4" fmla="val 2352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677545</xdr:colOff>
      <xdr:row>41</xdr:row>
      <xdr:rowOff>41275</xdr:rowOff>
    </xdr:from>
    <xdr:to>
      <xdr:col>5</xdr:col>
      <xdr:colOff>514985</xdr:colOff>
      <xdr:row>51</xdr:row>
      <xdr:rowOff>58420</xdr:rowOff>
    </xdr:to>
    <xdr:sp>
      <xdr:nvSpPr>
        <xdr:cNvPr id="16" name="矩形 15"/>
        <xdr:cNvSpPr/>
      </xdr:nvSpPr>
      <xdr:spPr>
        <a:xfrm>
          <a:off x="2734945" y="8956675"/>
          <a:ext cx="1209040" cy="21126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271780</xdr:colOff>
      <xdr:row>33</xdr:row>
      <xdr:rowOff>86360</xdr:rowOff>
    </xdr:from>
    <xdr:to>
      <xdr:col>2</xdr:col>
      <xdr:colOff>652780</xdr:colOff>
      <xdr:row>34</xdr:row>
      <xdr:rowOff>162560</xdr:rowOff>
    </xdr:to>
    <xdr:sp>
      <xdr:nvSpPr>
        <xdr:cNvPr id="6" name="线形标注 1(无边框) 5"/>
        <xdr:cNvSpPr/>
      </xdr:nvSpPr>
      <xdr:spPr>
        <a:xfrm>
          <a:off x="1643380" y="7325360"/>
          <a:ext cx="381000" cy="285750"/>
        </a:xfrm>
        <a:prstGeom prst="callout1">
          <a:avLst>
            <a:gd name="adj1" fmla="val 92000"/>
            <a:gd name="adj2" fmla="val 94166"/>
            <a:gd name="adj3" fmla="val 237719"/>
            <a:gd name="adj4" fmla="val 196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426720</xdr:colOff>
      <xdr:row>36</xdr:row>
      <xdr:rowOff>10160</xdr:rowOff>
    </xdr:from>
    <xdr:to>
      <xdr:col>2</xdr:col>
      <xdr:colOff>121920</xdr:colOff>
      <xdr:row>37</xdr:row>
      <xdr:rowOff>86360</xdr:rowOff>
    </xdr:to>
    <xdr:sp>
      <xdr:nvSpPr>
        <xdr:cNvPr id="7" name="线形标注 1(无边框) 6"/>
        <xdr:cNvSpPr/>
      </xdr:nvSpPr>
      <xdr:spPr>
        <a:xfrm>
          <a:off x="1112520" y="7877810"/>
          <a:ext cx="381000" cy="285750"/>
        </a:xfrm>
        <a:prstGeom prst="callout1">
          <a:avLst>
            <a:gd name="adj1" fmla="val 92000"/>
            <a:gd name="adj2" fmla="val 94166"/>
            <a:gd name="adj3" fmla="val 175219"/>
            <a:gd name="adj4" fmla="val 28643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613410</xdr:colOff>
      <xdr:row>33</xdr:row>
      <xdr:rowOff>175895</xdr:rowOff>
    </xdr:from>
    <xdr:to>
      <xdr:col>6</xdr:col>
      <xdr:colOff>308610</xdr:colOff>
      <xdr:row>35</xdr:row>
      <xdr:rowOff>42545</xdr:rowOff>
    </xdr:to>
    <xdr:sp>
      <xdr:nvSpPr>
        <xdr:cNvPr id="8" name="线形标注 1(无边框) 7"/>
        <xdr:cNvSpPr/>
      </xdr:nvSpPr>
      <xdr:spPr>
        <a:xfrm>
          <a:off x="4042410" y="7414895"/>
          <a:ext cx="381000" cy="285750"/>
        </a:xfrm>
        <a:prstGeom prst="callout1">
          <a:avLst>
            <a:gd name="adj1" fmla="val 92000"/>
            <a:gd name="adj2" fmla="val 94166"/>
            <a:gd name="adj3" fmla="val 397396"/>
            <a:gd name="adj4" fmla="val 12546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240665</xdr:colOff>
      <xdr:row>32</xdr:row>
      <xdr:rowOff>163830</xdr:rowOff>
    </xdr:from>
    <xdr:to>
      <xdr:col>7</xdr:col>
      <xdr:colOff>621665</xdr:colOff>
      <xdr:row>34</xdr:row>
      <xdr:rowOff>30480</xdr:rowOff>
    </xdr:to>
    <xdr:sp>
      <xdr:nvSpPr>
        <xdr:cNvPr id="9" name="线形标注 1(无边框) 8"/>
        <xdr:cNvSpPr/>
      </xdr:nvSpPr>
      <xdr:spPr>
        <a:xfrm>
          <a:off x="5041265" y="7193280"/>
          <a:ext cx="381000" cy="285750"/>
        </a:xfrm>
        <a:prstGeom prst="callout1">
          <a:avLst>
            <a:gd name="adj1" fmla="val 92000"/>
            <a:gd name="adj2" fmla="val 94166"/>
            <a:gd name="adj3" fmla="val 226247"/>
            <a:gd name="adj4" fmla="val 13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259715</xdr:colOff>
      <xdr:row>45</xdr:row>
      <xdr:rowOff>85725</xdr:rowOff>
    </xdr:from>
    <xdr:to>
      <xdr:col>1</xdr:col>
      <xdr:colOff>640715</xdr:colOff>
      <xdr:row>46</xdr:row>
      <xdr:rowOff>161925</xdr:rowOff>
    </xdr:to>
    <xdr:sp>
      <xdr:nvSpPr>
        <xdr:cNvPr id="10" name="线形标注 1(无边框) 9"/>
        <xdr:cNvSpPr/>
      </xdr:nvSpPr>
      <xdr:spPr>
        <a:xfrm>
          <a:off x="945515" y="9839325"/>
          <a:ext cx="381000" cy="285750"/>
        </a:xfrm>
        <a:prstGeom prst="callout1">
          <a:avLst>
            <a:gd name="adj1" fmla="val 8666"/>
            <a:gd name="adj2" fmla="val 91666"/>
            <a:gd name="adj3" fmla="val -158461"/>
            <a:gd name="adj4" fmla="val 461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292735</xdr:colOff>
      <xdr:row>53</xdr:row>
      <xdr:rowOff>107950</xdr:rowOff>
    </xdr:from>
    <xdr:to>
      <xdr:col>2</xdr:col>
      <xdr:colOff>673735</xdr:colOff>
      <xdr:row>54</xdr:row>
      <xdr:rowOff>184150</xdr:rowOff>
    </xdr:to>
    <xdr:sp>
      <xdr:nvSpPr>
        <xdr:cNvPr id="12" name="线形标注 1(无边框) 11"/>
        <xdr:cNvSpPr/>
      </xdr:nvSpPr>
      <xdr:spPr>
        <a:xfrm>
          <a:off x="1664335" y="11537950"/>
          <a:ext cx="381000" cy="285750"/>
        </a:xfrm>
        <a:prstGeom prst="callout1">
          <a:avLst>
            <a:gd name="adj1" fmla="val 8666"/>
            <a:gd name="adj2" fmla="val 91666"/>
            <a:gd name="adj3" fmla="val -4385"/>
            <a:gd name="adj4" fmla="val 17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181610</xdr:colOff>
      <xdr:row>60</xdr:row>
      <xdr:rowOff>175260</xdr:rowOff>
    </xdr:from>
    <xdr:to>
      <xdr:col>2</xdr:col>
      <xdr:colOff>562610</xdr:colOff>
      <xdr:row>62</xdr:row>
      <xdr:rowOff>41910</xdr:rowOff>
    </xdr:to>
    <xdr:sp>
      <xdr:nvSpPr>
        <xdr:cNvPr id="21" name="线形标注 1(无边框) 20"/>
        <xdr:cNvSpPr/>
      </xdr:nvSpPr>
      <xdr:spPr>
        <a:xfrm>
          <a:off x="1553210" y="13072110"/>
          <a:ext cx="381000" cy="285750"/>
        </a:xfrm>
        <a:prstGeom prst="callout1">
          <a:avLst>
            <a:gd name="adj1" fmla="val 8666"/>
            <a:gd name="adj2" fmla="val 91666"/>
            <a:gd name="adj3" fmla="val -170065"/>
            <a:gd name="adj4" fmla="val 18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353695</xdr:colOff>
      <xdr:row>51</xdr:row>
      <xdr:rowOff>144145</xdr:rowOff>
    </xdr:from>
    <xdr:to>
      <xdr:col>6</xdr:col>
      <xdr:colOff>248285</xdr:colOff>
      <xdr:row>54</xdr:row>
      <xdr:rowOff>155575</xdr:rowOff>
    </xdr:to>
    <xdr:sp>
      <xdr:nvSpPr>
        <xdr:cNvPr id="17" name="矩形 16"/>
        <xdr:cNvSpPr/>
      </xdr:nvSpPr>
      <xdr:spPr>
        <a:xfrm>
          <a:off x="2411095" y="11155045"/>
          <a:ext cx="1951990" cy="6400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203200</xdr:colOff>
      <xdr:row>55</xdr:row>
      <xdr:rowOff>73025</xdr:rowOff>
    </xdr:from>
    <xdr:to>
      <xdr:col>6</xdr:col>
      <xdr:colOff>433705</xdr:colOff>
      <xdr:row>58</xdr:row>
      <xdr:rowOff>180340</xdr:rowOff>
    </xdr:to>
    <xdr:sp>
      <xdr:nvSpPr>
        <xdr:cNvPr id="18" name="矩形 17"/>
        <xdr:cNvSpPr/>
      </xdr:nvSpPr>
      <xdr:spPr>
        <a:xfrm>
          <a:off x="2260600" y="11922125"/>
          <a:ext cx="2287905" cy="7359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147955</xdr:colOff>
      <xdr:row>68</xdr:row>
      <xdr:rowOff>153670</xdr:rowOff>
    </xdr:from>
    <xdr:to>
      <xdr:col>2</xdr:col>
      <xdr:colOff>528955</xdr:colOff>
      <xdr:row>70</xdr:row>
      <xdr:rowOff>20320</xdr:rowOff>
    </xdr:to>
    <xdr:sp>
      <xdr:nvSpPr>
        <xdr:cNvPr id="22" name="线形标注 1(无边框) 21"/>
        <xdr:cNvSpPr/>
      </xdr:nvSpPr>
      <xdr:spPr>
        <a:xfrm>
          <a:off x="1519555" y="14726920"/>
          <a:ext cx="381000" cy="285750"/>
        </a:xfrm>
        <a:prstGeom prst="callout1">
          <a:avLst>
            <a:gd name="adj1" fmla="val 92000"/>
            <a:gd name="adj2" fmla="val 94166"/>
            <a:gd name="adj3" fmla="val 268791"/>
            <a:gd name="adj4" fmla="val 2352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55</xdr:row>
      <xdr:rowOff>104775</xdr:rowOff>
    </xdr:from>
    <xdr:to>
      <xdr:col>1</xdr:col>
      <xdr:colOff>123825</xdr:colOff>
      <xdr:row>56</xdr:row>
      <xdr:rowOff>180975</xdr:rowOff>
    </xdr:to>
    <xdr:sp>
      <xdr:nvSpPr>
        <xdr:cNvPr id="21" name="线形标注 1(无边框) 20"/>
        <xdr:cNvSpPr/>
      </xdr:nvSpPr>
      <xdr:spPr>
        <a:xfrm>
          <a:off x="428625" y="12030075"/>
          <a:ext cx="381000" cy="285750"/>
        </a:xfrm>
        <a:prstGeom prst="callout1">
          <a:avLst>
            <a:gd name="adj1" fmla="val 8666"/>
            <a:gd name="adj2" fmla="val 91666"/>
            <a:gd name="adj3" fmla="val 23333"/>
            <a:gd name="adj4" fmla="val 22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622300</xdr:colOff>
      <xdr:row>59</xdr:row>
      <xdr:rowOff>3175</xdr:rowOff>
    </xdr:from>
    <xdr:to>
      <xdr:col>1</xdr:col>
      <xdr:colOff>317500</xdr:colOff>
      <xdr:row>60</xdr:row>
      <xdr:rowOff>79375</xdr:rowOff>
    </xdr:to>
    <xdr:sp>
      <xdr:nvSpPr>
        <xdr:cNvPr id="22" name="线形标注 1(无边框) 21"/>
        <xdr:cNvSpPr/>
      </xdr:nvSpPr>
      <xdr:spPr>
        <a:xfrm>
          <a:off x="622300" y="12766675"/>
          <a:ext cx="381000" cy="285750"/>
        </a:xfrm>
        <a:prstGeom prst="callout1">
          <a:avLst>
            <a:gd name="adj1" fmla="val 8666"/>
            <a:gd name="adj2" fmla="val 91666"/>
            <a:gd name="adj3" fmla="val -36666"/>
            <a:gd name="adj4" fmla="val 20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673100</xdr:colOff>
      <xdr:row>60</xdr:row>
      <xdr:rowOff>158750</xdr:rowOff>
    </xdr:from>
    <xdr:to>
      <xdr:col>1</xdr:col>
      <xdr:colOff>368300</xdr:colOff>
      <xdr:row>62</xdr:row>
      <xdr:rowOff>25400</xdr:rowOff>
    </xdr:to>
    <xdr:sp>
      <xdr:nvSpPr>
        <xdr:cNvPr id="23" name="线形标注 1(无边框) 22"/>
        <xdr:cNvSpPr/>
      </xdr:nvSpPr>
      <xdr:spPr>
        <a:xfrm>
          <a:off x="673100" y="13131800"/>
          <a:ext cx="381000" cy="285750"/>
        </a:xfrm>
        <a:prstGeom prst="callout1">
          <a:avLst>
            <a:gd name="adj1" fmla="val 8666"/>
            <a:gd name="adj2" fmla="val 91666"/>
            <a:gd name="adj3" fmla="val -3333"/>
            <a:gd name="adj4" fmla="val 16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304800</xdr:colOff>
      <xdr:row>57</xdr:row>
      <xdr:rowOff>180975</xdr:rowOff>
    </xdr:from>
    <xdr:to>
      <xdr:col>4</xdr:col>
      <xdr:colOff>0</xdr:colOff>
      <xdr:row>59</xdr:row>
      <xdr:rowOff>47625</xdr:rowOff>
    </xdr:to>
    <xdr:sp>
      <xdr:nvSpPr>
        <xdr:cNvPr id="24" name="线形标注 1(无边框) 23"/>
        <xdr:cNvSpPr/>
      </xdr:nvSpPr>
      <xdr:spPr>
        <a:xfrm>
          <a:off x="2362200" y="12525375"/>
          <a:ext cx="381000" cy="285750"/>
        </a:xfrm>
        <a:prstGeom prst="callout1">
          <a:avLst>
            <a:gd name="adj1" fmla="val 8666"/>
            <a:gd name="adj2" fmla="val 91666"/>
            <a:gd name="adj3" fmla="val -130000"/>
            <a:gd name="adj4" fmla="val 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504825</xdr:colOff>
      <xdr:row>63</xdr:row>
      <xdr:rowOff>38100</xdr:rowOff>
    </xdr:from>
    <xdr:to>
      <xdr:col>1</xdr:col>
      <xdr:colOff>200025</xdr:colOff>
      <xdr:row>64</xdr:row>
      <xdr:rowOff>114300</xdr:rowOff>
    </xdr:to>
    <xdr:sp>
      <xdr:nvSpPr>
        <xdr:cNvPr id="25" name="线形标注 1(无边框) 24"/>
        <xdr:cNvSpPr/>
      </xdr:nvSpPr>
      <xdr:spPr>
        <a:xfrm>
          <a:off x="504825" y="13639800"/>
          <a:ext cx="381000" cy="285750"/>
        </a:xfrm>
        <a:prstGeom prst="callout1">
          <a:avLst>
            <a:gd name="adj1" fmla="val 8666"/>
            <a:gd name="adj2" fmla="val 91666"/>
            <a:gd name="adj3" fmla="val -3333"/>
            <a:gd name="adj4" fmla="val 16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409575</xdr:colOff>
      <xdr:row>74</xdr:row>
      <xdr:rowOff>85725</xdr:rowOff>
    </xdr:from>
    <xdr:to>
      <xdr:col>6</xdr:col>
      <xdr:colOff>104775</xdr:colOff>
      <xdr:row>75</xdr:row>
      <xdr:rowOff>161925</xdr:rowOff>
    </xdr:to>
    <xdr:sp>
      <xdr:nvSpPr>
        <xdr:cNvPr id="3" name="线形标注 1(无边框) 2"/>
        <xdr:cNvSpPr/>
      </xdr:nvSpPr>
      <xdr:spPr>
        <a:xfrm>
          <a:off x="3838575" y="16068675"/>
          <a:ext cx="381000" cy="285750"/>
        </a:xfrm>
        <a:prstGeom prst="callout1">
          <a:avLst>
            <a:gd name="adj1" fmla="val 8666"/>
            <a:gd name="adj2" fmla="val 91666"/>
            <a:gd name="adj3" fmla="val 63333"/>
            <a:gd name="adj4" fmla="val 22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107950</xdr:colOff>
      <xdr:row>74</xdr:row>
      <xdr:rowOff>136525</xdr:rowOff>
    </xdr:from>
    <xdr:to>
      <xdr:col>2</xdr:col>
      <xdr:colOff>488950</xdr:colOff>
      <xdr:row>76</xdr:row>
      <xdr:rowOff>3175</xdr:rowOff>
    </xdr:to>
    <xdr:sp>
      <xdr:nvSpPr>
        <xdr:cNvPr id="4" name="线形标注 1(无边框) 3"/>
        <xdr:cNvSpPr/>
      </xdr:nvSpPr>
      <xdr:spPr>
        <a:xfrm>
          <a:off x="1479550" y="16119475"/>
          <a:ext cx="381000" cy="285750"/>
        </a:xfrm>
        <a:prstGeom prst="callout1">
          <a:avLst>
            <a:gd name="adj1" fmla="val 8666"/>
            <a:gd name="adj2" fmla="val 91666"/>
            <a:gd name="adj3" fmla="val 23333"/>
            <a:gd name="adj4" fmla="val 22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206375</xdr:colOff>
      <xdr:row>79</xdr:row>
      <xdr:rowOff>63500</xdr:rowOff>
    </xdr:from>
    <xdr:to>
      <xdr:col>1</xdr:col>
      <xdr:colOff>587375</xdr:colOff>
      <xdr:row>80</xdr:row>
      <xdr:rowOff>139700</xdr:rowOff>
    </xdr:to>
    <xdr:sp>
      <xdr:nvSpPr>
        <xdr:cNvPr id="5" name="线形标注 1(无边框) 4"/>
        <xdr:cNvSpPr/>
      </xdr:nvSpPr>
      <xdr:spPr>
        <a:xfrm>
          <a:off x="892175" y="17094200"/>
          <a:ext cx="381000" cy="285750"/>
        </a:xfrm>
        <a:prstGeom prst="callout1">
          <a:avLst>
            <a:gd name="adj1" fmla="val 8666"/>
            <a:gd name="adj2" fmla="val 91666"/>
            <a:gd name="adj3" fmla="val 23333"/>
            <a:gd name="adj4" fmla="val 22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495300</xdr:colOff>
      <xdr:row>85</xdr:row>
      <xdr:rowOff>76200</xdr:rowOff>
    </xdr:from>
    <xdr:to>
      <xdr:col>1</xdr:col>
      <xdr:colOff>190500</xdr:colOff>
      <xdr:row>86</xdr:row>
      <xdr:rowOff>152400</xdr:rowOff>
    </xdr:to>
    <xdr:sp>
      <xdr:nvSpPr>
        <xdr:cNvPr id="6" name="线形标注 1(无边框) 5"/>
        <xdr:cNvSpPr/>
      </xdr:nvSpPr>
      <xdr:spPr>
        <a:xfrm>
          <a:off x="495300" y="18364200"/>
          <a:ext cx="381000" cy="285750"/>
        </a:xfrm>
        <a:prstGeom prst="callout1">
          <a:avLst>
            <a:gd name="adj1" fmla="val 8666"/>
            <a:gd name="adj2" fmla="val 91666"/>
            <a:gd name="adj3" fmla="val 23333"/>
            <a:gd name="adj4" fmla="val 22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460375</xdr:colOff>
      <xdr:row>85</xdr:row>
      <xdr:rowOff>60325</xdr:rowOff>
    </xdr:from>
    <xdr:to>
      <xdr:col>4</xdr:col>
      <xdr:colOff>155575</xdr:colOff>
      <xdr:row>86</xdr:row>
      <xdr:rowOff>136525</xdr:rowOff>
    </xdr:to>
    <xdr:sp>
      <xdr:nvSpPr>
        <xdr:cNvPr id="7" name="线形标注 1(无边框) 6"/>
        <xdr:cNvSpPr/>
      </xdr:nvSpPr>
      <xdr:spPr>
        <a:xfrm>
          <a:off x="2517775" y="18348325"/>
          <a:ext cx="381000" cy="285750"/>
        </a:xfrm>
        <a:prstGeom prst="callout1">
          <a:avLst>
            <a:gd name="adj1" fmla="val 8666"/>
            <a:gd name="adj2" fmla="val 91666"/>
            <a:gd name="adj3" fmla="val 23333"/>
            <a:gd name="adj4" fmla="val 22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114300</xdr:colOff>
      <xdr:row>97</xdr:row>
      <xdr:rowOff>104775</xdr:rowOff>
    </xdr:from>
    <xdr:to>
      <xdr:col>1</xdr:col>
      <xdr:colOff>495300</xdr:colOff>
      <xdr:row>98</xdr:row>
      <xdr:rowOff>180975</xdr:rowOff>
    </xdr:to>
    <xdr:sp>
      <xdr:nvSpPr>
        <xdr:cNvPr id="8" name="线形标注 1(无边框) 7"/>
        <xdr:cNvSpPr/>
      </xdr:nvSpPr>
      <xdr:spPr>
        <a:xfrm>
          <a:off x="800100" y="20983575"/>
          <a:ext cx="381000" cy="285750"/>
        </a:xfrm>
        <a:prstGeom prst="callout1">
          <a:avLst>
            <a:gd name="adj1" fmla="val 8666"/>
            <a:gd name="adj2" fmla="val 91666"/>
            <a:gd name="adj3" fmla="val 23333"/>
            <a:gd name="adj4" fmla="val 22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527050</xdr:colOff>
      <xdr:row>94</xdr:row>
      <xdr:rowOff>136525</xdr:rowOff>
    </xdr:from>
    <xdr:to>
      <xdr:col>5</xdr:col>
      <xdr:colOff>222250</xdr:colOff>
      <xdr:row>96</xdr:row>
      <xdr:rowOff>3175</xdr:rowOff>
    </xdr:to>
    <xdr:sp>
      <xdr:nvSpPr>
        <xdr:cNvPr id="9" name="线形标注 1(无边框) 8"/>
        <xdr:cNvSpPr/>
      </xdr:nvSpPr>
      <xdr:spPr>
        <a:xfrm>
          <a:off x="3270250" y="20386675"/>
          <a:ext cx="381000" cy="285750"/>
        </a:xfrm>
        <a:prstGeom prst="callout1">
          <a:avLst>
            <a:gd name="adj1" fmla="val 8666"/>
            <a:gd name="adj2" fmla="val 91666"/>
            <a:gd name="adj3" fmla="val 206666"/>
            <a:gd name="adj4" fmla="val 18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644525</xdr:colOff>
      <xdr:row>100</xdr:row>
      <xdr:rowOff>82550</xdr:rowOff>
    </xdr:from>
    <xdr:to>
      <xdr:col>2</xdr:col>
      <xdr:colOff>339725</xdr:colOff>
      <xdr:row>101</xdr:row>
      <xdr:rowOff>158750</xdr:rowOff>
    </xdr:to>
    <xdr:sp>
      <xdr:nvSpPr>
        <xdr:cNvPr id="10" name="线形标注 1(无边框) 9"/>
        <xdr:cNvSpPr/>
      </xdr:nvSpPr>
      <xdr:spPr>
        <a:xfrm>
          <a:off x="1330325" y="21590000"/>
          <a:ext cx="381000" cy="285750"/>
        </a:xfrm>
        <a:prstGeom prst="callout1">
          <a:avLst>
            <a:gd name="adj1" fmla="val 8666"/>
            <a:gd name="adj2" fmla="val 91666"/>
            <a:gd name="adj3" fmla="val 23333"/>
            <a:gd name="adj4" fmla="val 22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228600</xdr:colOff>
      <xdr:row>102</xdr:row>
      <xdr:rowOff>171450</xdr:rowOff>
    </xdr:from>
    <xdr:to>
      <xdr:col>0</xdr:col>
      <xdr:colOff>609600</xdr:colOff>
      <xdr:row>104</xdr:row>
      <xdr:rowOff>38100</xdr:rowOff>
    </xdr:to>
    <xdr:sp>
      <xdr:nvSpPr>
        <xdr:cNvPr id="11" name="线形标注 1(无边框) 10"/>
        <xdr:cNvSpPr/>
      </xdr:nvSpPr>
      <xdr:spPr>
        <a:xfrm>
          <a:off x="228600" y="22098000"/>
          <a:ext cx="381000" cy="285750"/>
        </a:xfrm>
        <a:prstGeom prst="callout1">
          <a:avLst>
            <a:gd name="adj1" fmla="val 8666"/>
            <a:gd name="adj2" fmla="val 91666"/>
            <a:gd name="adj3" fmla="val 100000"/>
            <a:gd name="adj4" fmla="val 19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393700</xdr:colOff>
      <xdr:row>116</xdr:row>
      <xdr:rowOff>31750</xdr:rowOff>
    </xdr:from>
    <xdr:to>
      <xdr:col>1</xdr:col>
      <xdr:colOff>88900</xdr:colOff>
      <xdr:row>117</xdr:row>
      <xdr:rowOff>107950</xdr:rowOff>
    </xdr:to>
    <xdr:sp>
      <xdr:nvSpPr>
        <xdr:cNvPr id="13" name="线形标注 1(无边框) 12"/>
        <xdr:cNvSpPr/>
      </xdr:nvSpPr>
      <xdr:spPr>
        <a:xfrm>
          <a:off x="393700" y="24968200"/>
          <a:ext cx="381000" cy="285750"/>
        </a:xfrm>
        <a:prstGeom prst="callout1">
          <a:avLst>
            <a:gd name="adj1" fmla="val 8666"/>
            <a:gd name="adj2" fmla="val 91666"/>
            <a:gd name="adj3" fmla="val 23333"/>
            <a:gd name="adj4" fmla="val 22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225425</xdr:colOff>
      <xdr:row>115</xdr:row>
      <xdr:rowOff>63500</xdr:rowOff>
    </xdr:from>
    <xdr:to>
      <xdr:col>1</xdr:col>
      <xdr:colOff>606425</xdr:colOff>
      <xdr:row>116</xdr:row>
      <xdr:rowOff>139700</xdr:rowOff>
    </xdr:to>
    <xdr:sp>
      <xdr:nvSpPr>
        <xdr:cNvPr id="14" name="线形标注 1(无边框) 13"/>
        <xdr:cNvSpPr/>
      </xdr:nvSpPr>
      <xdr:spPr>
        <a:xfrm>
          <a:off x="911225" y="24790400"/>
          <a:ext cx="381000" cy="285750"/>
        </a:xfrm>
        <a:prstGeom prst="callout1">
          <a:avLst>
            <a:gd name="adj1" fmla="val 8666"/>
            <a:gd name="adj2" fmla="val 91666"/>
            <a:gd name="adj3" fmla="val 206666"/>
            <a:gd name="adj4" fmla="val 18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38100</xdr:colOff>
      <xdr:row>118</xdr:row>
      <xdr:rowOff>0</xdr:rowOff>
    </xdr:from>
    <xdr:to>
      <xdr:col>4</xdr:col>
      <xdr:colOff>419100</xdr:colOff>
      <xdr:row>119</xdr:row>
      <xdr:rowOff>76200</xdr:rowOff>
    </xdr:to>
    <xdr:sp>
      <xdr:nvSpPr>
        <xdr:cNvPr id="15" name="线形标注 1(无边框) 14"/>
        <xdr:cNvSpPr/>
      </xdr:nvSpPr>
      <xdr:spPr>
        <a:xfrm>
          <a:off x="2781300" y="25355550"/>
          <a:ext cx="381000" cy="285750"/>
        </a:xfrm>
        <a:prstGeom prst="callout1">
          <a:avLst>
            <a:gd name="adj1" fmla="val 8666"/>
            <a:gd name="adj2" fmla="val 91666"/>
            <a:gd name="adj3" fmla="val 23333"/>
            <a:gd name="adj4" fmla="val 22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85725</xdr:colOff>
      <xdr:row>126</xdr:row>
      <xdr:rowOff>200025</xdr:rowOff>
    </xdr:from>
    <xdr:to>
      <xdr:col>1</xdr:col>
      <xdr:colOff>466725</xdr:colOff>
      <xdr:row>128</xdr:row>
      <xdr:rowOff>66675</xdr:rowOff>
    </xdr:to>
    <xdr:sp>
      <xdr:nvSpPr>
        <xdr:cNvPr id="12" name="线形标注 1(无边框) 11"/>
        <xdr:cNvSpPr/>
      </xdr:nvSpPr>
      <xdr:spPr>
        <a:xfrm>
          <a:off x="771525" y="27308175"/>
          <a:ext cx="381000" cy="285750"/>
        </a:xfrm>
        <a:prstGeom prst="callout1">
          <a:avLst>
            <a:gd name="adj1" fmla="val 8666"/>
            <a:gd name="adj2" fmla="val 91666"/>
            <a:gd name="adj3" fmla="val 23333"/>
            <a:gd name="adj4" fmla="val 22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409575</xdr:colOff>
      <xdr:row>133</xdr:row>
      <xdr:rowOff>161925</xdr:rowOff>
    </xdr:from>
    <xdr:to>
      <xdr:col>1</xdr:col>
      <xdr:colOff>104775</xdr:colOff>
      <xdr:row>135</xdr:row>
      <xdr:rowOff>28575</xdr:rowOff>
    </xdr:to>
    <xdr:sp>
      <xdr:nvSpPr>
        <xdr:cNvPr id="16" name="线形标注 1(无边框) 15"/>
        <xdr:cNvSpPr/>
      </xdr:nvSpPr>
      <xdr:spPr>
        <a:xfrm>
          <a:off x="409575" y="28736925"/>
          <a:ext cx="381000" cy="285750"/>
        </a:xfrm>
        <a:prstGeom prst="callout1">
          <a:avLst>
            <a:gd name="adj1" fmla="val 8666"/>
            <a:gd name="adj2" fmla="val 91666"/>
            <a:gd name="adj3" fmla="val 206666"/>
            <a:gd name="adj4" fmla="val 18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J17" sqref="J17"/>
    </sheetView>
  </sheetViews>
  <sheetFormatPr defaultColWidth="9" defaultRowHeight="13.5"/>
  <cols>
    <col min="1" max="1" width="10.375" style="38"/>
    <col min="2" max="2" width="11.5" style="38" customWidth="1"/>
    <col min="3" max="3" width="15" style="38" customWidth="1"/>
    <col min="4" max="4" width="9.75" style="38" customWidth="1"/>
    <col min="5" max="16384" width="9" style="38"/>
  </cols>
  <sheetData>
    <row r="1" ht="29.25" spans="1:1638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45509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6" activePane="bottomLeft" state="frozen"/>
      <selection/>
      <selection pane="bottomLeft" activeCell="G21" sqref="G21"/>
    </sheetView>
  </sheetViews>
  <sheetFormatPr defaultColWidth="9" defaultRowHeight="16.5"/>
  <cols>
    <col min="1" max="16384" width="9" style="2"/>
  </cols>
  <sheetData>
    <row r="1" s="20" customFormat="1" ht="30" customHeight="1" spans="1:1">
      <c r="A1" s="20" t="s">
        <v>8</v>
      </c>
    </row>
    <row r="3" ht="22.5" spans="2:7">
      <c r="B3" s="25" t="s">
        <v>9</v>
      </c>
      <c r="C3" s="25"/>
      <c r="D3" s="25"/>
      <c r="E3" s="25"/>
      <c r="F3" s="25"/>
      <c r="G3" s="25"/>
    </row>
    <row r="5" spans="2:6">
      <c r="B5" s="28" t="s">
        <v>10</v>
      </c>
      <c r="C5" s="2" t="s">
        <v>11</v>
      </c>
      <c r="D5" s="32"/>
      <c r="E5" s="32"/>
      <c r="F5" s="32"/>
    </row>
    <row r="6" spans="2:6">
      <c r="B6" s="1"/>
      <c r="D6" s="32"/>
      <c r="E6" s="32"/>
      <c r="F6" s="32"/>
    </row>
    <row r="7" spans="2:6">
      <c r="B7" s="1"/>
      <c r="C7" s="32"/>
      <c r="D7" s="32"/>
      <c r="E7" s="32"/>
      <c r="F7" s="32"/>
    </row>
    <row r="9" ht="22.5" spans="2:7">
      <c r="B9" s="4" t="s">
        <v>12</v>
      </c>
      <c r="C9" s="4"/>
      <c r="D9" s="4"/>
      <c r="E9" s="4"/>
      <c r="F9" s="4"/>
      <c r="G9" s="4"/>
    </row>
    <row r="11" spans="2:3">
      <c r="B11" s="31" t="s">
        <v>10</v>
      </c>
      <c r="C11" s="32" t="s">
        <v>13</v>
      </c>
    </row>
    <row r="12" spans="2:3">
      <c r="B12" s="31" t="s">
        <v>14</v>
      </c>
      <c r="C12" s="32" t="s">
        <v>15</v>
      </c>
    </row>
    <row r="13" spans="2:3">
      <c r="B13" s="32"/>
      <c r="C13" s="32"/>
    </row>
    <row r="14" spans="2:3">
      <c r="B14" s="26"/>
      <c r="C14" s="32"/>
    </row>
    <row r="15" spans="2:3">
      <c r="B15" s="32"/>
      <c r="C15" s="32"/>
    </row>
    <row r="16" spans="2:3">
      <c r="B16" s="26"/>
      <c r="C16" s="32"/>
    </row>
    <row r="17" spans="2:3">
      <c r="B17" s="32"/>
      <c r="C17" s="32"/>
    </row>
    <row r="18" spans="2:3">
      <c r="B18" s="26"/>
      <c r="C18" s="32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4"/>
  <sheetViews>
    <sheetView topLeftCell="A14" workbookViewId="0">
      <selection activeCell="K132" sqref="K132"/>
    </sheetView>
  </sheetViews>
  <sheetFormatPr defaultColWidth="9" defaultRowHeight="16.5"/>
  <cols>
    <col min="1" max="14" width="9" style="2"/>
    <col min="15" max="15" width="2.05833333333333" style="21" customWidth="1"/>
    <col min="16" max="16384" width="9" style="2"/>
  </cols>
  <sheetData>
    <row r="1" s="20" customFormat="1" ht="30" customHeight="1" spans="1:32">
      <c r="A1" s="20" t="s">
        <v>16</v>
      </c>
      <c r="P1" s="20" t="s">
        <v>17</v>
      </c>
      <c r="Q1" s="27"/>
      <c r="AF1" s="35"/>
    </row>
    <row r="2" s="2" customFormat="1" spans="15:17">
      <c r="O2" s="21"/>
      <c r="Q2" s="28"/>
    </row>
    <row r="3" s="21" customFormat="1" ht="22.5" spans="2:17">
      <c r="B3" s="25" t="s">
        <v>18</v>
      </c>
      <c r="C3" s="25"/>
      <c r="D3" s="25"/>
      <c r="E3" s="25"/>
      <c r="F3" s="25"/>
      <c r="G3" s="25"/>
      <c r="Q3" s="29"/>
    </row>
    <row r="4" s="2" customFormat="1" ht="22.5" spans="2:17">
      <c r="B4" s="37"/>
      <c r="C4" s="37"/>
      <c r="D4" s="37"/>
      <c r="E4" s="37"/>
      <c r="F4" s="37"/>
      <c r="G4" s="37"/>
      <c r="O4" s="21"/>
      <c r="Q4" s="28"/>
    </row>
    <row r="5" s="2" customFormat="1" ht="22.5" spans="2:18">
      <c r="B5" s="25" t="s">
        <v>19</v>
      </c>
      <c r="C5" s="25"/>
      <c r="D5" s="25"/>
      <c r="E5" s="25"/>
      <c r="F5" s="25"/>
      <c r="G5" s="25"/>
      <c r="O5" s="21"/>
      <c r="R5" s="36"/>
    </row>
    <row r="6" s="2" customFormat="1" ht="22.5" spans="2:18">
      <c r="B6" s="37"/>
      <c r="C6" s="37"/>
      <c r="D6" s="37"/>
      <c r="E6" s="37"/>
      <c r="F6" s="37"/>
      <c r="G6" s="37"/>
      <c r="O6" s="21"/>
      <c r="R6" s="36"/>
    </row>
    <row r="7" spans="2:10">
      <c r="B7" s="1" t="str">
        <f>_xlfn.DISPIMG("ID_D4F44389B95845F5A91C556E9C2632A3",1)</f>
        <v>=DISPIMG("ID_D4F44389B95845F5A91C556E9C2632A3",1)</v>
      </c>
      <c r="C7" s="1"/>
      <c r="D7" s="1"/>
      <c r="E7" s="1"/>
      <c r="F7" s="1"/>
      <c r="G7" s="1"/>
      <c r="H7" s="1"/>
      <c r="I7" s="1"/>
      <c r="J7" s="1"/>
    </row>
    <row r="8" spans="2:10">
      <c r="B8" s="1"/>
      <c r="C8" s="1"/>
      <c r="D8" s="1"/>
      <c r="E8" s="1"/>
      <c r="F8" s="1"/>
      <c r="G8" s="1"/>
      <c r="H8" s="1"/>
      <c r="I8" s="1"/>
      <c r="J8" s="1"/>
    </row>
    <row r="9" spans="2:10">
      <c r="B9" s="1"/>
      <c r="C9" s="1"/>
      <c r="D9" s="1"/>
      <c r="E9" s="1"/>
      <c r="F9" s="1"/>
      <c r="G9" s="1"/>
      <c r="H9" s="1"/>
      <c r="I9" s="1"/>
      <c r="J9" s="1"/>
    </row>
    <row r="10" spans="2:10">
      <c r="B10" s="1"/>
      <c r="C10" s="1"/>
      <c r="D10" s="1"/>
      <c r="E10" s="1"/>
      <c r="F10" s="1"/>
      <c r="G10" s="1"/>
      <c r="H10" s="1"/>
      <c r="I10" s="1"/>
      <c r="J10" s="1"/>
    </row>
    <row r="11" spans="2:10">
      <c r="B11" s="1"/>
      <c r="C11" s="1"/>
      <c r="D11" s="1"/>
      <c r="E11" s="1"/>
      <c r="F11" s="1"/>
      <c r="G11" s="1"/>
      <c r="H11" s="1"/>
      <c r="I11" s="1"/>
      <c r="J11" s="1"/>
    </row>
    <row r="12" spans="2:10">
      <c r="B12" s="1"/>
      <c r="C12" s="1"/>
      <c r="D12" s="1"/>
      <c r="E12" s="1"/>
      <c r="F12" s="1"/>
      <c r="G12" s="1"/>
      <c r="H12" s="1"/>
      <c r="I12" s="1"/>
      <c r="J12" s="1"/>
    </row>
    <row r="13" spans="2:10">
      <c r="B13" s="1"/>
      <c r="C13" s="1"/>
      <c r="D13" s="1"/>
      <c r="E13" s="1"/>
      <c r="F13" s="1"/>
      <c r="G13" s="1"/>
      <c r="H13" s="1"/>
      <c r="I13" s="1"/>
      <c r="J13" s="1"/>
    </row>
    <row r="14" spans="2:10">
      <c r="B14" s="1"/>
      <c r="C14" s="1"/>
      <c r="D14" s="1"/>
      <c r="E14" s="1"/>
      <c r="F14" s="1"/>
      <c r="G14" s="1"/>
      <c r="H14" s="1"/>
      <c r="I14" s="1"/>
      <c r="J14" s="1"/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/>
      <c r="D18" s="1"/>
      <c r="E18" s="1"/>
      <c r="F18" s="1"/>
      <c r="G18" s="1"/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0" spans="2:10">
      <c r="B20" s="1"/>
      <c r="C20" s="1"/>
      <c r="D20" s="1"/>
      <c r="E20" s="1"/>
      <c r="F20" s="1"/>
      <c r="G20" s="1"/>
      <c r="H20" s="1"/>
      <c r="I20" s="1"/>
      <c r="J20" s="1"/>
    </row>
    <row r="21" spans="2:10">
      <c r="B21" s="1"/>
      <c r="C21" s="1"/>
      <c r="D21" s="1"/>
      <c r="E21" s="1"/>
      <c r="F21" s="1"/>
      <c r="G21" s="1"/>
      <c r="H21" s="1"/>
      <c r="I21" s="1"/>
      <c r="J21" s="1"/>
    </row>
    <row r="22" spans="2:10">
      <c r="B22" s="1"/>
      <c r="C22" s="1"/>
      <c r="D22" s="1"/>
      <c r="E22" s="1"/>
      <c r="F22" s="1"/>
      <c r="G22" s="1"/>
      <c r="H22" s="1"/>
      <c r="I22" s="1"/>
      <c r="J22" s="1"/>
    </row>
    <row r="23" spans="2:10">
      <c r="B23" s="1"/>
      <c r="C23" s="1"/>
      <c r="D23" s="1"/>
      <c r="E23" s="1"/>
      <c r="F23" s="1"/>
      <c r="G23" s="1"/>
      <c r="H23" s="1"/>
      <c r="I23" s="1"/>
      <c r="J23" s="1"/>
    </row>
    <row r="24" spans="2:10">
      <c r="B24" s="1"/>
      <c r="C24" s="1"/>
      <c r="D24" s="1"/>
      <c r="E24" s="1"/>
      <c r="F24" s="1"/>
      <c r="G24" s="1"/>
      <c r="H24" s="1"/>
      <c r="I24" s="1"/>
      <c r="J24" s="1"/>
    </row>
    <row r="25" spans="2:10">
      <c r="B25" s="1"/>
      <c r="C25" s="1"/>
      <c r="D25" s="1"/>
      <c r="E25" s="1"/>
      <c r="F25" s="1"/>
      <c r="G25" s="1"/>
      <c r="H25" s="1"/>
      <c r="I25" s="1"/>
      <c r="J25" s="1"/>
    </row>
    <row r="26" spans="2:10">
      <c r="B26" s="1"/>
      <c r="C26" s="1"/>
      <c r="D26" s="1"/>
      <c r="E26" s="1"/>
      <c r="F26" s="1"/>
      <c r="G26" s="1"/>
      <c r="H26" s="1"/>
      <c r="I26" s="1"/>
      <c r="J26" s="1"/>
    </row>
    <row r="28" s="2" customFormat="1" ht="22.5" spans="2:22">
      <c r="B28" s="25" t="s">
        <v>20</v>
      </c>
      <c r="C28" s="25"/>
      <c r="D28" s="25"/>
      <c r="E28" s="25"/>
      <c r="F28" s="25"/>
      <c r="G28" s="25"/>
      <c r="O28" s="21"/>
      <c r="Q28" s="25" t="s">
        <v>21</v>
      </c>
      <c r="R28" s="25"/>
      <c r="S28" s="25"/>
      <c r="T28" s="25"/>
      <c r="U28" s="25"/>
      <c r="V28" s="25"/>
    </row>
    <row r="30" spans="2:22">
      <c r="B30" s="1" t="str">
        <f>_xlfn.DISPIMG("ID_9198C14CCD00400A8ED708E1C4F82652",1)</f>
        <v>=DISPIMG("ID_9198C14CCD00400A8ED708E1C4F82652",1)</v>
      </c>
      <c r="C30" s="1"/>
      <c r="D30" s="1"/>
      <c r="E30" s="1"/>
      <c r="F30" s="1"/>
      <c r="G30" s="1"/>
      <c r="H30" s="1"/>
      <c r="I30" s="1"/>
      <c r="J30" s="1"/>
      <c r="Q30" s="23" t="str">
        <f>_xlfn.DISPIMG("ID_1F4E6F96E49C45A9B01C02860AE4B8C7",1)</f>
        <v>=DISPIMG("ID_1F4E6F96E49C45A9B01C02860AE4B8C7",1)</v>
      </c>
      <c r="R30" s="23"/>
      <c r="S30" s="23"/>
      <c r="T30" s="23"/>
      <c r="U30" s="23"/>
      <c r="V30" s="23"/>
    </row>
    <row r="31" spans="2:22">
      <c r="B31" s="1"/>
      <c r="C31" s="1"/>
      <c r="D31" s="1"/>
      <c r="E31" s="1"/>
      <c r="F31" s="1"/>
      <c r="G31" s="1"/>
      <c r="H31" s="1"/>
      <c r="I31" s="1"/>
      <c r="J31" s="1"/>
      <c r="Q31" s="23"/>
      <c r="R31" s="23"/>
      <c r="S31" s="23"/>
      <c r="T31" s="23"/>
      <c r="U31" s="23"/>
      <c r="V31" s="23"/>
    </row>
    <row r="32" spans="2:22">
      <c r="B32" s="1"/>
      <c r="C32" s="1"/>
      <c r="D32" s="1"/>
      <c r="E32" s="1"/>
      <c r="F32" s="1"/>
      <c r="G32" s="1"/>
      <c r="H32" s="1"/>
      <c r="I32" s="1"/>
      <c r="J32" s="1"/>
      <c r="Q32" s="23"/>
      <c r="R32" s="23"/>
      <c r="S32" s="23"/>
      <c r="T32" s="23"/>
      <c r="U32" s="23"/>
      <c r="V32" s="23"/>
    </row>
    <row r="33" spans="2:22">
      <c r="B33" s="1"/>
      <c r="C33" s="1"/>
      <c r="D33" s="1"/>
      <c r="E33" s="1"/>
      <c r="F33" s="1"/>
      <c r="G33" s="1"/>
      <c r="H33" s="1"/>
      <c r="I33" s="1"/>
      <c r="J33" s="1"/>
      <c r="Q33" s="23"/>
      <c r="R33" s="23"/>
      <c r="S33" s="23"/>
      <c r="T33" s="23"/>
      <c r="U33" s="23"/>
      <c r="V33" s="23"/>
    </row>
    <row r="34" spans="2:22">
      <c r="B34" s="1"/>
      <c r="C34" s="1"/>
      <c r="D34" s="1"/>
      <c r="E34" s="1"/>
      <c r="F34" s="1"/>
      <c r="G34" s="1"/>
      <c r="H34" s="1"/>
      <c r="I34" s="1"/>
      <c r="J34" s="1"/>
      <c r="Q34" s="23"/>
      <c r="R34" s="23"/>
      <c r="S34" s="23"/>
      <c r="T34" s="23"/>
      <c r="U34" s="23"/>
      <c r="V34" s="23"/>
    </row>
    <row r="35" spans="2:22">
      <c r="B35" s="1"/>
      <c r="C35" s="1"/>
      <c r="D35" s="1"/>
      <c r="E35" s="1"/>
      <c r="F35" s="1"/>
      <c r="G35" s="1"/>
      <c r="H35" s="1"/>
      <c r="I35" s="1"/>
      <c r="J35" s="1"/>
      <c r="Q35" s="23"/>
      <c r="R35" s="23"/>
      <c r="S35" s="23"/>
      <c r="T35" s="23"/>
      <c r="U35" s="23"/>
      <c r="V35" s="23"/>
    </row>
    <row r="36" spans="2:22">
      <c r="B36" s="1"/>
      <c r="C36" s="1"/>
      <c r="D36" s="1"/>
      <c r="E36" s="1"/>
      <c r="F36" s="1"/>
      <c r="G36" s="1"/>
      <c r="H36" s="1"/>
      <c r="I36" s="1"/>
      <c r="J36" s="1"/>
      <c r="Q36" s="23"/>
      <c r="R36" s="23"/>
      <c r="S36" s="23"/>
      <c r="T36" s="23"/>
      <c r="U36" s="23"/>
      <c r="V36" s="23"/>
    </row>
    <row r="37" spans="2:22">
      <c r="B37" s="1"/>
      <c r="C37" s="1"/>
      <c r="D37" s="1"/>
      <c r="E37" s="1"/>
      <c r="F37" s="1"/>
      <c r="G37" s="1"/>
      <c r="H37" s="1"/>
      <c r="I37" s="1"/>
      <c r="J37" s="1"/>
      <c r="Q37" s="23"/>
      <c r="R37" s="23"/>
      <c r="S37" s="23"/>
      <c r="T37" s="23"/>
      <c r="U37" s="23"/>
      <c r="V37" s="23"/>
    </row>
    <row r="38" spans="2:22">
      <c r="B38" s="1"/>
      <c r="C38" s="1"/>
      <c r="D38" s="1"/>
      <c r="E38" s="1"/>
      <c r="F38" s="1"/>
      <c r="G38" s="1"/>
      <c r="H38" s="1"/>
      <c r="I38" s="1"/>
      <c r="J38" s="1"/>
      <c r="Q38" s="23"/>
      <c r="R38" s="23"/>
      <c r="S38" s="23"/>
      <c r="T38" s="23"/>
      <c r="U38" s="23"/>
      <c r="V38" s="23"/>
    </row>
    <row r="39" spans="2:22">
      <c r="B39" s="1"/>
      <c r="C39" s="1"/>
      <c r="D39" s="1"/>
      <c r="E39" s="1"/>
      <c r="F39" s="1"/>
      <c r="G39" s="1"/>
      <c r="H39" s="1"/>
      <c r="I39" s="1"/>
      <c r="J39" s="1"/>
      <c r="Q39" s="23"/>
      <c r="R39" s="23"/>
      <c r="S39" s="23"/>
      <c r="T39" s="23"/>
      <c r="U39" s="23"/>
      <c r="V39" s="23"/>
    </row>
    <row r="40" spans="2:22">
      <c r="B40" s="1"/>
      <c r="C40" s="1"/>
      <c r="D40" s="1"/>
      <c r="E40" s="1"/>
      <c r="F40" s="1"/>
      <c r="G40" s="1"/>
      <c r="H40" s="1"/>
      <c r="I40" s="1"/>
      <c r="J40" s="1"/>
      <c r="Q40" s="23"/>
      <c r="R40" s="23"/>
      <c r="S40" s="23"/>
      <c r="T40" s="23"/>
      <c r="U40" s="23"/>
      <c r="V40" s="23"/>
    </row>
    <row r="41" spans="2:22">
      <c r="B41" s="1"/>
      <c r="C41" s="1"/>
      <c r="D41" s="1"/>
      <c r="E41" s="1"/>
      <c r="F41" s="1"/>
      <c r="G41" s="1"/>
      <c r="H41" s="1"/>
      <c r="I41" s="1"/>
      <c r="J41" s="1"/>
      <c r="Q41" s="23"/>
      <c r="R41" s="23"/>
      <c r="S41" s="23"/>
      <c r="T41" s="23"/>
      <c r="U41" s="23"/>
      <c r="V41" s="23"/>
    </row>
    <row r="42" spans="2:22">
      <c r="B42" s="1"/>
      <c r="C42" s="1"/>
      <c r="D42" s="1"/>
      <c r="E42" s="1"/>
      <c r="F42" s="1"/>
      <c r="G42" s="1"/>
      <c r="H42" s="1"/>
      <c r="I42" s="1"/>
      <c r="J42" s="1"/>
      <c r="Q42" s="23"/>
      <c r="R42" s="23"/>
      <c r="S42" s="23"/>
      <c r="T42" s="23"/>
      <c r="U42" s="23"/>
      <c r="V42" s="23"/>
    </row>
    <row r="43" spans="2:22">
      <c r="B43" s="1"/>
      <c r="C43" s="1"/>
      <c r="D43" s="1"/>
      <c r="E43" s="1"/>
      <c r="F43" s="1"/>
      <c r="G43" s="1"/>
      <c r="H43" s="1"/>
      <c r="I43" s="1"/>
      <c r="J43" s="1"/>
      <c r="Q43" s="23"/>
      <c r="R43" s="23"/>
      <c r="S43" s="23"/>
      <c r="T43" s="23"/>
      <c r="U43" s="23"/>
      <c r="V43" s="23"/>
    </row>
    <row r="44" spans="2:22">
      <c r="B44" s="1"/>
      <c r="C44" s="1"/>
      <c r="D44" s="1"/>
      <c r="E44" s="1"/>
      <c r="F44" s="1"/>
      <c r="G44" s="1"/>
      <c r="H44" s="1"/>
      <c r="I44" s="1"/>
      <c r="J44" s="1"/>
      <c r="Q44" s="23"/>
      <c r="R44" s="23"/>
      <c r="S44" s="23"/>
      <c r="T44" s="23"/>
      <c r="U44" s="23"/>
      <c r="V44" s="23"/>
    </row>
    <row r="45" spans="2:22">
      <c r="B45" s="1"/>
      <c r="C45" s="1"/>
      <c r="D45" s="1"/>
      <c r="E45" s="1"/>
      <c r="F45" s="1"/>
      <c r="G45" s="1"/>
      <c r="H45" s="1"/>
      <c r="I45" s="1"/>
      <c r="J45" s="1"/>
      <c r="Q45" s="23"/>
      <c r="R45" s="23"/>
      <c r="S45" s="23"/>
      <c r="T45" s="23"/>
      <c r="U45" s="23"/>
      <c r="V45" s="23"/>
    </row>
    <row r="46" spans="2:22">
      <c r="B46" s="1"/>
      <c r="C46" s="1"/>
      <c r="D46" s="1"/>
      <c r="E46" s="1"/>
      <c r="F46" s="1"/>
      <c r="G46" s="1"/>
      <c r="H46" s="1"/>
      <c r="I46" s="1"/>
      <c r="J46" s="1"/>
      <c r="Q46" s="23"/>
      <c r="R46" s="23"/>
      <c r="S46" s="23"/>
      <c r="T46" s="23"/>
      <c r="U46" s="23"/>
      <c r="V46" s="23"/>
    </row>
    <row r="47" spans="2:22">
      <c r="B47" s="1"/>
      <c r="C47" s="1"/>
      <c r="D47" s="1"/>
      <c r="E47" s="1"/>
      <c r="F47" s="1"/>
      <c r="G47" s="1"/>
      <c r="H47" s="1"/>
      <c r="I47" s="1"/>
      <c r="J47" s="1"/>
      <c r="Q47" s="23"/>
      <c r="R47" s="23"/>
      <c r="S47" s="23"/>
      <c r="T47" s="23"/>
      <c r="U47" s="23"/>
      <c r="V47" s="23"/>
    </row>
    <row r="48" spans="2:22">
      <c r="B48" s="1"/>
      <c r="C48" s="1"/>
      <c r="D48" s="1"/>
      <c r="E48" s="1"/>
      <c r="F48" s="1"/>
      <c r="G48" s="1"/>
      <c r="H48" s="1"/>
      <c r="I48" s="1"/>
      <c r="J48" s="1"/>
      <c r="Q48" s="23"/>
      <c r="R48" s="23"/>
      <c r="S48" s="23"/>
      <c r="T48" s="23"/>
      <c r="U48" s="23"/>
      <c r="V48" s="23"/>
    </row>
    <row r="49" spans="2:22">
      <c r="B49" s="1"/>
      <c r="C49" s="1"/>
      <c r="D49" s="1"/>
      <c r="E49" s="1"/>
      <c r="F49" s="1"/>
      <c r="G49" s="1"/>
      <c r="H49" s="1"/>
      <c r="I49" s="1"/>
      <c r="J49" s="1"/>
      <c r="Q49" s="23"/>
      <c r="R49" s="23"/>
      <c r="S49" s="23"/>
      <c r="T49" s="23"/>
      <c r="U49" s="23"/>
      <c r="V49" s="23"/>
    </row>
    <row r="50" spans="17:22">
      <c r="Q50" s="23"/>
      <c r="R50" s="23"/>
      <c r="S50" s="23"/>
      <c r="T50" s="23"/>
      <c r="U50" s="23"/>
      <c r="V50" s="23"/>
    </row>
    <row r="51" spans="17:22">
      <c r="Q51" s="23"/>
      <c r="R51" s="23"/>
      <c r="S51" s="23"/>
      <c r="T51" s="23"/>
      <c r="U51" s="23"/>
      <c r="V51" s="23"/>
    </row>
    <row r="52" spans="17:22">
      <c r="Q52" s="23"/>
      <c r="R52" s="23"/>
      <c r="S52" s="23"/>
      <c r="T52" s="23"/>
      <c r="U52" s="23"/>
      <c r="V52" s="23"/>
    </row>
    <row r="54" s="2" customFormat="1" ht="22.5" spans="2:22">
      <c r="B54" s="25" t="s">
        <v>22</v>
      </c>
      <c r="C54" s="25"/>
      <c r="D54" s="25"/>
      <c r="E54" s="25"/>
      <c r="F54" s="25"/>
      <c r="G54" s="25"/>
      <c r="O54" s="21"/>
      <c r="Q54" s="25" t="s">
        <v>23</v>
      </c>
      <c r="R54" s="25"/>
      <c r="S54" s="25"/>
      <c r="T54" s="25"/>
      <c r="U54" s="25"/>
      <c r="V54" s="25"/>
    </row>
    <row r="56" spans="2:22">
      <c r="B56" s="1" t="str">
        <f>_xlfn.DISPIMG("ID_76804A3B69F74C3B8EA633D396F7CEB3",1)</f>
        <v>=DISPIMG("ID_76804A3B69F74C3B8EA633D396F7CEB3",1)</v>
      </c>
      <c r="C56" s="1"/>
      <c r="D56" s="1"/>
      <c r="E56" s="1"/>
      <c r="F56" s="1"/>
      <c r="G56" s="1"/>
      <c r="H56" s="1"/>
      <c r="I56" s="1"/>
      <c r="Q56" s="1" t="str">
        <f>_xlfn.DISPIMG("ID_801BC91EA3AA429DAC2AC56FBE1A0F2D",1)</f>
        <v>=DISPIMG("ID_801BC91EA3AA429DAC2AC56FBE1A0F2D",1)</v>
      </c>
      <c r="R56" s="1"/>
      <c r="S56" s="1"/>
      <c r="T56" s="1"/>
      <c r="U56" s="1"/>
      <c r="V56" s="1"/>
    </row>
    <row r="57" spans="2:22">
      <c r="B57" s="1"/>
      <c r="C57" s="1"/>
      <c r="D57" s="1"/>
      <c r="E57" s="1"/>
      <c r="F57" s="1"/>
      <c r="G57" s="1"/>
      <c r="H57" s="1"/>
      <c r="I57" s="1"/>
      <c r="Q57" s="1"/>
      <c r="R57" s="1"/>
      <c r="S57" s="1"/>
      <c r="T57" s="1"/>
      <c r="U57" s="1"/>
      <c r="V57" s="1"/>
    </row>
    <row r="58" spans="2:22">
      <c r="B58" s="1"/>
      <c r="C58" s="1"/>
      <c r="D58" s="1"/>
      <c r="E58" s="1"/>
      <c r="F58" s="1"/>
      <c r="G58" s="1"/>
      <c r="H58" s="1"/>
      <c r="I58" s="1"/>
      <c r="Q58" s="1"/>
      <c r="R58" s="1"/>
      <c r="S58" s="1"/>
      <c r="T58" s="1"/>
      <c r="U58" s="1"/>
      <c r="V58" s="1"/>
    </row>
    <row r="59" spans="2:22">
      <c r="B59" s="1"/>
      <c r="C59" s="1"/>
      <c r="D59" s="1"/>
      <c r="E59" s="1"/>
      <c r="F59" s="1"/>
      <c r="G59" s="1"/>
      <c r="H59" s="1"/>
      <c r="I59" s="1"/>
      <c r="Q59" s="1"/>
      <c r="R59" s="1"/>
      <c r="S59" s="1"/>
      <c r="T59" s="1"/>
      <c r="U59" s="1"/>
      <c r="V59" s="1"/>
    </row>
    <row r="60" spans="2:22">
      <c r="B60" s="1"/>
      <c r="C60" s="1"/>
      <c r="D60" s="1"/>
      <c r="E60" s="1"/>
      <c r="F60" s="1"/>
      <c r="G60" s="1"/>
      <c r="H60" s="1"/>
      <c r="I60" s="1"/>
      <c r="Q60" s="1"/>
      <c r="R60" s="1"/>
      <c r="S60" s="1"/>
      <c r="T60" s="1"/>
      <c r="U60" s="1"/>
      <c r="V60" s="1"/>
    </row>
    <row r="61" spans="2:22">
      <c r="B61" s="1"/>
      <c r="C61" s="1"/>
      <c r="D61" s="1"/>
      <c r="E61" s="1"/>
      <c r="F61" s="1"/>
      <c r="G61" s="1"/>
      <c r="H61" s="1"/>
      <c r="I61" s="1"/>
      <c r="Q61" s="1"/>
      <c r="R61" s="1"/>
      <c r="S61" s="1"/>
      <c r="T61" s="1"/>
      <c r="U61" s="1"/>
      <c r="V61" s="1"/>
    </row>
    <row r="62" spans="2:22">
      <c r="B62" s="1"/>
      <c r="C62" s="1"/>
      <c r="D62" s="1"/>
      <c r="E62" s="1"/>
      <c r="F62" s="1"/>
      <c r="G62" s="1"/>
      <c r="H62" s="1"/>
      <c r="I62" s="1"/>
      <c r="Q62" s="1"/>
      <c r="R62" s="1"/>
      <c r="S62" s="1"/>
      <c r="T62" s="1"/>
      <c r="U62" s="1"/>
      <c r="V62" s="1"/>
    </row>
    <row r="63" spans="2:22">
      <c r="B63" s="1"/>
      <c r="C63" s="1"/>
      <c r="D63" s="1"/>
      <c r="E63" s="1"/>
      <c r="F63" s="1"/>
      <c r="G63" s="1"/>
      <c r="H63" s="1"/>
      <c r="I63" s="1"/>
      <c r="Q63" s="1"/>
      <c r="R63" s="1"/>
      <c r="S63" s="1"/>
      <c r="T63" s="1"/>
      <c r="U63" s="1"/>
      <c r="V63" s="1"/>
    </row>
    <row r="64" spans="2:22">
      <c r="B64" s="1"/>
      <c r="C64" s="1"/>
      <c r="D64" s="1"/>
      <c r="E64" s="1"/>
      <c r="F64" s="1"/>
      <c r="G64" s="1"/>
      <c r="H64" s="1"/>
      <c r="I64" s="1"/>
      <c r="Q64" s="1"/>
      <c r="R64" s="1"/>
      <c r="S64" s="1"/>
      <c r="T64" s="1"/>
      <c r="U64" s="1"/>
      <c r="V64" s="1"/>
    </row>
    <row r="65" spans="2:22">
      <c r="B65" s="1"/>
      <c r="C65" s="1"/>
      <c r="D65" s="1"/>
      <c r="E65" s="1"/>
      <c r="F65" s="1"/>
      <c r="G65" s="1"/>
      <c r="H65" s="1"/>
      <c r="I65" s="1"/>
      <c r="Q65" s="1"/>
      <c r="R65" s="1"/>
      <c r="S65" s="1"/>
      <c r="T65" s="1"/>
      <c r="U65" s="1"/>
      <c r="V65" s="1"/>
    </row>
    <row r="66" spans="2:22">
      <c r="B66" s="1"/>
      <c r="C66" s="1"/>
      <c r="D66" s="1"/>
      <c r="E66" s="1"/>
      <c r="F66" s="1"/>
      <c r="G66" s="1"/>
      <c r="H66" s="1"/>
      <c r="I66" s="1"/>
      <c r="Q66" s="1"/>
      <c r="R66" s="1"/>
      <c r="S66" s="1"/>
      <c r="T66" s="1"/>
      <c r="U66" s="1"/>
      <c r="V66" s="1"/>
    </row>
    <row r="67" spans="2:22">
      <c r="B67" s="1"/>
      <c r="C67" s="1"/>
      <c r="D67" s="1"/>
      <c r="E67" s="1"/>
      <c r="F67" s="1"/>
      <c r="G67" s="1"/>
      <c r="H67" s="1"/>
      <c r="I67" s="1"/>
      <c r="Q67" s="1"/>
      <c r="R67" s="1"/>
      <c r="S67" s="1"/>
      <c r="T67" s="1"/>
      <c r="U67" s="1"/>
      <c r="V67" s="1"/>
    </row>
    <row r="68" spans="2:22">
      <c r="B68" s="1"/>
      <c r="C68" s="1"/>
      <c r="D68" s="1"/>
      <c r="E68" s="1"/>
      <c r="F68" s="1"/>
      <c r="G68" s="1"/>
      <c r="H68" s="1"/>
      <c r="I68" s="1"/>
      <c r="Q68" s="1"/>
      <c r="R68" s="1"/>
      <c r="S68" s="1"/>
      <c r="T68" s="1"/>
      <c r="U68" s="1"/>
      <c r="V68" s="1"/>
    </row>
    <row r="69" spans="2:22">
      <c r="B69" s="1"/>
      <c r="C69" s="1"/>
      <c r="D69" s="1"/>
      <c r="E69" s="1"/>
      <c r="F69" s="1"/>
      <c r="G69" s="1"/>
      <c r="H69" s="1"/>
      <c r="I69" s="1"/>
      <c r="Q69" s="1"/>
      <c r="R69" s="1"/>
      <c r="S69" s="1"/>
      <c r="T69" s="1"/>
      <c r="U69" s="1"/>
      <c r="V69" s="1"/>
    </row>
    <row r="72" s="2" customFormat="1" ht="22.5" spans="2:15">
      <c r="B72" s="25" t="s">
        <v>24</v>
      </c>
      <c r="C72" s="25"/>
      <c r="D72" s="25"/>
      <c r="E72" s="25"/>
      <c r="F72" s="25"/>
      <c r="G72" s="25"/>
      <c r="O72" s="21"/>
    </row>
    <row r="74" spans="2:8">
      <c r="B74" s="1" t="str">
        <f>_xlfn.DISPIMG("ID_3590C8EC9D2643D9AFD8F9D18B808E72",1)</f>
        <v>=DISPIMG("ID_3590C8EC9D2643D9AFD8F9D18B808E72",1)</v>
      </c>
      <c r="C74" s="1"/>
      <c r="D74" s="1"/>
      <c r="E74" s="1"/>
      <c r="F74" s="1"/>
      <c r="G74" s="1"/>
      <c r="H74" s="1"/>
    </row>
    <row r="75" spans="2:8">
      <c r="B75" s="1"/>
      <c r="C75" s="1"/>
      <c r="D75" s="1"/>
      <c r="E75" s="1"/>
      <c r="F75" s="1"/>
      <c r="G75" s="1"/>
      <c r="H75" s="1"/>
    </row>
    <row r="76" spans="2:8">
      <c r="B76" s="1"/>
      <c r="C76" s="1"/>
      <c r="D76" s="1"/>
      <c r="E76" s="1"/>
      <c r="F76" s="1"/>
      <c r="G76" s="1"/>
      <c r="H76" s="1"/>
    </row>
    <row r="77" spans="2:8">
      <c r="B77" s="1"/>
      <c r="C77" s="1"/>
      <c r="D77" s="1"/>
      <c r="E77" s="1"/>
      <c r="F77" s="1"/>
      <c r="G77" s="1"/>
      <c r="H77" s="1"/>
    </row>
    <row r="78" spans="2:8">
      <c r="B78" s="1"/>
      <c r="C78" s="1"/>
      <c r="D78" s="1"/>
      <c r="E78" s="1"/>
      <c r="F78" s="1"/>
      <c r="G78" s="1"/>
      <c r="H78" s="1"/>
    </row>
    <row r="79" spans="2:8">
      <c r="B79" s="1"/>
      <c r="C79" s="1"/>
      <c r="D79" s="1"/>
      <c r="E79" s="1"/>
      <c r="F79" s="1"/>
      <c r="G79" s="1"/>
      <c r="H79" s="1"/>
    </row>
    <row r="80" spans="2:8">
      <c r="B80" s="1"/>
      <c r="C80" s="1"/>
      <c r="D80" s="1"/>
      <c r="E80" s="1"/>
      <c r="F80" s="1"/>
      <c r="G80" s="1"/>
      <c r="H80" s="1"/>
    </row>
    <row r="81" spans="2:8">
      <c r="B81" s="1"/>
      <c r="C81" s="1"/>
      <c r="D81" s="1"/>
      <c r="E81" s="1"/>
      <c r="F81" s="1"/>
      <c r="G81" s="1"/>
      <c r="H81" s="1"/>
    </row>
    <row r="82" spans="2:8">
      <c r="B82" s="1"/>
      <c r="C82" s="1"/>
      <c r="D82" s="1"/>
      <c r="E82" s="1"/>
      <c r="F82" s="1"/>
      <c r="G82" s="1"/>
      <c r="H82" s="1"/>
    </row>
    <row r="83" spans="2:8">
      <c r="B83" s="1"/>
      <c r="C83" s="1"/>
      <c r="D83" s="1"/>
      <c r="E83" s="1"/>
      <c r="F83" s="1"/>
      <c r="G83" s="1"/>
      <c r="H83" s="1"/>
    </row>
    <row r="84" spans="2:8">
      <c r="B84" s="1"/>
      <c r="C84" s="1"/>
      <c r="D84" s="1"/>
      <c r="E84" s="1"/>
      <c r="F84" s="1"/>
      <c r="G84" s="1"/>
      <c r="H84" s="1"/>
    </row>
    <row r="85" spans="2:8">
      <c r="B85" s="1"/>
      <c r="C85" s="1"/>
      <c r="D85" s="1"/>
      <c r="E85" s="1"/>
      <c r="F85" s="1"/>
      <c r="G85" s="1"/>
      <c r="H85" s="1"/>
    </row>
    <row r="86" spans="2:8">
      <c r="B86" s="1"/>
      <c r="C86" s="1"/>
      <c r="D86" s="1"/>
      <c r="E86" s="1"/>
      <c r="F86" s="1"/>
      <c r="G86" s="1"/>
      <c r="H86" s="1"/>
    </row>
    <row r="87" spans="2:8">
      <c r="B87" s="1"/>
      <c r="C87" s="1"/>
      <c r="D87" s="1"/>
      <c r="E87" s="1"/>
      <c r="F87" s="1"/>
      <c r="G87" s="1"/>
      <c r="H87" s="1"/>
    </row>
    <row r="88" spans="2:8">
      <c r="B88" s="1"/>
      <c r="C88" s="1"/>
      <c r="D88" s="1"/>
      <c r="E88" s="1"/>
      <c r="F88" s="1"/>
      <c r="G88" s="1"/>
      <c r="H88" s="1"/>
    </row>
    <row r="90" ht="22.5" spans="2:7">
      <c r="B90" s="25" t="s">
        <v>25</v>
      </c>
      <c r="C90" s="25"/>
      <c r="D90" s="25"/>
      <c r="E90" s="25"/>
      <c r="F90" s="25"/>
      <c r="G90" s="25"/>
    </row>
    <row r="92" spans="2:9">
      <c r="B92" s="1" t="str">
        <f>_xlfn.DISPIMG("ID_5EFAE92A53BC4792A555C35B008449B9",1)</f>
        <v>=DISPIMG("ID_5EFAE92A53BC4792A555C35B008449B9",1)</v>
      </c>
      <c r="C92" s="1"/>
      <c r="D92" s="1"/>
      <c r="E92" s="1"/>
      <c r="F92" s="1"/>
      <c r="G92" s="1"/>
      <c r="H92" s="1"/>
      <c r="I92" s="1"/>
    </row>
    <row r="93" spans="2:9">
      <c r="B93" s="1"/>
      <c r="C93" s="1"/>
      <c r="D93" s="1"/>
      <c r="E93" s="1"/>
      <c r="F93" s="1"/>
      <c r="G93" s="1"/>
      <c r="H93" s="1"/>
      <c r="I93" s="1"/>
    </row>
    <row r="94" spans="2:9">
      <c r="B94" s="1"/>
      <c r="C94" s="1"/>
      <c r="D94" s="1"/>
      <c r="E94" s="1"/>
      <c r="F94" s="1"/>
      <c r="G94" s="1"/>
      <c r="H94" s="1"/>
      <c r="I94" s="1"/>
    </row>
    <row r="95" spans="2:9">
      <c r="B95" s="1"/>
      <c r="C95" s="1"/>
      <c r="D95" s="1"/>
      <c r="E95" s="1"/>
      <c r="F95" s="1"/>
      <c r="G95" s="1"/>
      <c r="H95" s="1"/>
      <c r="I95" s="1"/>
    </row>
    <row r="96" spans="2:9">
      <c r="B96" s="1"/>
      <c r="C96" s="1"/>
      <c r="D96" s="1"/>
      <c r="E96" s="1"/>
      <c r="F96" s="1"/>
      <c r="G96" s="1"/>
      <c r="H96" s="1"/>
      <c r="I96" s="1"/>
    </row>
    <row r="97" spans="2:9">
      <c r="B97" s="1"/>
      <c r="C97" s="1"/>
      <c r="D97" s="1"/>
      <c r="E97" s="1"/>
      <c r="F97" s="1"/>
      <c r="G97" s="1"/>
      <c r="H97" s="1"/>
      <c r="I97" s="1"/>
    </row>
    <row r="98" spans="2:9">
      <c r="B98" s="1"/>
      <c r="C98" s="1"/>
      <c r="D98" s="1"/>
      <c r="E98" s="1"/>
      <c r="F98" s="1"/>
      <c r="G98" s="1"/>
      <c r="H98" s="1"/>
      <c r="I98" s="1"/>
    </row>
    <row r="99" spans="2:9">
      <c r="B99" s="1"/>
      <c r="C99" s="1"/>
      <c r="D99" s="1"/>
      <c r="E99" s="1"/>
      <c r="F99" s="1"/>
      <c r="G99" s="1"/>
      <c r="H99" s="1"/>
      <c r="I99" s="1"/>
    </row>
    <row r="100" spans="2:9">
      <c r="B100" s="1"/>
      <c r="C100" s="1"/>
      <c r="D100" s="1"/>
      <c r="E100" s="1"/>
      <c r="F100" s="1"/>
      <c r="G100" s="1"/>
      <c r="H100" s="1"/>
      <c r="I100" s="1"/>
    </row>
    <row r="101" spans="2:9">
      <c r="B101" s="1"/>
      <c r="C101" s="1"/>
      <c r="D101" s="1"/>
      <c r="E101" s="1"/>
      <c r="F101" s="1"/>
      <c r="G101" s="1"/>
      <c r="H101" s="1"/>
      <c r="I101" s="1"/>
    </row>
    <row r="102" spans="2:9">
      <c r="B102" s="1"/>
      <c r="C102" s="1"/>
      <c r="D102" s="1"/>
      <c r="E102" s="1"/>
      <c r="F102" s="1"/>
      <c r="G102" s="1"/>
      <c r="H102" s="1"/>
      <c r="I102" s="1"/>
    </row>
    <row r="103" spans="2:9">
      <c r="B103" s="1"/>
      <c r="C103" s="1"/>
      <c r="D103" s="1"/>
      <c r="E103" s="1"/>
      <c r="F103" s="1"/>
      <c r="G103" s="1"/>
      <c r="H103" s="1"/>
      <c r="I103" s="1"/>
    </row>
    <row r="104" spans="2:9">
      <c r="B104" s="1"/>
      <c r="C104" s="1"/>
      <c r="D104" s="1"/>
      <c r="E104" s="1"/>
      <c r="F104" s="1"/>
      <c r="G104" s="1"/>
      <c r="H104" s="1"/>
      <c r="I104" s="1"/>
    </row>
    <row r="105" spans="2:9">
      <c r="B105" s="1"/>
      <c r="C105" s="1"/>
      <c r="D105" s="1"/>
      <c r="E105" s="1"/>
      <c r="F105" s="1"/>
      <c r="G105" s="1"/>
      <c r="H105" s="1"/>
      <c r="I105" s="1"/>
    </row>
    <row r="106" spans="2:9">
      <c r="B106" s="1"/>
      <c r="C106" s="1"/>
      <c r="D106" s="1"/>
      <c r="E106" s="1"/>
      <c r="F106" s="1"/>
      <c r="G106" s="1"/>
      <c r="H106" s="1"/>
      <c r="I106" s="1"/>
    </row>
    <row r="108" ht="22.5" spans="2:7">
      <c r="B108" s="25" t="s">
        <v>26</v>
      </c>
      <c r="C108" s="25"/>
      <c r="D108" s="25"/>
      <c r="E108" s="25"/>
      <c r="F108" s="25"/>
      <c r="G108" s="25"/>
    </row>
    <row r="110" spans="2:9">
      <c r="B110" s="1" t="str">
        <f>_xlfn.DISPIMG("ID_3BC82AF489714F83969B75F5F52A7D76",1)</f>
        <v>=DISPIMG("ID_3BC82AF489714F83969B75F5F52A7D76",1)</v>
      </c>
      <c r="C110" s="1"/>
      <c r="D110" s="1"/>
      <c r="E110" s="1"/>
      <c r="F110" s="1"/>
      <c r="G110" s="1"/>
      <c r="H110" s="1"/>
      <c r="I110" s="1"/>
    </row>
    <row r="111" spans="2:9">
      <c r="B111" s="1"/>
      <c r="C111" s="1"/>
      <c r="D111" s="1"/>
      <c r="E111" s="1"/>
      <c r="F111" s="1"/>
      <c r="G111" s="1"/>
      <c r="H111" s="1"/>
      <c r="I111" s="1"/>
    </row>
    <row r="112" spans="2:9">
      <c r="B112" s="1"/>
      <c r="C112" s="1"/>
      <c r="D112" s="1"/>
      <c r="E112" s="1"/>
      <c r="F112" s="1"/>
      <c r="G112" s="1"/>
      <c r="H112" s="1"/>
      <c r="I112" s="1"/>
    </row>
    <row r="113" spans="2:9">
      <c r="B113" s="1"/>
      <c r="C113" s="1"/>
      <c r="D113" s="1"/>
      <c r="E113" s="1"/>
      <c r="F113" s="1"/>
      <c r="G113" s="1"/>
      <c r="H113" s="1"/>
      <c r="I113" s="1"/>
    </row>
    <row r="114" spans="2:9">
      <c r="B114" s="1"/>
      <c r="C114" s="1"/>
      <c r="D114" s="1"/>
      <c r="E114" s="1"/>
      <c r="F114" s="1"/>
      <c r="G114" s="1"/>
      <c r="H114" s="1"/>
      <c r="I114" s="1"/>
    </row>
    <row r="115" spans="2:9">
      <c r="B115" s="1"/>
      <c r="C115" s="1"/>
      <c r="D115" s="1"/>
      <c r="E115" s="1"/>
      <c r="F115" s="1"/>
      <c r="G115" s="1"/>
      <c r="H115" s="1"/>
      <c r="I115" s="1"/>
    </row>
    <row r="116" spans="2:9">
      <c r="B116" s="1"/>
      <c r="C116" s="1"/>
      <c r="D116" s="1"/>
      <c r="E116" s="1"/>
      <c r="F116" s="1"/>
      <c r="G116" s="1"/>
      <c r="H116" s="1"/>
      <c r="I116" s="1"/>
    </row>
    <row r="117" spans="2:9">
      <c r="B117" s="1"/>
      <c r="C117" s="1"/>
      <c r="D117" s="1"/>
      <c r="E117" s="1"/>
      <c r="F117" s="1"/>
      <c r="G117" s="1"/>
      <c r="H117" s="1"/>
      <c r="I117" s="1"/>
    </row>
    <row r="118" spans="2:9">
      <c r="B118" s="1"/>
      <c r="C118" s="1"/>
      <c r="D118" s="1"/>
      <c r="E118" s="1"/>
      <c r="F118" s="1"/>
      <c r="G118" s="1"/>
      <c r="H118" s="1"/>
      <c r="I118" s="1"/>
    </row>
    <row r="119" spans="2:9">
      <c r="B119" s="1"/>
      <c r="C119" s="1"/>
      <c r="D119" s="1"/>
      <c r="E119" s="1"/>
      <c r="F119" s="1"/>
      <c r="G119" s="1"/>
      <c r="H119" s="1"/>
      <c r="I119" s="1"/>
    </row>
    <row r="120" spans="2:9">
      <c r="B120" s="1"/>
      <c r="C120" s="1"/>
      <c r="D120" s="1"/>
      <c r="E120" s="1"/>
      <c r="F120" s="1"/>
      <c r="G120" s="1"/>
      <c r="H120" s="1"/>
      <c r="I120" s="1"/>
    </row>
    <row r="121" spans="2:9">
      <c r="B121" s="1"/>
      <c r="C121" s="1"/>
      <c r="D121" s="1"/>
      <c r="E121" s="1"/>
      <c r="F121" s="1"/>
      <c r="G121" s="1"/>
      <c r="H121" s="1"/>
      <c r="I121" s="1"/>
    </row>
    <row r="122" spans="2:9">
      <c r="B122" s="1"/>
      <c r="C122" s="1"/>
      <c r="D122" s="1"/>
      <c r="E122" s="1"/>
      <c r="F122" s="1"/>
      <c r="G122" s="1"/>
      <c r="H122" s="1"/>
      <c r="I122" s="1"/>
    </row>
    <row r="123" spans="2:9">
      <c r="B123" s="1"/>
      <c r="C123" s="1"/>
      <c r="D123" s="1"/>
      <c r="E123" s="1"/>
      <c r="F123" s="1"/>
      <c r="G123" s="1"/>
      <c r="H123" s="1"/>
      <c r="I123" s="1"/>
    </row>
    <row r="124" spans="2:9">
      <c r="B124" s="1"/>
      <c r="C124" s="1"/>
      <c r="D124" s="1"/>
      <c r="E124" s="1"/>
      <c r="F124" s="1"/>
      <c r="G124" s="1"/>
      <c r="H124" s="1"/>
      <c r="I124" s="1"/>
    </row>
  </sheetData>
  <mergeCells count="17">
    <mergeCell ref="B3:G3"/>
    <mergeCell ref="B5:G5"/>
    <mergeCell ref="B28:G28"/>
    <mergeCell ref="Q28:V28"/>
    <mergeCell ref="B54:G54"/>
    <mergeCell ref="Q54:V54"/>
    <mergeCell ref="B72:G72"/>
    <mergeCell ref="B90:G90"/>
    <mergeCell ref="B108:G108"/>
    <mergeCell ref="B7:J26"/>
    <mergeCell ref="B30:J49"/>
    <mergeCell ref="Q30:V52"/>
    <mergeCell ref="Q56:V69"/>
    <mergeCell ref="B56:I69"/>
    <mergeCell ref="B74:H88"/>
    <mergeCell ref="B92:I106"/>
    <mergeCell ref="B110:I1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7"/>
  <sheetViews>
    <sheetView tabSelected="1" zoomScale="85" zoomScaleNormal="85" workbookViewId="0">
      <pane xSplit="11" ySplit="1" topLeftCell="L28" activePane="bottomRight" state="frozen"/>
      <selection/>
      <selection pane="topRight"/>
      <selection pane="bottomLeft"/>
      <selection pane="bottomRight" activeCell="Y61" sqref="Y61"/>
    </sheetView>
  </sheetViews>
  <sheetFormatPr defaultColWidth="9" defaultRowHeight="16.5"/>
  <cols>
    <col min="1" max="14" width="9" style="2"/>
    <col min="15" max="15" width="2.05833333333333" style="21" customWidth="1"/>
    <col min="16" max="16384" width="9" style="2"/>
  </cols>
  <sheetData>
    <row r="1" s="20" customFormat="1" ht="30" customHeight="1" spans="1:32">
      <c r="A1" s="20" t="s">
        <v>27</v>
      </c>
      <c r="P1" s="20" t="s">
        <v>17</v>
      </c>
      <c r="Q1" s="27"/>
      <c r="AF1" s="35"/>
    </row>
    <row r="3" ht="22.5" spans="2:18">
      <c r="B3" s="25" t="s">
        <v>28</v>
      </c>
      <c r="C3" s="25"/>
      <c r="D3" s="25"/>
      <c r="E3" s="25"/>
      <c r="F3" s="25"/>
      <c r="G3" s="25"/>
      <c r="R3" s="36" t="s">
        <v>29</v>
      </c>
    </row>
    <row r="4" spans="17:18">
      <c r="Q4" s="28" t="s">
        <v>10</v>
      </c>
      <c r="R4" s="2" t="s">
        <v>30</v>
      </c>
    </row>
    <row r="5" spans="2:18">
      <c r="B5" s="1" t="str">
        <f>_xlfn.DISPIMG("ID_6EA8D2FD06F149BD9FF7B8E57BA78D4A",1)</f>
        <v>=DISPIMG("ID_6EA8D2FD06F149BD9FF7B8E57BA78D4A",1)</v>
      </c>
      <c r="C5" s="1"/>
      <c r="D5" s="1"/>
      <c r="E5" s="1"/>
      <c r="F5" s="1"/>
      <c r="G5" s="1"/>
      <c r="H5" s="1"/>
      <c r="I5" s="1"/>
      <c r="J5" s="1"/>
      <c r="K5" s="1"/>
      <c r="L5" s="1"/>
      <c r="Q5" s="28" t="s">
        <v>31</v>
      </c>
      <c r="R5" s="2" t="s">
        <v>32</v>
      </c>
    </row>
    <row r="6" spans="2:18">
      <c r="B6" s="1"/>
      <c r="C6" s="1"/>
      <c r="D6" s="1"/>
      <c r="E6" s="1"/>
      <c r="F6" s="1"/>
      <c r="G6" s="1"/>
      <c r="H6" s="1"/>
      <c r="I6" s="1"/>
      <c r="J6" s="1"/>
      <c r="K6" s="1"/>
      <c r="L6" s="1"/>
      <c r="Q6" s="28" t="s">
        <v>31</v>
      </c>
      <c r="R6" s="32" t="s">
        <v>33</v>
      </c>
    </row>
    <row r="7" spans="2:18">
      <c r="B7" s="1"/>
      <c r="C7" s="1"/>
      <c r="D7" s="1"/>
      <c r="E7" s="1"/>
      <c r="F7" s="1"/>
      <c r="G7" s="1"/>
      <c r="H7" s="1"/>
      <c r="I7" s="1"/>
      <c r="J7" s="1"/>
      <c r="K7" s="1"/>
      <c r="L7" s="1"/>
      <c r="Q7" s="31" t="s">
        <v>14</v>
      </c>
      <c r="R7" s="32" t="s">
        <v>34</v>
      </c>
    </row>
    <row r="8" spans="2:1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Q8" s="33" t="s">
        <v>35</v>
      </c>
      <c r="R8" s="32" t="s">
        <v>36</v>
      </c>
    </row>
    <row r="9" spans="2:18">
      <c r="B9" s="1"/>
      <c r="C9" s="1"/>
      <c r="D9" s="1"/>
      <c r="E9" s="1"/>
      <c r="F9" s="1"/>
      <c r="G9" s="1"/>
      <c r="H9" s="1"/>
      <c r="I9" s="1"/>
      <c r="J9" s="1"/>
      <c r="K9" s="1"/>
      <c r="L9" s="1"/>
      <c r="Q9" s="28" t="s">
        <v>37</v>
      </c>
      <c r="R9" s="2" t="s">
        <v>38</v>
      </c>
    </row>
    <row r="10" spans="2:1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Q10" s="28" t="s">
        <v>31</v>
      </c>
      <c r="R10" s="2" t="s">
        <v>39</v>
      </c>
    </row>
    <row r="11" spans="2:17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Q11" s="28"/>
    </row>
    <row r="12" spans="2:17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Q12" s="28"/>
    </row>
    <row r="13" spans="2:1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Q13" s="28"/>
    </row>
    <row r="14" spans="2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Q14" s="28"/>
    </row>
    <row r="15" spans="2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Q15" s="28"/>
    </row>
    <row r="16" spans="2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Q16" s="28"/>
    </row>
    <row r="17" spans="2: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Q17" s="28"/>
    </row>
    <row r="18" spans="2:19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Q18" s="28"/>
      <c r="S18" s="32"/>
    </row>
    <row r="19" spans="2: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Q19" s="28"/>
      <c r="S19" s="32"/>
    </row>
    <row r="20" spans="2:19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Q20" s="28"/>
      <c r="S20" s="32"/>
    </row>
    <row r="21" spans="2:19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Q21" s="28"/>
      <c r="S21" s="32"/>
    </row>
    <row r="22" spans="2:19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Q22" s="28"/>
      <c r="S22" s="32"/>
    </row>
    <row r="23" spans="2:19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Q23" s="28"/>
      <c r="S23" s="32"/>
    </row>
    <row r="24" spans="2:19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Q24" s="28"/>
      <c r="S24" s="32"/>
    </row>
    <row r="25" spans="2:17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Q25" s="28"/>
    </row>
    <row r="26" spans="2:17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Q26" s="28"/>
    </row>
    <row r="27" spans="17:17">
      <c r="Q27" s="28"/>
    </row>
    <row r="28" spans="17:17">
      <c r="Q28" s="28"/>
    </row>
    <row r="29" spans="17:17">
      <c r="Q29" s="28"/>
    </row>
    <row r="30" spans="17:17">
      <c r="Q30" s="28"/>
    </row>
    <row r="31" s="21" customFormat="1" ht="22.5" spans="2:17">
      <c r="B31" s="25" t="s">
        <v>40</v>
      </c>
      <c r="C31" s="25"/>
      <c r="D31" s="25"/>
      <c r="E31" s="25"/>
      <c r="F31" s="25"/>
      <c r="G31" s="25"/>
      <c r="Q31" s="29"/>
    </row>
    <row r="32" spans="17:17">
      <c r="Q32" s="28"/>
    </row>
    <row r="33" spans="2:18">
      <c r="B33" s="23"/>
      <c r="C33" s="23"/>
      <c r="D33" s="23"/>
      <c r="E33" s="23"/>
      <c r="F33" s="23"/>
      <c r="G33" s="23"/>
      <c r="H33" s="23"/>
      <c r="I33" s="23"/>
      <c r="Q33" s="28" t="s">
        <v>10</v>
      </c>
      <c r="R33" s="2" t="s">
        <v>41</v>
      </c>
    </row>
    <row r="34" spans="2:18">
      <c r="B34" s="23"/>
      <c r="C34" s="23"/>
      <c r="D34" s="23"/>
      <c r="E34" s="23"/>
      <c r="F34" s="23"/>
      <c r="G34" s="23"/>
      <c r="H34" s="23"/>
      <c r="I34" s="23"/>
      <c r="Q34" s="1" t="s">
        <v>31</v>
      </c>
      <c r="R34" s="2" t="s">
        <v>42</v>
      </c>
    </row>
    <row r="35" spans="2:18">
      <c r="B35" s="23"/>
      <c r="C35" s="23"/>
      <c r="D35" s="23"/>
      <c r="E35" s="23"/>
      <c r="F35" s="23"/>
      <c r="G35" s="23"/>
      <c r="H35" s="23"/>
      <c r="I35" s="23"/>
      <c r="Q35" s="1" t="s">
        <v>31</v>
      </c>
      <c r="R35" s="2" t="s">
        <v>43</v>
      </c>
    </row>
    <row r="36" spans="2:19">
      <c r="B36" s="23"/>
      <c r="C36" s="23"/>
      <c r="D36" s="23"/>
      <c r="E36" s="23"/>
      <c r="F36" s="23"/>
      <c r="G36" s="23"/>
      <c r="H36" s="23"/>
      <c r="I36" s="23"/>
      <c r="R36" s="1" t="s">
        <v>31</v>
      </c>
      <c r="S36" s="2" t="s">
        <v>44</v>
      </c>
    </row>
    <row r="37" spans="2:18">
      <c r="B37" s="23"/>
      <c r="C37" s="23"/>
      <c r="D37" s="23"/>
      <c r="E37" s="23"/>
      <c r="F37" s="23"/>
      <c r="G37" s="23"/>
      <c r="H37" s="23"/>
      <c r="I37" s="23"/>
      <c r="Q37" s="1" t="s">
        <v>31</v>
      </c>
      <c r="R37" s="2" t="s">
        <v>45</v>
      </c>
    </row>
    <row r="38" spans="2:24">
      <c r="B38" s="23"/>
      <c r="C38" s="23"/>
      <c r="D38" s="23"/>
      <c r="E38" s="23"/>
      <c r="F38" s="23"/>
      <c r="G38" s="23"/>
      <c r="H38" s="23"/>
      <c r="I38" s="23"/>
      <c r="Q38" s="28" t="s">
        <v>14</v>
      </c>
      <c r="R38" s="2" t="s">
        <v>46</v>
      </c>
      <c r="X38"/>
    </row>
    <row r="39" spans="2:23">
      <c r="B39" s="23"/>
      <c r="C39" s="23"/>
      <c r="D39" s="23"/>
      <c r="E39" s="23"/>
      <c r="F39" s="23"/>
      <c r="G39" s="23"/>
      <c r="H39" s="23"/>
      <c r="I39" s="23"/>
      <c r="Q39" s="1" t="s">
        <v>31</v>
      </c>
      <c r="R39" s="2" t="s">
        <v>47</v>
      </c>
      <c r="W39"/>
    </row>
    <row r="40" spans="2:19">
      <c r="B40" s="23"/>
      <c r="C40" s="23"/>
      <c r="D40" s="23"/>
      <c r="E40" s="23"/>
      <c r="F40" s="23"/>
      <c r="G40" s="23"/>
      <c r="H40" s="23"/>
      <c r="I40" s="23"/>
      <c r="R40" s="1" t="s">
        <v>31</v>
      </c>
      <c r="S40" s="2" t="s">
        <v>48</v>
      </c>
    </row>
    <row r="41" spans="2:19">
      <c r="B41" s="23"/>
      <c r="C41" s="23"/>
      <c r="D41" s="23"/>
      <c r="E41" s="23"/>
      <c r="F41" s="23"/>
      <c r="G41" s="23"/>
      <c r="H41" s="23"/>
      <c r="I41" s="23"/>
      <c r="Q41" s="26"/>
      <c r="R41" s="1" t="s">
        <v>31</v>
      </c>
      <c r="S41" s="2" t="s">
        <v>49</v>
      </c>
    </row>
    <row r="42" spans="2:18">
      <c r="B42" s="23"/>
      <c r="C42" s="23"/>
      <c r="D42" s="23"/>
      <c r="E42" s="23"/>
      <c r="F42" s="23"/>
      <c r="G42" s="23"/>
      <c r="H42" s="23"/>
      <c r="I42" s="23"/>
      <c r="Q42" s="28" t="s">
        <v>37</v>
      </c>
      <c r="R42" s="2" t="s">
        <v>50</v>
      </c>
    </row>
    <row r="43" spans="2:18">
      <c r="B43" s="23"/>
      <c r="C43" s="23"/>
      <c r="D43" s="23"/>
      <c r="E43" s="23"/>
      <c r="F43" s="23"/>
      <c r="G43" s="23"/>
      <c r="H43" s="23"/>
      <c r="I43" s="23"/>
      <c r="Q43" s="1" t="s">
        <v>31</v>
      </c>
      <c r="R43" s="2" t="s">
        <v>51</v>
      </c>
    </row>
    <row r="44" spans="2:18">
      <c r="B44" s="23"/>
      <c r="C44" s="23"/>
      <c r="D44" s="23"/>
      <c r="E44" s="23"/>
      <c r="F44" s="23"/>
      <c r="G44" s="23"/>
      <c r="H44" s="23"/>
      <c r="I44" s="23"/>
      <c r="Q44" s="31" t="s">
        <v>52</v>
      </c>
      <c r="R44" s="2" t="s">
        <v>53</v>
      </c>
    </row>
    <row r="45" spans="2:18">
      <c r="B45" s="23"/>
      <c r="C45" s="23"/>
      <c r="D45" s="23"/>
      <c r="E45" s="23"/>
      <c r="F45" s="23"/>
      <c r="G45" s="23"/>
      <c r="H45" s="23"/>
      <c r="I45" s="23"/>
      <c r="M45" s="26"/>
      <c r="Q45" s="1" t="s">
        <v>31</v>
      </c>
      <c r="R45" s="2" t="s">
        <v>54</v>
      </c>
    </row>
    <row r="46" spans="2:18">
      <c r="B46" s="23"/>
      <c r="C46" s="23"/>
      <c r="D46" s="23"/>
      <c r="E46" s="23"/>
      <c r="F46" s="23"/>
      <c r="G46" s="23"/>
      <c r="H46" s="23"/>
      <c r="I46" s="23"/>
      <c r="M46" s="26"/>
      <c r="Q46" s="28" t="s">
        <v>55</v>
      </c>
      <c r="R46" s="2" t="s">
        <v>56</v>
      </c>
    </row>
    <row r="47" spans="2:18">
      <c r="B47" s="23"/>
      <c r="C47" s="23"/>
      <c r="D47" s="23"/>
      <c r="E47" s="23"/>
      <c r="F47" s="23"/>
      <c r="G47" s="23"/>
      <c r="H47" s="23"/>
      <c r="I47" s="23"/>
      <c r="Q47" s="1" t="s">
        <v>31</v>
      </c>
      <c r="R47" s="2" t="s">
        <v>57</v>
      </c>
    </row>
    <row r="48" spans="2:18">
      <c r="B48" s="23"/>
      <c r="C48" s="23"/>
      <c r="D48" s="23"/>
      <c r="E48" s="23"/>
      <c r="F48" s="23"/>
      <c r="G48" s="23"/>
      <c r="H48" s="23"/>
      <c r="I48" s="23"/>
      <c r="Q48" s="1" t="s">
        <v>31</v>
      </c>
      <c r="R48" s="32" t="s">
        <v>58</v>
      </c>
    </row>
    <row r="49" spans="2:18">
      <c r="B49" s="23"/>
      <c r="C49" s="23"/>
      <c r="D49" s="23"/>
      <c r="E49" s="23"/>
      <c r="F49" s="23"/>
      <c r="G49" s="23"/>
      <c r="H49" s="23"/>
      <c r="I49" s="23"/>
      <c r="Q49" s="33" t="s">
        <v>59</v>
      </c>
      <c r="R49" s="2" t="s">
        <v>60</v>
      </c>
    </row>
    <row r="50" spans="2:18">
      <c r="B50" s="23"/>
      <c r="C50" s="23"/>
      <c r="D50" s="23"/>
      <c r="E50" s="23"/>
      <c r="F50" s="23"/>
      <c r="G50" s="23"/>
      <c r="H50" s="23"/>
      <c r="I50" s="23"/>
      <c r="Q50" s="1" t="s">
        <v>31</v>
      </c>
      <c r="R50" s="2" t="s">
        <v>61</v>
      </c>
    </row>
    <row r="51" spans="2:19">
      <c r="B51" s="23"/>
      <c r="C51" s="23"/>
      <c r="D51" s="23"/>
      <c r="E51" s="23"/>
      <c r="F51" s="23"/>
      <c r="G51" s="23"/>
      <c r="H51" s="23"/>
      <c r="I51" s="23"/>
      <c r="R51" s="1" t="s">
        <v>31</v>
      </c>
      <c r="S51" s="2" t="s">
        <v>62</v>
      </c>
    </row>
    <row r="52" spans="2:19">
      <c r="B52" s="23"/>
      <c r="C52" s="23"/>
      <c r="D52" s="23"/>
      <c r="E52" s="23"/>
      <c r="F52" s="23"/>
      <c r="G52" s="23"/>
      <c r="H52" s="23"/>
      <c r="I52" s="23"/>
      <c r="R52" s="1" t="s">
        <v>31</v>
      </c>
      <c r="S52" s="2" t="s">
        <v>63</v>
      </c>
    </row>
    <row r="53" spans="2:19">
      <c r="B53" s="23"/>
      <c r="C53" s="23"/>
      <c r="D53" s="23"/>
      <c r="E53" s="23"/>
      <c r="F53" s="23"/>
      <c r="G53" s="23"/>
      <c r="H53" s="23"/>
      <c r="I53" s="23"/>
      <c r="R53" s="1" t="s">
        <v>31</v>
      </c>
      <c r="S53" s="2" t="s">
        <v>64</v>
      </c>
    </row>
    <row r="54" spans="2:19">
      <c r="B54" s="23"/>
      <c r="C54" s="23"/>
      <c r="D54" s="23"/>
      <c r="E54" s="23"/>
      <c r="F54" s="23"/>
      <c r="G54" s="23"/>
      <c r="H54" s="23"/>
      <c r="I54" s="23"/>
      <c r="R54" s="1" t="s">
        <v>31</v>
      </c>
      <c r="S54" s="2" t="s">
        <v>65</v>
      </c>
    </row>
    <row r="55" spans="2:18">
      <c r="B55" s="23"/>
      <c r="C55" s="23"/>
      <c r="D55" s="23"/>
      <c r="E55" s="23"/>
      <c r="F55" s="23"/>
      <c r="G55" s="23"/>
      <c r="H55" s="23"/>
      <c r="I55" s="23"/>
      <c r="Q55" s="28" t="s">
        <v>66</v>
      </c>
      <c r="R55" s="2" t="s">
        <v>67</v>
      </c>
    </row>
    <row r="56" spans="2:18">
      <c r="B56" s="23"/>
      <c r="C56" s="23"/>
      <c r="D56" s="23"/>
      <c r="E56" s="23"/>
      <c r="F56" s="23"/>
      <c r="G56" s="23"/>
      <c r="H56" s="23"/>
      <c r="I56" s="23"/>
      <c r="Q56" s="1" t="s">
        <v>31</v>
      </c>
      <c r="R56" s="2" t="s">
        <v>68</v>
      </c>
    </row>
    <row r="57" spans="2:18">
      <c r="B57" s="23"/>
      <c r="C57" s="23"/>
      <c r="D57" s="23"/>
      <c r="E57" s="23"/>
      <c r="F57" s="23"/>
      <c r="G57" s="23"/>
      <c r="H57" s="23"/>
      <c r="I57" s="23"/>
      <c r="M57" s="26"/>
      <c r="Q57" s="28" t="s">
        <v>69</v>
      </c>
      <c r="R57" s="2" t="s">
        <v>70</v>
      </c>
    </row>
    <row r="58" spans="2:18">
      <c r="B58" s="23"/>
      <c r="C58" s="23"/>
      <c r="D58" s="23"/>
      <c r="E58" s="23"/>
      <c r="F58" s="23"/>
      <c r="G58" s="23"/>
      <c r="H58" s="23"/>
      <c r="I58" s="23"/>
      <c r="M58" s="26"/>
      <c r="Q58" s="1" t="s">
        <v>31</v>
      </c>
      <c r="R58" s="2" t="s">
        <v>71</v>
      </c>
    </row>
    <row r="59" spans="2:9">
      <c r="B59" s="23"/>
      <c r="C59" s="23"/>
      <c r="D59" s="23"/>
      <c r="E59" s="23"/>
      <c r="F59" s="23"/>
      <c r="G59" s="23"/>
      <c r="H59" s="23"/>
      <c r="I59" s="23"/>
    </row>
    <row r="60" spans="2:9">
      <c r="B60" s="23"/>
      <c r="C60" s="23"/>
      <c r="D60" s="23"/>
      <c r="E60" s="23"/>
      <c r="F60" s="23"/>
      <c r="G60" s="23"/>
      <c r="H60" s="23"/>
      <c r="I60" s="23"/>
    </row>
    <row r="61" spans="2:9">
      <c r="B61" s="23"/>
      <c r="C61" s="23"/>
      <c r="D61" s="23"/>
      <c r="E61" s="23"/>
      <c r="F61" s="23"/>
      <c r="G61" s="23"/>
      <c r="H61" s="23"/>
      <c r="I61" s="23"/>
    </row>
    <row r="62" spans="2:9">
      <c r="B62" s="23"/>
      <c r="C62" s="23"/>
      <c r="D62" s="23"/>
      <c r="E62" s="23"/>
      <c r="F62" s="23"/>
      <c r="G62" s="23"/>
      <c r="H62" s="23"/>
      <c r="I62" s="23"/>
    </row>
    <row r="64" spans="2:18">
      <c r="B64" s="1" t="str">
        <f>_xlfn.DISPIMG("ID_143FCA41A76A4AB6BEC96A70F05F79F3",1)</f>
        <v>=DISPIMG("ID_143FCA41A76A4AB6BEC96A70F05F79F3",1)</v>
      </c>
      <c r="C64" s="1"/>
      <c r="D64" s="1"/>
      <c r="E64" s="1"/>
      <c r="F64" s="1"/>
      <c r="G64" s="1"/>
      <c r="H64" s="1"/>
      <c r="I64" s="1"/>
      <c r="Q64" s="28" t="s">
        <v>10</v>
      </c>
      <c r="R64" s="2" t="s">
        <v>72</v>
      </c>
    </row>
    <row r="65" spans="2:18">
      <c r="B65" s="1"/>
      <c r="C65" s="1"/>
      <c r="D65" s="1"/>
      <c r="E65" s="1"/>
      <c r="F65" s="1"/>
      <c r="G65" s="1"/>
      <c r="H65" s="1"/>
      <c r="I65" s="1"/>
      <c r="Q65" s="28" t="s">
        <v>14</v>
      </c>
      <c r="R65" s="2" t="s">
        <v>73</v>
      </c>
    </row>
    <row r="66" spans="2:18">
      <c r="B66" s="1"/>
      <c r="C66" s="1"/>
      <c r="D66" s="1"/>
      <c r="E66" s="1"/>
      <c r="F66" s="1"/>
      <c r="G66" s="1"/>
      <c r="H66" s="1"/>
      <c r="I66" s="1"/>
      <c r="M66" s="26"/>
      <c r="Q66" s="28" t="s">
        <v>37</v>
      </c>
      <c r="R66" s="2" t="s">
        <v>74</v>
      </c>
    </row>
    <row r="67" spans="2:18">
      <c r="B67" s="1"/>
      <c r="C67" s="1"/>
      <c r="D67" s="1"/>
      <c r="E67" s="1"/>
      <c r="F67" s="1"/>
      <c r="G67" s="1"/>
      <c r="H67" s="1"/>
      <c r="I67" s="1"/>
      <c r="M67" s="26"/>
      <c r="Q67" s="1" t="s">
        <v>31</v>
      </c>
      <c r="R67" s="2" t="s">
        <v>75</v>
      </c>
    </row>
    <row r="68" spans="2:18">
      <c r="B68" s="1"/>
      <c r="C68" s="1"/>
      <c r="D68" s="1"/>
      <c r="E68" s="1"/>
      <c r="F68" s="1"/>
      <c r="G68" s="1"/>
      <c r="H68" s="1"/>
      <c r="I68" s="1"/>
      <c r="M68" s="26"/>
      <c r="R68" s="1"/>
    </row>
    <row r="69" spans="2:13">
      <c r="B69" s="1"/>
      <c r="C69" s="1"/>
      <c r="D69" s="1"/>
      <c r="E69" s="1"/>
      <c r="F69" s="1"/>
      <c r="G69" s="1"/>
      <c r="H69" s="1"/>
      <c r="I69" s="1"/>
      <c r="M69" s="26"/>
    </row>
    <row r="70" spans="2:9">
      <c r="B70" s="1"/>
      <c r="C70" s="1"/>
      <c r="D70" s="1"/>
      <c r="E70" s="1"/>
      <c r="F70" s="1"/>
      <c r="G70" s="1"/>
      <c r="H70" s="1"/>
      <c r="I70" s="1"/>
    </row>
    <row r="71" spans="2:13">
      <c r="B71" s="1"/>
      <c r="C71" s="1"/>
      <c r="D71" s="1"/>
      <c r="E71" s="1"/>
      <c r="F71" s="1"/>
      <c r="G71" s="1"/>
      <c r="H71" s="1"/>
      <c r="I71" s="1"/>
      <c r="M71" s="26"/>
    </row>
    <row r="72" spans="2:9">
      <c r="B72" s="1"/>
      <c r="C72" s="1"/>
      <c r="D72" s="1"/>
      <c r="E72" s="1"/>
      <c r="F72" s="1"/>
      <c r="G72" s="1"/>
      <c r="H72" s="1"/>
      <c r="I72" s="1"/>
    </row>
    <row r="73" spans="2:13">
      <c r="B73" s="1"/>
      <c r="C73" s="1"/>
      <c r="D73" s="1"/>
      <c r="E73" s="1"/>
      <c r="F73" s="1"/>
      <c r="G73" s="1"/>
      <c r="H73" s="1"/>
      <c r="I73" s="1"/>
      <c r="M73" s="26"/>
    </row>
    <row r="74" spans="2:13">
      <c r="B74" s="1"/>
      <c r="C74" s="1"/>
      <c r="D74" s="1"/>
      <c r="E74" s="1"/>
      <c r="F74" s="1"/>
      <c r="G74" s="1"/>
      <c r="H74" s="1"/>
      <c r="I74" s="1"/>
      <c r="M74" s="26"/>
    </row>
    <row r="75" spans="2:13">
      <c r="B75" s="1"/>
      <c r="C75" s="1"/>
      <c r="D75" s="1"/>
      <c r="E75" s="1"/>
      <c r="F75" s="1"/>
      <c r="G75" s="1"/>
      <c r="H75" s="1"/>
      <c r="I75" s="1"/>
      <c r="M75" s="26"/>
    </row>
    <row r="76" spans="2:9">
      <c r="B76" s="1"/>
      <c r="C76" s="1"/>
      <c r="D76" s="1"/>
      <c r="E76" s="1"/>
      <c r="F76" s="1"/>
      <c r="G76" s="1"/>
      <c r="H76" s="1"/>
      <c r="I76" s="1"/>
    </row>
    <row r="77" spans="2:13">
      <c r="B77" s="1"/>
      <c r="C77" s="1"/>
      <c r="D77" s="1"/>
      <c r="E77" s="1"/>
      <c r="F77" s="1"/>
      <c r="G77" s="1"/>
      <c r="H77" s="1"/>
      <c r="I77" s="1"/>
      <c r="M77" s="26"/>
    </row>
    <row r="78" spans="2:13">
      <c r="B78" s="1"/>
      <c r="C78" s="1"/>
      <c r="D78" s="1"/>
      <c r="E78" s="1"/>
      <c r="F78" s="1"/>
      <c r="G78" s="1"/>
      <c r="H78" s="1"/>
      <c r="I78" s="1"/>
      <c r="M78" s="26"/>
    </row>
    <row r="79" spans="2:13">
      <c r="B79" s="1"/>
      <c r="C79" s="1"/>
      <c r="D79" s="1"/>
      <c r="E79" s="1"/>
      <c r="F79" s="1"/>
      <c r="G79" s="1"/>
      <c r="H79" s="1"/>
      <c r="I79" s="1"/>
      <c r="M79" s="26"/>
    </row>
    <row r="80" spans="2:13">
      <c r="B80" s="1"/>
      <c r="C80" s="1"/>
      <c r="D80" s="1"/>
      <c r="E80" s="1"/>
      <c r="F80" s="1"/>
      <c r="G80" s="1"/>
      <c r="H80" s="1"/>
      <c r="I80" s="1"/>
      <c r="M80" s="26"/>
    </row>
    <row r="81" spans="2:9">
      <c r="B81" s="1"/>
      <c r="C81" s="1"/>
      <c r="D81" s="1"/>
      <c r="E81" s="1"/>
      <c r="F81" s="1"/>
      <c r="G81" s="1"/>
      <c r="H81" s="1"/>
      <c r="I81" s="1"/>
    </row>
    <row r="82" spans="2:9">
      <c r="B82" s="1"/>
      <c r="C82" s="1"/>
      <c r="D82" s="1"/>
      <c r="E82" s="1"/>
      <c r="F82" s="1"/>
      <c r="G82" s="1"/>
      <c r="H82" s="1"/>
      <c r="I82" s="1"/>
    </row>
    <row r="83" spans="2:9">
      <c r="B83" s="1"/>
      <c r="C83" s="1"/>
      <c r="D83" s="1"/>
      <c r="E83" s="1"/>
      <c r="F83" s="1"/>
      <c r="G83" s="1"/>
      <c r="H83" s="1"/>
      <c r="I83" s="1"/>
    </row>
    <row r="84" spans="2:9">
      <c r="B84" s="1"/>
      <c r="C84" s="1"/>
      <c r="D84" s="1"/>
      <c r="E84" s="1"/>
      <c r="F84" s="1"/>
      <c r="G84" s="1"/>
      <c r="H84" s="1"/>
      <c r="I84" s="1"/>
    </row>
    <row r="85" spans="2:9">
      <c r="B85" s="1"/>
      <c r="C85" s="1"/>
      <c r="D85" s="1"/>
      <c r="E85" s="1"/>
      <c r="F85" s="1"/>
      <c r="G85" s="1"/>
      <c r="H85" s="1"/>
      <c r="I85" s="1"/>
    </row>
    <row r="86" spans="2:13">
      <c r="B86" s="1"/>
      <c r="C86" s="1"/>
      <c r="D86" s="1"/>
      <c r="E86" s="1"/>
      <c r="F86" s="1"/>
      <c r="G86" s="1"/>
      <c r="H86" s="1"/>
      <c r="I86" s="1"/>
      <c r="M86" s="26"/>
    </row>
    <row r="87" spans="2:9">
      <c r="B87" s="1"/>
      <c r="C87" s="1"/>
      <c r="D87" s="1"/>
      <c r="E87" s="1"/>
      <c r="F87" s="1"/>
      <c r="G87" s="1"/>
      <c r="H87" s="1"/>
      <c r="I87" s="1"/>
    </row>
    <row r="88" spans="2:9">
      <c r="B88" s="1"/>
      <c r="C88" s="1"/>
      <c r="D88" s="1"/>
      <c r="E88" s="1"/>
      <c r="F88" s="1"/>
      <c r="G88" s="1"/>
      <c r="H88" s="1"/>
      <c r="I88" s="1"/>
    </row>
    <row r="89" spans="2:9">
      <c r="B89" s="1"/>
      <c r="C89" s="1"/>
      <c r="D89" s="1"/>
      <c r="E89" s="1"/>
      <c r="F89" s="1"/>
      <c r="G89" s="1"/>
      <c r="H89" s="1"/>
      <c r="I89" s="1"/>
    </row>
    <row r="90" spans="2:17">
      <c r="B90" s="1"/>
      <c r="C90" s="1"/>
      <c r="D90" s="1"/>
      <c r="E90" s="1"/>
      <c r="F90" s="1"/>
      <c r="G90" s="1"/>
      <c r="H90" s="1"/>
      <c r="I90" s="1"/>
      <c r="M90" s="26"/>
      <c r="Q90" s="26"/>
    </row>
    <row r="91" spans="2:17">
      <c r="B91" s="1"/>
      <c r="C91" s="1"/>
      <c r="D91" s="1"/>
      <c r="E91" s="1"/>
      <c r="F91" s="1"/>
      <c r="G91" s="1"/>
      <c r="H91" s="1"/>
      <c r="I91" s="1"/>
      <c r="M91" s="26"/>
      <c r="Q91" s="26"/>
    </row>
    <row r="92" s="21" customFormat="1" ht="22.5" spans="2:17">
      <c r="B92" s="25" t="s">
        <v>76</v>
      </c>
      <c r="C92" s="25"/>
      <c r="D92" s="25"/>
      <c r="E92" s="25"/>
      <c r="F92" s="25"/>
      <c r="G92" s="25"/>
      <c r="Q92" s="29"/>
    </row>
    <row r="93" spans="13:13">
      <c r="M93" s="26"/>
    </row>
    <row r="94" spans="2:13">
      <c r="B94" s="1" t="str">
        <f>_xlfn.DISPIMG("ID_1F21820D23844BD0BC59CD28A2991731",1)</f>
        <v>=DISPIMG("ID_1F21820D23844BD0BC59CD28A2991731",1)</v>
      </c>
      <c r="C94" s="1"/>
      <c r="D94" s="1"/>
      <c r="E94" s="1"/>
      <c r="F94" s="1"/>
      <c r="G94" s="1"/>
      <c r="H94" s="1"/>
      <c r="I94" s="1"/>
      <c r="M94" s="26"/>
    </row>
    <row r="95" spans="2:18">
      <c r="B95" s="1"/>
      <c r="C95" s="1"/>
      <c r="D95" s="1"/>
      <c r="E95" s="1"/>
      <c r="F95" s="1"/>
      <c r="G95" s="1"/>
      <c r="H95" s="1"/>
      <c r="I95" s="1"/>
      <c r="M95" s="26"/>
      <c r="Q95" s="28" t="s">
        <v>10</v>
      </c>
      <c r="R95" s="2" t="s">
        <v>77</v>
      </c>
    </row>
    <row r="96" spans="2:18">
      <c r="B96" s="1"/>
      <c r="C96" s="1"/>
      <c r="D96" s="1"/>
      <c r="E96" s="1"/>
      <c r="F96" s="1"/>
      <c r="G96" s="1"/>
      <c r="H96" s="1"/>
      <c r="I96" s="1"/>
      <c r="M96" s="26"/>
      <c r="Q96" s="1" t="s">
        <v>31</v>
      </c>
      <c r="R96" s="2" t="s">
        <v>78</v>
      </c>
    </row>
    <row r="97" spans="2:18">
      <c r="B97" s="1"/>
      <c r="C97" s="1"/>
      <c r="D97" s="1"/>
      <c r="E97" s="1"/>
      <c r="F97" s="1"/>
      <c r="G97" s="1"/>
      <c r="H97" s="1"/>
      <c r="I97" s="1"/>
      <c r="M97" s="26"/>
      <c r="Q97" s="28" t="s">
        <v>14</v>
      </c>
      <c r="R97" s="2" t="s">
        <v>79</v>
      </c>
    </row>
    <row r="98" spans="2:18">
      <c r="B98" s="1"/>
      <c r="C98" s="1"/>
      <c r="D98" s="1"/>
      <c r="E98" s="1"/>
      <c r="F98" s="1"/>
      <c r="G98" s="1"/>
      <c r="H98" s="1"/>
      <c r="I98" s="1"/>
      <c r="Q98" s="1" t="s">
        <v>31</v>
      </c>
      <c r="R98" s="2" t="s">
        <v>80</v>
      </c>
    </row>
    <row r="99" spans="2:9">
      <c r="B99" s="1"/>
      <c r="C99" s="1"/>
      <c r="D99" s="1"/>
      <c r="E99" s="1"/>
      <c r="F99" s="1"/>
      <c r="G99" s="1"/>
      <c r="H99" s="1"/>
      <c r="I99" s="1"/>
    </row>
    <row r="100" spans="2:9">
      <c r="B100" s="1"/>
      <c r="C100" s="1"/>
      <c r="D100" s="1"/>
      <c r="E100" s="1"/>
      <c r="F100" s="1"/>
      <c r="G100" s="1"/>
      <c r="H100" s="1"/>
      <c r="I100" s="1"/>
    </row>
    <row r="101" spans="2:9">
      <c r="B101" s="1"/>
      <c r="C101" s="1"/>
      <c r="D101" s="1"/>
      <c r="E101" s="1"/>
      <c r="F101" s="1"/>
      <c r="G101" s="1"/>
      <c r="H101" s="1"/>
      <c r="I101" s="1"/>
    </row>
    <row r="102" spans="2:9">
      <c r="B102" s="1"/>
      <c r="C102" s="1"/>
      <c r="D102" s="1"/>
      <c r="E102" s="1"/>
      <c r="F102" s="1"/>
      <c r="G102" s="1"/>
      <c r="H102" s="1"/>
      <c r="I102" s="1"/>
    </row>
    <row r="103" spans="2:9">
      <c r="B103" s="1"/>
      <c r="C103" s="1"/>
      <c r="D103" s="1"/>
      <c r="E103" s="1"/>
      <c r="F103" s="1"/>
      <c r="G103" s="1"/>
      <c r="H103" s="1"/>
      <c r="I103" s="1"/>
    </row>
    <row r="104" spans="2:9">
      <c r="B104" s="1"/>
      <c r="C104" s="1"/>
      <c r="D104" s="1"/>
      <c r="E104" s="1"/>
      <c r="F104" s="1"/>
      <c r="G104" s="1"/>
      <c r="H104" s="1"/>
      <c r="I104" s="1"/>
    </row>
    <row r="105" spans="2:17">
      <c r="B105" s="1"/>
      <c r="C105" s="1"/>
      <c r="D105" s="1"/>
      <c r="E105" s="1"/>
      <c r="F105" s="1"/>
      <c r="G105" s="1"/>
      <c r="H105" s="1"/>
      <c r="I105" s="1"/>
      <c r="M105" s="26"/>
      <c r="Q105" s="26"/>
    </row>
    <row r="106" spans="2:17">
      <c r="B106" s="1"/>
      <c r="C106" s="1"/>
      <c r="D106" s="1"/>
      <c r="E106" s="1"/>
      <c r="F106" s="1"/>
      <c r="G106" s="1"/>
      <c r="H106" s="1"/>
      <c r="I106" s="1"/>
      <c r="M106" s="26"/>
      <c r="Q106" s="26"/>
    </row>
    <row r="107" spans="2:17">
      <c r="B107" s="1"/>
      <c r="C107" s="1"/>
      <c r="D107" s="1"/>
      <c r="E107" s="1"/>
      <c r="F107" s="1"/>
      <c r="G107" s="1"/>
      <c r="H107" s="1"/>
      <c r="I107" s="1"/>
      <c r="Q107" s="26"/>
    </row>
    <row r="108" spans="2:9">
      <c r="B108" s="1"/>
      <c r="C108" s="1"/>
      <c r="D108" s="1"/>
      <c r="E108" s="1"/>
      <c r="F108" s="1"/>
      <c r="G108" s="1"/>
      <c r="H108" s="1"/>
      <c r="I108" s="1"/>
    </row>
    <row r="109" spans="2:17">
      <c r="B109" s="1"/>
      <c r="C109" s="1"/>
      <c r="D109" s="1"/>
      <c r="E109" s="1"/>
      <c r="F109" s="1"/>
      <c r="G109" s="1"/>
      <c r="H109" s="1"/>
      <c r="I109" s="1"/>
      <c r="M109" s="26"/>
      <c r="Q109" s="26"/>
    </row>
    <row r="110" spans="2:13">
      <c r="B110" s="1"/>
      <c r="C110" s="1"/>
      <c r="D110" s="1"/>
      <c r="E110" s="1"/>
      <c r="F110" s="1"/>
      <c r="G110" s="1"/>
      <c r="H110" s="1"/>
      <c r="I110" s="1"/>
      <c r="M110" s="26"/>
    </row>
    <row r="111" spans="2:9">
      <c r="B111" s="1"/>
      <c r="C111" s="1"/>
      <c r="D111" s="1"/>
      <c r="E111" s="1"/>
      <c r="F111" s="1"/>
      <c r="G111" s="1"/>
      <c r="H111" s="1"/>
      <c r="I111" s="1"/>
    </row>
    <row r="112" spans="2:13">
      <c r="B112" s="1"/>
      <c r="C112" s="1"/>
      <c r="D112" s="1"/>
      <c r="E112" s="1"/>
      <c r="F112" s="1"/>
      <c r="G112" s="1"/>
      <c r="H112" s="1"/>
      <c r="I112" s="1"/>
      <c r="M112" s="26"/>
    </row>
    <row r="113" spans="2:13">
      <c r="B113" s="1"/>
      <c r="C113" s="1"/>
      <c r="D113" s="1"/>
      <c r="E113" s="1"/>
      <c r="F113" s="1"/>
      <c r="G113" s="1"/>
      <c r="H113" s="1"/>
      <c r="I113" s="1"/>
      <c r="M113" s="26"/>
    </row>
    <row r="115" ht="22.5" spans="2:7">
      <c r="B115" s="25" t="s">
        <v>81</v>
      </c>
      <c r="C115" s="25"/>
      <c r="D115" s="25"/>
      <c r="E115" s="25"/>
      <c r="F115" s="25"/>
      <c r="G115" s="25"/>
    </row>
    <row r="117" customHeight="1" spans="2:18">
      <c r="B117" s="1" t="str">
        <f>_xlfn.DISPIMG("ID_9220504AFA6F45638491B060DA7B0271",1)</f>
        <v>=DISPIMG("ID_9220504AFA6F45638491B060DA7B0271",1)</v>
      </c>
      <c r="C117" s="1"/>
      <c r="D117" s="1"/>
      <c r="E117" s="1"/>
      <c r="F117" s="1"/>
      <c r="G117" s="1"/>
      <c r="H117" s="1"/>
      <c r="I117" s="1"/>
      <c r="J117" s="1"/>
      <c r="K117" s="1"/>
      <c r="Q117" s="28" t="s">
        <v>10</v>
      </c>
      <c r="R117" s="2" t="s">
        <v>82</v>
      </c>
    </row>
    <row r="118" spans="2:18">
      <c r="B118" s="1"/>
      <c r="C118" s="1"/>
      <c r="D118" s="1"/>
      <c r="E118" s="1"/>
      <c r="F118" s="1"/>
      <c r="G118" s="1"/>
      <c r="H118" s="1"/>
      <c r="I118" s="1"/>
      <c r="J118" s="1"/>
      <c r="K118" s="1"/>
      <c r="Q118" s="1" t="s">
        <v>31</v>
      </c>
      <c r="R118" s="2" t="s">
        <v>83</v>
      </c>
    </row>
    <row r="119" spans="2:18">
      <c r="B119" s="1"/>
      <c r="C119" s="1"/>
      <c r="D119" s="1"/>
      <c r="E119" s="1"/>
      <c r="F119" s="1"/>
      <c r="G119" s="1"/>
      <c r="H119" s="1"/>
      <c r="I119" s="1"/>
      <c r="J119" s="1"/>
      <c r="K119" s="1"/>
      <c r="Q119" s="1" t="s">
        <v>31</v>
      </c>
      <c r="R119" s="2" t="s">
        <v>84</v>
      </c>
    </row>
    <row r="120" spans="2:11"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2:13">
      <c r="B121" s="1"/>
      <c r="C121" s="1"/>
      <c r="D121" s="1"/>
      <c r="E121" s="1"/>
      <c r="F121" s="1"/>
      <c r="G121" s="1"/>
      <c r="H121" s="1"/>
      <c r="I121" s="1"/>
      <c r="J121" s="1"/>
      <c r="K121" s="1"/>
      <c r="M121" s="26"/>
    </row>
    <row r="122" spans="2:11"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2:11"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2:11"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2:11"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2:11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2:11"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2:11"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2:11"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2:11"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2:11"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2:11"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2:11"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2:11"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2:11"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2:11"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2:11">
      <c r="B137" s="1"/>
      <c r="C137" s="1"/>
      <c r="D137" s="1"/>
      <c r="E137" s="1"/>
      <c r="F137" s="1"/>
      <c r="G137" s="1"/>
      <c r="H137" s="1"/>
      <c r="I137" s="1"/>
      <c r="J137" s="1"/>
      <c r="K137" s="1"/>
    </row>
  </sheetData>
  <mergeCells count="9">
    <mergeCell ref="B3:G3"/>
    <mergeCell ref="B31:G31"/>
    <mergeCell ref="B92:G92"/>
    <mergeCell ref="B115:G115"/>
    <mergeCell ref="B5:K26"/>
    <mergeCell ref="B33:I62"/>
    <mergeCell ref="B64:I91"/>
    <mergeCell ref="B94:I113"/>
    <mergeCell ref="B117:K137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5"/>
  <sheetViews>
    <sheetView topLeftCell="A129" workbookViewId="0">
      <selection activeCell="G164" sqref="G164"/>
    </sheetView>
  </sheetViews>
  <sheetFormatPr defaultColWidth="9" defaultRowHeight="16.5"/>
  <cols>
    <col min="1" max="14" width="9" style="2"/>
    <col min="15" max="15" width="2.05833333333333" style="21" customWidth="1"/>
    <col min="16" max="16384" width="9" style="2"/>
  </cols>
  <sheetData>
    <row r="1" s="20" customFormat="1" ht="30" customHeight="1" spans="1:32">
      <c r="A1" s="20" t="s">
        <v>85</v>
      </c>
      <c r="P1" s="20" t="s">
        <v>17</v>
      </c>
      <c r="Q1" s="27"/>
      <c r="AF1" s="35"/>
    </row>
    <row r="2" s="2" customFormat="1" spans="15:15">
      <c r="O2" s="21"/>
    </row>
    <row r="3" s="2" customFormat="1" spans="15:17">
      <c r="O3" s="21"/>
      <c r="Q3" s="28"/>
    </row>
    <row r="4" s="21" customFormat="1" ht="22.5" spans="2:17">
      <c r="B4" s="22" t="s">
        <v>86</v>
      </c>
      <c r="C4" s="22"/>
      <c r="D4" s="22"/>
      <c r="E4" s="22"/>
      <c r="F4" s="22"/>
      <c r="G4" s="22"/>
      <c r="Q4" s="29"/>
    </row>
    <row r="5" s="2" customFormat="1" spans="15:17">
      <c r="O5" s="21"/>
      <c r="Q5" s="28"/>
    </row>
    <row r="6" s="2" customFormat="1" spans="2:18">
      <c r="B6" s="2" t="s">
        <v>87</v>
      </c>
      <c r="O6" s="21"/>
      <c r="Q6" s="28" t="s">
        <v>10</v>
      </c>
      <c r="R6" s="30" t="s">
        <v>88</v>
      </c>
    </row>
    <row r="7" s="2" customFormat="1" spans="2:18">
      <c r="B7" s="23" t="str">
        <f>_xlfn.DISPIMG("ID_A8CE3B59B9AF49EDB861F51F5EC8719D",1)</f>
        <v>=DISPIMG("ID_A8CE3B59B9AF49EDB861F51F5EC8719D",1)</v>
      </c>
      <c r="C7" s="23"/>
      <c r="D7" s="23"/>
      <c r="E7" s="23"/>
      <c r="F7" s="24"/>
      <c r="G7" s="24"/>
      <c r="H7" s="24"/>
      <c r="I7" s="24"/>
      <c r="O7" s="21"/>
      <c r="Q7" s="28" t="s">
        <v>31</v>
      </c>
      <c r="R7" s="30" t="s">
        <v>89</v>
      </c>
    </row>
    <row r="8" s="2" customFormat="1" spans="2:18">
      <c r="B8" s="23"/>
      <c r="C8" s="23"/>
      <c r="D8" s="23"/>
      <c r="E8" s="23"/>
      <c r="F8" s="24"/>
      <c r="G8" s="24"/>
      <c r="H8" s="24"/>
      <c r="I8" s="24"/>
      <c r="O8" s="21"/>
      <c r="Q8" s="28" t="s">
        <v>31</v>
      </c>
      <c r="R8" s="1" t="s">
        <v>90</v>
      </c>
    </row>
    <row r="9" s="2" customFormat="1" spans="2:18">
      <c r="B9" s="23"/>
      <c r="C9" s="23"/>
      <c r="D9" s="23"/>
      <c r="E9" s="23"/>
      <c r="F9" s="24"/>
      <c r="G9" s="24"/>
      <c r="H9" s="24"/>
      <c r="I9" s="24"/>
      <c r="O9" s="21"/>
      <c r="Q9" s="28" t="s">
        <v>31</v>
      </c>
      <c r="R9" s="2" t="s">
        <v>91</v>
      </c>
    </row>
    <row r="10" s="2" customFormat="1" spans="2:18">
      <c r="B10" s="23"/>
      <c r="C10" s="23"/>
      <c r="D10" s="23"/>
      <c r="E10" s="23"/>
      <c r="F10" s="24"/>
      <c r="G10" s="24"/>
      <c r="H10" s="24"/>
      <c r="I10" s="24"/>
      <c r="O10" s="21"/>
      <c r="R10" s="1"/>
    </row>
    <row r="11" s="2" customFormat="1" spans="2:17">
      <c r="B11" s="23"/>
      <c r="C11" s="23"/>
      <c r="D11" s="23"/>
      <c r="E11" s="23"/>
      <c r="F11" s="24"/>
      <c r="G11" s="24"/>
      <c r="H11" s="24"/>
      <c r="I11" s="24"/>
      <c r="O11" s="21"/>
      <c r="Q11" s="1"/>
    </row>
    <row r="12" s="2" customFormat="1" spans="2:24">
      <c r="B12" s="24"/>
      <c r="C12" s="24"/>
      <c r="D12" s="24"/>
      <c r="E12" s="24"/>
      <c r="F12" s="24"/>
      <c r="G12" s="24"/>
      <c r="H12" s="24"/>
      <c r="I12" s="24"/>
      <c r="O12" s="21"/>
      <c r="Q12" s="28"/>
      <c r="X12"/>
    </row>
    <row r="13" s="2" customFormat="1" spans="2:24">
      <c r="B13" s="2" t="s">
        <v>92</v>
      </c>
      <c r="C13" s="24"/>
      <c r="D13" s="24"/>
      <c r="E13" s="24"/>
      <c r="F13" s="24"/>
      <c r="G13" s="24"/>
      <c r="H13" s="24"/>
      <c r="I13" s="24"/>
      <c r="O13" s="21"/>
      <c r="Q13" s="28"/>
      <c r="X13"/>
    </row>
    <row r="14" s="2" customFormat="1" spans="2:23">
      <c r="B14" s="23" t="str">
        <f>_xlfn.DISPIMG("ID_552DE817CF0C41C8B059FFFFED3310F5",1)</f>
        <v>=DISPIMG("ID_552DE817CF0C41C8B059FFFFED3310F5",1)</v>
      </c>
      <c r="C14" s="23"/>
      <c r="D14" s="23"/>
      <c r="E14" s="23"/>
      <c r="F14" s="24"/>
      <c r="G14" s="24"/>
      <c r="H14" s="24"/>
      <c r="I14" s="24"/>
      <c r="O14" s="21"/>
      <c r="Q14" s="1"/>
      <c r="W14"/>
    </row>
    <row r="15" s="2" customFormat="1" spans="2:18">
      <c r="B15" s="23"/>
      <c r="C15" s="23"/>
      <c r="D15" s="23"/>
      <c r="E15" s="23"/>
      <c r="F15" s="24"/>
      <c r="G15" s="24"/>
      <c r="H15" s="24"/>
      <c r="I15" s="24"/>
      <c r="O15" s="21"/>
      <c r="R15" s="1"/>
    </row>
    <row r="16" s="2" customFormat="1" spans="2:18">
      <c r="B16" s="23"/>
      <c r="C16" s="23"/>
      <c r="D16" s="23"/>
      <c r="E16" s="23"/>
      <c r="F16" s="24"/>
      <c r="G16" s="24"/>
      <c r="H16" s="24"/>
      <c r="I16" s="24"/>
      <c r="O16" s="21"/>
      <c r="Q16" s="26"/>
      <c r="R16" s="1"/>
    </row>
    <row r="17" s="2" customFormat="1" spans="2:17">
      <c r="B17" s="23"/>
      <c r="C17" s="23"/>
      <c r="D17" s="23"/>
      <c r="E17" s="23"/>
      <c r="F17" s="24"/>
      <c r="G17" s="24"/>
      <c r="H17" s="24"/>
      <c r="I17" s="24"/>
      <c r="O17" s="21"/>
      <c r="Q17" s="28"/>
    </row>
    <row r="18" s="2" customFormat="1" spans="2:17">
      <c r="B18" s="23"/>
      <c r="C18" s="23"/>
      <c r="D18" s="23"/>
      <c r="E18" s="23"/>
      <c r="F18" s="24"/>
      <c r="G18" s="24"/>
      <c r="H18" s="24"/>
      <c r="I18" s="24"/>
      <c r="O18" s="21"/>
      <c r="Q18" s="1"/>
    </row>
    <row r="19" s="2" customFormat="1" spans="2:17">
      <c r="B19" s="24"/>
      <c r="C19" s="24"/>
      <c r="D19" s="24"/>
      <c r="E19" s="24"/>
      <c r="F19" s="24"/>
      <c r="G19" s="24"/>
      <c r="H19" s="24"/>
      <c r="I19" s="24"/>
      <c r="O19" s="21"/>
      <c r="Q19" s="31"/>
    </row>
    <row r="20" s="2" customFormat="1" spans="2:17">
      <c r="B20" s="2" t="s">
        <v>93</v>
      </c>
      <c r="C20" s="24"/>
      <c r="D20" s="24"/>
      <c r="E20" s="24"/>
      <c r="F20" s="24"/>
      <c r="G20" s="24"/>
      <c r="H20" s="24"/>
      <c r="I20" s="24"/>
      <c r="O20" s="21"/>
      <c r="Q20" s="31"/>
    </row>
    <row r="21" s="2" customFormat="1" spans="2:17">
      <c r="B21" s="23" t="str">
        <f>_xlfn.DISPIMG("ID_E3AA1E64911C42FF84FF1F88D912ED5D",1)</f>
        <v>=DISPIMG("ID_E3AA1E64911C42FF84FF1F88D912ED5D",1)</v>
      </c>
      <c r="C21" s="23"/>
      <c r="D21" s="23"/>
      <c r="E21" s="23"/>
      <c r="F21" s="24"/>
      <c r="G21" s="24"/>
      <c r="H21" s="24"/>
      <c r="I21" s="24"/>
      <c r="M21" s="26"/>
      <c r="O21" s="21"/>
      <c r="Q21" s="1"/>
    </row>
    <row r="22" s="2" customFormat="1" spans="2:17">
      <c r="B22" s="23"/>
      <c r="C22" s="23"/>
      <c r="D22" s="23"/>
      <c r="E22" s="23"/>
      <c r="F22" s="24"/>
      <c r="G22" s="24"/>
      <c r="H22" s="24"/>
      <c r="I22" s="24"/>
      <c r="M22" s="26"/>
      <c r="O22" s="21"/>
      <c r="Q22" s="28"/>
    </row>
    <row r="23" s="2" customFormat="1" spans="2:17">
      <c r="B23" s="23"/>
      <c r="C23" s="23"/>
      <c r="D23" s="23"/>
      <c r="E23" s="23"/>
      <c r="F23" s="24"/>
      <c r="G23" s="24"/>
      <c r="H23" s="24"/>
      <c r="I23" s="24"/>
      <c r="O23" s="21"/>
      <c r="Q23" s="1"/>
    </row>
    <row r="24" s="2" customFormat="1" spans="2:18">
      <c r="B24" s="23"/>
      <c r="C24" s="23"/>
      <c r="D24" s="23"/>
      <c r="E24" s="23"/>
      <c r="F24" s="24"/>
      <c r="G24" s="24"/>
      <c r="H24" s="24"/>
      <c r="I24" s="24"/>
      <c r="O24" s="21"/>
      <c r="Q24" s="1"/>
      <c r="R24" s="32"/>
    </row>
    <row r="25" s="2" customFormat="1" spans="2:17">
      <c r="B25" s="23"/>
      <c r="C25" s="23"/>
      <c r="D25" s="23"/>
      <c r="E25" s="23"/>
      <c r="F25" s="24"/>
      <c r="G25" s="24"/>
      <c r="H25" s="24"/>
      <c r="I25" s="24"/>
      <c r="O25" s="21"/>
      <c r="Q25" s="33"/>
    </row>
    <row r="26" s="2" customFormat="1" spans="2:17">
      <c r="B26" s="24"/>
      <c r="C26" s="24"/>
      <c r="D26" s="24"/>
      <c r="E26" s="24"/>
      <c r="F26" s="24"/>
      <c r="G26" s="24"/>
      <c r="H26" s="24"/>
      <c r="I26" s="24"/>
      <c r="O26" s="21"/>
      <c r="Q26" s="1"/>
    </row>
    <row r="27" s="21" customFormat="1" ht="22.5" spans="2:17">
      <c r="B27" s="25" t="s">
        <v>20</v>
      </c>
      <c r="C27" s="25"/>
      <c r="D27" s="25"/>
      <c r="E27" s="25"/>
      <c r="F27" s="25"/>
      <c r="G27" s="25"/>
      <c r="Q27" s="29"/>
    </row>
    <row r="28" s="2" customFormat="1" spans="2:18">
      <c r="B28" s="24"/>
      <c r="C28" s="24"/>
      <c r="D28" s="24"/>
      <c r="E28" s="24"/>
      <c r="F28" s="24"/>
      <c r="G28" s="24"/>
      <c r="H28" s="24"/>
      <c r="I28" s="24"/>
      <c r="O28" s="21"/>
      <c r="R28" s="1"/>
    </row>
    <row r="29" s="2" customFormat="1" customHeight="1" spans="2:18">
      <c r="B29" s="23" t="str">
        <f>_xlfn.DISPIMG("ID_1F4E6F96E49C45A9B01C02860AE4B8C7",1)</f>
        <v>=DISPIMG("ID_1F4E6F96E49C45A9B01C02860AE4B8C7",1)</v>
      </c>
      <c r="C29" s="23"/>
      <c r="D29" s="23"/>
      <c r="E29" s="23"/>
      <c r="F29" s="23"/>
      <c r="G29" s="23"/>
      <c r="H29" s="24"/>
      <c r="I29" s="24"/>
      <c r="O29" s="21"/>
      <c r="Q29" s="28" t="s">
        <v>10</v>
      </c>
      <c r="R29" s="2" t="s">
        <v>20</v>
      </c>
    </row>
    <row r="30" s="2" customFormat="1" spans="2:18">
      <c r="B30" s="23"/>
      <c r="C30" s="23"/>
      <c r="D30" s="23"/>
      <c r="E30" s="23"/>
      <c r="F30" s="23"/>
      <c r="G30" s="23"/>
      <c r="H30" s="24"/>
      <c r="I30" s="24"/>
      <c r="O30" s="21"/>
      <c r="Q30" s="28" t="s">
        <v>31</v>
      </c>
      <c r="R30" s="2" t="s">
        <v>94</v>
      </c>
    </row>
    <row r="31" s="2" customFormat="1" spans="2:17">
      <c r="B31" s="23"/>
      <c r="C31" s="23"/>
      <c r="D31" s="23"/>
      <c r="E31" s="23"/>
      <c r="F31" s="23"/>
      <c r="G31" s="23"/>
      <c r="H31" s="24"/>
      <c r="I31" s="24"/>
      <c r="O31" s="21"/>
      <c r="Q31" s="28"/>
    </row>
    <row r="32" s="2" customFormat="1" spans="2:17">
      <c r="B32" s="23"/>
      <c r="C32" s="23"/>
      <c r="D32" s="23"/>
      <c r="E32" s="23"/>
      <c r="F32" s="23"/>
      <c r="G32" s="23"/>
      <c r="H32" s="24"/>
      <c r="I32" s="24"/>
      <c r="O32" s="21"/>
      <c r="Q32" s="1"/>
    </row>
    <row r="33" s="2" customFormat="1" spans="2:15">
      <c r="B33" s="23"/>
      <c r="C33" s="23"/>
      <c r="D33" s="23"/>
      <c r="E33" s="23"/>
      <c r="F33" s="23"/>
      <c r="G33" s="23"/>
      <c r="H33" s="24"/>
      <c r="I33" s="24"/>
      <c r="M33" s="26"/>
      <c r="O33" s="21"/>
    </row>
    <row r="34" s="2" customFormat="1" spans="2:15">
      <c r="B34" s="23"/>
      <c r="C34" s="23"/>
      <c r="D34" s="23"/>
      <c r="E34" s="23"/>
      <c r="F34" s="23"/>
      <c r="G34" s="23"/>
      <c r="H34" s="24"/>
      <c r="I34" s="24"/>
      <c r="M34" s="26"/>
      <c r="O34" s="21"/>
    </row>
    <row r="35" s="2" customFormat="1" spans="2:15">
      <c r="B35" s="23"/>
      <c r="C35" s="23"/>
      <c r="D35" s="23"/>
      <c r="E35" s="23"/>
      <c r="F35" s="23"/>
      <c r="G35" s="23"/>
      <c r="H35" s="24"/>
      <c r="I35" s="24"/>
      <c r="O35" s="21"/>
    </row>
    <row r="36" s="2" customFormat="1" spans="2:15">
      <c r="B36" s="23"/>
      <c r="C36" s="23"/>
      <c r="D36" s="23"/>
      <c r="E36" s="23"/>
      <c r="F36" s="23"/>
      <c r="G36" s="23"/>
      <c r="H36" s="24"/>
      <c r="I36" s="24"/>
      <c r="J36"/>
      <c r="O36" s="21"/>
    </row>
    <row r="37" s="2" customFormat="1" spans="2:15">
      <c r="B37" s="23"/>
      <c r="C37" s="23"/>
      <c r="D37" s="23"/>
      <c r="E37" s="23"/>
      <c r="F37" s="23"/>
      <c r="G37" s="23"/>
      <c r="H37" s="24"/>
      <c r="I37" s="24"/>
      <c r="O37" s="21"/>
    </row>
    <row r="38" s="2" customFormat="1" spans="2:15">
      <c r="B38" s="23"/>
      <c r="C38" s="23"/>
      <c r="D38" s="23"/>
      <c r="E38" s="23"/>
      <c r="F38" s="23"/>
      <c r="G38" s="23"/>
      <c r="H38" s="24"/>
      <c r="I38" s="24"/>
      <c r="O38" s="21"/>
    </row>
    <row r="39" s="2" customFormat="1" spans="2:15">
      <c r="B39" s="23"/>
      <c r="C39" s="23"/>
      <c r="D39" s="23"/>
      <c r="E39" s="23"/>
      <c r="F39" s="23"/>
      <c r="G39" s="23"/>
      <c r="O39" s="21"/>
    </row>
    <row r="40" s="2" customFormat="1" spans="2:15">
      <c r="B40" s="23"/>
      <c r="C40" s="23"/>
      <c r="D40" s="23"/>
      <c r="E40" s="23"/>
      <c r="F40" s="23"/>
      <c r="G40" s="23"/>
      <c r="O40" s="21"/>
    </row>
    <row r="41" s="2" customFormat="1" spans="2:15">
      <c r="B41" s="23"/>
      <c r="C41" s="23"/>
      <c r="D41" s="23"/>
      <c r="E41" s="23"/>
      <c r="F41" s="23"/>
      <c r="G41" s="23"/>
      <c r="M41" s="26"/>
      <c r="O41" s="21"/>
    </row>
    <row r="42" s="2" customFormat="1" spans="2:15">
      <c r="B42" s="23"/>
      <c r="C42" s="23"/>
      <c r="D42" s="23"/>
      <c r="E42" s="23"/>
      <c r="F42" s="23"/>
      <c r="G42" s="23"/>
      <c r="M42" s="26"/>
      <c r="O42" s="21"/>
    </row>
    <row r="43" s="2" customFormat="1" spans="2:15">
      <c r="B43" s="23"/>
      <c r="C43" s="23"/>
      <c r="D43" s="23"/>
      <c r="E43" s="23"/>
      <c r="F43" s="23"/>
      <c r="G43" s="23"/>
      <c r="M43" s="26"/>
      <c r="O43" s="21"/>
    </row>
    <row r="44" s="2" customFormat="1" spans="2:15">
      <c r="B44" s="23"/>
      <c r="C44" s="23"/>
      <c r="D44" s="23"/>
      <c r="E44" s="23"/>
      <c r="F44" s="23"/>
      <c r="G44" s="23"/>
      <c r="M44" s="26"/>
      <c r="O44" s="21"/>
    </row>
    <row r="45" s="2" customFormat="1" spans="2:15">
      <c r="B45" s="23"/>
      <c r="C45" s="23"/>
      <c r="D45" s="23"/>
      <c r="E45" s="23"/>
      <c r="F45" s="23"/>
      <c r="G45" s="23"/>
      <c r="M45" s="26"/>
      <c r="O45" s="21"/>
    </row>
    <row r="46" s="2" customFormat="1" spans="2:15">
      <c r="B46" s="23"/>
      <c r="C46" s="23"/>
      <c r="D46" s="23"/>
      <c r="E46" s="23"/>
      <c r="F46" s="23"/>
      <c r="G46" s="23"/>
      <c r="O46" s="21"/>
    </row>
    <row r="47" s="2" customFormat="1" spans="2:15">
      <c r="B47" s="23"/>
      <c r="C47" s="23"/>
      <c r="D47" s="23"/>
      <c r="E47" s="23"/>
      <c r="F47" s="23"/>
      <c r="G47" s="23"/>
      <c r="O47" s="21"/>
    </row>
    <row r="48" s="2" customFormat="1" spans="2:15">
      <c r="B48" s="23"/>
      <c r="C48" s="23"/>
      <c r="D48" s="23"/>
      <c r="E48" s="23"/>
      <c r="F48" s="23"/>
      <c r="G48" s="23"/>
      <c r="O48" s="21"/>
    </row>
    <row r="49" s="2" customFormat="1" spans="2:15">
      <c r="B49" s="23"/>
      <c r="C49" s="23"/>
      <c r="D49" s="23"/>
      <c r="E49" s="23"/>
      <c r="F49" s="23"/>
      <c r="G49" s="23"/>
      <c r="O49" s="21"/>
    </row>
    <row r="50" s="2" customFormat="1" spans="2:15">
      <c r="B50" s="23"/>
      <c r="C50" s="23"/>
      <c r="D50" s="23"/>
      <c r="E50" s="23"/>
      <c r="F50" s="23"/>
      <c r="G50" s="23"/>
      <c r="O50" s="21"/>
    </row>
    <row r="51" s="2" customFormat="1" spans="2:15">
      <c r="B51" s="23"/>
      <c r="C51" s="23"/>
      <c r="D51" s="23"/>
      <c r="E51" s="23"/>
      <c r="F51" s="23"/>
      <c r="G51" s="23"/>
      <c r="O51" s="21"/>
    </row>
    <row r="52" s="2" customFormat="1" spans="15:15">
      <c r="O52" s="21"/>
    </row>
    <row r="53" s="21" customFormat="1" ht="22.5" spans="2:17">
      <c r="B53" s="25" t="s">
        <v>95</v>
      </c>
      <c r="C53" s="25"/>
      <c r="D53" s="25"/>
      <c r="E53" s="25"/>
      <c r="F53" s="25"/>
      <c r="G53" s="25"/>
      <c r="Q53" s="29"/>
    </row>
    <row r="54" s="2" customFormat="1" spans="13:17">
      <c r="M54" s="26"/>
      <c r="O54" s="21"/>
      <c r="Q54" s="26"/>
    </row>
    <row r="55" s="2" customFormat="1" spans="13:17">
      <c r="M55" s="26"/>
      <c r="O55" s="21"/>
      <c r="Q55" s="34" t="s">
        <v>96</v>
      </c>
    </row>
    <row r="56" s="2" customFormat="1" spans="2:18">
      <c r="B56" s="1" t="str">
        <f>_xlfn.DISPIMG("ID_9BA212BAC5334C99B1F7EA4725D3393D",1)</f>
        <v>=DISPIMG("ID_9BA212BAC5334C99B1F7EA4725D3393D",1)</v>
      </c>
      <c r="C56" s="1"/>
      <c r="D56" s="1"/>
      <c r="O56" s="21"/>
      <c r="Q56" s="28" t="s">
        <v>10</v>
      </c>
      <c r="R56" s="2" t="s">
        <v>97</v>
      </c>
    </row>
    <row r="57" s="2" customFormat="1" spans="2:18">
      <c r="B57" s="1"/>
      <c r="C57" s="1"/>
      <c r="D57" s="1"/>
      <c r="O57" s="21"/>
      <c r="Q57" s="28" t="s">
        <v>31</v>
      </c>
      <c r="R57" s="2" t="s">
        <v>98</v>
      </c>
    </row>
    <row r="58" s="2" customFormat="1" spans="2:18">
      <c r="B58" s="1"/>
      <c r="C58" s="1"/>
      <c r="D58" s="1"/>
      <c r="M58" s="26"/>
      <c r="O58" s="21"/>
      <c r="Q58" s="28" t="s">
        <v>14</v>
      </c>
      <c r="R58" s="2" t="s">
        <v>99</v>
      </c>
    </row>
    <row r="59" s="2" customFormat="1" spans="2:18">
      <c r="B59" s="1"/>
      <c r="C59" s="1"/>
      <c r="D59" s="1"/>
      <c r="M59" s="26"/>
      <c r="O59" s="21"/>
      <c r="Q59" s="28" t="s">
        <v>31</v>
      </c>
      <c r="R59" s="2" t="s">
        <v>100</v>
      </c>
    </row>
    <row r="60" s="2" customFormat="1" spans="2:18">
      <c r="B60" s="1"/>
      <c r="C60" s="1"/>
      <c r="D60" s="1"/>
      <c r="O60" s="21"/>
      <c r="Q60" s="28" t="s">
        <v>37</v>
      </c>
      <c r="R60" s="2" t="s">
        <v>46</v>
      </c>
    </row>
    <row r="61" s="2" customFormat="1" spans="2:18">
      <c r="B61" s="1"/>
      <c r="C61" s="1"/>
      <c r="D61" s="1"/>
      <c r="M61" s="26"/>
      <c r="O61" s="21"/>
      <c r="Q61" s="28" t="s">
        <v>31</v>
      </c>
      <c r="R61" s="2" t="s">
        <v>101</v>
      </c>
    </row>
    <row r="62" s="2" customFormat="1" spans="2:19">
      <c r="B62" s="1"/>
      <c r="C62" s="1"/>
      <c r="D62" s="1"/>
      <c r="M62" s="26"/>
      <c r="O62" s="21"/>
      <c r="R62" s="28" t="s">
        <v>31</v>
      </c>
      <c r="S62" s="2" t="s">
        <v>102</v>
      </c>
    </row>
    <row r="63" s="2" customFormat="1" spans="2:19">
      <c r="B63" s="1"/>
      <c r="C63" s="1"/>
      <c r="D63" s="1"/>
      <c r="O63" s="21"/>
      <c r="R63" s="28" t="s">
        <v>31</v>
      </c>
      <c r="S63" s="2" t="s">
        <v>103</v>
      </c>
    </row>
    <row r="64" s="2" customFormat="1" spans="2:18">
      <c r="B64" s="1"/>
      <c r="C64" s="1"/>
      <c r="D64" s="1"/>
      <c r="O64" s="21"/>
      <c r="Q64" s="28" t="s">
        <v>52</v>
      </c>
      <c r="R64" s="2" t="s">
        <v>41</v>
      </c>
    </row>
    <row r="65" s="2" customFormat="1" spans="15:18">
      <c r="O65" s="21"/>
      <c r="Q65" s="28" t="s">
        <v>31</v>
      </c>
      <c r="R65" s="2" t="s">
        <v>104</v>
      </c>
    </row>
    <row r="66" s="2" customFormat="1" spans="15:18">
      <c r="O66" s="21"/>
      <c r="Q66" s="28" t="s">
        <v>55</v>
      </c>
      <c r="R66" s="2" t="s">
        <v>105</v>
      </c>
    </row>
    <row r="67" s="2" customFormat="1" spans="15:18">
      <c r="O67" s="21"/>
      <c r="Q67" s="28" t="s">
        <v>31</v>
      </c>
      <c r="R67" s="2" t="s">
        <v>106</v>
      </c>
    </row>
    <row r="68" s="2" customFormat="1" spans="15:15">
      <c r="O68" s="21"/>
    </row>
    <row r="69" s="2" customFormat="1" spans="15:15">
      <c r="O69" s="21"/>
    </row>
    <row r="70" s="2" customFormat="1" spans="13:15">
      <c r="M70" s="26"/>
      <c r="O70" s="21"/>
    </row>
    <row r="72" s="21" customFormat="1" ht="22.5" spans="2:17">
      <c r="B72" s="25" t="s">
        <v>107</v>
      </c>
      <c r="C72" s="25"/>
      <c r="D72" s="25"/>
      <c r="E72" s="25"/>
      <c r="F72" s="25"/>
      <c r="G72" s="25"/>
      <c r="Q72" s="29"/>
    </row>
    <row r="74" spans="16:18">
      <c r="P74"/>
      <c r="Q74" s="28" t="s">
        <v>10</v>
      </c>
      <c r="R74" s="2" t="s">
        <v>108</v>
      </c>
    </row>
    <row r="75" spans="2:18">
      <c r="B75" s="1" t="str">
        <f>_xlfn.DISPIMG("ID_801BC91EA3AA429DAC2AC56FBE1A0F2D",1)</f>
        <v>=DISPIMG("ID_801BC91EA3AA429DAC2AC56FBE1A0F2D",1)</v>
      </c>
      <c r="C75" s="1"/>
      <c r="D75" s="1"/>
      <c r="E75" s="1"/>
      <c r="F75" s="1"/>
      <c r="G75" s="1"/>
      <c r="Q75" s="28" t="s">
        <v>31</v>
      </c>
      <c r="R75" s="2" t="s">
        <v>109</v>
      </c>
    </row>
    <row r="76" spans="2:18">
      <c r="B76" s="1"/>
      <c r="C76" s="1"/>
      <c r="D76" s="1"/>
      <c r="E76" s="1"/>
      <c r="F76" s="1"/>
      <c r="G76" s="1"/>
      <c r="Q76" s="28" t="s">
        <v>14</v>
      </c>
      <c r="R76" s="2" t="s">
        <v>99</v>
      </c>
    </row>
    <row r="77" spans="2:18">
      <c r="B77" s="1"/>
      <c r="C77" s="1"/>
      <c r="D77" s="1"/>
      <c r="E77" s="1"/>
      <c r="F77" s="1"/>
      <c r="G77" s="1"/>
      <c r="Q77" s="28" t="s">
        <v>31</v>
      </c>
      <c r="R77" s="2" t="s">
        <v>110</v>
      </c>
    </row>
    <row r="78" spans="2:18">
      <c r="B78" s="1"/>
      <c r="C78" s="1"/>
      <c r="D78" s="1"/>
      <c r="E78" s="1"/>
      <c r="F78" s="1"/>
      <c r="G78" s="1"/>
      <c r="Q78" s="28" t="s">
        <v>37</v>
      </c>
      <c r="R78" s="2" t="s">
        <v>111</v>
      </c>
    </row>
    <row r="79" spans="2:18">
      <c r="B79" s="1"/>
      <c r="C79" s="1"/>
      <c r="D79" s="1"/>
      <c r="E79" s="1"/>
      <c r="F79" s="1"/>
      <c r="G79" s="1"/>
      <c r="Q79" s="28" t="s">
        <v>31</v>
      </c>
      <c r="R79" s="2" t="s">
        <v>112</v>
      </c>
    </row>
    <row r="80" spans="2:18">
      <c r="B80" s="1"/>
      <c r="C80" s="1"/>
      <c r="D80" s="1"/>
      <c r="E80" s="1"/>
      <c r="F80" s="1"/>
      <c r="G80" s="1"/>
      <c r="Q80" s="28" t="s">
        <v>52</v>
      </c>
      <c r="R80" s="2" t="s">
        <v>113</v>
      </c>
    </row>
    <row r="81" spans="2:18">
      <c r="B81" s="1"/>
      <c r="C81" s="1"/>
      <c r="D81" s="1"/>
      <c r="E81" s="1"/>
      <c r="F81" s="1"/>
      <c r="G81" s="1"/>
      <c r="Q81" s="28" t="s">
        <v>31</v>
      </c>
      <c r="R81" s="2" t="s">
        <v>114</v>
      </c>
    </row>
    <row r="82" spans="2:18">
      <c r="B82" s="1"/>
      <c r="C82" s="1"/>
      <c r="D82" s="1"/>
      <c r="E82" s="1"/>
      <c r="F82" s="1"/>
      <c r="G82" s="1"/>
      <c r="Q82" s="28" t="s">
        <v>55</v>
      </c>
      <c r="R82" s="2" t="s">
        <v>115</v>
      </c>
    </row>
    <row r="83" spans="2:18">
      <c r="B83" s="1"/>
      <c r="C83" s="1"/>
      <c r="D83" s="1"/>
      <c r="E83" s="1"/>
      <c r="F83" s="1"/>
      <c r="G83" s="1"/>
      <c r="Q83" s="28" t="s">
        <v>31</v>
      </c>
      <c r="R83" s="2" t="s">
        <v>116</v>
      </c>
    </row>
    <row r="84" spans="2:19">
      <c r="B84" s="1"/>
      <c r="C84" s="1"/>
      <c r="D84" s="1"/>
      <c r="E84" s="1"/>
      <c r="F84" s="1"/>
      <c r="G84" s="1"/>
      <c r="R84" s="28" t="s">
        <v>31</v>
      </c>
      <c r="S84" s="2" t="s">
        <v>117</v>
      </c>
    </row>
    <row r="85" spans="2:19">
      <c r="B85" s="1"/>
      <c r="C85" s="1"/>
      <c r="D85" s="1"/>
      <c r="E85" s="1"/>
      <c r="F85" s="1"/>
      <c r="G85" s="1"/>
      <c r="R85" s="28" t="s">
        <v>31</v>
      </c>
      <c r="S85" s="2" t="s">
        <v>118</v>
      </c>
    </row>
    <row r="86" spans="2:20">
      <c r="B86" s="1"/>
      <c r="C86" s="1"/>
      <c r="D86" s="1"/>
      <c r="E86" s="1"/>
      <c r="F86" s="1"/>
      <c r="G86" s="1"/>
      <c r="S86" s="28" t="s">
        <v>31</v>
      </c>
      <c r="T86" s="2" t="s">
        <v>119</v>
      </c>
    </row>
    <row r="87" spans="2:19">
      <c r="B87" s="1"/>
      <c r="C87" s="1"/>
      <c r="D87" s="1"/>
      <c r="E87" s="1"/>
      <c r="F87" s="1"/>
      <c r="G87" s="1"/>
      <c r="R87" s="28" t="s">
        <v>31</v>
      </c>
      <c r="S87" s="2" t="s">
        <v>120</v>
      </c>
    </row>
    <row r="88" spans="2:20">
      <c r="B88" s="1"/>
      <c r="C88" s="1"/>
      <c r="D88" s="1"/>
      <c r="E88" s="1"/>
      <c r="F88" s="1"/>
      <c r="G88" s="1"/>
      <c r="S88" s="28" t="s">
        <v>31</v>
      </c>
      <c r="T88" s="2" t="s">
        <v>121</v>
      </c>
    </row>
    <row r="89" spans="19:20">
      <c r="S89" s="28" t="s">
        <v>31</v>
      </c>
      <c r="T89" s="2" t="s">
        <v>122</v>
      </c>
    </row>
    <row r="90" spans="19:20">
      <c r="S90" s="28" t="s">
        <v>31</v>
      </c>
      <c r="T90" s="2" t="s">
        <v>123</v>
      </c>
    </row>
    <row r="94" s="21" customFormat="1" ht="22.5" spans="2:17">
      <c r="B94" s="25" t="s">
        <v>124</v>
      </c>
      <c r="C94" s="25"/>
      <c r="D94" s="25"/>
      <c r="E94" s="25"/>
      <c r="F94" s="25"/>
      <c r="G94" s="25"/>
      <c r="Q94" s="29"/>
    </row>
    <row r="96" spans="2:18">
      <c r="B96" s="1" t="str">
        <f>_xlfn.DISPIMG("ID_79192F6B30B2468688B9A7B4510AF392",1)</f>
        <v>=DISPIMG("ID_79192F6B30B2468688B9A7B4510AF392",1)</v>
      </c>
      <c r="C96" s="1"/>
      <c r="D96" s="1"/>
      <c r="E96" s="1"/>
      <c r="F96" s="1"/>
      <c r="Q96" s="28" t="s">
        <v>10</v>
      </c>
      <c r="R96" s="2" t="s">
        <v>41</v>
      </c>
    </row>
    <row r="97" spans="2:18">
      <c r="B97" s="1"/>
      <c r="C97" s="1"/>
      <c r="D97" s="1"/>
      <c r="E97" s="1"/>
      <c r="F97" s="1"/>
      <c r="Q97" s="28" t="s">
        <v>31</v>
      </c>
      <c r="R97" s="2" t="s">
        <v>125</v>
      </c>
    </row>
    <row r="98" spans="2:18">
      <c r="B98" s="1"/>
      <c r="C98" s="1"/>
      <c r="D98" s="1"/>
      <c r="E98" s="1"/>
      <c r="F98" s="1"/>
      <c r="Q98" s="28" t="s">
        <v>14</v>
      </c>
      <c r="R98" s="2" t="s">
        <v>99</v>
      </c>
    </row>
    <row r="99" spans="2:18">
      <c r="B99" s="1"/>
      <c r="C99" s="1"/>
      <c r="D99" s="1"/>
      <c r="E99" s="1"/>
      <c r="F99" s="1"/>
      <c r="Q99" s="28" t="s">
        <v>31</v>
      </c>
      <c r="R99" s="2" t="s">
        <v>126</v>
      </c>
    </row>
    <row r="100" spans="2:18">
      <c r="B100" s="1"/>
      <c r="C100" s="1"/>
      <c r="D100" s="1"/>
      <c r="E100" s="1"/>
      <c r="F100" s="1"/>
      <c r="Q100" s="28" t="s">
        <v>31</v>
      </c>
      <c r="R100" s="2" t="s">
        <v>127</v>
      </c>
    </row>
    <row r="101" spans="2:18">
      <c r="B101" s="1"/>
      <c r="C101" s="1"/>
      <c r="D101" s="1"/>
      <c r="E101" s="1"/>
      <c r="F101" s="1"/>
      <c r="Q101" s="28" t="s">
        <v>37</v>
      </c>
      <c r="R101" s="2" t="s">
        <v>46</v>
      </c>
    </row>
    <row r="102" spans="2:18">
      <c r="B102" s="1"/>
      <c r="C102" s="1"/>
      <c r="D102" s="1"/>
      <c r="E102" s="1"/>
      <c r="F102" s="1"/>
      <c r="Q102" s="28" t="s">
        <v>31</v>
      </c>
      <c r="R102" s="2" t="s">
        <v>128</v>
      </c>
    </row>
    <row r="103" spans="2:18">
      <c r="B103" s="1"/>
      <c r="C103" s="1"/>
      <c r="D103" s="1"/>
      <c r="E103" s="1"/>
      <c r="F103" s="1"/>
      <c r="Q103" s="28" t="s">
        <v>31</v>
      </c>
      <c r="R103" s="2" t="s">
        <v>129</v>
      </c>
    </row>
    <row r="104" spans="2:18">
      <c r="B104" s="1"/>
      <c r="C104" s="1"/>
      <c r="D104" s="1"/>
      <c r="E104" s="1"/>
      <c r="F104" s="1"/>
      <c r="Q104" s="28" t="s">
        <v>52</v>
      </c>
      <c r="R104" s="2" t="s">
        <v>130</v>
      </c>
    </row>
    <row r="105" spans="2:18">
      <c r="B105" s="1"/>
      <c r="C105" s="1"/>
      <c r="D105" s="1"/>
      <c r="E105" s="1"/>
      <c r="F105" s="1"/>
      <c r="Q105" s="28" t="s">
        <v>31</v>
      </c>
      <c r="R105" s="2" t="s">
        <v>131</v>
      </c>
    </row>
    <row r="106" spans="2:18">
      <c r="B106" s="1"/>
      <c r="C106" s="1"/>
      <c r="D106" s="1"/>
      <c r="E106" s="1"/>
      <c r="F106" s="1"/>
      <c r="Q106" s="28" t="s">
        <v>31</v>
      </c>
      <c r="R106" s="2" t="s">
        <v>132</v>
      </c>
    </row>
    <row r="107" spans="2:18">
      <c r="B107" s="1"/>
      <c r="C107" s="1"/>
      <c r="D107" s="1"/>
      <c r="E107" s="1"/>
      <c r="F107" s="1"/>
      <c r="Q107" s="28" t="s">
        <v>31</v>
      </c>
      <c r="R107" s="2" t="s">
        <v>133</v>
      </c>
    </row>
    <row r="108" spans="2:18">
      <c r="B108" s="1"/>
      <c r="C108" s="1"/>
      <c r="D108" s="1"/>
      <c r="E108" s="1"/>
      <c r="F108" s="1"/>
      <c r="Q108" s="28" t="s">
        <v>31</v>
      </c>
      <c r="R108" s="2" t="s">
        <v>134</v>
      </c>
    </row>
    <row r="109" spans="2:6">
      <c r="B109" s="1"/>
      <c r="C109" s="1"/>
      <c r="D109" s="1"/>
      <c r="E109" s="1"/>
      <c r="F109" s="1"/>
    </row>
    <row r="110" spans="2:6">
      <c r="B110" s="1"/>
      <c r="C110" s="1"/>
      <c r="D110" s="1"/>
      <c r="E110" s="1"/>
      <c r="F110" s="1"/>
    </row>
    <row r="111" spans="2:6">
      <c r="B111" s="1"/>
      <c r="C111" s="1"/>
      <c r="D111" s="1"/>
      <c r="E111" s="1"/>
      <c r="F111" s="1"/>
    </row>
    <row r="112" spans="2:6">
      <c r="B112" s="1"/>
      <c r="C112" s="1"/>
      <c r="D112" s="1"/>
      <c r="E112" s="1"/>
      <c r="F112" s="1"/>
    </row>
    <row r="113" s="21" customFormat="1" ht="22.5" spans="2:17">
      <c r="B113" s="25" t="s">
        <v>135</v>
      </c>
      <c r="C113" s="25"/>
      <c r="D113" s="25"/>
      <c r="E113" s="25"/>
      <c r="F113" s="25"/>
      <c r="G113" s="25"/>
      <c r="Q113" s="29"/>
    </row>
    <row r="115" spans="17:18">
      <c r="Q115" s="28" t="s">
        <v>10</v>
      </c>
      <c r="R115" s="2" t="s">
        <v>136</v>
      </c>
    </row>
    <row r="116" spans="2:18">
      <c r="B116" s="1" t="str">
        <f>_xlfn.DISPIMG("ID_D5A21D3A7F2041B29DF1EC85C2718CC4",1)</f>
        <v>=DISPIMG("ID_D5A21D3A7F2041B29DF1EC85C2718CC4",1)</v>
      </c>
      <c r="C116" s="1"/>
      <c r="E116" s="1" t="str">
        <f>_xlfn.DISPIMG("ID_4EA1375BD1A5460B8864869A2B774458",1)</f>
        <v>=DISPIMG("ID_4EA1375BD1A5460B8864869A2B774458",1)</v>
      </c>
      <c r="F116" s="1"/>
      <c r="Q116" s="28" t="s">
        <v>31</v>
      </c>
      <c r="R116" s="2" t="s">
        <v>137</v>
      </c>
    </row>
    <row r="117" spans="2:18">
      <c r="B117" s="1"/>
      <c r="C117" s="1"/>
      <c r="E117" s="1"/>
      <c r="F117" s="1"/>
      <c r="Q117" s="28" t="s">
        <v>14</v>
      </c>
      <c r="R117" s="2" t="s">
        <v>138</v>
      </c>
    </row>
    <row r="118" spans="2:18">
      <c r="B118" s="1"/>
      <c r="C118" s="1"/>
      <c r="E118" s="1"/>
      <c r="F118" s="1"/>
      <c r="Q118" s="28" t="s">
        <v>31</v>
      </c>
      <c r="R118" s="2" t="s">
        <v>139</v>
      </c>
    </row>
    <row r="119" spans="2:18">
      <c r="B119" s="1"/>
      <c r="C119" s="1"/>
      <c r="E119" s="1"/>
      <c r="F119" s="1"/>
      <c r="Q119" s="28" t="s">
        <v>31</v>
      </c>
      <c r="R119" s="2" t="s">
        <v>140</v>
      </c>
    </row>
    <row r="120" spans="17:18">
      <c r="Q120" s="28" t="s">
        <v>37</v>
      </c>
      <c r="R120" s="2" t="s">
        <v>141</v>
      </c>
    </row>
    <row r="121" spans="18:18">
      <c r="R121" s="2" t="s">
        <v>142</v>
      </c>
    </row>
    <row r="123" s="21" customFormat="1" ht="22.5" spans="2:17">
      <c r="B123" s="25" t="s">
        <v>135</v>
      </c>
      <c r="C123" s="25"/>
      <c r="D123" s="25"/>
      <c r="E123" s="25"/>
      <c r="F123" s="25"/>
      <c r="G123" s="25"/>
      <c r="Q123" s="29"/>
    </row>
    <row r="125" spans="17:18">
      <c r="Q125" s="28" t="s">
        <v>10</v>
      </c>
      <c r="R125" s="2" t="s">
        <v>143</v>
      </c>
    </row>
    <row r="126" spans="2:18">
      <c r="B126" s="1" t="str">
        <f>_xlfn.DISPIMG("ID_39A0E9B85EF8439FB7BC0E3B7945AD9A",1)</f>
        <v>=DISPIMG("ID_39A0E9B85EF8439FB7BC0E3B7945AD9A",1)</v>
      </c>
      <c r="C126" s="1"/>
      <c r="D126" s="1"/>
      <c r="E126" s="1"/>
      <c r="F126" s="1"/>
      <c r="G126" s="1"/>
      <c r="H126" s="1"/>
      <c r="I126" s="1"/>
      <c r="Q126" s="28" t="s">
        <v>31</v>
      </c>
      <c r="R126" s="2" t="s">
        <v>144</v>
      </c>
    </row>
    <row r="127" spans="2:18">
      <c r="B127" s="1"/>
      <c r="C127" s="1"/>
      <c r="D127" s="1"/>
      <c r="E127" s="1"/>
      <c r="F127" s="1"/>
      <c r="G127" s="1"/>
      <c r="H127" s="1"/>
      <c r="I127" s="1"/>
      <c r="Q127" s="28" t="s">
        <v>14</v>
      </c>
      <c r="R127" s="2" t="s">
        <v>145</v>
      </c>
    </row>
    <row r="128" spans="2:18">
      <c r="B128" s="1"/>
      <c r="C128" s="1"/>
      <c r="D128" s="1"/>
      <c r="E128" s="1"/>
      <c r="F128" s="1"/>
      <c r="G128" s="1"/>
      <c r="H128" s="1"/>
      <c r="I128" s="1"/>
      <c r="Q128" s="28" t="s">
        <v>31</v>
      </c>
      <c r="R128" s="2" t="s">
        <v>146</v>
      </c>
    </row>
    <row r="129" spans="2:9">
      <c r="B129" s="1"/>
      <c r="C129" s="1"/>
      <c r="D129" s="1"/>
      <c r="E129" s="1"/>
      <c r="F129" s="1"/>
      <c r="G129" s="1"/>
      <c r="H129" s="1"/>
      <c r="I129" s="1"/>
    </row>
    <row r="130" spans="2:9">
      <c r="B130" s="1"/>
      <c r="C130" s="1"/>
      <c r="D130" s="1"/>
      <c r="E130" s="1"/>
      <c r="F130" s="1"/>
      <c r="G130" s="1"/>
      <c r="H130" s="1"/>
      <c r="I130" s="1"/>
    </row>
    <row r="131" spans="2:9">
      <c r="B131" s="1"/>
      <c r="C131" s="1"/>
      <c r="D131" s="1"/>
      <c r="E131" s="1"/>
      <c r="F131" s="1"/>
      <c r="G131" s="1"/>
      <c r="H131" s="1"/>
      <c r="I131" s="1"/>
    </row>
    <row r="132" spans="2:9">
      <c r="B132" s="1"/>
      <c r="C132" s="1"/>
      <c r="D132" s="1"/>
      <c r="E132" s="1"/>
      <c r="F132" s="1"/>
      <c r="G132" s="1"/>
      <c r="H132" s="1"/>
      <c r="I132" s="1"/>
    </row>
    <row r="133" spans="2:9">
      <c r="B133" s="1"/>
      <c r="C133" s="1"/>
      <c r="D133" s="1"/>
      <c r="E133" s="1"/>
      <c r="F133" s="1"/>
      <c r="G133" s="1"/>
      <c r="H133" s="1"/>
      <c r="I133" s="1"/>
    </row>
    <row r="134" spans="2:9">
      <c r="B134" s="1"/>
      <c r="C134" s="1"/>
      <c r="D134" s="1"/>
      <c r="E134" s="1"/>
      <c r="F134" s="1"/>
      <c r="G134" s="1"/>
      <c r="H134" s="1"/>
      <c r="I134" s="1"/>
    </row>
    <row r="135" spans="2:9">
      <c r="B135" s="1"/>
      <c r="C135" s="1"/>
      <c r="D135" s="1"/>
      <c r="E135" s="1"/>
      <c r="F135" s="1"/>
      <c r="G135" s="1"/>
      <c r="H135" s="1"/>
      <c r="I135" s="1"/>
    </row>
    <row r="136" spans="2:9">
      <c r="B136" s="1"/>
      <c r="C136" s="1"/>
      <c r="D136" s="1"/>
      <c r="E136" s="1"/>
      <c r="F136" s="1"/>
      <c r="G136" s="1"/>
      <c r="H136" s="1"/>
      <c r="I136" s="1"/>
    </row>
    <row r="137" spans="2:9">
      <c r="B137" s="1"/>
      <c r="C137" s="1"/>
      <c r="D137" s="1"/>
      <c r="E137" s="1"/>
      <c r="F137" s="1"/>
      <c r="G137" s="1"/>
      <c r="H137" s="1"/>
      <c r="I137" s="1"/>
    </row>
    <row r="138" spans="2:9">
      <c r="B138" s="1"/>
      <c r="C138" s="1"/>
      <c r="D138" s="1"/>
      <c r="E138" s="1"/>
      <c r="F138" s="1"/>
      <c r="G138" s="1"/>
      <c r="H138" s="1"/>
      <c r="I138" s="1"/>
    </row>
    <row r="139" spans="2:9">
      <c r="B139" s="1"/>
      <c r="C139" s="1"/>
      <c r="D139" s="1"/>
      <c r="E139" s="1"/>
      <c r="F139" s="1"/>
      <c r="G139" s="1"/>
      <c r="H139" s="1"/>
      <c r="I139" s="1"/>
    </row>
    <row r="140" spans="2:9">
      <c r="B140" s="1"/>
      <c r="C140" s="1"/>
      <c r="D140" s="1"/>
      <c r="E140" s="1"/>
      <c r="F140" s="1"/>
      <c r="G140" s="1"/>
      <c r="H140" s="1"/>
      <c r="I140" s="1"/>
    </row>
    <row r="141" spans="2:9">
      <c r="B141" s="1"/>
      <c r="C141" s="1"/>
      <c r="D141" s="1"/>
      <c r="E141" s="1"/>
      <c r="F141" s="1"/>
      <c r="G141" s="1"/>
      <c r="H141" s="1"/>
      <c r="I141" s="1"/>
    </row>
    <row r="142" spans="2:9">
      <c r="B142" s="1"/>
      <c r="C142" s="1"/>
      <c r="D142" s="1"/>
      <c r="E142" s="1"/>
      <c r="F142" s="1"/>
      <c r="G142" s="1"/>
      <c r="H142" s="1"/>
      <c r="I142" s="1"/>
    </row>
    <row r="143" spans="2:9">
      <c r="B143" s="1"/>
      <c r="C143" s="1"/>
      <c r="D143" s="1"/>
      <c r="E143" s="1"/>
      <c r="F143" s="1"/>
      <c r="G143" s="1"/>
      <c r="H143" s="1"/>
      <c r="I143" s="1"/>
    </row>
    <row r="144" spans="2:9">
      <c r="B144" s="1"/>
      <c r="C144" s="1"/>
      <c r="D144" s="1"/>
      <c r="E144" s="1"/>
      <c r="F144" s="1"/>
      <c r="G144" s="1"/>
      <c r="H144" s="1"/>
      <c r="I144" s="1"/>
    </row>
    <row r="147" s="21" customFormat="1" ht="22.5" spans="2:17">
      <c r="B147" s="25" t="s">
        <v>135</v>
      </c>
      <c r="C147" s="25"/>
      <c r="D147" s="25"/>
      <c r="E147" s="25"/>
      <c r="F147" s="25"/>
      <c r="G147" s="25"/>
      <c r="Q147" s="29"/>
    </row>
    <row r="149" spans="3:18">
      <c r="C149" s="1" t="str">
        <f>_xlfn.DISPIMG("ID_AD3EB882FBAB4426AD8D148691AD6F46",1)</f>
        <v>=DISPIMG("ID_AD3EB882FBAB4426AD8D148691AD6F46",1)</v>
      </c>
      <c r="D149" s="1"/>
      <c r="E149" s="1"/>
      <c r="Q149" s="28" t="s">
        <v>10</v>
      </c>
      <c r="R149" s="2" t="s">
        <v>147</v>
      </c>
    </row>
    <row r="150" spans="3:18">
      <c r="C150" s="1"/>
      <c r="D150" s="1"/>
      <c r="E150" s="1"/>
      <c r="Q150" s="28" t="s">
        <v>31</v>
      </c>
      <c r="R150" s="2" t="s">
        <v>148</v>
      </c>
    </row>
    <row r="151" spans="3:18">
      <c r="C151" s="1"/>
      <c r="D151" s="1"/>
      <c r="E151" s="1"/>
      <c r="Q151" s="28" t="s">
        <v>31</v>
      </c>
      <c r="R151" s="2" t="s">
        <v>149</v>
      </c>
    </row>
    <row r="152" spans="3:5">
      <c r="C152" s="1"/>
      <c r="D152" s="1"/>
      <c r="E152" s="1"/>
    </row>
    <row r="153" spans="3:5">
      <c r="C153" s="1"/>
      <c r="D153" s="1"/>
      <c r="E153" s="1"/>
    </row>
    <row r="154" spans="3:5">
      <c r="C154" s="1"/>
      <c r="D154" s="1"/>
      <c r="E154" s="1"/>
    </row>
    <row r="155" spans="3:5">
      <c r="C155" s="1"/>
      <c r="D155" s="1"/>
      <c r="E155" s="1"/>
    </row>
  </sheetData>
  <mergeCells count="18">
    <mergeCell ref="B27:G27"/>
    <mergeCell ref="B53:G53"/>
    <mergeCell ref="B72:G72"/>
    <mergeCell ref="B94:G94"/>
    <mergeCell ref="B113:G113"/>
    <mergeCell ref="B123:G123"/>
    <mergeCell ref="B147:G147"/>
    <mergeCell ref="B7:E11"/>
    <mergeCell ref="B14:E18"/>
    <mergeCell ref="B21:E25"/>
    <mergeCell ref="B29:G51"/>
    <mergeCell ref="B56:D64"/>
    <mergeCell ref="B75:G88"/>
    <mergeCell ref="B96:F112"/>
    <mergeCell ref="B116:C119"/>
    <mergeCell ref="E116:F119"/>
    <mergeCell ref="B126:I144"/>
    <mergeCell ref="C149:E155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1"/>
  <sheetViews>
    <sheetView workbookViewId="0">
      <pane ySplit="1" topLeftCell="A2" activePane="bottomLeft" state="frozen"/>
      <selection/>
      <selection pane="bottomLeft" activeCell="I22" sqref="I22"/>
    </sheetView>
  </sheetViews>
  <sheetFormatPr defaultColWidth="9" defaultRowHeight="16.5"/>
  <cols>
    <col min="1" max="1" width="9" style="2"/>
    <col min="2" max="2" width="26.125" style="2" customWidth="1"/>
    <col min="3" max="3" width="11.875" style="2" customWidth="1"/>
    <col min="4" max="4" width="16.5" style="2" customWidth="1"/>
    <col min="5" max="5" width="8.125" style="2" customWidth="1"/>
    <col min="6" max="6" width="7.875" style="2" customWidth="1"/>
    <col min="7" max="7" width="10.625" style="2" customWidth="1"/>
    <col min="8" max="9" width="8.5" style="2" customWidth="1"/>
    <col min="10" max="11" width="11.125" style="2" customWidth="1"/>
    <col min="12" max="12" width="11.375" style="2" customWidth="1"/>
    <col min="13" max="13" width="10" style="2" customWidth="1"/>
    <col min="14" max="14" width="12.375" style="2" customWidth="1"/>
    <col min="15" max="16" width="9" style="2"/>
    <col min="17" max="17" width="11.875" style="2" customWidth="1"/>
    <col min="18" max="18" width="15" style="2" customWidth="1"/>
    <col min="19" max="16384" width="9" style="2"/>
  </cols>
  <sheetData>
    <row r="1" ht="29.25" spans="1:16384">
      <c r="A1" s="3" t="s">
        <v>150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3" ht="22.5" spans="2:10">
      <c r="B3" s="4" t="s">
        <v>151</v>
      </c>
      <c r="C3" s="4"/>
      <c r="D3" s="4"/>
      <c r="E3" s="4"/>
      <c r="F3" s="4"/>
      <c r="G3" s="4"/>
      <c r="H3" s="4"/>
      <c r="I3" s="4"/>
      <c r="J3" s="4"/>
    </row>
    <row r="5" spans="2:19">
      <c r="B5" s="5" t="s">
        <v>152</v>
      </c>
      <c r="C5" s="6" t="s">
        <v>153</v>
      </c>
      <c r="D5" s="6" t="s">
        <v>154</v>
      </c>
      <c r="E5" s="6" t="s">
        <v>155</v>
      </c>
      <c r="F5" s="6" t="s">
        <v>156</v>
      </c>
      <c r="G5" s="6" t="s">
        <v>157</v>
      </c>
      <c r="H5" s="6" t="s">
        <v>158</v>
      </c>
      <c r="I5" s="6" t="s">
        <v>159</v>
      </c>
      <c r="J5" s="6" t="s">
        <v>160</v>
      </c>
      <c r="K5" s="6" t="s">
        <v>161</v>
      </c>
      <c r="L5" s="6" t="s">
        <v>162</v>
      </c>
      <c r="M5" s="6" t="s">
        <v>163</v>
      </c>
      <c r="N5" s="6" t="s">
        <v>164</v>
      </c>
      <c r="O5" s="14" t="s">
        <v>165</v>
      </c>
      <c r="P5" s="15" t="s">
        <v>166</v>
      </c>
      <c r="Q5" s="17" t="s">
        <v>167</v>
      </c>
      <c r="R5" s="17" t="s">
        <v>168</v>
      </c>
      <c r="S5" s="17" t="s">
        <v>169</v>
      </c>
    </row>
    <row r="6" spans="2:19">
      <c r="B6" s="7" t="s">
        <v>170</v>
      </c>
      <c r="C6" s="8" t="s">
        <v>171</v>
      </c>
      <c r="D6" s="8" t="s">
        <v>172</v>
      </c>
      <c r="E6" s="8" t="s">
        <v>171</v>
      </c>
      <c r="F6" s="8" t="s">
        <v>171</v>
      </c>
      <c r="G6" s="8" t="s">
        <v>171</v>
      </c>
      <c r="H6" s="8" t="s">
        <v>171</v>
      </c>
      <c r="I6" s="8" t="s">
        <v>171</v>
      </c>
      <c r="J6" s="8" t="s">
        <v>171</v>
      </c>
      <c r="K6" s="8" t="s">
        <v>171</v>
      </c>
      <c r="L6" s="10" t="s">
        <v>172</v>
      </c>
      <c r="M6" s="10" t="s">
        <v>171</v>
      </c>
      <c r="N6" s="10" t="s">
        <v>172</v>
      </c>
      <c r="O6" s="16" t="s">
        <v>171</v>
      </c>
      <c r="P6" s="8" t="s">
        <v>172</v>
      </c>
      <c r="Q6" s="8" t="s">
        <v>172</v>
      </c>
      <c r="R6" s="8" t="s">
        <v>172</v>
      </c>
      <c r="S6" s="18" t="s">
        <v>172</v>
      </c>
    </row>
    <row r="7" ht="30" spans="2:19">
      <c r="B7" s="9" t="s">
        <v>173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10">
        <v>1</v>
      </c>
      <c r="M7" s="10">
        <v>1</v>
      </c>
      <c r="N7" s="10">
        <v>1</v>
      </c>
      <c r="O7" s="16">
        <v>1</v>
      </c>
      <c r="P7" s="8">
        <v>1</v>
      </c>
      <c r="Q7" s="8">
        <v>1</v>
      </c>
      <c r="R7" s="8">
        <v>1</v>
      </c>
      <c r="S7" s="18">
        <v>1</v>
      </c>
    </row>
    <row r="8" ht="33" spans="2:19">
      <c r="B8" s="7" t="s">
        <v>174</v>
      </c>
      <c r="C8" s="10" t="s">
        <v>175</v>
      </c>
      <c r="D8" s="10" t="s">
        <v>41</v>
      </c>
      <c r="E8" s="10" t="s">
        <v>176</v>
      </c>
      <c r="F8" s="10" t="s">
        <v>177</v>
      </c>
      <c r="G8" s="10" t="s">
        <v>178</v>
      </c>
      <c r="H8" s="10" t="s">
        <v>179</v>
      </c>
      <c r="I8" s="10" t="s">
        <v>180</v>
      </c>
      <c r="J8" s="8" t="s">
        <v>181</v>
      </c>
      <c r="K8" s="8" t="s">
        <v>182</v>
      </c>
      <c r="L8" s="10" t="s">
        <v>183</v>
      </c>
      <c r="M8" s="10" t="s">
        <v>184</v>
      </c>
      <c r="N8" s="10" t="s">
        <v>185</v>
      </c>
      <c r="O8" s="16" t="s">
        <v>186</v>
      </c>
      <c r="P8" s="8" t="s">
        <v>187</v>
      </c>
      <c r="Q8" s="8" t="s">
        <v>188</v>
      </c>
      <c r="R8" s="8" t="s">
        <v>189</v>
      </c>
      <c r="S8" s="19" t="s">
        <v>190</v>
      </c>
    </row>
    <row r="9" spans="2:19">
      <c r="B9" s="5" t="s">
        <v>191</v>
      </c>
      <c r="C9" s="8">
        <v>1</v>
      </c>
      <c r="D9" s="8" t="s">
        <v>192</v>
      </c>
      <c r="E9" s="8">
        <v>4444</v>
      </c>
      <c r="F9" s="8">
        <v>1</v>
      </c>
      <c r="G9" s="8">
        <v>1</v>
      </c>
      <c r="H9" s="8">
        <v>1</v>
      </c>
      <c r="I9" s="8">
        <v>99</v>
      </c>
      <c r="J9" s="8">
        <v>5</v>
      </c>
      <c r="K9" s="8">
        <v>70</v>
      </c>
      <c r="L9" s="8" t="s">
        <v>193</v>
      </c>
      <c r="M9" s="8">
        <v>1</v>
      </c>
      <c r="N9" s="8" t="s">
        <v>194</v>
      </c>
      <c r="O9" s="16">
        <v>6666</v>
      </c>
      <c r="P9" s="8" t="s">
        <v>195</v>
      </c>
      <c r="Q9" s="8" t="s">
        <v>196</v>
      </c>
      <c r="R9" s="8" t="s">
        <v>197</v>
      </c>
      <c r="S9" s="18" t="s">
        <v>198</v>
      </c>
    </row>
    <row r="10" spans="2:19">
      <c r="B10" s="11"/>
      <c r="C10" s="8">
        <v>2</v>
      </c>
      <c r="D10" s="8" t="s">
        <v>192</v>
      </c>
      <c r="E10" s="8">
        <v>4444</v>
      </c>
      <c r="F10" s="8">
        <v>1</v>
      </c>
      <c r="G10" s="8">
        <v>1</v>
      </c>
      <c r="H10" s="8">
        <v>1</v>
      </c>
      <c r="I10" s="8">
        <v>99</v>
      </c>
      <c r="J10" s="8">
        <v>6</v>
      </c>
      <c r="K10" s="8">
        <v>100</v>
      </c>
      <c r="L10" s="8" t="s">
        <v>199</v>
      </c>
      <c r="M10" s="8">
        <v>2</v>
      </c>
      <c r="N10" s="8" t="s">
        <v>194</v>
      </c>
      <c r="O10" s="16">
        <v>7777</v>
      </c>
      <c r="P10" s="8" t="s">
        <v>195</v>
      </c>
      <c r="Q10" s="8">
        <v>5</v>
      </c>
      <c r="R10" s="8" t="s">
        <v>200</v>
      </c>
      <c r="S10" s="18" t="s">
        <v>201</v>
      </c>
    </row>
    <row r="11" spans="2:19">
      <c r="B11" s="11"/>
      <c r="C11" s="8">
        <v>3</v>
      </c>
      <c r="D11" s="8" t="s">
        <v>192</v>
      </c>
      <c r="E11" s="12">
        <v>4444</v>
      </c>
      <c r="F11" s="8">
        <v>1</v>
      </c>
      <c r="G11" s="8">
        <v>1</v>
      </c>
      <c r="H11" s="12">
        <v>1</v>
      </c>
      <c r="I11" s="12">
        <v>99</v>
      </c>
      <c r="J11" s="8">
        <v>7</v>
      </c>
      <c r="K11" s="8">
        <v>30</v>
      </c>
      <c r="L11" s="8" t="s">
        <v>202</v>
      </c>
      <c r="M11" s="8">
        <v>3</v>
      </c>
      <c r="N11" s="8" t="s">
        <v>194</v>
      </c>
      <c r="O11" s="16">
        <v>8888</v>
      </c>
      <c r="P11" s="8" t="s">
        <v>195</v>
      </c>
      <c r="Q11" s="8">
        <v>6</v>
      </c>
      <c r="R11" s="8" t="s">
        <v>203</v>
      </c>
      <c r="S11" s="18" t="s">
        <v>204</v>
      </c>
    </row>
    <row r="12" spans="2:19">
      <c r="B12" s="11"/>
      <c r="C12" s="8">
        <v>4</v>
      </c>
      <c r="D12" s="8" t="s">
        <v>192</v>
      </c>
      <c r="E12" s="12">
        <v>4444</v>
      </c>
      <c r="F12" s="8">
        <v>1</v>
      </c>
      <c r="G12" s="8">
        <v>1</v>
      </c>
      <c r="H12" s="12">
        <v>0</v>
      </c>
      <c r="I12" s="12">
        <v>99</v>
      </c>
      <c r="J12" s="8">
        <v>8</v>
      </c>
      <c r="K12" s="8">
        <v>350</v>
      </c>
      <c r="L12" s="8" t="s">
        <v>205</v>
      </c>
      <c r="M12" s="8">
        <v>4</v>
      </c>
      <c r="N12" s="8" t="s">
        <v>194</v>
      </c>
      <c r="O12" s="16">
        <v>9999</v>
      </c>
      <c r="P12" s="8" t="s">
        <v>195</v>
      </c>
      <c r="Q12" s="8">
        <v>7</v>
      </c>
      <c r="R12" s="8" t="s">
        <v>206</v>
      </c>
      <c r="S12" s="18" t="s">
        <v>207</v>
      </c>
    </row>
    <row r="13" spans="2:19">
      <c r="B13" s="13"/>
      <c r="C13" s="8">
        <v>5</v>
      </c>
      <c r="D13" s="8" t="s">
        <v>192</v>
      </c>
      <c r="E13" s="8">
        <v>4444</v>
      </c>
      <c r="F13" s="8">
        <v>1</v>
      </c>
      <c r="G13" s="8">
        <v>1</v>
      </c>
      <c r="H13" s="8">
        <v>0</v>
      </c>
      <c r="I13" s="8">
        <v>99</v>
      </c>
      <c r="J13" s="8">
        <v>9</v>
      </c>
      <c r="K13" s="8">
        <v>699</v>
      </c>
      <c r="L13" s="8" t="s">
        <v>208</v>
      </c>
      <c r="M13" s="8">
        <v>5</v>
      </c>
      <c r="N13" s="8" t="s">
        <v>194</v>
      </c>
      <c r="O13" s="16">
        <v>1010</v>
      </c>
      <c r="P13" s="8" t="s">
        <v>195</v>
      </c>
      <c r="Q13" s="8">
        <v>8</v>
      </c>
      <c r="R13" s="8" t="s">
        <v>209</v>
      </c>
      <c r="S13" s="18" t="s">
        <v>210</v>
      </c>
    </row>
    <row r="15" spans="2:2">
      <c r="B15" s="2" t="s">
        <v>211</v>
      </c>
    </row>
    <row r="16" s="1" customFormat="1" spans="2:2">
      <c r="B16" s="1" t="s">
        <v>212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</sheetData>
  <mergeCells count="3">
    <mergeCell ref="A1:XFD1"/>
    <mergeCell ref="B3:J3"/>
    <mergeCell ref="B9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统一界面规则</vt:lpstr>
      <vt:lpstr>界面&amp;功能 </vt:lpstr>
      <vt:lpstr>杂项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扎铁</cp:lastModifiedBy>
  <dcterms:created xsi:type="dcterms:W3CDTF">2024-05-27T08:46:00Z</dcterms:created>
  <dcterms:modified xsi:type="dcterms:W3CDTF">2024-10-24T06:08:41Z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