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5" name="ID_7327AA6A557E4708A9F8795E3371EC9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36495" y="10113645"/>
          <a:ext cx="895350" cy="79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799C8A5C1D04EAF834F844E6DD7AFB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061565" y="13394690"/>
          <a:ext cx="771525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0D589DAC629740FA9A392C840FD0CDA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979015" y="16536035"/>
          <a:ext cx="762000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24962EA56184494DB9A8ED9B864D6A5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42415" y="19631025"/>
          <a:ext cx="733425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2E299B8C9C1F443BBC1D3A1748D43F5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242415" y="22806025"/>
          <a:ext cx="723900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0D7614AFED5F4A27A2FB58C33F1AF25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242415" y="25981025"/>
          <a:ext cx="76200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16004F963A7F419DAF54A47D25B0804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506575" y="29156025"/>
          <a:ext cx="742950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CF34F1DEE70745B996A92934BCBCD5E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325090" y="30045025"/>
          <a:ext cx="78105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EA63B7762D8D4AAB90B8781DE8C29AC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506575" y="5238750"/>
          <a:ext cx="5791200" cy="2962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F5409FC471484BCE821AD21A1ACE706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506575" y="35506025"/>
          <a:ext cx="7620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115CFC26005C472C9B6FDD7F3A1BCDA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506575" y="38681025"/>
          <a:ext cx="723900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3B23CE748CE54AD291EDBB2B8707059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159355" y="41902380"/>
          <a:ext cx="752475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E100860D608F4F20ABCD239925E412A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506575" y="45031025"/>
          <a:ext cx="7620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C0B1B0064B084A3BAE57ECC72E645C3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506575" y="48206025"/>
          <a:ext cx="7715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CEC8C2763671464980A913980B91865D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878050" y="51485800"/>
          <a:ext cx="77152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27F7688F337D48F2BD29EE955CF8AF0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349855" y="54602380"/>
          <a:ext cx="771525" cy="73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069D425957948B3A9699737E4C2167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697075" y="65036700"/>
          <a:ext cx="619125" cy="609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<sst xmlns="http://schemas.openxmlformats.org/spreadsheetml/2006/main" count="667" uniqueCount="249">
  <si>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</si>
  <si>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</si>
  <si>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</si>
  <si>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</si>
  <si>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</si>
  <si>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</si>
  <si>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</si>
  <si>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张然焞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</si>
  <si>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</si>
  <si>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</si>
  <si>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</si>
  <si>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</si>
  <si>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角色使用的基本技能，是基本战斗方式的表现</t>
  </si>
  <si>
    <t>根据技能差异区分职业</t>
  </si>
  <si>
    <t>2.基本规则</t>
  </si>
  <si>
    <t>分战法道3职业，各职业均有5个职业主动技能</t>
  </si>
  <si>
    <t>▶</t>
  </si>
  <si>
    <r>
      <rPr>
        <sz val="11"/>
        <color theme="1"/>
        <rFont val="微软雅黑"/>
        <charset val="134"/>
      </rPr>
      <t>化身状态下，技能产生一定变化</t>
    </r>
    <r>
      <rPr>
        <sz val="11"/>
        <color rgb="FFFF0000"/>
        <rFont val="微软雅黑"/>
        <charset val="134"/>
      </rPr>
      <t>【详见化身策划案】</t>
    </r>
  </si>
  <si>
    <t>3.解锁方式</t>
  </si>
  <si>
    <t>默认解锁并学习首个基础技能</t>
  </si>
  <si>
    <t>该功能有新手引导的任务</t>
  </si>
  <si>
    <t>与其他系统的关联性</t>
  </si>
  <si>
    <t>化身【同一界面不同页签，且化身会导致技能变化】</t>
  </si>
  <si>
    <t>商城及其他技能材料来源系统【为技能培养提供材料】</t>
  </si>
  <si>
    <t>功能规则</t>
  </si>
  <si>
    <t>功能入口</t>
  </si>
  <si>
    <t>技能 相关基础规则和清单</t>
  </si>
  <si>
    <t>5功能点清单</t>
  </si>
  <si>
    <t>1.主界面点击【技能】图标进入</t>
  </si>
  <si>
    <t>模块</t>
  </si>
  <si>
    <t>类型</t>
  </si>
  <si>
    <t>内容</t>
  </si>
  <si>
    <t>优先级</t>
  </si>
  <si>
    <t>2.图标位于界面左侧展开图标清单中</t>
  </si>
  <si>
    <t>技能</t>
  </si>
  <si>
    <t>UI和资源</t>
  </si>
  <si>
    <t>技能主面板</t>
  </si>
  <si>
    <t>被动技能TIPS</t>
  </si>
  <si>
    <t>技能特效</t>
  </si>
  <si>
    <t>功能逻辑</t>
  </si>
  <si>
    <t>功能开放</t>
  </si>
  <si>
    <t>技能解锁（学习）</t>
  </si>
  <si>
    <t>技能升级</t>
  </si>
  <si>
    <t>被动技能解锁</t>
  </si>
  <si>
    <t>4关联功能</t>
  </si>
  <si>
    <t>功能数值</t>
  </si>
  <si>
    <t>技能效果数值和生效</t>
  </si>
  <si>
    <t>被动效果数值</t>
  </si>
  <si>
    <t>快速获取材料链接</t>
  </si>
  <si>
    <t>6.各功能逻辑流程</t>
  </si>
  <si>
    <t>默认开放</t>
  </si>
  <si>
    <t>技能学习</t>
  </si>
  <si>
    <t>等级解锁</t>
  </si>
  <si>
    <t>选中要升级的技能页签</t>
  </si>
  <si>
    <t>消耗材料点击升级按钮提高技能等级</t>
  </si>
  <si>
    <t>3.参考图标</t>
  </si>
  <si>
    <t>点击主动技能页签查看当前主动技能附带哪些被动技能</t>
  </si>
  <si>
    <t>升级该主动技能到激活该被动所需技能等级即可激活</t>
  </si>
  <si>
    <t>技能界面【当前为示例】</t>
  </si>
  <si>
    <t>1.功能子页签</t>
  </si>
  <si>
    <t>1.功能开放</t>
  </si>
  <si>
    <t>【技能】、【化身】子页签</t>
  </si>
  <si>
    <t>创建新角色，技能功能默认开启</t>
  </si>
  <si>
    <t>点击后进入选中状态，否则显示非选中状态</t>
  </si>
  <si>
    <t>默认学会本职业首个技能</t>
  </si>
  <si>
    <t>有红点规则【详见红点规则1】</t>
  </si>
  <si>
    <t>2.技能职业划分</t>
  </si>
  <si>
    <t>2.当前选中技能图标</t>
  </si>
  <si>
    <t>根据职业不同，角色可使用不同技能，在界面上分别显示</t>
  </si>
  <si>
    <t>显示选中技能图标</t>
  </si>
  <si>
    <t>战士</t>
  </si>
  <si>
    <t>战士技能设计</t>
  </si>
  <si>
    <t>显示选中技能名称</t>
  </si>
  <si>
    <t>法师</t>
  </si>
  <si>
    <t>法师技能设计</t>
  </si>
  <si>
    <t>3.技能当前效果&gt;技能下一级效果</t>
  </si>
  <si>
    <t>道士</t>
  </si>
  <si>
    <t>道士技能设计</t>
  </si>
  <si>
    <t>左侧为当前技能效果，未学习时显示技能尚未学习</t>
  </si>
  <si>
    <t>3.功能页签</t>
  </si>
  <si>
    <t>右侧为技能下级属性，满级时显示已满级</t>
  </si>
  <si>
    <t>点击切换本界面功能</t>
  </si>
  <si>
    <t>4.被动技能</t>
  </si>
  <si>
    <t>【红点规则1】当角色有技能可升级时，功能页签显示红点</t>
  </si>
  <si>
    <t>显示当前主动技能附属被动技能图标，激活条件信息</t>
  </si>
  <si>
    <t>4.技能分类，各类型技能解锁，升级规则</t>
  </si>
  <si>
    <t>5.主动技能标签</t>
  </si>
  <si>
    <t>分为主动技能和被动技能</t>
  </si>
  <si>
    <t>显示主动将标签，每个职业5个技能标签，代表角色5个基础技能</t>
  </si>
  <si>
    <t>主动技能根据人物等级解锁</t>
  </si>
  <si>
    <t>分别显示技能名称，技能等级，技能当前状态</t>
  </si>
  <si>
    <t>被动技能根据对应主动技能 技能等级解锁</t>
  </si>
  <si>
    <t>已学习技能显示:已学习</t>
  </si>
  <si>
    <t>主动技能需消耗培养材料，并满足角色等级才可升级，主动技能技能等级上限为20级【暂定】</t>
  </si>
  <si>
    <t>选中当前技能页签时需要选中状态框</t>
  </si>
  <si>
    <t>被动技能，其关联主动技能技能等级达到一定等级即可激活生效</t>
  </si>
  <si>
    <t>有红点规则【详见红点规则2】</t>
  </si>
  <si>
    <t>6.主动技能升级操作区</t>
  </si>
  <si>
    <t>5.主动技能标签页</t>
  </si>
  <si>
    <t>显示主动技能消耗：道具小图标和需求数量，玩家拥有该道具数量</t>
  </si>
  <si>
    <t>已学习技能显示:已学习，绿色程序字</t>
  </si>
  <si>
    <t>技能升级按钮</t>
  </si>
  <si>
    <t>未学习技能显示:未学习，橙色程序字</t>
  </si>
  <si>
    <t>有红点规则【详见红点规则3】</t>
  </si>
  <si>
    <t>7.被动技能TIPS</t>
  </si>
  <si>
    <t>【红点规则2】该主动技能可升级时，该标签显示红点</t>
  </si>
  <si>
    <t>点击被动技能，可显示当前被动技能详情</t>
  </si>
  <si>
    <t>选中未学习技能时：</t>
  </si>
  <si>
    <t>选中已满级技能时</t>
  </si>
  <si>
    <t>UI需求</t>
  </si>
  <si>
    <t>序号</t>
  </si>
  <si>
    <t>对应界面</t>
  </si>
  <si>
    <t>功能需求</t>
  </si>
  <si>
    <t>策划建议</t>
  </si>
  <si>
    <t>参考图</t>
  </si>
  <si>
    <t>UI</t>
  </si>
  <si>
    <t>技能界面</t>
  </si>
  <si>
    <t>技能主界面</t>
  </si>
  <si>
    <t>详见界面功能设计</t>
  </si>
  <si>
    <t>技能TIPS界面</t>
  </si>
  <si>
    <t>3级弹窗界面</t>
  </si>
  <si>
    <t>背景图需求</t>
  </si>
  <si>
    <t>2D原画</t>
  </si>
  <si>
    <t>当前选中技能展示背景底图造型设计</t>
  </si>
  <si>
    <t>主界面展示选中技能图标的一个背景底图</t>
  </si>
  <si>
    <t>道具图标需求</t>
  </si>
  <si>
    <t>图标需求</t>
  </si>
  <si>
    <t>内容描述</t>
  </si>
  <si>
    <t>尺寸需求</t>
  </si>
  <si>
    <t>ICON</t>
  </si>
  <si>
    <t>法师常规技能图标</t>
  </si>
  <si>
    <t>雷电术</t>
  </si>
  <si>
    <t>传奇法师基础技能</t>
  </si>
  <si>
    <t>90*90 大图标【需放主界面】</t>
  </si>
  <si>
    <t>法师技能图标</t>
  </si>
  <si>
    <t>紫电</t>
  </si>
  <si>
    <t>法师基础技能-强化雷电术被动：所有被动可相同设计</t>
  </si>
  <si>
    <t>75*75 界面图标</t>
  </si>
  <si>
    <t>鸣响</t>
  </si>
  <si>
    <t>神威</t>
  </si>
  <si>
    <t>连锁</t>
  </si>
  <si>
    <t>魔法盾</t>
  </si>
  <si>
    <t>传奇法师常规技能</t>
  </si>
  <si>
    <t>超频</t>
  </si>
  <si>
    <t>法师常规技能-强化魔法盾被动：所有被动可相同设计</t>
  </si>
  <si>
    <t>固盾</t>
  </si>
  <si>
    <t>反震</t>
  </si>
  <si>
    <t>柔性</t>
  </si>
  <si>
    <t>火墙</t>
  </si>
  <si>
    <t>猛焰</t>
  </si>
  <si>
    <t>法师常规技能-强化火墙被动：所有被动可相同设计</t>
  </si>
  <si>
    <t>绵延</t>
  </si>
  <si>
    <t>真火</t>
  </si>
  <si>
    <t>燃烬</t>
  </si>
  <si>
    <t>抗拒火环</t>
  </si>
  <si>
    <t>强力</t>
  </si>
  <si>
    <t>赋能</t>
  </si>
  <si>
    <t>引爆</t>
  </si>
  <si>
    <t>内损</t>
  </si>
  <si>
    <t>冰咆哮</t>
  </si>
  <si>
    <t>凌冽</t>
  </si>
  <si>
    <t>法师常规技能-强化冰咆哮被动：所有被动可相同设计</t>
  </si>
  <si>
    <t>急冻</t>
  </si>
  <si>
    <t>缓速</t>
  </si>
  <si>
    <t>碎冰</t>
  </si>
  <si>
    <t>战士技能图标</t>
  </si>
  <si>
    <t>基础剑法</t>
  </si>
  <si>
    <t>传奇战士常规技能</t>
  </si>
  <si>
    <t>稳固</t>
  </si>
  <si>
    <t>战士常规技能-强化基本剑法被动：所有被动可相同设计</t>
  </si>
  <si>
    <t>精湛</t>
  </si>
  <si>
    <t>纯熟</t>
  </si>
  <si>
    <t>架势</t>
  </si>
  <si>
    <t>刺杀剑法</t>
  </si>
  <si>
    <t>迅猛</t>
  </si>
  <si>
    <t>战士常规技能-强化刺杀剑法被动：所有被动可相同设计</t>
  </si>
  <si>
    <t>穿透</t>
  </si>
  <si>
    <t>断脉</t>
  </si>
  <si>
    <t>击破</t>
  </si>
  <si>
    <t>半月弯刀</t>
  </si>
  <si>
    <t>战士常规技能-强化半月弯刀被动：所有被动可相同设计</t>
  </si>
  <si>
    <t>烈火剑法</t>
  </si>
  <si>
    <t>燃烧</t>
  </si>
  <si>
    <t>战士常规技能-强化烈火剑法被动：所有被动可相同设计</t>
  </si>
  <si>
    <t>焚烬</t>
  </si>
  <si>
    <t>天火</t>
  </si>
  <si>
    <t>断魂</t>
  </si>
  <si>
    <t>野蛮冲撞</t>
  </si>
  <si>
    <t>重击</t>
  </si>
  <si>
    <t>战士常规技能-强化野蛮冲撞被动：所有被动可相同设计</t>
  </si>
  <si>
    <t>蛮化</t>
  </si>
  <si>
    <t>强袭</t>
  </si>
  <si>
    <t>破障</t>
  </si>
  <si>
    <t>道士技能图标</t>
  </si>
  <si>
    <t>灵魂火符</t>
  </si>
  <si>
    <t>传奇道士常规技能</t>
  </si>
  <si>
    <t>太虚</t>
  </si>
  <si>
    <t>道士常规技能-强化灵魂火符被动：所有被动可相同设计</t>
  </si>
  <si>
    <t>灵压</t>
  </si>
  <si>
    <t>燃魂</t>
  </si>
  <si>
    <t>天芜</t>
  </si>
  <si>
    <t>召唤神兽</t>
  </si>
  <si>
    <t>群兽</t>
  </si>
  <si>
    <t>烈兽</t>
  </si>
  <si>
    <t>羁绊</t>
  </si>
  <si>
    <t>灵契</t>
  </si>
  <si>
    <t>无双战甲术</t>
  </si>
  <si>
    <t>结界</t>
  </si>
  <si>
    <t>道士常规技能-强化无双战甲术被动：所有被动可相同设计</t>
  </si>
  <si>
    <t>严守</t>
  </si>
  <si>
    <t>固魂</t>
  </si>
  <si>
    <t xml:space="preserve">无双 </t>
  </si>
  <si>
    <t>群体治愈术</t>
  </si>
  <si>
    <t>灵露</t>
  </si>
  <si>
    <t>道士常规技能-强化群体治愈术被动：所有被动可相同设计</t>
  </si>
  <si>
    <t>润泽</t>
  </si>
  <si>
    <t>源流</t>
  </si>
  <si>
    <t>清心</t>
  </si>
  <si>
    <t>施毒术</t>
  </si>
  <si>
    <t>猛烈</t>
  </si>
  <si>
    <t>道士常规技能-强化施毒术被动：所有被动可相同设计</t>
  </si>
  <si>
    <t>腐朽</t>
  </si>
  <si>
    <t>催心</t>
  </si>
  <si>
    <t>烂肉</t>
  </si>
  <si>
    <t>动效需求</t>
  </si>
  <si>
    <t>描述</t>
  </si>
  <si>
    <t>动画特效</t>
  </si>
  <si>
    <t>详见技能特效整理文档</t>
  </si>
  <si>
    <t>其他 （ICON，模型，表情等）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</si>
  <si>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</si>
  <si>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</si>
  <si>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</si>
  <si>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</si>
  <si>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</si>
  <si>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</si>
  <si>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</si>
  <si>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</si>
  <si>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</si>
  <si>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</si>
  <si>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</si>
  <si>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</si>
  <si>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</si>
  <si>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</si>
  <si>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</si>
  <si>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</si>
  <si>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</si>
  <si>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</si>
  <si>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</si>
  <si>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参考游戏—37王者之心2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</si>
</sst>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6" borderId="9" applyNumberFormat="0" applyAlignment="0" applyProtection="0">
      <alignment vertical="center"/>
    </xf>
    <xf numFmtId="0" fontId="30" fillId="17" borderId="10" applyNumberFormat="0" applyAlignment="0" applyProtection="0">
      <alignment vertical="center"/>
    </xf>
    <xf numFmtId="0" fontId="31" fillId="17" borderId="9" applyNumberFormat="0" applyAlignment="0" applyProtection="0">
      <alignment vertical="center"/>
    </xf>
    <xf numFmtId="0" fontId="32" fillId="18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12" fillId="10" borderId="2" xfId="49" applyBorder="1" applyAlignment="1">
      <alignment horizontal="center" vertical="center"/>
    </xf>
    <xf numFmtId="0" fontId="12" fillId="10" borderId="5" xfId="49" applyBorder="1" applyAlignment="1">
      <alignment horizontal="center" vertical="center"/>
    </xf>
    <xf numFmtId="0" fontId="13" fillId="11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0" fillId="6" borderId="2" xfId="49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5" fillId="6" borderId="2" xfId="49" applyFont="1" applyFill="1" applyBorder="1" applyAlignment="1">
      <alignment horizontal="center" vertical="center"/>
    </xf>
    <xf numFmtId="0" fontId="13" fillId="6" borderId="2" xfId="24" applyFont="1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2" xfId="49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5" fillId="7" borderId="2" xfId="49" applyFont="1" applyFill="1" applyBorder="1" applyAlignment="1">
      <alignment horizontal="center" vertical="center"/>
    </xf>
    <xf numFmtId="0" fontId="13" fillId="7" borderId="2" xfId="24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2" xfId="49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5" fillId="8" borderId="2" xfId="49" applyFont="1" applyFill="1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vertical="center"/>
    </xf>
    <xf numFmtId="0" fontId="1" fillId="13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4" borderId="2" xfId="0" applyFont="1" applyFill="1" applyBorder="1" applyAlignment="1">
      <alignment horizontal="left" vertical="center"/>
    </xf>
    <xf numFmtId="0" fontId="0" fillId="14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7.png"/><Relationship Id="rId8" Type="http://schemas.openxmlformats.org/officeDocument/2006/relationships/image" Target="media/image16.png"/><Relationship Id="rId7" Type="http://schemas.openxmlformats.org/officeDocument/2006/relationships/image" Target="media/image15.png"/><Relationship Id="rId6" Type="http://schemas.openxmlformats.org/officeDocument/2006/relationships/image" Target="media/image14.png"/><Relationship Id="rId5" Type="http://schemas.openxmlformats.org/officeDocument/2006/relationships/image" Target="media/image13.png"/><Relationship Id="rId4" Type="http://schemas.openxmlformats.org/officeDocument/2006/relationships/image" Target="media/image12.png"/><Relationship Id="rId3" Type="http://schemas.openxmlformats.org/officeDocument/2006/relationships/image" Target="media/image11.png"/><Relationship Id="rId2" Type="http://schemas.openxmlformats.org/officeDocument/2006/relationships/image" Target="media/image10.png"/><Relationship Id="rId17" Type="http://schemas.openxmlformats.org/officeDocument/2006/relationships/image" Target="media/image6.png"/><Relationship Id="rId16" Type="http://schemas.openxmlformats.org/officeDocument/2006/relationships/image" Target="media/image24.png"/><Relationship Id="rId15" Type="http://schemas.openxmlformats.org/officeDocument/2006/relationships/image" Target="media/image23.png"/><Relationship Id="rId14" Type="http://schemas.openxmlformats.org/officeDocument/2006/relationships/image" Target="media/image22.png"/><Relationship Id="rId13" Type="http://schemas.openxmlformats.org/officeDocument/2006/relationships/image" Target="media/image21.png"/><Relationship Id="rId12" Type="http://schemas.openxmlformats.org/officeDocument/2006/relationships/image" Target="media/image20.png"/><Relationship Id="rId11" Type="http://schemas.openxmlformats.org/officeDocument/2006/relationships/image" Target="media/image19.png"/><Relationship Id="rId10" Type="http://schemas.openxmlformats.org/officeDocument/2006/relationships/image" Target="media/image18.png"/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447040</xdr:colOff>
      <xdr:row>33</xdr:row>
      <xdr:rowOff>91440</xdr:rowOff>
    </xdr:from>
    <xdr:to>
      <xdr:col>10</xdr:col>
      <xdr:colOff>318135</xdr:colOff>
      <xdr:row>51</xdr:row>
      <xdr:rowOff>139700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040" y="7330440"/>
          <a:ext cx="6729095" cy="382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6</xdr:row>
      <xdr:rowOff>130810</xdr:rowOff>
    </xdr:from>
    <xdr:to>
      <xdr:col>10</xdr:col>
      <xdr:colOff>76835</xdr:colOff>
      <xdr:row>23</xdr:row>
      <xdr:rowOff>140335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8500" y="1635760"/>
          <a:ext cx="6236335" cy="3571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474345</xdr:colOff>
      <xdr:row>58</xdr:row>
      <xdr:rowOff>200660</xdr:rowOff>
    </xdr:from>
    <xdr:to>
      <xdr:col>10</xdr:col>
      <xdr:colOff>349885</xdr:colOff>
      <xdr:row>77</xdr:row>
      <xdr:rowOff>77470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4345" y="12678410"/>
          <a:ext cx="6733540" cy="385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35560</xdr:colOff>
      <xdr:row>30</xdr:row>
      <xdr:rowOff>52705</xdr:rowOff>
    </xdr:from>
    <xdr:to>
      <xdr:col>1</xdr:col>
      <xdr:colOff>416560</xdr:colOff>
      <xdr:row>31</xdr:row>
      <xdr:rowOff>128905</xdr:rowOff>
    </xdr:to>
    <xdr:sp>
      <xdr:nvSpPr>
        <xdr:cNvPr id="4" name="线形标注 1(无边框) 3"/>
        <xdr:cNvSpPr/>
      </xdr:nvSpPr>
      <xdr:spPr>
        <a:xfrm>
          <a:off x="721360" y="6663055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199390</xdr:colOff>
      <xdr:row>35</xdr:row>
      <xdr:rowOff>129540</xdr:rowOff>
    </xdr:from>
    <xdr:to>
      <xdr:col>2</xdr:col>
      <xdr:colOff>539115</xdr:colOff>
      <xdr:row>38</xdr:row>
      <xdr:rowOff>205105</xdr:rowOff>
    </xdr:to>
    <xdr:sp>
      <xdr:nvSpPr>
        <xdr:cNvPr id="5" name="矩形 4"/>
        <xdr:cNvSpPr/>
      </xdr:nvSpPr>
      <xdr:spPr>
        <a:xfrm>
          <a:off x="885190" y="7787640"/>
          <a:ext cx="1025525" cy="7042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135890</xdr:colOff>
      <xdr:row>35</xdr:row>
      <xdr:rowOff>175895</xdr:rowOff>
    </xdr:from>
    <xdr:to>
      <xdr:col>6</xdr:col>
      <xdr:colOff>183515</xdr:colOff>
      <xdr:row>42</xdr:row>
      <xdr:rowOff>20320</xdr:rowOff>
    </xdr:to>
    <xdr:sp>
      <xdr:nvSpPr>
        <xdr:cNvPr id="6" name="矩形 5"/>
        <xdr:cNvSpPr/>
      </xdr:nvSpPr>
      <xdr:spPr>
        <a:xfrm>
          <a:off x="2879090" y="7833995"/>
          <a:ext cx="1419225" cy="13112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140335</xdr:colOff>
      <xdr:row>30</xdr:row>
      <xdr:rowOff>89535</xdr:rowOff>
    </xdr:from>
    <xdr:to>
      <xdr:col>4</xdr:col>
      <xdr:colOff>521335</xdr:colOff>
      <xdr:row>31</xdr:row>
      <xdr:rowOff>165735</xdr:rowOff>
    </xdr:to>
    <xdr:sp>
      <xdr:nvSpPr>
        <xdr:cNvPr id="7" name="线形标注 1(无边框) 6"/>
        <xdr:cNvSpPr/>
      </xdr:nvSpPr>
      <xdr:spPr>
        <a:xfrm>
          <a:off x="2883535" y="6699885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497840</xdr:colOff>
      <xdr:row>41</xdr:row>
      <xdr:rowOff>50165</xdr:rowOff>
    </xdr:from>
    <xdr:to>
      <xdr:col>7</xdr:col>
      <xdr:colOff>500380</xdr:colOff>
      <xdr:row>46</xdr:row>
      <xdr:rowOff>5715</xdr:rowOff>
    </xdr:to>
    <xdr:sp>
      <xdr:nvSpPr>
        <xdr:cNvPr id="8" name="矩形 7"/>
        <xdr:cNvSpPr/>
      </xdr:nvSpPr>
      <xdr:spPr>
        <a:xfrm>
          <a:off x="1869440" y="8965565"/>
          <a:ext cx="3431540" cy="10033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457200</xdr:colOff>
      <xdr:row>42</xdr:row>
      <xdr:rowOff>69850</xdr:rowOff>
    </xdr:from>
    <xdr:to>
      <xdr:col>1</xdr:col>
      <xdr:colOff>173355</xdr:colOff>
      <xdr:row>43</xdr:row>
      <xdr:rowOff>168275</xdr:rowOff>
    </xdr:to>
    <xdr:sp>
      <xdr:nvSpPr>
        <xdr:cNvPr id="9" name="线形标注 1(无边框) 8"/>
        <xdr:cNvSpPr/>
      </xdr:nvSpPr>
      <xdr:spPr>
        <a:xfrm>
          <a:off x="457200" y="9194800"/>
          <a:ext cx="401955" cy="307975"/>
        </a:xfrm>
        <a:prstGeom prst="callout1">
          <a:avLst>
            <a:gd name="adj1" fmla="val 92000"/>
            <a:gd name="adj2" fmla="val 94166"/>
            <a:gd name="adj3" fmla="val 73265"/>
            <a:gd name="adj4" fmla="val 35294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396240</xdr:colOff>
      <xdr:row>34</xdr:row>
      <xdr:rowOff>116840</xdr:rowOff>
    </xdr:from>
    <xdr:to>
      <xdr:col>9</xdr:col>
      <xdr:colOff>443865</xdr:colOff>
      <xdr:row>38</xdr:row>
      <xdr:rowOff>207645</xdr:rowOff>
    </xdr:to>
    <xdr:sp>
      <xdr:nvSpPr>
        <xdr:cNvPr id="10" name="矩形 9"/>
        <xdr:cNvSpPr/>
      </xdr:nvSpPr>
      <xdr:spPr>
        <a:xfrm>
          <a:off x="5196840" y="7565390"/>
          <a:ext cx="1419225" cy="9290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401320</xdr:colOff>
      <xdr:row>29</xdr:row>
      <xdr:rowOff>26035</xdr:rowOff>
    </xdr:from>
    <xdr:to>
      <xdr:col>8</xdr:col>
      <xdr:colOff>96520</xdr:colOff>
      <xdr:row>30</xdr:row>
      <xdr:rowOff>102235</xdr:rowOff>
    </xdr:to>
    <xdr:sp>
      <xdr:nvSpPr>
        <xdr:cNvPr id="11" name="线形标注 1(无边框) 10"/>
        <xdr:cNvSpPr/>
      </xdr:nvSpPr>
      <xdr:spPr>
        <a:xfrm>
          <a:off x="5201920" y="6426835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411480</xdr:colOff>
      <xdr:row>46</xdr:row>
      <xdr:rowOff>89535</xdr:rowOff>
    </xdr:from>
    <xdr:to>
      <xdr:col>3</xdr:col>
      <xdr:colOff>502920</xdr:colOff>
      <xdr:row>50</xdr:row>
      <xdr:rowOff>57785</xdr:rowOff>
    </xdr:to>
    <xdr:sp>
      <xdr:nvSpPr>
        <xdr:cNvPr id="12" name="矩形 11"/>
        <xdr:cNvSpPr/>
      </xdr:nvSpPr>
      <xdr:spPr>
        <a:xfrm>
          <a:off x="1783080" y="10052685"/>
          <a:ext cx="777240" cy="8064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393700</xdr:colOff>
      <xdr:row>47</xdr:row>
      <xdr:rowOff>39370</xdr:rowOff>
    </xdr:from>
    <xdr:to>
      <xdr:col>1</xdr:col>
      <xdr:colOff>109855</xdr:colOff>
      <xdr:row>48</xdr:row>
      <xdr:rowOff>137795</xdr:rowOff>
    </xdr:to>
    <xdr:sp>
      <xdr:nvSpPr>
        <xdr:cNvPr id="13" name="线形标注 1(无边框) 12"/>
        <xdr:cNvSpPr/>
      </xdr:nvSpPr>
      <xdr:spPr>
        <a:xfrm>
          <a:off x="393700" y="10212070"/>
          <a:ext cx="401955" cy="307975"/>
        </a:xfrm>
        <a:prstGeom prst="callout1">
          <a:avLst>
            <a:gd name="adj1" fmla="val 92000"/>
            <a:gd name="adj2" fmla="val 94166"/>
            <a:gd name="adj3" fmla="val 73265"/>
            <a:gd name="adj4" fmla="val 35294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224790</xdr:colOff>
      <xdr:row>46</xdr:row>
      <xdr:rowOff>47625</xdr:rowOff>
    </xdr:from>
    <xdr:to>
      <xdr:col>7</xdr:col>
      <xdr:colOff>629285</xdr:colOff>
      <xdr:row>50</xdr:row>
      <xdr:rowOff>183515</xdr:rowOff>
    </xdr:to>
    <xdr:sp>
      <xdr:nvSpPr>
        <xdr:cNvPr id="15" name="矩形 14"/>
        <xdr:cNvSpPr/>
      </xdr:nvSpPr>
      <xdr:spPr>
        <a:xfrm>
          <a:off x="4339590" y="10010775"/>
          <a:ext cx="1090295" cy="974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38100</xdr:colOff>
      <xdr:row>47</xdr:row>
      <xdr:rowOff>54610</xdr:rowOff>
    </xdr:from>
    <xdr:to>
      <xdr:col>10</xdr:col>
      <xdr:colOff>440055</xdr:colOff>
      <xdr:row>48</xdr:row>
      <xdr:rowOff>153035</xdr:rowOff>
    </xdr:to>
    <xdr:sp>
      <xdr:nvSpPr>
        <xdr:cNvPr id="16" name="线形标注 1(无边框) 15"/>
        <xdr:cNvSpPr/>
      </xdr:nvSpPr>
      <xdr:spPr>
        <a:xfrm>
          <a:off x="6896100" y="10227310"/>
          <a:ext cx="401955" cy="307975"/>
        </a:xfrm>
        <a:prstGeom prst="callout1">
          <a:avLst>
            <a:gd name="adj1" fmla="val 92000"/>
            <a:gd name="adj2" fmla="val 94166"/>
            <a:gd name="adj3" fmla="val 98571"/>
            <a:gd name="adj4" fmla="val -3579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192405</xdr:colOff>
      <xdr:row>50</xdr:row>
      <xdr:rowOff>41275</xdr:rowOff>
    </xdr:from>
    <xdr:to>
      <xdr:col>13</xdr:col>
      <xdr:colOff>354330</xdr:colOff>
      <xdr:row>51</xdr:row>
      <xdr:rowOff>60325</xdr:rowOff>
    </xdr:to>
    <xdr:pic>
      <xdr:nvPicPr>
        <xdr:cNvPr id="17" name="图片 1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22005" y="10842625"/>
          <a:ext cx="847725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609600</xdr:colOff>
      <xdr:row>73</xdr:row>
      <xdr:rowOff>16510</xdr:rowOff>
    </xdr:from>
    <xdr:to>
      <xdr:col>7</xdr:col>
      <xdr:colOff>215900</xdr:colOff>
      <xdr:row>77</xdr:row>
      <xdr:rowOff>152400</xdr:rowOff>
    </xdr:to>
    <xdr:sp>
      <xdr:nvSpPr>
        <xdr:cNvPr id="18" name="矩形 17"/>
        <xdr:cNvSpPr/>
      </xdr:nvSpPr>
      <xdr:spPr>
        <a:xfrm>
          <a:off x="3352800" y="15637510"/>
          <a:ext cx="1663700" cy="974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310515</xdr:colOff>
      <xdr:row>73</xdr:row>
      <xdr:rowOff>203835</xdr:rowOff>
    </xdr:from>
    <xdr:to>
      <xdr:col>10</xdr:col>
      <xdr:colOff>26670</xdr:colOff>
      <xdr:row>75</xdr:row>
      <xdr:rowOff>92710</xdr:rowOff>
    </xdr:to>
    <xdr:sp>
      <xdr:nvSpPr>
        <xdr:cNvPr id="19" name="线形标注 1(无边框) 18"/>
        <xdr:cNvSpPr/>
      </xdr:nvSpPr>
      <xdr:spPr>
        <a:xfrm>
          <a:off x="6482715" y="15824835"/>
          <a:ext cx="401955" cy="307975"/>
        </a:xfrm>
        <a:prstGeom prst="callout1">
          <a:avLst>
            <a:gd name="adj1" fmla="val 92000"/>
            <a:gd name="adj2" fmla="val 94166"/>
            <a:gd name="adj3" fmla="val 98571"/>
            <a:gd name="adj4" fmla="val -3579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347980</xdr:colOff>
      <xdr:row>82</xdr:row>
      <xdr:rowOff>96520</xdr:rowOff>
    </xdr:from>
    <xdr:to>
      <xdr:col>10</xdr:col>
      <xdr:colOff>511810</xdr:colOff>
      <xdr:row>101</xdr:row>
      <xdr:rowOff>145415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7980" y="17603470"/>
          <a:ext cx="7021830" cy="4030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280670</xdr:colOff>
      <xdr:row>24</xdr:row>
      <xdr:rowOff>133350</xdr:rowOff>
    </xdr:from>
    <xdr:to>
      <xdr:col>3</xdr:col>
      <xdr:colOff>213995</xdr:colOff>
      <xdr:row>27</xdr:row>
      <xdr:rowOff>114300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52270" y="5410200"/>
          <a:ext cx="619125" cy="609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173</xdr:row>
      <xdr:rowOff>9525</xdr:rowOff>
    </xdr:from>
    <xdr:to>
      <xdr:col>9</xdr:col>
      <xdr:colOff>66675</xdr:colOff>
      <xdr:row>173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8785669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45085</xdr:colOff>
      <xdr:row>20</xdr:row>
      <xdr:rowOff>21590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1085850"/>
          <a:ext cx="5531485" cy="33743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3.5"/>
  <cols>
    <col min="1" max="1" width="10.375" style="79"/>
    <col min="2" max="2" width="11.5" style="79" customWidth="1"/>
    <col min="3" max="3" width="15" style="79" customWidth="1"/>
    <col min="4" max="4" width="9.75" style="79" customWidth="1"/>
    <col min="5" max="16384" width="9" style="79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80" t="s">
        <v>1</v>
      </c>
      <c r="C5" s="81" t="s">
        <v>2</v>
      </c>
      <c r="D5" s="81"/>
    </row>
    <row r="6" spans="2:4">
      <c r="B6" s="82" t="s">
        <v>3</v>
      </c>
      <c r="C6" s="83" t="s">
        <v>4</v>
      </c>
      <c r="D6" s="83" t="s">
        <v>5</v>
      </c>
    </row>
    <row r="7" spans="2:4">
      <c r="B7" s="84">
        <v>45509</v>
      </c>
      <c r="C7" s="85" t="s">
        <v>6</v>
      </c>
      <c r="D7" s="85" t="s">
        <v>7</v>
      </c>
    </row>
    <row r="8" spans="2:4">
      <c r="B8" s="84"/>
      <c r="C8" s="85"/>
      <c r="D8" s="85"/>
    </row>
    <row r="9" spans="2:4">
      <c r="B9" s="84"/>
      <c r="C9" s="85"/>
      <c r="D9" s="85"/>
    </row>
    <row r="10" spans="2:4">
      <c r="B10" s="86"/>
      <c r="C10" s="85"/>
      <c r="D10" s="85"/>
    </row>
    <row r="11" spans="2:4">
      <c r="B11" s="86"/>
      <c r="C11" s="85"/>
      <c r="D11" s="85"/>
    </row>
    <row r="12" spans="2:4">
      <c r="B12" s="86"/>
      <c r="C12" s="85"/>
      <c r="D12" s="85"/>
    </row>
    <row r="13" spans="2:4">
      <c r="B13" s="86"/>
      <c r="C13" s="85"/>
      <c r="D13" s="85"/>
    </row>
    <row r="14" spans="2:4">
      <c r="B14" s="86"/>
      <c r="C14" s="85"/>
      <c r="D14" s="85"/>
    </row>
    <row r="15" spans="2:4">
      <c r="B15" s="86"/>
      <c r="C15" s="85"/>
      <c r="D15" s="85"/>
    </row>
    <row r="16" spans="2:4">
      <c r="B16" s="86"/>
      <c r="C16" s="85"/>
      <c r="D16" s="85"/>
    </row>
    <row r="17" spans="2:4">
      <c r="B17" s="86"/>
      <c r="C17" s="85"/>
      <c r="D17" s="85"/>
    </row>
    <row r="18" spans="2:4">
      <c r="B18" s="86"/>
      <c r="C18" s="85"/>
      <c r="D18" s="85"/>
    </row>
    <row r="19" spans="2:4">
      <c r="B19" s="86"/>
      <c r="C19" s="85"/>
      <c r="D19" s="85"/>
    </row>
    <row r="20" spans="2:4">
      <c r="B20" s="86"/>
      <c r="C20" s="85"/>
      <c r="D20" s="85"/>
    </row>
    <row r="21" spans="2:4">
      <c r="B21" s="86"/>
      <c r="C21" s="85"/>
      <c r="D21" s="85"/>
    </row>
    <row r="22" spans="2:4">
      <c r="B22" s="86"/>
      <c r="C22" s="85"/>
      <c r="D22" s="85"/>
    </row>
    <row r="23" spans="2:4">
      <c r="B23" s="86"/>
      <c r="C23" s="85"/>
      <c r="D23" s="85"/>
    </row>
    <row r="24" spans="2:4">
      <c r="B24" s="86"/>
      <c r="C24" s="85"/>
      <c r="D24" s="85"/>
    </row>
    <row r="25" spans="2:4">
      <c r="B25" s="86"/>
      <c r="C25" s="85"/>
      <c r="D25" s="85"/>
    </row>
    <row r="26" spans="2:4">
      <c r="B26" s="86"/>
      <c r="C26" s="85"/>
      <c r="D26" s="85"/>
    </row>
    <row r="27" spans="2:4">
      <c r="B27" s="86"/>
      <c r="C27" s="85"/>
      <c r="D27" s="8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D23" sqref="D2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66" t="s">
        <v>9</v>
      </c>
      <c r="C3" s="66"/>
      <c r="D3" s="66"/>
      <c r="E3" s="66"/>
      <c r="F3" s="66"/>
      <c r="G3" s="66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spans="2:3">
      <c r="B10" s="2" t="s">
        <v>11</v>
      </c>
      <c r="C10" s="6"/>
    </row>
    <row r="11" spans="2:3">
      <c r="B11" s="3" t="s">
        <v>16</v>
      </c>
      <c r="C11" s="6" t="s">
        <v>17</v>
      </c>
    </row>
    <row r="12" spans="2:3">
      <c r="B12" s="6" t="s">
        <v>18</v>
      </c>
      <c r="C12" s="6"/>
    </row>
    <row r="13" spans="2:3">
      <c r="B13" s="2" t="s">
        <v>11</v>
      </c>
      <c r="C13" s="6" t="s">
        <v>19</v>
      </c>
    </row>
    <row r="14" spans="2:3">
      <c r="B14" s="3" t="s">
        <v>16</v>
      </c>
      <c r="C14" s="1" t="s">
        <v>20</v>
      </c>
    </row>
    <row r="16" ht="22.5" spans="2:7">
      <c r="B16" s="5" t="s">
        <v>21</v>
      </c>
      <c r="C16" s="5"/>
      <c r="D16" s="5"/>
      <c r="E16" s="5"/>
      <c r="F16" s="5"/>
      <c r="G16" s="5"/>
    </row>
    <row r="18" spans="2:3">
      <c r="B18" s="3" t="s">
        <v>16</v>
      </c>
      <c r="C18" s="6" t="s">
        <v>22</v>
      </c>
    </row>
    <row r="19" spans="2:3">
      <c r="B19" s="2" t="s">
        <v>11</v>
      </c>
      <c r="C19" s="6" t="s">
        <v>23</v>
      </c>
    </row>
    <row r="26" spans="2:3">
      <c r="B26" s="2"/>
      <c r="C26" s="6"/>
    </row>
    <row r="27" spans="2:3">
      <c r="B27" s="6"/>
      <c r="C27" s="6"/>
    </row>
    <row r="28" spans="2:3">
      <c r="B28" s="2"/>
      <c r="C28" s="6"/>
    </row>
  </sheetData>
  <mergeCells count="3">
    <mergeCell ref="A1:XFD1"/>
    <mergeCell ref="B3:G3"/>
    <mergeCell ref="B16:G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17"/>
  <sheetViews>
    <sheetView zoomScale="85" zoomScaleNormal="85" workbookViewId="0">
      <pane xSplit="11" ySplit="1" topLeftCell="P10" activePane="bottomRight" state="frozen"/>
      <selection/>
      <selection pane="topRight"/>
      <selection pane="bottomLeft"/>
      <selection pane="bottomRight" activeCell="B26" sqref="B26"/>
    </sheetView>
  </sheetViews>
  <sheetFormatPr defaultColWidth="9" defaultRowHeight="16.5"/>
  <cols>
    <col min="1" max="20" width="9" style="1"/>
    <col min="21" max="21" width="2.05833333333333" style="65" customWidth="1"/>
    <col min="22" max="31" width="9" style="1"/>
    <col min="32" max="32" width="18.0833333333333" style="1" customWidth="1"/>
    <col min="33" max="16384" width="9" style="1"/>
  </cols>
  <sheetData>
    <row r="1" s="4" customFormat="1" ht="30" customHeight="1" spans="1:37">
      <c r="A1" s="4" t="s">
        <v>8</v>
      </c>
      <c r="V1" s="4" t="s">
        <v>24</v>
      </c>
      <c r="W1" s="69"/>
      <c r="AK1" s="78"/>
    </row>
    <row r="3" ht="22.5" spans="2:24">
      <c r="B3" s="66" t="s">
        <v>25</v>
      </c>
      <c r="C3" s="66"/>
      <c r="D3" s="66"/>
      <c r="E3" s="66"/>
      <c r="F3" s="66"/>
      <c r="G3" s="66"/>
      <c r="X3" s="70" t="s">
        <v>26</v>
      </c>
    </row>
    <row r="4" spans="14:30">
      <c r="N4" s="2"/>
      <c r="W4" s="1" t="s">
        <v>10</v>
      </c>
      <c r="AD4" s="1" t="s">
        <v>27</v>
      </c>
    </row>
    <row r="5" spans="2:33">
      <c r="B5" s="1" t="s">
        <v>28</v>
      </c>
      <c r="J5"/>
      <c r="L5" s="6"/>
      <c r="M5" s="6"/>
      <c r="N5" s="2"/>
      <c r="O5" s="6"/>
      <c r="W5" s="2" t="s">
        <v>11</v>
      </c>
      <c r="X5" s="1" t="s">
        <v>12</v>
      </c>
      <c r="AD5" s="12" t="s">
        <v>29</v>
      </c>
      <c r="AE5" s="72" t="s">
        <v>30</v>
      </c>
      <c r="AF5" s="72" t="s">
        <v>31</v>
      </c>
      <c r="AG5" s="72" t="s">
        <v>32</v>
      </c>
    </row>
    <row r="6" spans="2:33">
      <c r="B6" s="1" t="s">
        <v>33</v>
      </c>
      <c r="W6" s="2" t="s">
        <v>11</v>
      </c>
      <c r="X6" s="6" t="s">
        <v>13</v>
      </c>
      <c r="AD6" s="16" t="s">
        <v>34</v>
      </c>
      <c r="AE6" s="73" t="s">
        <v>35</v>
      </c>
      <c r="AF6" s="72" t="s">
        <v>25</v>
      </c>
      <c r="AG6" s="72">
        <v>1</v>
      </c>
    </row>
    <row r="7" spans="23:33">
      <c r="W7" s="1" t="s">
        <v>14</v>
      </c>
      <c r="AD7" s="74"/>
      <c r="AE7" s="73" t="s">
        <v>35</v>
      </c>
      <c r="AF7" s="72" t="s">
        <v>36</v>
      </c>
      <c r="AG7" s="72">
        <v>1</v>
      </c>
    </row>
    <row r="8" spans="23:33">
      <c r="W8" s="2" t="s">
        <v>11</v>
      </c>
      <c r="X8" s="6" t="s">
        <v>15</v>
      </c>
      <c r="AD8" s="74"/>
      <c r="AE8" s="73" t="s">
        <v>35</v>
      </c>
      <c r="AF8" s="72" t="s">
        <v>37</v>
      </c>
      <c r="AG8" s="72">
        <v>1</v>
      </c>
    </row>
    <row r="9" spans="12:33">
      <c r="L9" s="6"/>
      <c r="M9" s="6"/>
      <c r="W9" s="2" t="s">
        <v>11</v>
      </c>
      <c r="X9" s="6"/>
      <c r="AD9" s="74"/>
      <c r="AE9" s="73" t="s">
        <v>35</v>
      </c>
      <c r="AF9" s="72" t="s">
        <v>38</v>
      </c>
      <c r="AG9" s="72">
        <v>3</v>
      </c>
    </row>
    <row r="10" spans="12:33">
      <c r="L10" s="2"/>
      <c r="M10" s="6"/>
      <c r="W10" s="3" t="s">
        <v>16</v>
      </c>
      <c r="X10" s="6" t="s">
        <v>17</v>
      </c>
      <c r="AD10" s="74"/>
      <c r="AE10" s="75" t="s">
        <v>39</v>
      </c>
      <c r="AF10" s="72" t="s">
        <v>40</v>
      </c>
      <c r="AG10" s="72">
        <v>1</v>
      </c>
    </row>
    <row r="11" spans="12:33">
      <c r="L11" s="2"/>
      <c r="M11" s="6"/>
      <c r="W11" s="6" t="s">
        <v>18</v>
      </c>
      <c r="X11" s="6"/>
      <c r="AD11" s="74"/>
      <c r="AE11" s="75" t="s">
        <v>39</v>
      </c>
      <c r="AF11" s="72" t="s">
        <v>41</v>
      </c>
      <c r="AG11" s="72">
        <v>1</v>
      </c>
    </row>
    <row r="12" spans="12:33">
      <c r="L12" s="6"/>
      <c r="M12" s="6"/>
      <c r="W12" s="2" t="s">
        <v>11</v>
      </c>
      <c r="X12" s="6" t="s">
        <v>19</v>
      </c>
      <c r="AD12" s="74"/>
      <c r="AE12" s="75" t="s">
        <v>39</v>
      </c>
      <c r="AF12" s="72" t="s">
        <v>42</v>
      </c>
      <c r="AG12" s="72">
        <v>1</v>
      </c>
    </row>
    <row r="13" spans="12:33">
      <c r="L13" s="2"/>
      <c r="M13" s="6"/>
      <c r="W13" s="3" t="s">
        <v>16</v>
      </c>
      <c r="X13" s="1" t="s">
        <v>20</v>
      </c>
      <c r="AD13" s="74"/>
      <c r="AE13" s="75" t="s">
        <v>39</v>
      </c>
      <c r="AF13" s="72" t="s">
        <v>43</v>
      </c>
      <c r="AG13" s="72">
        <v>2</v>
      </c>
    </row>
    <row r="14" spans="14:33">
      <c r="N14" s="6"/>
      <c r="W14" s="1" t="s">
        <v>44</v>
      </c>
      <c r="AD14" s="74"/>
      <c r="AE14" s="76" t="s">
        <v>45</v>
      </c>
      <c r="AF14" s="72" t="s">
        <v>46</v>
      </c>
      <c r="AG14" s="72">
        <v>3</v>
      </c>
    </row>
    <row r="15" spans="14:33">
      <c r="N15" s="6"/>
      <c r="W15" s="3" t="s">
        <v>16</v>
      </c>
      <c r="X15" s="6" t="s">
        <v>22</v>
      </c>
      <c r="AD15" s="74"/>
      <c r="AE15" s="76" t="s">
        <v>45</v>
      </c>
      <c r="AF15" s="72" t="s">
        <v>47</v>
      </c>
      <c r="AG15" s="72">
        <v>3</v>
      </c>
    </row>
    <row r="16" spans="14:33">
      <c r="N16" s="6"/>
      <c r="W16" s="2" t="s">
        <v>11</v>
      </c>
      <c r="X16" s="6" t="s">
        <v>23</v>
      </c>
      <c r="AD16" s="77"/>
      <c r="AE16" s="75" t="s">
        <v>39</v>
      </c>
      <c r="AF16" s="72" t="s">
        <v>48</v>
      </c>
      <c r="AG16" s="72">
        <v>3</v>
      </c>
    </row>
    <row r="18" spans="23:30">
      <c r="W18" s="2"/>
      <c r="X18" s="6"/>
      <c r="AD18" s="1" t="s">
        <v>49</v>
      </c>
    </row>
    <row r="19" spans="16:31">
      <c r="P19"/>
      <c r="AE19" s="1" t="s">
        <v>40</v>
      </c>
    </row>
    <row r="20" spans="31:32">
      <c r="AE20" s="2" t="s">
        <v>11</v>
      </c>
      <c r="AF20" s="1" t="s">
        <v>50</v>
      </c>
    </row>
    <row r="21" spans="13:31">
      <c r="M21" s="6"/>
      <c r="N21" s="6"/>
      <c r="AE21" s="1" t="s">
        <v>51</v>
      </c>
    </row>
    <row r="22" spans="13:32">
      <c r="M22" s="2"/>
      <c r="N22" s="6"/>
      <c r="AE22" s="3" t="s">
        <v>16</v>
      </c>
      <c r="AF22" s="1" t="s">
        <v>52</v>
      </c>
    </row>
    <row r="23" spans="13:31">
      <c r="M23" s="6"/>
      <c r="N23" s="6"/>
      <c r="AE23" s="1" t="s">
        <v>42</v>
      </c>
    </row>
    <row r="24" spans="13:32">
      <c r="M24" s="2"/>
      <c r="N24" s="6"/>
      <c r="X24" s="6"/>
      <c r="AE24" s="3" t="s">
        <v>16</v>
      </c>
      <c r="AF24" s="1" t="s">
        <v>53</v>
      </c>
    </row>
    <row r="25" spans="24:32">
      <c r="X25" s="6"/>
      <c r="AE25" s="3" t="s">
        <v>16</v>
      </c>
      <c r="AF25" s="1" t="s">
        <v>54</v>
      </c>
    </row>
    <row r="26" spans="2:31">
      <c r="B26" s="1" t="s">
        <v>55</v>
      </c>
      <c r="W26" s="2"/>
      <c r="AE26" s="1" t="s">
        <v>43</v>
      </c>
    </row>
    <row r="27" spans="23:32">
      <c r="W27" s="2"/>
      <c r="AE27" s="3" t="s">
        <v>16</v>
      </c>
      <c r="AF27" s="1" t="s">
        <v>56</v>
      </c>
    </row>
    <row r="28" spans="23:32">
      <c r="W28" s="2"/>
      <c r="AE28" s="3" t="s">
        <v>16</v>
      </c>
      <c r="AF28" s="1" t="s">
        <v>57</v>
      </c>
    </row>
    <row r="29" s="65" customFormat="1" ht="22.5" spans="2:23">
      <c r="B29" s="66" t="s">
        <v>58</v>
      </c>
      <c r="C29" s="66"/>
      <c r="D29" s="66"/>
      <c r="E29" s="66"/>
      <c r="F29" s="66"/>
      <c r="G29" s="66"/>
      <c r="W29" s="71"/>
    </row>
    <row r="30" spans="23:23">
      <c r="W30" s="2"/>
    </row>
    <row r="31" spans="12:23">
      <c r="L31" s="1" t="s">
        <v>59</v>
      </c>
      <c r="T31"/>
      <c r="W31" s="1" t="s">
        <v>60</v>
      </c>
    </row>
    <row r="32" spans="12:24">
      <c r="L32" s="3" t="s">
        <v>16</v>
      </c>
      <c r="M32" s="1" t="s">
        <v>61</v>
      </c>
      <c r="W32" s="3" t="s">
        <v>16</v>
      </c>
      <c r="X32" s="1" t="s">
        <v>62</v>
      </c>
    </row>
    <row r="33" spans="11:24">
      <c r="K33"/>
      <c r="L33" s="2" t="s">
        <v>11</v>
      </c>
      <c r="M33" s="1" t="s">
        <v>63</v>
      </c>
      <c r="W33" s="2" t="s">
        <v>11</v>
      </c>
      <c r="X33" s="1" t="s">
        <v>64</v>
      </c>
    </row>
    <row r="34" spans="12:23">
      <c r="L34" s="2" t="s">
        <v>11</v>
      </c>
      <c r="M34" s="68" t="s">
        <v>65</v>
      </c>
      <c r="W34" s="1" t="s">
        <v>66</v>
      </c>
    </row>
    <row r="35" spans="12:24">
      <c r="L35" s="1" t="s">
        <v>67</v>
      </c>
      <c r="O35"/>
      <c r="W35" s="3" t="s">
        <v>16</v>
      </c>
      <c r="X35" s="1" t="s">
        <v>68</v>
      </c>
    </row>
    <row r="36" spans="12:25">
      <c r="L36" s="2" t="s">
        <v>11</v>
      </c>
      <c r="M36" s="1" t="s">
        <v>69</v>
      </c>
      <c r="S36"/>
      <c r="W36" s="3" t="s">
        <v>16</v>
      </c>
      <c r="X36" s="1" t="s">
        <v>70</v>
      </c>
      <c r="Y36" s="1" t="s">
        <v>71</v>
      </c>
    </row>
    <row r="37" spans="12:25">
      <c r="L37" s="3" t="s">
        <v>16</v>
      </c>
      <c r="M37" s="1" t="s">
        <v>72</v>
      </c>
      <c r="W37" s="3"/>
      <c r="X37" s="1" t="s">
        <v>73</v>
      </c>
      <c r="Y37" s="1" t="s">
        <v>74</v>
      </c>
    </row>
    <row r="38" spans="12:25">
      <c r="L38" s="1" t="s">
        <v>75</v>
      </c>
      <c r="R38"/>
      <c r="W38" s="3"/>
      <c r="X38" s="1" t="s">
        <v>76</v>
      </c>
      <c r="Y38" s="1" t="s">
        <v>77</v>
      </c>
    </row>
    <row r="39" spans="12:23">
      <c r="L39" s="3" t="s">
        <v>16</v>
      </c>
      <c r="M39" s="1" t="s">
        <v>78</v>
      </c>
      <c r="W39" s="1" t="s">
        <v>79</v>
      </c>
    </row>
    <row r="40" spans="12:24">
      <c r="L40" s="3" t="s">
        <v>16</v>
      </c>
      <c r="M40" s="1" t="s">
        <v>80</v>
      </c>
      <c r="W40" s="3" t="s">
        <v>16</v>
      </c>
      <c r="X40" s="1" t="s">
        <v>81</v>
      </c>
    </row>
    <row r="41" spans="12:24">
      <c r="L41" s="1" t="s">
        <v>82</v>
      </c>
      <c r="W41" s="3" t="s">
        <v>16</v>
      </c>
      <c r="X41" s="68" t="s">
        <v>83</v>
      </c>
    </row>
    <row r="42" spans="12:23">
      <c r="L42" s="3" t="s">
        <v>16</v>
      </c>
      <c r="M42" s="1" t="s">
        <v>84</v>
      </c>
      <c r="W42" s="1" t="s">
        <v>85</v>
      </c>
    </row>
    <row r="43" spans="12:24">
      <c r="L43" s="1" t="s">
        <v>86</v>
      </c>
      <c r="W43" s="3" t="s">
        <v>16</v>
      </c>
      <c r="X43" s="1" t="s">
        <v>87</v>
      </c>
    </row>
    <row r="44" spans="12:24">
      <c r="L44" s="3" t="s">
        <v>16</v>
      </c>
      <c r="M44" s="1" t="s">
        <v>88</v>
      </c>
      <c r="W44" s="3" t="s">
        <v>16</v>
      </c>
      <c r="X44" s="1" t="s">
        <v>89</v>
      </c>
    </row>
    <row r="45" spans="12:24">
      <c r="L45" s="3" t="s">
        <v>16</v>
      </c>
      <c r="M45" s="1" t="s">
        <v>90</v>
      </c>
      <c r="O45"/>
      <c r="X45" s="1" t="s">
        <v>91</v>
      </c>
    </row>
    <row r="46" spans="12:24">
      <c r="L46" s="3" t="s">
        <v>16</v>
      </c>
      <c r="M46" s="1" t="s">
        <v>92</v>
      </c>
      <c r="W46" s="3" t="s">
        <v>16</v>
      </c>
      <c r="X46" s="1" t="s">
        <v>93</v>
      </c>
    </row>
    <row r="47" spans="12:24">
      <c r="L47" s="3" t="s">
        <v>16</v>
      </c>
      <c r="M47" s="1" t="s">
        <v>94</v>
      </c>
      <c r="W47" s="3" t="s">
        <v>16</v>
      </c>
      <c r="X47" s="1" t="s">
        <v>95</v>
      </c>
    </row>
    <row r="48" spans="12:23">
      <c r="L48" s="2" t="s">
        <v>11</v>
      </c>
      <c r="M48" s="68" t="s">
        <v>96</v>
      </c>
      <c r="W48" s="3"/>
    </row>
    <row r="49" spans="12:23">
      <c r="L49" s="1" t="s">
        <v>97</v>
      </c>
      <c r="M49"/>
      <c r="W49" s="1" t="s">
        <v>98</v>
      </c>
    </row>
    <row r="50" spans="12:24">
      <c r="L50" s="3" t="s">
        <v>16</v>
      </c>
      <c r="M50" s="1" t="s">
        <v>99</v>
      </c>
      <c r="Q50"/>
      <c r="W50" s="3" t="s">
        <v>16</v>
      </c>
      <c r="X50" s="1" t="s">
        <v>88</v>
      </c>
    </row>
    <row r="51" spans="23:24">
      <c r="W51" s="3" t="s">
        <v>16</v>
      </c>
      <c r="X51" s="1" t="s">
        <v>90</v>
      </c>
    </row>
    <row r="52" spans="23:24">
      <c r="W52" s="3" t="s">
        <v>16</v>
      </c>
      <c r="X52" s="1" t="s">
        <v>100</v>
      </c>
    </row>
    <row r="53" spans="12:24">
      <c r="L53" s="3" t="s">
        <v>16</v>
      </c>
      <c r="M53" s="1" t="s">
        <v>101</v>
      </c>
      <c r="W53" s="3" t="s">
        <v>16</v>
      </c>
      <c r="X53" s="1" t="s">
        <v>102</v>
      </c>
    </row>
    <row r="54" spans="12:24">
      <c r="L54" s="2" t="s">
        <v>11</v>
      </c>
      <c r="M54" s="68" t="s">
        <v>103</v>
      </c>
      <c r="X54" s="1" t="s">
        <v>94</v>
      </c>
    </row>
    <row r="55" spans="12:24">
      <c r="L55" s="1" t="s">
        <v>104</v>
      </c>
      <c r="X55" s="68" t="s">
        <v>105</v>
      </c>
    </row>
    <row r="56" spans="12:13">
      <c r="L56" s="3" t="s">
        <v>16</v>
      </c>
      <c r="M56" t="s">
        <v>106</v>
      </c>
    </row>
    <row r="57" spans="2:19">
      <c r="B57" s="67" t="s">
        <v>107</v>
      </c>
      <c r="S57"/>
    </row>
    <row r="58" spans="13:13">
      <c r="M58"/>
    </row>
    <row r="59" spans="12:18">
      <c r="L59" s="3"/>
      <c r="O59"/>
      <c r="Q59"/>
      <c r="R59"/>
    </row>
    <row r="60" spans="12:12">
      <c r="L60" s="3"/>
    </row>
    <row r="63" spans="12:12">
      <c r="L63" s="3"/>
    </row>
    <row r="65" spans="12:23">
      <c r="L65" s="3"/>
      <c r="W65" s="3"/>
    </row>
    <row r="66" spans="12:23">
      <c r="L66" s="3"/>
      <c r="N66"/>
      <c r="O66"/>
      <c r="W66" s="3"/>
    </row>
    <row r="67" spans="23:23">
      <c r="W67" s="3"/>
    </row>
    <row r="70" spans="2:23">
      <c r="B70"/>
      <c r="J70"/>
      <c r="L70" s="3"/>
      <c r="N70"/>
      <c r="W70" s="3"/>
    </row>
    <row r="71" spans="2:23">
      <c r="B71"/>
      <c r="L71" s="3"/>
      <c r="O71"/>
      <c r="W71" s="3"/>
    </row>
    <row r="72" spans="12:17">
      <c r="L72" s="3"/>
      <c r="Q72"/>
    </row>
    <row r="73" spans="23:23">
      <c r="W73" s="3"/>
    </row>
    <row r="74" spans="4:23">
      <c r="D74"/>
      <c r="W74" s="3"/>
    </row>
    <row r="75" spans="23:23">
      <c r="W75" s="3"/>
    </row>
    <row r="76" spans="16:23">
      <c r="P76"/>
      <c r="W76" s="3"/>
    </row>
    <row r="77" spans="9:23">
      <c r="I77"/>
      <c r="W77" s="3"/>
    </row>
    <row r="78" spans="6:23">
      <c r="F78"/>
      <c r="I78"/>
      <c r="J78"/>
      <c r="L78" s="3"/>
      <c r="W78" s="3"/>
    </row>
    <row r="79" spans="12:12">
      <c r="L79" s="3"/>
    </row>
    <row r="80" spans="23:23">
      <c r="W80" s="3"/>
    </row>
    <row r="81" spans="2:23">
      <c r="B81" s="67" t="s">
        <v>108</v>
      </c>
      <c r="L81" s="3"/>
      <c r="R81"/>
      <c r="W81" s="3"/>
    </row>
    <row r="82" spans="12:12">
      <c r="L82" s="3"/>
    </row>
    <row r="83" spans="8:12">
      <c r="H83"/>
      <c r="L83" s="3"/>
    </row>
    <row r="84" spans="12:20">
      <c r="L84" s="3"/>
      <c r="N84"/>
      <c r="T84"/>
    </row>
    <row r="85" spans="12:12">
      <c r="L85" s="3"/>
    </row>
    <row r="87" spans="12:23">
      <c r="L87" s="3"/>
      <c r="W87" s="3"/>
    </row>
    <row r="88" spans="12:18">
      <c r="L88" s="3"/>
      <c r="R88"/>
    </row>
    <row r="89" spans="12:12">
      <c r="L89" s="3"/>
    </row>
    <row r="90" spans="12:23">
      <c r="L90" s="3"/>
      <c r="N90"/>
      <c r="W90" s="3"/>
    </row>
    <row r="91" spans="12:23">
      <c r="L91" s="3"/>
      <c r="W91" s="3"/>
    </row>
    <row r="93" spans="12:24">
      <c r="L93" s="3"/>
      <c r="W93" s="3"/>
      <c r="X93" s="6"/>
    </row>
    <row r="94" spans="12:24">
      <c r="L94" s="3"/>
      <c r="W94" s="3"/>
      <c r="X94" s="6"/>
    </row>
    <row r="95" spans="12:23">
      <c r="L95" s="3"/>
      <c r="W95" s="3"/>
    </row>
    <row r="96" spans="11:23">
      <c r="K96"/>
      <c r="L96" s="3"/>
      <c r="W96" s="3"/>
    </row>
    <row r="98" spans="12:24">
      <c r="L98" s="3"/>
      <c r="W98" s="3"/>
      <c r="X98" s="6"/>
    </row>
    <row r="99" spans="12:23">
      <c r="L99" s="3"/>
      <c r="W99" s="3"/>
    </row>
    <row r="100" spans="12:23">
      <c r="L100" s="3"/>
      <c r="W100" s="3"/>
    </row>
    <row r="102" spans="12:16">
      <c r="L102" s="3"/>
      <c r="P102"/>
    </row>
    <row r="103" spans="12:12">
      <c r="L103" s="3"/>
    </row>
    <row r="104" spans="12:12">
      <c r="L104" s="3"/>
    </row>
    <row r="108" spans="12:12">
      <c r="L108" s="3"/>
    </row>
    <row r="110" spans="12:12">
      <c r="L110" s="3"/>
    </row>
    <row r="111" spans="12:12">
      <c r="L111" s="3"/>
    </row>
    <row r="113" spans="2:2">
      <c r="B113"/>
    </row>
    <row r="117" spans="16:16">
      <c r="P117"/>
    </row>
  </sheetData>
  <mergeCells count="3">
    <mergeCell ref="B3:G3"/>
    <mergeCell ref="B29:G2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75"/>
  <sheetViews>
    <sheetView tabSelected="1" zoomScale="115" zoomScaleNormal="115" topLeftCell="A141" workbookViewId="0">
      <selection activeCell="H152" sqref="B152:H152"/>
    </sheetView>
  </sheetViews>
  <sheetFormatPr defaultColWidth="9" defaultRowHeight="13.5" outlineLevelCol="7"/>
  <cols>
    <col min="1" max="1" width="9" style="26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7" t="s">
        <v>109</v>
      </c>
      <c r="B2" s="28"/>
      <c r="C2" s="28"/>
      <c r="D2" s="28"/>
      <c r="E2" s="28"/>
      <c r="F2" s="28"/>
      <c r="G2" s="28"/>
    </row>
    <row r="4" s="20" customFormat="1" spans="1:8">
      <c r="A4" s="26"/>
      <c r="B4" s="29" t="s">
        <v>110</v>
      </c>
      <c r="C4" s="29" t="s">
        <v>30</v>
      </c>
      <c r="D4" s="29" t="s">
        <v>111</v>
      </c>
      <c r="E4" s="30" t="s">
        <v>31</v>
      </c>
      <c r="F4" s="29" t="s">
        <v>112</v>
      </c>
      <c r="G4" s="29" t="s">
        <v>113</v>
      </c>
      <c r="H4" s="31" t="s">
        <v>114</v>
      </c>
    </row>
    <row r="5" s="20" customFormat="1" spans="1:8">
      <c r="A5" s="26"/>
      <c r="B5" s="32">
        <v>1</v>
      </c>
      <c r="C5" s="32" t="s">
        <v>115</v>
      </c>
      <c r="D5" s="32" t="s">
        <v>116</v>
      </c>
      <c r="E5" s="32" t="s">
        <v>117</v>
      </c>
      <c r="F5" s="32" t="s">
        <v>118</v>
      </c>
      <c r="G5" s="32"/>
      <c r="H5" s="33"/>
    </row>
    <row r="6" s="20" customFormat="1" spans="1:8">
      <c r="A6" s="26"/>
      <c r="B6" s="32">
        <v>2</v>
      </c>
      <c r="C6" s="32" t="s">
        <v>115</v>
      </c>
      <c r="D6" s="32" t="s">
        <v>119</v>
      </c>
      <c r="E6" s="32" t="s">
        <v>120</v>
      </c>
      <c r="F6" s="32" t="s">
        <v>118</v>
      </c>
      <c r="G6" s="32"/>
      <c r="H6" s="33"/>
    </row>
    <row r="7" s="20" customFormat="1" spans="1:8">
      <c r="A7" s="26"/>
      <c r="B7" s="32">
        <v>3</v>
      </c>
      <c r="C7" s="32" t="s">
        <v>115</v>
      </c>
      <c r="D7" s="32"/>
      <c r="E7" s="32"/>
      <c r="F7" s="32"/>
      <c r="G7" s="32"/>
      <c r="H7" s="33"/>
    </row>
    <row r="8" s="20" customFormat="1" spans="1:8">
      <c r="A8" s="26"/>
      <c r="B8" s="32">
        <v>4</v>
      </c>
      <c r="C8" s="32" t="s">
        <v>115</v>
      </c>
      <c r="D8" s="32"/>
      <c r="E8" s="32"/>
      <c r="F8" s="32"/>
      <c r="G8" s="32"/>
      <c r="H8" s="33"/>
    </row>
    <row r="9" s="20" customFormat="1" spans="1:8">
      <c r="A9" s="26"/>
      <c r="B9" s="32">
        <v>5</v>
      </c>
      <c r="C9" s="32" t="s">
        <v>115</v>
      </c>
      <c r="D9" s="32"/>
      <c r="E9" s="32"/>
      <c r="F9" s="32"/>
      <c r="G9" s="32"/>
      <c r="H9" s="33"/>
    </row>
    <row r="10" s="20" customFormat="1" spans="1:8">
      <c r="A10" s="26"/>
      <c r="B10" s="32">
        <v>6</v>
      </c>
      <c r="C10" s="32" t="s">
        <v>115</v>
      </c>
      <c r="D10" s="32"/>
      <c r="E10" s="32"/>
      <c r="F10" s="32"/>
      <c r="G10" s="32"/>
      <c r="H10" s="33"/>
    </row>
    <row r="11" s="20" customFormat="1" spans="1:8">
      <c r="A11" s="26"/>
      <c r="B11" s="32">
        <v>7</v>
      </c>
      <c r="C11" s="32" t="s">
        <v>115</v>
      </c>
      <c r="D11" s="32"/>
      <c r="E11" s="32"/>
      <c r="F11" s="32"/>
      <c r="G11" s="32"/>
      <c r="H11" s="33"/>
    </row>
    <row r="12" s="20" customFormat="1" spans="1:8">
      <c r="A12" s="26"/>
      <c r="B12" s="32">
        <v>8</v>
      </c>
      <c r="C12" s="32" t="s">
        <v>115</v>
      </c>
      <c r="D12" s="32"/>
      <c r="E12" s="32"/>
      <c r="F12" s="32"/>
      <c r="G12" s="32"/>
      <c r="H12" s="33"/>
    </row>
    <row r="13" s="20" customFormat="1" spans="1:8">
      <c r="A13" s="26"/>
      <c r="B13" s="32">
        <v>9</v>
      </c>
      <c r="C13" s="32" t="s">
        <v>115</v>
      </c>
      <c r="D13" s="32"/>
      <c r="E13" s="32"/>
      <c r="F13" s="32"/>
      <c r="G13" s="32"/>
      <c r="H13" s="33"/>
    </row>
    <row r="14" s="20" customFormat="1" spans="1:8">
      <c r="A14" s="26"/>
      <c r="B14" s="32">
        <v>10</v>
      </c>
      <c r="C14" s="32" t="s">
        <v>115</v>
      </c>
      <c r="D14" s="32"/>
      <c r="E14" s="32"/>
      <c r="F14" s="32"/>
      <c r="G14" s="32"/>
      <c r="H14" s="33"/>
    </row>
    <row r="15" s="20" customFormat="1" spans="1:8">
      <c r="A15" s="26"/>
      <c r="B15" s="32">
        <v>11</v>
      </c>
      <c r="C15" s="32" t="s">
        <v>115</v>
      </c>
      <c r="D15" s="32"/>
      <c r="E15" s="32"/>
      <c r="F15" s="32"/>
      <c r="G15" s="32"/>
      <c r="H15" s="33"/>
    </row>
    <row r="16" s="20" customFormat="1" spans="1:8">
      <c r="A16" s="26"/>
      <c r="B16" s="32">
        <v>12</v>
      </c>
      <c r="C16" s="32" t="s">
        <v>115</v>
      </c>
      <c r="D16" s="32"/>
      <c r="E16" s="32"/>
      <c r="F16" s="32"/>
      <c r="G16" s="32"/>
      <c r="H16" s="33"/>
    </row>
    <row r="17" s="20" customFormat="1" spans="1:8">
      <c r="A17" s="26"/>
      <c r="B17" s="32">
        <v>13</v>
      </c>
      <c r="C17" s="32" t="s">
        <v>115</v>
      </c>
      <c r="D17" s="32"/>
      <c r="E17" s="32"/>
      <c r="F17" s="32"/>
      <c r="G17" s="32"/>
      <c r="H17" s="33"/>
    </row>
    <row r="18" s="20" customFormat="1" spans="1:8">
      <c r="A18" s="26"/>
      <c r="B18" s="32">
        <v>14</v>
      </c>
      <c r="C18" s="32" t="s">
        <v>115</v>
      </c>
      <c r="D18" s="32"/>
      <c r="E18" s="32"/>
      <c r="F18" s="32"/>
      <c r="G18" s="32"/>
      <c r="H18" s="33"/>
    </row>
    <row r="19" s="20" customFormat="1" spans="1:8">
      <c r="A19" s="26"/>
      <c r="B19" s="32">
        <v>15</v>
      </c>
      <c r="C19" s="32" t="s">
        <v>115</v>
      </c>
      <c r="D19" s="32"/>
      <c r="E19" s="32"/>
      <c r="F19" s="32"/>
      <c r="G19" s="32"/>
      <c r="H19" s="33"/>
    </row>
    <row r="20" s="20" customFormat="1" spans="1:8">
      <c r="A20" s="26"/>
      <c r="B20" s="32">
        <v>16</v>
      </c>
      <c r="C20" s="32" t="s">
        <v>115</v>
      </c>
      <c r="D20" s="32"/>
      <c r="E20" s="32"/>
      <c r="F20" s="32"/>
      <c r="G20" s="32"/>
      <c r="H20" s="33"/>
    </row>
    <row r="21" s="20" customFormat="1" spans="1:8">
      <c r="A21" s="26"/>
      <c r="B21" s="32">
        <v>17</v>
      </c>
      <c r="C21" s="32" t="s">
        <v>115</v>
      </c>
      <c r="D21" s="32"/>
      <c r="E21" s="32"/>
      <c r="F21" s="32"/>
      <c r="G21" s="32"/>
      <c r="H21" s="33"/>
    </row>
    <row r="22" s="20" customFormat="1" spans="1:8">
      <c r="A22" s="26"/>
      <c r="B22" s="32">
        <v>18</v>
      </c>
      <c r="C22" s="32" t="s">
        <v>115</v>
      </c>
      <c r="D22" s="32"/>
      <c r="E22" s="32"/>
      <c r="F22" s="32"/>
      <c r="G22" s="32"/>
      <c r="H22" s="33"/>
    </row>
    <row r="23" s="20" customFormat="1" spans="1:8">
      <c r="A23" s="26"/>
      <c r="B23" s="32">
        <v>19</v>
      </c>
      <c r="C23" s="32" t="s">
        <v>115</v>
      </c>
      <c r="D23" s="32"/>
      <c r="E23" s="32"/>
      <c r="F23" s="32"/>
      <c r="G23" s="32"/>
      <c r="H23" s="33"/>
    </row>
    <row r="24" s="20" customFormat="1" spans="1:8">
      <c r="A24" s="26"/>
      <c r="B24" s="34"/>
      <c r="C24" s="34"/>
      <c r="D24" s="34"/>
      <c r="E24" s="34"/>
      <c r="F24" s="34"/>
      <c r="G24" s="34"/>
      <c r="H24" s="25"/>
    </row>
    <row r="25" s="20" customFormat="1" spans="1:8">
      <c r="A25" s="26"/>
      <c r="B25" s="34"/>
      <c r="C25" s="34"/>
      <c r="D25" s="34"/>
      <c r="E25" s="34"/>
      <c r="F25" s="34"/>
      <c r="G25" s="34"/>
      <c r="H25" s="25"/>
    </row>
    <row r="27" s="20" customFormat="1" ht="18.75" spans="1:7">
      <c r="A27" s="27" t="s">
        <v>121</v>
      </c>
      <c r="B27" s="28"/>
      <c r="C27" s="28"/>
      <c r="D27" s="28"/>
      <c r="E27" s="28"/>
      <c r="F27" s="28"/>
      <c r="G27" s="28"/>
    </row>
    <row r="28" s="20" customFormat="1" ht="18.75" spans="1:7">
      <c r="A28" s="35"/>
      <c r="B28" s="36"/>
      <c r="C28" s="36"/>
      <c r="D28" s="36"/>
      <c r="E28" s="36"/>
      <c r="F28" s="36"/>
      <c r="G28" s="36"/>
    </row>
    <row r="29" s="20" customFormat="1" ht="18.75" spans="1:8">
      <c r="A29" s="35"/>
      <c r="B29" s="29" t="s">
        <v>110</v>
      </c>
      <c r="C29" s="29" t="s">
        <v>30</v>
      </c>
      <c r="D29" s="29" t="s">
        <v>111</v>
      </c>
      <c r="E29" s="30" t="s">
        <v>31</v>
      </c>
      <c r="F29" s="29" t="s">
        <v>112</v>
      </c>
      <c r="G29" s="29" t="s">
        <v>113</v>
      </c>
      <c r="H29" s="31" t="s">
        <v>114</v>
      </c>
    </row>
    <row r="30" s="20" customFormat="1" ht="50" customHeight="1" spans="1:8">
      <c r="A30" s="35"/>
      <c r="B30" s="32">
        <v>1</v>
      </c>
      <c r="C30" s="32" t="s">
        <v>122</v>
      </c>
      <c r="D30" s="32" t="s">
        <v>123</v>
      </c>
      <c r="E30" s="32" t="s">
        <v>124</v>
      </c>
      <c r="F30" s="32"/>
      <c r="G30" s="32"/>
      <c r="H30" s="33" t="str">
        <f>_xlfn.DISPIMG("ID_EA63B7762D8D4AAB90B8781DE8C29AC5",1)</f>
        <v>=DISPIMG("ID_EA63B7762D8D4AAB90B8781DE8C29AC5",1)</v>
      </c>
    </row>
    <row r="31" s="20" customFormat="1" ht="50" customHeight="1" spans="1:8">
      <c r="A31" s="35"/>
      <c r="B31" s="32">
        <v>2</v>
      </c>
      <c r="C31" s="32" t="s">
        <v>122</v>
      </c>
      <c r="D31" s="32"/>
      <c r="E31" s="32"/>
      <c r="F31" s="32"/>
      <c r="G31" s="32"/>
      <c r="H31" s="33"/>
    </row>
    <row r="32" s="20" customFormat="1" ht="50" customHeight="1" spans="1:8">
      <c r="A32" s="35"/>
      <c r="B32" s="32">
        <v>3</v>
      </c>
      <c r="C32" s="32" t="s">
        <v>122</v>
      </c>
      <c r="D32" s="32"/>
      <c r="E32" s="32"/>
      <c r="F32" s="32"/>
      <c r="G32" s="32"/>
      <c r="H32" s="33"/>
    </row>
    <row r="33" s="20" customFormat="1" ht="50" customHeight="1" spans="1:8">
      <c r="A33" s="35"/>
      <c r="B33" s="32">
        <v>4</v>
      </c>
      <c r="C33" s="32" t="s">
        <v>122</v>
      </c>
      <c r="D33" s="32"/>
      <c r="E33" s="32"/>
      <c r="F33" s="32"/>
      <c r="G33" s="32"/>
      <c r="H33" s="33"/>
    </row>
    <row r="34" s="20" customFormat="1" ht="50" customHeight="1" spans="1:8">
      <c r="A34" s="35"/>
      <c r="B34" s="32">
        <v>5</v>
      </c>
      <c r="C34" s="32" t="s">
        <v>122</v>
      </c>
      <c r="D34" s="32"/>
      <c r="E34" s="37"/>
      <c r="F34" s="32"/>
      <c r="G34" s="32"/>
      <c r="H34" s="33"/>
    </row>
    <row r="35" s="20" customFormat="1" ht="50" customHeight="1" spans="1:8">
      <c r="A35" s="35"/>
      <c r="B35" s="32">
        <v>6</v>
      </c>
      <c r="C35" s="32" t="s">
        <v>122</v>
      </c>
      <c r="D35" s="32"/>
      <c r="E35" s="32"/>
      <c r="F35" s="32"/>
      <c r="G35" s="32"/>
      <c r="H35" s="33"/>
    </row>
    <row r="36" s="20" customFormat="1" spans="1:1">
      <c r="A36" s="26"/>
    </row>
    <row r="37" s="20" customFormat="1" spans="1:1">
      <c r="A37" s="26"/>
    </row>
    <row r="38" s="21" customFormat="1" ht="18.75" spans="1:1">
      <c r="A38" s="38" t="s">
        <v>125</v>
      </c>
    </row>
    <row r="39" s="20" customFormat="1" ht="18.75" spans="1:7">
      <c r="A39" s="35"/>
      <c r="B39" s="36"/>
      <c r="C39" s="36"/>
      <c r="D39" s="36"/>
      <c r="E39" s="36"/>
      <c r="F39" s="36"/>
      <c r="G39" s="36"/>
    </row>
    <row r="40" s="20" customFormat="1" ht="18.75" spans="1:8">
      <c r="A40" s="35"/>
      <c r="B40" s="29" t="s">
        <v>110</v>
      </c>
      <c r="C40" s="29" t="s">
        <v>30</v>
      </c>
      <c r="D40" s="29" t="s">
        <v>126</v>
      </c>
      <c r="E40" s="30" t="s">
        <v>127</v>
      </c>
      <c r="F40" s="29" t="s">
        <v>112</v>
      </c>
      <c r="G40" s="29" t="s">
        <v>128</v>
      </c>
      <c r="H40" s="31" t="s">
        <v>114</v>
      </c>
    </row>
    <row r="41" s="22" customFormat="1" ht="50" customHeight="1" spans="1:8">
      <c r="A41" s="39"/>
      <c r="B41" s="40">
        <v>1</v>
      </c>
      <c r="C41" s="40" t="s">
        <v>129</v>
      </c>
      <c r="D41" s="40" t="s">
        <v>130</v>
      </c>
      <c r="E41" s="40" t="s">
        <v>131</v>
      </c>
      <c r="F41" s="40" t="s">
        <v>132</v>
      </c>
      <c r="G41" s="40" t="s">
        <v>133</v>
      </c>
      <c r="H41" s="41" t="str">
        <f t="shared" ref="H41:H45" si="0">_xlfn.DISPIMG("ID_7327AA6A557E4708A9F8795E3371EC9B",1)</f>
        <v>=DISPIMG("ID_7327AA6A557E4708A9F8795E3371EC9B",1)</v>
      </c>
    </row>
    <row r="42" s="22" customFormat="1" ht="50" customHeight="1" spans="1:8">
      <c r="A42" s="39"/>
      <c r="B42" s="40">
        <v>2</v>
      </c>
      <c r="C42" s="40" t="s">
        <v>129</v>
      </c>
      <c r="D42" s="40" t="s">
        <v>134</v>
      </c>
      <c r="E42" s="22" t="s">
        <v>135</v>
      </c>
      <c r="F42" s="40" t="s">
        <v>136</v>
      </c>
      <c r="G42" s="40" t="s">
        <v>137</v>
      </c>
      <c r="H42" s="41" t="str">
        <f t="shared" si="0"/>
        <v>=DISPIMG("ID_7327AA6A557E4708A9F8795E3371EC9B",1)</v>
      </c>
    </row>
    <row r="43" s="22" customFormat="1" ht="50" customHeight="1" spans="1:8">
      <c r="A43" s="39"/>
      <c r="B43" s="40">
        <v>3</v>
      </c>
      <c r="C43" s="40" t="s">
        <v>129</v>
      </c>
      <c r="D43" s="40" t="s">
        <v>134</v>
      </c>
      <c r="E43" s="41" t="s">
        <v>138</v>
      </c>
      <c r="F43" s="40" t="s">
        <v>136</v>
      </c>
      <c r="G43" s="40" t="s">
        <v>137</v>
      </c>
      <c r="H43" s="41" t="str">
        <f t="shared" si="0"/>
        <v>=DISPIMG("ID_7327AA6A557E4708A9F8795E3371EC9B",1)</v>
      </c>
    </row>
    <row r="44" s="22" customFormat="1" ht="50" customHeight="1" spans="1:8">
      <c r="A44" s="39"/>
      <c r="B44" s="40">
        <v>4</v>
      </c>
      <c r="C44" s="40" t="s">
        <v>129</v>
      </c>
      <c r="D44" s="40" t="s">
        <v>134</v>
      </c>
      <c r="E44" s="22" t="s">
        <v>139</v>
      </c>
      <c r="F44" s="40" t="s">
        <v>136</v>
      </c>
      <c r="G44" s="40" t="s">
        <v>137</v>
      </c>
      <c r="H44" s="41" t="str">
        <f t="shared" si="0"/>
        <v>=DISPIMG("ID_7327AA6A557E4708A9F8795E3371EC9B",1)</v>
      </c>
    </row>
    <row r="45" s="22" customFormat="1" ht="50" customHeight="1" spans="1:8">
      <c r="A45" s="42"/>
      <c r="B45" s="40">
        <v>5</v>
      </c>
      <c r="C45" s="41" t="s">
        <v>129</v>
      </c>
      <c r="D45" s="40" t="s">
        <v>134</v>
      </c>
      <c r="E45" s="43" t="s">
        <v>140</v>
      </c>
      <c r="F45" s="40" t="s">
        <v>136</v>
      </c>
      <c r="G45" s="40" t="s">
        <v>137</v>
      </c>
      <c r="H45" s="41" t="str">
        <f t="shared" si="0"/>
        <v>=DISPIMG("ID_7327AA6A557E4708A9F8795E3371EC9B",1)</v>
      </c>
    </row>
    <row r="46" s="22" customFormat="1" ht="50" customHeight="1" spans="1:8">
      <c r="A46" s="42"/>
      <c r="B46" s="40">
        <v>6</v>
      </c>
      <c r="C46" s="41" t="s">
        <v>129</v>
      </c>
      <c r="D46" s="40" t="s">
        <v>134</v>
      </c>
      <c r="E46" s="40" t="s">
        <v>141</v>
      </c>
      <c r="F46" s="40" t="s">
        <v>142</v>
      </c>
      <c r="G46" s="40" t="s">
        <v>133</v>
      </c>
      <c r="H46" s="44" t="str">
        <f t="shared" ref="H46:H50" si="1">_xlfn.DISPIMG("ID_3799C8A5C1D04EAF834F844E6DD7AFB1",1)</f>
        <v>=DISPIMG("ID_3799C8A5C1D04EAF834F844E6DD7AFB1",1)</v>
      </c>
    </row>
    <row r="47" s="22" customFormat="1" ht="50" customHeight="1" spans="1:8">
      <c r="A47" s="42"/>
      <c r="B47" s="40">
        <v>7</v>
      </c>
      <c r="C47" s="41" t="s">
        <v>129</v>
      </c>
      <c r="D47" s="40" t="s">
        <v>134</v>
      </c>
      <c r="E47" s="43" t="s">
        <v>143</v>
      </c>
      <c r="F47" s="40" t="s">
        <v>144</v>
      </c>
      <c r="G47" s="40" t="s">
        <v>137</v>
      </c>
      <c r="H47" s="44" t="str">
        <f t="shared" si="1"/>
        <v>=DISPIMG("ID_3799C8A5C1D04EAF834F844E6DD7AFB1",1)</v>
      </c>
    </row>
    <row r="48" s="22" customFormat="1" ht="50" customHeight="1" spans="1:8">
      <c r="A48" s="42"/>
      <c r="B48" s="40">
        <v>8</v>
      </c>
      <c r="C48" s="41" t="s">
        <v>129</v>
      </c>
      <c r="D48" s="40" t="s">
        <v>134</v>
      </c>
      <c r="E48" s="43" t="s">
        <v>145</v>
      </c>
      <c r="F48" s="40" t="s">
        <v>144</v>
      </c>
      <c r="G48" s="40" t="s">
        <v>137</v>
      </c>
      <c r="H48" s="44" t="str">
        <f t="shared" si="1"/>
        <v>=DISPIMG("ID_3799C8A5C1D04EAF834F844E6DD7AFB1",1)</v>
      </c>
    </row>
    <row r="49" s="22" customFormat="1" ht="50" customHeight="1" spans="1:8">
      <c r="A49" s="42"/>
      <c r="B49" s="40">
        <v>9</v>
      </c>
      <c r="C49" s="41" t="s">
        <v>129</v>
      </c>
      <c r="D49" s="40" t="s">
        <v>134</v>
      </c>
      <c r="E49" s="43" t="s">
        <v>146</v>
      </c>
      <c r="F49" s="40" t="s">
        <v>144</v>
      </c>
      <c r="G49" s="40" t="s">
        <v>137</v>
      </c>
      <c r="H49" s="44" t="str">
        <f t="shared" si="1"/>
        <v>=DISPIMG("ID_3799C8A5C1D04EAF834F844E6DD7AFB1",1)</v>
      </c>
    </row>
    <row r="50" s="22" customFormat="1" ht="50" customHeight="1" spans="1:8">
      <c r="A50" s="42"/>
      <c r="B50" s="40">
        <v>10</v>
      </c>
      <c r="C50" s="41" t="s">
        <v>129</v>
      </c>
      <c r="D50" s="40" t="s">
        <v>134</v>
      </c>
      <c r="E50" s="43" t="s">
        <v>147</v>
      </c>
      <c r="F50" s="40" t="s">
        <v>144</v>
      </c>
      <c r="G50" s="40" t="s">
        <v>137</v>
      </c>
      <c r="H50" s="44" t="str">
        <f t="shared" si="1"/>
        <v>=DISPIMG("ID_3799C8A5C1D04EAF834F844E6DD7AFB1",1)</v>
      </c>
    </row>
    <row r="51" s="22" customFormat="1" ht="50" customHeight="1" spans="1:8">
      <c r="A51" s="42"/>
      <c r="B51" s="40">
        <v>11</v>
      </c>
      <c r="C51" s="41" t="s">
        <v>129</v>
      </c>
      <c r="D51" s="40" t="s">
        <v>134</v>
      </c>
      <c r="E51" s="43" t="s">
        <v>148</v>
      </c>
      <c r="F51" s="40" t="s">
        <v>142</v>
      </c>
      <c r="G51" s="40" t="s">
        <v>133</v>
      </c>
      <c r="H51" s="44" t="str">
        <f t="shared" ref="H51:H55" si="2">_xlfn.DISPIMG("ID_0D589DAC629740FA9A392C840FD0CDAD",1)</f>
        <v>=DISPIMG("ID_0D589DAC629740FA9A392C840FD0CDAD",1)</v>
      </c>
    </row>
    <row r="52" s="22" customFormat="1" ht="50" customHeight="1" spans="1:8">
      <c r="A52" s="42"/>
      <c r="B52" s="40">
        <v>12</v>
      </c>
      <c r="C52" s="41" t="s">
        <v>129</v>
      </c>
      <c r="D52" s="40" t="s">
        <v>134</v>
      </c>
      <c r="E52" s="43" t="s">
        <v>149</v>
      </c>
      <c r="F52" s="40" t="s">
        <v>150</v>
      </c>
      <c r="G52" s="40" t="s">
        <v>137</v>
      </c>
      <c r="H52" s="44" t="str">
        <f t="shared" si="2"/>
        <v>=DISPIMG("ID_0D589DAC629740FA9A392C840FD0CDAD",1)</v>
      </c>
    </row>
    <row r="53" s="22" customFormat="1" ht="50" customHeight="1" spans="1:8">
      <c r="A53" s="42"/>
      <c r="B53" s="40">
        <v>13</v>
      </c>
      <c r="C53" s="41" t="s">
        <v>129</v>
      </c>
      <c r="D53" s="40" t="s">
        <v>134</v>
      </c>
      <c r="E53" s="43" t="s">
        <v>151</v>
      </c>
      <c r="F53" s="40" t="s">
        <v>150</v>
      </c>
      <c r="G53" s="40" t="s">
        <v>137</v>
      </c>
      <c r="H53" s="44" t="str">
        <f t="shared" si="2"/>
        <v>=DISPIMG("ID_0D589DAC629740FA9A392C840FD0CDAD",1)</v>
      </c>
    </row>
    <row r="54" s="22" customFormat="1" ht="50" customHeight="1" spans="1:8">
      <c r="A54" s="42"/>
      <c r="B54" s="40"/>
      <c r="C54" s="41" t="s">
        <v>129</v>
      </c>
      <c r="D54" s="40" t="s">
        <v>134</v>
      </c>
      <c r="E54" s="43" t="s">
        <v>152</v>
      </c>
      <c r="F54" s="40" t="s">
        <v>150</v>
      </c>
      <c r="G54" s="40" t="s">
        <v>137</v>
      </c>
      <c r="H54" s="44" t="str">
        <f t="shared" si="2"/>
        <v>=DISPIMG("ID_0D589DAC629740FA9A392C840FD0CDAD",1)</v>
      </c>
    </row>
    <row r="55" s="22" customFormat="1" ht="50" customHeight="1" spans="1:8">
      <c r="A55" s="42"/>
      <c r="B55" s="40"/>
      <c r="C55" s="41" t="s">
        <v>129</v>
      </c>
      <c r="D55" s="40" t="s">
        <v>134</v>
      </c>
      <c r="E55" s="43" t="s">
        <v>153</v>
      </c>
      <c r="F55" s="40" t="s">
        <v>150</v>
      </c>
      <c r="G55" s="40" t="s">
        <v>137</v>
      </c>
      <c r="H55" s="44" t="str">
        <f t="shared" si="2"/>
        <v>=DISPIMG("ID_0D589DAC629740FA9A392C840FD0CDAD",1)</v>
      </c>
    </row>
    <row r="56" s="22" customFormat="1" ht="50" customHeight="1" spans="1:8">
      <c r="A56" s="42"/>
      <c r="B56" s="40"/>
      <c r="C56" s="41" t="s">
        <v>129</v>
      </c>
      <c r="D56" s="40" t="s">
        <v>134</v>
      </c>
      <c r="E56" s="43" t="s">
        <v>154</v>
      </c>
      <c r="F56" s="40" t="s">
        <v>142</v>
      </c>
      <c r="G56" s="40" t="s">
        <v>133</v>
      </c>
      <c r="H56" s="44" t="str">
        <f t="shared" ref="H56:H60" si="3">_xlfn.DISPIMG("ID_24962EA56184494DB9A8ED9B864D6A5A",1)</f>
        <v>=DISPIMG("ID_24962EA56184494DB9A8ED9B864D6A5A",1)</v>
      </c>
    </row>
    <row r="57" s="22" customFormat="1" ht="50" customHeight="1" spans="1:8">
      <c r="A57" s="42"/>
      <c r="B57" s="40"/>
      <c r="C57" s="41" t="s">
        <v>129</v>
      </c>
      <c r="D57" s="40" t="s">
        <v>134</v>
      </c>
      <c r="E57" s="43" t="s">
        <v>155</v>
      </c>
      <c r="F57" s="40" t="s">
        <v>150</v>
      </c>
      <c r="G57" s="40" t="s">
        <v>137</v>
      </c>
      <c r="H57" s="44" t="str">
        <f t="shared" si="3"/>
        <v>=DISPIMG("ID_24962EA56184494DB9A8ED9B864D6A5A",1)</v>
      </c>
    </row>
    <row r="58" s="22" customFormat="1" ht="50" customHeight="1" spans="1:8">
      <c r="A58" s="42"/>
      <c r="B58" s="40"/>
      <c r="C58" s="41" t="s">
        <v>129</v>
      </c>
      <c r="D58" s="40" t="s">
        <v>134</v>
      </c>
      <c r="E58" s="43" t="s">
        <v>156</v>
      </c>
      <c r="F58" s="40" t="s">
        <v>150</v>
      </c>
      <c r="G58" s="40" t="s">
        <v>137</v>
      </c>
      <c r="H58" s="44" t="str">
        <f t="shared" si="3"/>
        <v>=DISPIMG("ID_24962EA56184494DB9A8ED9B864D6A5A",1)</v>
      </c>
    </row>
    <row r="59" s="22" customFormat="1" ht="50" customHeight="1" spans="1:8">
      <c r="A59" s="42"/>
      <c r="B59" s="40"/>
      <c r="C59" s="41" t="s">
        <v>129</v>
      </c>
      <c r="D59" s="40" t="s">
        <v>134</v>
      </c>
      <c r="E59" s="43" t="s">
        <v>157</v>
      </c>
      <c r="F59" s="40" t="s">
        <v>150</v>
      </c>
      <c r="G59" s="40" t="s">
        <v>137</v>
      </c>
      <c r="H59" s="44" t="str">
        <f t="shared" si="3"/>
        <v>=DISPIMG("ID_24962EA56184494DB9A8ED9B864D6A5A",1)</v>
      </c>
    </row>
    <row r="60" s="22" customFormat="1" ht="50" customHeight="1" spans="1:8">
      <c r="A60" s="42"/>
      <c r="B60" s="40"/>
      <c r="C60" s="41" t="s">
        <v>129</v>
      </c>
      <c r="D60" s="40" t="s">
        <v>134</v>
      </c>
      <c r="E60" s="43" t="s">
        <v>158</v>
      </c>
      <c r="F60" s="40" t="s">
        <v>150</v>
      </c>
      <c r="G60" s="40" t="s">
        <v>137</v>
      </c>
      <c r="H60" s="44" t="str">
        <f t="shared" si="3"/>
        <v>=DISPIMG("ID_24962EA56184494DB9A8ED9B864D6A5A",1)</v>
      </c>
    </row>
    <row r="61" s="22" customFormat="1" ht="50" customHeight="1" spans="1:8">
      <c r="A61" s="42"/>
      <c r="B61" s="40"/>
      <c r="C61" s="41" t="s">
        <v>129</v>
      </c>
      <c r="D61" s="40" t="s">
        <v>134</v>
      </c>
      <c r="E61" s="43" t="s">
        <v>159</v>
      </c>
      <c r="F61" s="40" t="s">
        <v>142</v>
      </c>
      <c r="G61" s="40" t="s">
        <v>133</v>
      </c>
      <c r="H61" s="44" t="str">
        <f t="shared" ref="H61:H65" si="4">_xlfn.DISPIMG("ID_2E299B8C9C1F443BBC1D3A1748D43F5F",1)</f>
        <v>=DISPIMG("ID_2E299B8C9C1F443BBC1D3A1748D43F5F",1)</v>
      </c>
    </row>
    <row r="62" s="22" customFormat="1" ht="50" customHeight="1" spans="1:8">
      <c r="A62" s="42"/>
      <c r="B62" s="40"/>
      <c r="C62" s="41" t="s">
        <v>129</v>
      </c>
      <c r="D62" s="40" t="s">
        <v>134</v>
      </c>
      <c r="E62" s="43" t="s">
        <v>160</v>
      </c>
      <c r="F62" s="40" t="s">
        <v>161</v>
      </c>
      <c r="G62" s="40" t="s">
        <v>137</v>
      </c>
      <c r="H62" s="44" t="str">
        <f t="shared" si="4"/>
        <v>=DISPIMG("ID_2E299B8C9C1F443BBC1D3A1748D43F5F",1)</v>
      </c>
    </row>
    <row r="63" s="22" customFormat="1" ht="50" customHeight="1" spans="1:8">
      <c r="A63" s="42"/>
      <c r="B63" s="40"/>
      <c r="C63" s="41" t="s">
        <v>129</v>
      </c>
      <c r="D63" s="40" t="s">
        <v>134</v>
      </c>
      <c r="E63" s="43" t="s">
        <v>162</v>
      </c>
      <c r="F63" s="40" t="s">
        <v>161</v>
      </c>
      <c r="G63" s="40" t="s">
        <v>137</v>
      </c>
      <c r="H63" s="44" t="str">
        <f t="shared" si="4"/>
        <v>=DISPIMG("ID_2E299B8C9C1F443BBC1D3A1748D43F5F",1)</v>
      </c>
    </row>
    <row r="64" s="22" customFormat="1" ht="50" customHeight="1" spans="1:8">
      <c r="A64" s="42"/>
      <c r="B64" s="40"/>
      <c r="C64" s="41" t="s">
        <v>129</v>
      </c>
      <c r="D64" s="40" t="s">
        <v>134</v>
      </c>
      <c r="E64" s="43" t="s">
        <v>163</v>
      </c>
      <c r="F64" s="40" t="s">
        <v>161</v>
      </c>
      <c r="G64" s="40" t="s">
        <v>137</v>
      </c>
      <c r="H64" s="44" t="str">
        <f t="shared" si="4"/>
        <v>=DISPIMG("ID_2E299B8C9C1F443BBC1D3A1748D43F5F",1)</v>
      </c>
    </row>
    <row r="65" s="22" customFormat="1" ht="50" customHeight="1" spans="1:8">
      <c r="A65" s="42"/>
      <c r="B65" s="40"/>
      <c r="C65" s="41" t="s">
        <v>129</v>
      </c>
      <c r="D65" s="40" t="s">
        <v>134</v>
      </c>
      <c r="E65" s="43" t="s">
        <v>164</v>
      </c>
      <c r="F65" s="40" t="s">
        <v>161</v>
      </c>
      <c r="G65" s="40" t="s">
        <v>137</v>
      </c>
      <c r="H65" s="44" t="str">
        <f t="shared" si="4"/>
        <v>=DISPIMG("ID_2E299B8C9C1F443BBC1D3A1748D43F5F",1)</v>
      </c>
    </row>
    <row r="66" s="23" customFormat="1" ht="50" customHeight="1" spans="1:8">
      <c r="A66" s="45"/>
      <c r="B66" s="46"/>
      <c r="C66" s="47" t="s">
        <v>129</v>
      </c>
      <c r="D66" s="47" t="s">
        <v>165</v>
      </c>
      <c r="E66" s="48" t="s">
        <v>166</v>
      </c>
      <c r="F66" s="46" t="s">
        <v>167</v>
      </c>
      <c r="G66" s="46" t="s">
        <v>133</v>
      </c>
      <c r="H66" s="49" t="str">
        <f t="shared" ref="H66:H70" si="5">_xlfn.DISPIMG("ID_0D7614AFED5F4A27A2FB58C33F1AF25F",1)</f>
        <v>=DISPIMG("ID_0D7614AFED5F4A27A2FB58C33F1AF25F",1)</v>
      </c>
    </row>
    <row r="67" s="23" customFormat="1" ht="50" customHeight="1" spans="1:8">
      <c r="A67" s="45"/>
      <c r="B67" s="46"/>
      <c r="C67" s="47" t="s">
        <v>129</v>
      </c>
      <c r="D67" s="47" t="s">
        <v>165</v>
      </c>
      <c r="E67" s="48" t="s">
        <v>168</v>
      </c>
      <c r="F67" s="46" t="s">
        <v>169</v>
      </c>
      <c r="G67" s="46" t="s">
        <v>137</v>
      </c>
      <c r="H67" s="49" t="str">
        <f t="shared" si="5"/>
        <v>=DISPIMG("ID_0D7614AFED5F4A27A2FB58C33F1AF25F",1)</v>
      </c>
    </row>
    <row r="68" s="23" customFormat="1" ht="50" customHeight="1" spans="1:8">
      <c r="A68" s="45"/>
      <c r="B68" s="46"/>
      <c r="C68" s="47" t="s">
        <v>129</v>
      </c>
      <c r="D68" s="47" t="s">
        <v>165</v>
      </c>
      <c r="E68" s="48" t="s">
        <v>170</v>
      </c>
      <c r="F68" s="46" t="s">
        <v>169</v>
      </c>
      <c r="G68" s="46" t="s">
        <v>137</v>
      </c>
      <c r="H68" s="49" t="str">
        <f t="shared" si="5"/>
        <v>=DISPIMG("ID_0D7614AFED5F4A27A2FB58C33F1AF25F",1)</v>
      </c>
    </row>
    <row r="69" s="23" customFormat="1" ht="50" customHeight="1" spans="1:8">
      <c r="A69" s="45"/>
      <c r="B69" s="46"/>
      <c r="C69" s="47" t="s">
        <v>129</v>
      </c>
      <c r="D69" s="47" t="s">
        <v>165</v>
      </c>
      <c r="E69" s="48" t="s">
        <v>171</v>
      </c>
      <c r="F69" s="46" t="s">
        <v>169</v>
      </c>
      <c r="G69" s="46" t="s">
        <v>137</v>
      </c>
      <c r="H69" s="49" t="str">
        <f t="shared" si="5"/>
        <v>=DISPIMG("ID_0D7614AFED5F4A27A2FB58C33F1AF25F",1)</v>
      </c>
    </row>
    <row r="70" s="23" customFormat="1" ht="50" customHeight="1" spans="1:8">
      <c r="A70" s="45"/>
      <c r="B70" s="46"/>
      <c r="C70" s="47" t="s">
        <v>129</v>
      </c>
      <c r="D70" s="47" t="s">
        <v>165</v>
      </c>
      <c r="E70" s="48" t="s">
        <v>172</v>
      </c>
      <c r="F70" s="46" t="s">
        <v>169</v>
      </c>
      <c r="G70" s="46" t="s">
        <v>137</v>
      </c>
      <c r="H70" s="49" t="str">
        <f t="shared" si="5"/>
        <v>=DISPIMG("ID_0D7614AFED5F4A27A2FB58C33F1AF25F",1)</v>
      </c>
    </row>
    <row r="71" s="23" customFormat="1" ht="50" customHeight="1" spans="1:8">
      <c r="A71" s="45"/>
      <c r="B71" s="46"/>
      <c r="C71" s="47" t="s">
        <v>129</v>
      </c>
      <c r="D71" s="47" t="s">
        <v>165</v>
      </c>
      <c r="E71" s="48" t="s">
        <v>173</v>
      </c>
      <c r="F71" s="46" t="s">
        <v>167</v>
      </c>
      <c r="G71" s="46" t="s">
        <v>133</v>
      </c>
      <c r="H71" s="49" t="str">
        <f t="shared" ref="H71:H75" si="6">_xlfn.DISPIMG("ID_16004F963A7F419DAF54A47D25B08044",1)</f>
        <v>=DISPIMG("ID_16004F963A7F419DAF54A47D25B08044",1)</v>
      </c>
    </row>
    <row r="72" s="23" customFormat="1" ht="50" customHeight="1" spans="1:8">
      <c r="A72" s="45"/>
      <c r="B72" s="46"/>
      <c r="C72" s="47" t="s">
        <v>129</v>
      </c>
      <c r="D72" s="47" t="s">
        <v>165</v>
      </c>
      <c r="E72" s="48" t="s">
        <v>174</v>
      </c>
      <c r="F72" s="46" t="s">
        <v>175</v>
      </c>
      <c r="G72" s="46" t="s">
        <v>137</v>
      </c>
      <c r="H72" s="49" t="str">
        <f t="shared" si="6"/>
        <v>=DISPIMG("ID_16004F963A7F419DAF54A47D25B08044",1)</v>
      </c>
    </row>
    <row r="73" s="23" customFormat="1" ht="50" customHeight="1" spans="1:8">
      <c r="A73" s="45"/>
      <c r="B73" s="46"/>
      <c r="C73" s="47" t="s">
        <v>129</v>
      </c>
      <c r="D73" s="47" t="s">
        <v>165</v>
      </c>
      <c r="E73" s="48" t="s">
        <v>176</v>
      </c>
      <c r="F73" s="46" t="s">
        <v>175</v>
      </c>
      <c r="G73" s="46" t="s">
        <v>137</v>
      </c>
      <c r="H73" s="49" t="str">
        <f t="shared" si="6"/>
        <v>=DISPIMG("ID_16004F963A7F419DAF54A47D25B08044",1)</v>
      </c>
    </row>
    <row r="74" s="23" customFormat="1" ht="50" customHeight="1" spans="1:8">
      <c r="A74" s="45"/>
      <c r="B74" s="46"/>
      <c r="C74" s="47" t="s">
        <v>129</v>
      </c>
      <c r="D74" s="47" t="s">
        <v>165</v>
      </c>
      <c r="E74" s="48" t="s">
        <v>177</v>
      </c>
      <c r="F74" s="46" t="s">
        <v>175</v>
      </c>
      <c r="G74" s="46" t="s">
        <v>137</v>
      </c>
      <c r="H74" s="49" t="str">
        <f t="shared" si="6"/>
        <v>=DISPIMG("ID_16004F963A7F419DAF54A47D25B08044",1)</v>
      </c>
    </row>
    <row r="75" s="23" customFormat="1" ht="50" customHeight="1" spans="1:8">
      <c r="A75" s="45"/>
      <c r="B75" s="46"/>
      <c r="C75" s="47" t="s">
        <v>129</v>
      </c>
      <c r="D75" s="47" t="s">
        <v>165</v>
      </c>
      <c r="E75" s="48" t="s">
        <v>178</v>
      </c>
      <c r="F75" s="46" t="s">
        <v>175</v>
      </c>
      <c r="G75" s="46" t="s">
        <v>137</v>
      </c>
      <c r="H75" s="49" t="str">
        <f t="shared" si="6"/>
        <v>=DISPIMG("ID_16004F963A7F419DAF54A47D25B08044",1)</v>
      </c>
    </row>
    <row r="76" s="23" customFormat="1" ht="50" customHeight="1" spans="1:8">
      <c r="A76" s="45"/>
      <c r="B76" s="46"/>
      <c r="C76" s="47" t="s">
        <v>129</v>
      </c>
      <c r="D76" s="47" t="s">
        <v>165</v>
      </c>
      <c r="E76" s="48" t="s">
        <v>179</v>
      </c>
      <c r="F76" s="46" t="s">
        <v>167</v>
      </c>
      <c r="G76" s="46" t="s">
        <v>133</v>
      </c>
      <c r="H76" s="49" t="str">
        <f t="shared" ref="H76:H80" si="7">_xlfn.DISPIMG("ID_CF34F1DEE70745B996A92934BCBCD5E6",1)</f>
        <v>=DISPIMG("ID_CF34F1DEE70745B996A92934BCBCD5E6",1)</v>
      </c>
    </row>
    <row r="77" s="23" customFormat="1" ht="50" customHeight="1" spans="1:8">
      <c r="A77" s="45"/>
      <c r="B77" s="46"/>
      <c r="C77" s="47" t="s">
        <v>129</v>
      </c>
      <c r="D77" s="47" t="s">
        <v>165</v>
      </c>
      <c r="E77" s="48" t="s">
        <v>179</v>
      </c>
      <c r="F77" s="46" t="s">
        <v>180</v>
      </c>
      <c r="G77" s="46" t="s">
        <v>137</v>
      </c>
      <c r="H77" s="49" t="str">
        <f t="shared" si="7"/>
        <v>=DISPIMG("ID_CF34F1DEE70745B996A92934BCBCD5E6",1)</v>
      </c>
    </row>
    <row r="78" s="23" customFormat="1" ht="50" customHeight="1" spans="1:8">
      <c r="A78" s="45"/>
      <c r="B78" s="46"/>
      <c r="C78" s="47" t="s">
        <v>129</v>
      </c>
      <c r="D78" s="47" t="s">
        <v>165</v>
      </c>
      <c r="E78" s="48" t="s">
        <v>179</v>
      </c>
      <c r="F78" s="46" t="s">
        <v>180</v>
      </c>
      <c r="G78" s="46" t="s">
        <v>137</v>
      </c>
      <c r="H78" s="49" t="str">
        <f t="shared" si="7"/>
        <v>=DISPIMG("ID_CF34F1DEE70745B996A92934BCBCD5E6",1)</v>
      </c>
    </row>
    <row r="79" s="23" customFormat="1" ht="50" customHeight="1" spans="1:8">
      <c r="A79" s="45"/>
      <c r="B79" s="46"/>
      <c r="C79" s="47" t="s">
        <v>129</v>
      </c>
      <c r="D79" s="47" t="s">
        <v>165</v>
      </c>
      <c r="E79" s="48" t="s">
        <v>179</v>
      </c>
      <c r="F79" s="46" t="s">
        <v>180</v>
      </c>
      <c r="G79" s="46" t="s">
        <v>137</v>
      </c>
      <c r="H79" s="49" t="str">
        <f t="shared" si="7"/>
        <v>=DISPIMG("ID_CF34F1DEE70745B996A92934BCBCD5E6",1)</v>
      </c>
    </row>
    <row r="80" s="23" customFormat="1" ht="50" customHeight="1" spans="1:8">
      <c r="A80" s="45"/>
      <c r="B80" s="46"/>
      <c r="C80" s="47" t="s">
        <v>129</v>
      </c>
      <c r="D80" s="47" t="s">
        <v>165</v>
      </c>
      <c r="E80" s="48" t="s">
        <v>179</v>
      </c>
      <c r="F80" s="46" t="s">
        <v>180</v>
      </c>
      <c r="G80" s="46" t="s">
        <v>137</v>
      </c>
      <c r="H80" s="49" t="str">
        <f t="shared" si="7"/>
        <v>=DISPIMG("ID_CF34F1DEE70745B996A92934BCBCD5E6",1)</v>
      </c>
    </row>
    <row r="81" s="23" customFormat="1" ht="50" customHeight="1" spans="1:8">
      <c r="A81" s="45"/>
      <c r="B81" s="46"/>
      <c r="C81" s="47" t="s">
        <v>129</v>
      </c>
      <c r="D81" s="47" t="s">
        <v>165</v>
      </c>
      <c r="E81" s="48" t="s">
        <v>181</v>
      </c>
      <c r="F81" s="46" t="s">
        <v>167</v>
      </c>
      <c r="G81" s="46" t="s">
        <v>133</v>
      </c>
      <c r="H81" s="49" t="str">
        <f t="shared" ref="H81:H85" si="8">_xlfn.DISPIMG("ID_F5409FC471484BCE821AD21A1ACE7063",1)</f>
        <v>=DISPIMG("ID_F5409FC471484BCE821AD21A1ACE7063",1)</v>
      </c>
    </row>
    <row r="82" s="23" customFormat="1" ht="50" customHeight="1" spans="1:8">
      <c r="A82" s="45"/>
      <c r="B82" s="46"/>
      <c r="C82" s="47" t="s">
        <v>129</v>
      </c>
      <c r="D82" s="47" t="s">
        <v>165</v>
      </c>
      <c r="E82" s="48" t="s">
        <v>182</v>
      </c>
      <c r="F82" s="46" t="s">
        <v>183</v>
      </c>
      <c r="G82" s="46" t="s">
        <v>137</v>
      </c>
      <c r="H82" s="49" t="str">
        <f t="shared" si="8"/>
        <v>=DISPIMG("ID_F5409FC471484BCE821AD21A1ACE7063",1)</v>
      </c>
    </row>
    <row r="83" s="23" customFormat="1" ht="50" customHeight="1" spans="1:8">
      <c r="A83" s="45"/>
      <c r="B83" s="46"/>
      <c r="C83" s="47" t="s">
        <v>129</v>
      </c>
      <c r="D83" s="47" t="s">
        <v>165</v>
      </c>
      <c r="E83" s="48" t="s">
        <v>184</v>
      </c>
      <c r="F83" s="46" t="s">
        <v>183</v>
      </c>
      <c r="G83" s="46" t="s">
        <v>137</v>
      </c>
      <c r="H83" s="49" t="str">
        <f t="shared" si="8"/>
        <v>=DISPIMG("ID_F5409FC471484BCE821AD21A1ACE7063",1)</v>
      </c>
    </row>
    <row r="84" s="23" customFormat="1" ht="50" customHeight="1" spans="1:8">
      <c r="A84" s="45"/>
      <c r="B84" s="46"/>
      <c r="C84" s="47" t="s">
        <v>129</v>
      </c>
      <c r="D84" s="47" t="s">
        <v>165</v>
      </c>
      <c r="E84" s="48" t="s">
        <v>185</v>
      </c>
      <c r="F84" s="46" t="s">
        <v>183</v>
      </c>
      <c r="G84" s="46" t="s">
        <v>137</v>
      </c>
      <c r="H84" s="49" t="str">
        <f t="shared" si="8"/>
        <v>=DISPIMG("ID_F5409FC471484BCE821AD21A1ACE7063",1)</v>
      </c>
    </row>
    <row r="85" s="23" customFormat="1" ht="50" customHeight="1" spans="1:8">
      <c r="A85" s="45"/>
      <c r="B85" s="46"/>
      <c r="C85" s="47" t="s">
        <v>129</v>
      </c>
      <c r="D85" s="47" t="s">
        <v>165</v>
      </c>
      <c r="E85" s="48" t="s">
        <v>186</v>
      </c>
      <c r="F85" s="46" t="s">
        <v>183</v>
      </c>
      <c r="G85" s="46" t="s">
        <v>137</v>
      </c>
      <c r="H85" s="49" t="str">
        <f t="shared" si="8"/>
        <v>=DISPIMG("ID_F5409FC471484BCE821AD21A1ACE7063",1)</v>
      </c>
    </row>
    <row r="86" s="23" customFormat="1" ht="50" customHeight="1" spans="1:8">
      <c r="A86" s="45"/>
      <c r="B86" s="46"/>
      <c r="C86" s="47" t="s">
        <v>129</v>
      </c>
      <c r="D86" s="47" t="s">
        <v>165</v>
      </c>
      <c r="E86" s="48" t="s">
        <v>187</v>
      </c>
      <c r="F86" s="46" t="s">
        <v>167</v>
      </c>
      <c r="G86" s="46" t="s">
        <v>133</v>
      </c>
      <c r="H86" s="49" t="str">
        <f t="shared" ref="H86:H90" si="9">_xlfn.DISPIMG("ID_115CFC26005C472C9B6FDD7F3A1BCDA7",1)</f>
        <v>=DISPIMG("ID_115CFC26005C472C9B6FDD7F3A1BCDA7",1)</v>
      </c>
    </row>
    <row r="87" s="23" customFormat="1" ht="50" customHeight="1" spans="1:8">
      <c r="A87" s="45"/>
      <c r="B87" s="46"/>
      <c r="C87" s="47" t="s">
        <v>129</v>
      </c>
      <c r="D87" s="47" t="s">
        <v>165</v>
      </c>
      <c r="E87" s="48" t="s">
        <v>188</v>
      </c>
      <c r="F87" s="46" t="s">
        <v>189</v>
      </c>
      <c r="G87" s="46" t="s">
        <v>137</v>
      </c>
      <c r="H87" s="49" t="str">
        <f t="shared" si="9"/>
        <v>=DISPIMG("ID_115CFC26005C472C9B6FDD7F3A1BCDA7",1)</v>
      </c>
    </row>
    <row r="88" s="23" customFormat="1" ht="50" customHeight="1" spans="1:8">
      <c r="A88" s="45"/>
      <c r="B88" s="46"/>
      <c r="C88" s="47" t="s">
        <v>129</v>
      </c>
      <c r="D88" s="47" t="s">
        <v>165</v>
      </c>
      <c r="E88" s="48" t="s">
        <v>190</v>
      </c>
      <c r="F88" s="46" t="s">
        <v>189</v>
      </c>
      <c r="G88" s="46" t="s">
        <v>137</v>
      </c>
      <c r="H88" s="49" t="str">
        <f t="shared" si="9"/>
        <v>=DISPIMG("ID_115CFC26005C472C9B6FDD7F3A1BCDA7",1)</v>
      </c>
    </row>
    <row r="89" s="23" customFormat="1" ht="50" customHeight="1" spans="1:8">
      <c r="A89" s="45"/>
      <c r="B89" s="46"/>
      <c r="C89" s="47" t="s">
        <v>129</v>
      </c>
      <c r="D89" s="47" t="s">
        <v>165</v>
      </c>
      <c r="E89" s="48" t="s">
        <v>191</v>
      </c>
      <c r="F89" s="46" t="s">
        <v>189</v>
      </c>
      <c r="G89" s="46" t="s">
        <v>137</v>
      </c>
      <c r="H89" s="49" t="str">
        <f t="shared" si="9"/>
        <v>=DISPIMG("ID_115CFC26005C472C9B6FDD7F3A1BCDA7",1)</v>
      </c>
    </row>
    <row r="90" s="23" customFormat="1" ht="50" customHeight="1" spans="1:8">
      <c r="A90" s="45"/>
      <c r="B90" s="46"/>
      <c r="C90" s="47" t="s">
        <v>129</v>
      </c>
      <c r="D90" s="47" t="s">
        <v>165</v>
      </c>
      <c r="E90" s="48" t="s">
        <v>192</v>
      </c>
      <c r="F90" s="46" t="s">
        <v>189</v>
      </c>
      <c r="G90" s="46" t="s">
        <v>137</v>
      </c>
      <c r="H90" s="49" t="str">
        <f t="shared" si="9"/>
        <v>=DISPIMG("ID_115CFC26005C472C9B6FDD7F3A1BCDA7",1)</v>
      </c>
    </row>
    <row r="91" s="24" customFormat="1" ht="50" customHeight="1" spans="1:8">
      <c r="A91" s="50"/>
      <c r="B91" s="51"/>
      <c r="C91" s="52" t="s">
        <v>129</v>
      </c>
      <c r="D91" s="52" t="s">
        <v>193</v>
      </c>
      <c r="E91" s="53" t="s">
        <v>194</v>
      </c>
      <c r="F91" s="51" t="s">
        <v>195</v>
      </c>
      <c r="G91" s="51" t="s">
        <v>133</v>
      </c>
      <c r="H91" s="54" t="str">
        <f t="shared" ref="H91:H95" si="10">_xlfn.DISPIMG("ID_3B23CE748CE54AD291EDBB2B87070598",1)</f>
        <v>=DISPIMG("ID_3B23CE748CE54AD291EDBB2B87070598",1)</v>
      </c>
    </row>
    <row r="92" s="24" customFormat="1" ht="50" customHeight="1" spans="1:8">
      <c r="A92" s="50"/>
      <c r="B92" s="51"/>
      <c r="C92" s="52" t="s">
        <v>129</v>
      </c>
      <c r="D92" s="52" t="s">
        <v>193</v>
      </c>
      <c r="E92" s="53" t="s">
        <v>196</v>
      </c>
      <c r="F92" s="51" t="s">
        <v>197</v>
      </c>
      <c r="G92" s="51" t="s">
        <v>137</v>
      </c>
      <c r="H92" s="54" t="str">
        <f t="shared" si="10"/>
        <v>=DISPIMG("ID_3B23CE748CE54AD291EDBB2B87070598",1)</v>
      </c>
    </row>
    <row r="93" s="24" customFormat="1" ht="50" customHeight="1" spans="1:8">
      <c r="A93" s="50"/>
      <c r="B93" s="51"/>
      <c r="C93" s="52" t="s">
        <v>129</v>
      </c>
      <c r="D93" s="52" t="s">
        <v>193</v>
      </c>
      <c r="E93" s="53" t="s">
        <v>198</v>
      </c>
      <c r="F93" s="51" t="s">
        <v>197</v>
      </c>
      <c r="G93" s="51" t="s">
        <v>137</v>
      </c>
      <c r="H93" s="54" t="str">
        <f t="shared" si="10"/>
        <v>=DISPIMG("ID_3B23CE748CE54AD291EDBB2B87070598",1)</v>
      </c>
    </row>
    <row r="94" s="24" customFormat="1" ht="50" customHeight="1" spans="1:8">
      <c r="A94" s="50"/>
      <c r="B94" s="51"/>
      <c r="C94" s="52" t="s">
        <v>129</v>
      </c>
      <c r="D94" s="52" t="s">
        <v>193</v>
      </c>
      <c r="E94" s="53" t="s">
        <v>199</v>
      </c>
      <c r="F94" s="51" t="s">
        <v>197</v>
      </c>
      <c r="G94" s="51" t="s">
        <v>137</v>
      </c>
      <c r="H94" s="54" t="str">
        <f t="shared" si="10"/>
        <v>=DISPIMG("ID_3B23CE748CE54AD291EDBB2B87070598",1)</v>
      </c>
    </row>
    <row r="95" s="24" customFormat="1" ht="50" customHeight="1" spans="1:8">
      <c r="A95" s="50"/>
      <c r="B95" s="51"/>
      <c r="C95" s="52" t="s">
        <v>129</v>
      </c>
      <c r="D95" s="52" t="s">
        <v>193</v>
      </c>
      <c r="E95" s="53" t="s">
        <v>200</v>
      </c>
      <c r="F95" s="51" t="s">
        <v>197</v>
      </c>
      <c r="G95" s="51" t="s">
        <v>137</v>
      </c>
      <c r="H95" s="54" t="str">
        <f t="shared" si="10"/>
        <v>=DISPIMG("ID_3B23CE748CE54AD291EDBB2B87070598",1)</v>
      </c>
    </row>
    <row r="96" s="24" customFormat="1" ht="50" customHeight="1" spans="1:8">
      <c r="A96" s="50"/>
      <c r="B96" s="51"/>
      <c r="C96" s="52" t="s">
        <v>129</v>
      </c>
      <c r="D96" s="52" t="s">
        <v>193</v>
      </c>
      <c r="E96" s="53" t="s">
        <v>201</v>
      </c>
      <c r="F96" s="51" t="s">
        <v>195</v>
      </c>
      <c r="G96" s="51" t="s">
        <v>133</v>
      </c>
      <c r="H96" s="54" t="str">
        <f t="shared" ref="H96:H100" si="11">_xlfn.DISPIMG("ID_E100860D608F4F20ABCD239925E412AD",1)</f>
        <v>=DISPIMG("ID_E100860D608F4F20ABCD239925E412AD",1)</v>
      </c>
    </row>
    <row r="97" s="24" customFormat="1" ht="50" customHeight="1" spans="1:8">
      <c r="A97" s="50"/>
      <c r="B97" s="51"/>
      <c r="C97" s="52" t="s">
        <v>129</v>
      </c>
      <c r="D97" s="52" t="s">
        <v>193</v>
      </c>
      <c r="E97" s="53" t="s">
        <v>202</v>
      </c>
      <c r="F97" s="51" t="s">
        <v>197</v>
      </c>
      <c r="G97" s="51" t="s">
        <v>137</v>
      </c>
      <c r="H97" s="54" t="str">
        <f t="shared" si="11"/>
        <v>=DISPIMG("ID_E100860D608F4F20ABCD239925E412AD",1)</v>
      </c>
    </row>
    <row r="98" s="24" customFormat="1" ht="50" customHeight="1" spans="1:8">
      <c r="A98" s="50"/>
      <c r="B98" s="51"/>
      <c r="C98" s="52" t="s">
        <v>129</v>
      </c>
      <c r="D98" s="52" t="s">
        <v>193</v>
      </c>
      <c r="E98" s="53" t="s">
        <v>203</v>
      </c>
      <c r="F98" s="51" t="s">
        <v>197</v>
      </c>
      <c r="G98" s="51" t="s">
        <v>137</v>
      </c>
      <c r="H98" s="54" t="str">
        <f t="shared" si="11"/>
        <v>=DISPIMG("ID_E100860D608F4F20ABCD239925E412AD",1)</v>
      </c>
    </row>
    <row r="99" s="24" customFormat="1" ht="50" customHeight="1" spans="1:8">
      <c r="A99" s="50"/>
      <c r="B99" s="51"/>
      <c r="C99" s="52" t="s">
        <v>129</v>
      </c>
      <c r="D99" s="52" t="s">
        <v>193</v>
      </c>
      <c r="E99" s="53" t="s">
        <v>204</v>
      </c>
      <c r="F99" s="51" t="s">
        <v>197</v>
      </c>
      <c r="G99" s="51" t="s">
        <v>137</v>
      </c>
      <c r="H99" s="54" t="str">
        <f t="shared" si="11"/>
        <v>=DISPIMG("ID_E100860D608F4F20ABCD239925E412AD",1)</v>
      </c>
    </row>
    <row r="100" s="24" customFormat="1" ht="50" customHeight="1" spans="1:8">
      <c r="A100" s="50"/>
      <c r="B100" s="51"/>
      <c r="C100" s="52" t="s">
        <v>129</v>
      </c>
      <c r="D100" s="52" t="s">
        <v>193</v>
      </c>
      <c r="E100" s="53" t="s">
        <v>205</v>
      </c>
      <c r="F100" s="51" t="s">
        <v>197</v>
      </c>
      <c r="G100" s="51" t="s">
        <v>137</v>
      </c>
      <c r="H100" s="54" t="str">
        <f t="shared" si="11"/>
        <v>=DISPIMG("ID_E100860D608F4F20ABCD239925E412AD",1)</v>
      </c>
    </row>
    <row r="101" s="24" customFormat="1" ht="50" customHeight="1" spans="1:8">
      <c r="A101" s="50"/>
      <c r="B101" s="51"/>
      <c r="C101" s="52" t="s">
        <v>129</v>
      </c>
      <c r="D101" s="52" t="s">
        <v>193</v>
      </c>
      <c r="E101" s="53" t="s">
        <v>206</v>
      </c>
      <c r="F101" s="51" t="s">
        <v>195</v>
      </c>
      <c r="G101" s="51" t="s">
        <v>133</v>
      </c>
      <c r="H101" s="54" t="str">
        <f t="shared" ref="H101:H105" si="12">_xlfn.DISPIMG("ID_C0B1B0064B084A3BAE57ECC72E645C39",1)</f>
        <v>=DISPIMG("ID_C0B1B0064B084A3BAE57ECC72E645C39",1)</v>
      </c>
    </row>
    <row r="102" s="24" customFormat="1" ht="50" customHeight="1" spans="1:8">
      <c r="A102" s="50"/>
      <c r="B102" s="51"/>
      <c r="C102" s="52" t="s">
        <v>129</v>
      </c>
      <c r="D102" s="52" t="s">
        <v>193</v>
      </c>
      <c r="E102" s="53" t="s">
        <v>207</v>
      </c>
      <c r="F102" s="51" t="s">
        <v>208</v>
      </c>
      <c r="G102" s="51" t="s">
        <v>137</v>
      </c>
      <c r="H102" s="54" t="str">
        <f t="shared" si="12"/>
        <v>=DISPIMG("ID_C0B1B0064B084A3BAE57ECC72E645C39",1)</v>
      </c>
    </row>
    <row r="103" s="24" customFormat="1" ht="50" customHeight="1" spans="1:8">
      <c r="A103" s="50"/>
      <c r="B103" s="51"/>
      <c r="C103" s="52" t="s">
        <v>129</v>
      </c>
      <c r="D103" s="52" t="s">
        <v>193</v>
      </c>
      <c r="E103" s="53" t="s">
        <v>209</v>
      </c>
      <c r="F103" s="51" t="s">
        <v>208</v>
      </c>
      <c r="G103" s="51" t="s">
        <v>137</v>
      </c>
      <c r="H103" s="54" t="str">
        <f t="shared" si="12"/>
        <v>=DISPIMG("ID_C0B1B0064B084A3BAE57ECC72E645C39",1)</v>
      </c>
    </row>
    <row r="104" s="24" customFormat="1" ht="50" customHeight="1" spans="1:8">
      <c r="A104" s="50"/>
      <c r="B104" s="51"/>
      <c r="C104" s="52" t="s">
        <v>129</v>
      </c>
      <c r="D104" s="52" t="s">
        <v>193</v>
      </c>
      <c r="E104" s="53" t="s">
        <v>210</v>
      </c>
      <c r="F104" s="51" t="s">
        <v>208</v>
      </c>
      <c r="G104" s="51" t="s">
        <v>137</v>
      </c>
      <c r="H104" s="54" t="str">
        <f t="shared" si="12"/>
        <v>=DISPIMG("ID_C0B1B0064B084A3BAE57ECC72E645C39",1)</v>
      </c>
    </row>
    <row r="105" s="24" customFormat="1" ht="50" customHeight="1" spans="1:8">
      <c r="A105" s="50"/>
      <c r="B105" s="51"/>
      <c r="C105" s="52" t="s">
        <v>129</v>
      </c>
      <c r="D105" s="52" t="s">
        <v>193</v>
      </c>
      <c r="E105" s="53" t="s">
        <v>211</v>
      </c>
      <c r="F105" s="51" t="s">
        <v>208</v>
      </c>
      <c r="G105" s="51" t="s">
        <v>137</v>
      </c>
      <c r="H105" s="54" t="str">
        <f t="shared" si="12"/>
        <v>=DISPIMG("ID_C0B1B0064B084A3BAE57ECC72E645C39",1)</v>
      </c>
    </row>
    <row r="106" s="24" customFormat="1" ht="50" customHeight="1" spans="1:8">
      <c r="A106" s="50"/>
      <c r="B106" s="51"/>
      <c r="C106" s="52" t="s">
        <v>129</v>
      </c>
      <c r="D106" s="52" t="s">
        <v>193</v>
      </c>
      <c r="E106" s="53" t="s">
        <v>212</v>
      </c>
      <c r="F106" s="51" t="s">
        <v>195</v>
      </c>
      <c r="G106" s="51" t="s">
        <v>133</v>
      </c>
      <c r="H106" s="54" t="str">
        <f t="shared" ref="H106:H110" si="13">_xlfn.DISPIMG("ID_CEC8C2763671464980A913980B91865D",1)</f>
        <v>=DISPIMG("ID_CEC8C2763671464980A913980B91865D",1)</v>
      </c>
    </row>
    <row r="107" s="24" customFormat="1" ht="50" customHeight="1" spans="1:8">
      <c r="A107" s="50"/>
      <c r="B107" s="51"/>
      <c r="C107" s="52" t="s">
        <v>129</v>
      </c>
      <c r="D107" s="52" t="s">
        <v>193</v>
      </c>
      <c r="E107" s="53" t="s">
        <v>213</v>
      </c>
      <c r="F107" s="51" t="s">
        <v>214</v>
      </c>
      <c r="G107" s="51" t="s">
        <v>137</v>
      </c>
      <c r="H107" s="54" t="str">
        <f t="shared" si="13"/>
        <v>=DISPIMG("ID_CEC8C2763671464980A913980B91865D",1)</v>
      </c>
    </row>
    <row r="108" s="24" customFormat="1" ht="50" customHeight="1" spans="1:8">
      <c r="A108" s="50"/>
      <c r="B108" s="51"/>
      <c r="C108" s="52" t="s">
        <v>129</v>
      </c>
      <c r="D108" s="52" t="s">
        <v>193</v>
      </c>
      <c r="E108" s="53" t="s">
        <v>215</v>
      </c>
      <c r="F108" s="51" t="s">
        <v>214</v>
      </c>
      <c r="G108" s="51" t="s">
        <v>137</v>
      </c>
      <c r="H108" s="54" t="str">
        <f t="shared" si="13"/>
        <v>=DISPIMG("ID_CEC8C2763671464980A913980B91865D",1)</v>
      </c>
    </row>
    <row r="109" s="24" customFormat="1" ht="50" customHeight="1" spans="1:8">
      <c r="A109" s="50"/>
      <c r="B109" s="51"/>
      <c r="C109" s="52" t="s">
        <v>129</v>
      </c>
      <c r="D109" s="52" t="s">
        <v>193</v>
      </c>
      <c r="E109" s="53" t="s">
        <v>216</v>
      </c>
      <c r="F109" s="51" t="s">
        <v>214</v>
      </c>
      <c r="G109" s="51" t="s">
        <v>137</v>
      </c>
      <c r="H109" s="54" t="str">
        <f t="shared" si="13"/>
        <v>=DISPIMG("ID_CEC8C2763671464980A913980B91865D",1)</v>
      </c>
    </row>
    <row r="110" s="24" customFormat="1" ht="50" customHeight="1" spans="1:8">
      <c r="A110" s="50"/>
      <c r="B110" s="51"/>
      <c r="C110" s="52" t="s">
        <v>129</v>
      </c>
      <c r="D110" s="52" t="s">
        <v>193</v>
      </c>
      <c r="E110" s="53" t="s">
        <v>217</v>
      </c>
      <c r="F110" s="51" t="s">
        <v>214</v>
      </c>
      <c r="G110" s="51" t="s">
        <v>137</v>
      </c>
      <c r="H110" s="54" t="str">
        <f t="shared" si="13"/>
        <v>=DISPIMG("ID_CEC8C2763671464980A913980B91865D",1)</v>
      </c>
    </row>
    <row r="111" s="24" customFormat="1" ht="50" customHeight="1" spans="1:8">
      <c r="A111" s="50"/>
      <c r="B111" s="51"/>
      <c r="C111" s="52" t="s">
        <v>129</v>
      </c>
      <c r="D111" s="52" t="s">
        <v>193</v>
      </c>
      <c r="E111" s="53" t="s">
        <v>218</v>
      </c>
      <c r="F111" s="51" t="s">
        <v>195</v>
      </c>
      <c r="G111" s="51" t="s">
        <v>133</v>
      </c>
      <c r="H111" s="54" t="str">
        <f t="shared" ref="H111:H115" si="14">_xlfn.DISPIMG("ID_27F7688F337D48F2BD29EE955CF8AF04",1)</f>
        <v>=DISPIMG("ID_27F7688F337D48F2BD29EE955CF8AF04",1)</v>
      </c>
    </row>
    <row r="112" s="24" customFormat="1" ht="50" customHeight="1" spans="1:8">
      <c r="A112" s="50"/>
      <c r="B112" s="51"/>
      <c r="C112" s="52" t="s">
        <v>129</v>
      </c>
      <c r="D112" s="52" t="s">
        <v>193</v>
      </c>
      <c r="E112" s="53" t="s">
        <v>219</v>
      </c>
      <c r="F112" s="51" t="s">
        <v>220</v>
      </c>
      <c r="G112" s="51" t="s">
        <v>137</v>
      </c>
      <c r="H112" s="54" t="str">
        <f t="shared" si="14"/>
        <v>=DISPIMG("ID_27F7688F337D48F2BD29EE955CF8AF04",1)</v>
      </c>
    </row>
    <row r="113" s="24" customFormat="1" ht="50" customHeight="1" spans="1:8">
      <c r="A113" s="50"/>
      <c r="B113" s="51"/>
      <c r="C113" s="52" t="s">
        <v>129</v>
      </c>
      <c r="D113" s="52" t="s">
        <v>193</v>
      </c>
      <c r="E113" s="53" t="s">
        <v>221</v>
      </c>
      <c r="F113" s="51" t="s">
        <v>220</v>
      </c>
      <c r="G113" s="51" t="s">
        <v>137</v>
      </c>
      <c r="H113" s="54" t="str">
        <f t="shared" si="14"/>
        <v>=DISPIMG("ID_27F7688F337D48F2BD29EE955CF8AF04",1)</v>
      </c>
    </row>
    <row r="114" s="24" customFormat="1" ht="50" customHeight="1" spans="1:8">
      <c r="A114" s="50"/>
      <c r="B114" s="51"/>
      <c r="C114" s="52" t="s">
        <v>129</v>
      </c>
      <c r="D114" s="52" t="s">
        <v>193</v>
      </c>
      <c r="E114" s="53" t="s">
        <v>222</v>
      </c>
      <c r="F114" s="51" t="s">
        <v>220</v>
      </c>
      <c r="G114" s="51" t="s">
        <v>137</v>
      </c>
      <c r="H114" s="54" t="str">
        <f t="shared" si="14"/>
        <v>=DISPIMG("ID_27F7688F337D48F2BD29EE955CF8AF04",1)</v>
      </c>
    </row>
    <row r="115" s="24" customFormat="1" ht="50" customHeight="1" spans="1:8">
      <c r="A115" s="50"/>
      <c r="B115" s="51"/>
      <c r="C115" s="52" t="s">
        <v>129</v>
      </c>
      <c r="D115" s="52" t="s">
        <v>193</v>
      </c>
      <c r="E115" s="53" t="s">
        <v>223</v>
      </c>
      <c r="F115" s="51" t="s">
        <v>220</v>
      </c>
      <c r="G115" s="51" t="s">
        <v>137</v>
      </c>
      <c r="H115" s="54" t="str">
        <f t="shared" si="14"/>
        <v>=DISPIMG("ID_27F7688F337D48F2BD29EE955CF8AF04",1)</v>
      </c>
    </row>
    <row r="116" s="20" customFormat="1" ht="50" customHeight="1" spans="1:8">
      <c r="A116" s="26"/>
      <c r="B116" s="32"/>
      <c r="C116" s="33"/>
      <c r="D116" s="33"/>
      <c r="E116" s="55"/>
      <c r="F116" s="56"/>
      <c r="G116" s="56"/>
      <c r="H116" s="57"/>
    </row>
    <row r="117" s="20" customFormat="1" spans="1:1">
      <c r="A117" s="26"/>
    </row>
    <row r="118" s="20" customFormat="1" spans="1:1">
      <c r="A118" s="26"/>
    </row>
    <row r="119" s="20" customFormat="1" ht="18.75" spans="1:8">
      <c r="A119" s="27" t="s">
        <v>224</v>
      </c>
      <c r="B119" s="28"/>
      <c r="C119" s="28"/>
      <c r="D119" s="28"/>
      <c r="E119" s="28"/>
      <c r="F119" s="28"/>
      <c r="G119" s="28"/>
      <c r="H119" s="25"/>
    </row>
    <row r="120" s="20" customFormat="1" spans="1:1">
      <c r="A120" s="26"/>
    </row>
    <row r="121" s="20" customFormat="1" spans="1:8">
      <c r="A121" s="26"/>
      <c r="B121" s="29" t="s">
        <v>110</v>
      </c>
      <c r="C121" s="29" t="s">
        <v>30</v>
      </c>
      <c r="D121" s="29" t="s">
        <v>31</v>
      </c>
      <c r="E121" s="29" t="s">
        <v>225</v>
      </c>
      <c r="F121" s="29" t="s">
        <v>112</v>
      </c>
      <c r="G121" s="29" t="s">
        <v>113</v>
      </c>
      <c r="H121" s="31" t="s">
        <v>114</v>
      </c>
    </row>
    <row r="122" s="25" customFormat="1" ht="54" customHeight="1" spans="1:8">
      <c r="A122" s="58"/>
      <c r="B122" s="33">
        <v>1</v>
      </c>
      <c r="C122" s="33" t="s">
        <v>226</v>
      </c>
      <c r="D122" s="33" t="s">
        <v>38</v>
      </c>
      <c r="E122" s="59" t="s">
        <v>227</v>
      </c>
      <c r="F122" s="60"/>
      <c r="G122" s="60"/>
      <c r="H122" s="61"/>
    </row>
    <row r="124" s="25" customFormat="1" spans="1:8">
      <c r="A124" s="58"/>
      <c r="B124" s="33"/>
      <c r="C124" s="33"/>
      <c r="D124" s="33"/>
      <c r="E124" s="59"/>
      <c r="F124" s="60"/>
      <c r="G124" s="60"/>
      <c r="H124" s="61"/>
    </row>
    <row r="125" s="25" customFormat="1" spans="1:8">
      <c r="A125" s="58"/>
      <c r="B125" s="33"/>
      <c r="C125" s="33"/>
      <c r="D125" s="33"/>
      <c r="E125" s="59"/>
      <c r="F125" s="60"/>
      <c r="G125" s="60"/>
      <c r="H125" s="61"/>
    </row>
    <row r="126" s="25" customFormat="1" spans="1:8">
      <c r="A126" s="58"/>
      <c r="B126" s="33"/>
      <c r="C126" s="33"/>
      <c r="D126" s="33"/>
      <c r="E126" s="59"/>
      <c r="F126" s="60"/>
      <c r="G126" s="60"/>
      <c r="H126" s="61"/>
    </row>
    <row r="127" s="25" customFormat="1" spans="1:8">
      <c r="A127" s="58"/>
      <c r="B127" s="33"/>
      <c r="C127" s="33"/>
      <c r="D127" s="33"/>
      <c r="E127" s="59"/>
      <c r="F127" s="60"/>
      <c r="G127" s="60"/>
      <c r="H127" s="61"/>
    </row>
    <row r="128" s="25" customFormat="1" spans="1:8">
      <c r="A128" s="58"/>
      <c r="B128" s="33"/>
      <c r="C128" s="33"/>
      <c r="D128" s="33"/>
      <c r="E128" s="59"/>
      <c r="F128" s="60"/>
      <c r="G128" s="60"/>
      <c r="H128" s="61"/>
    </row>
    <row r="129" s="25" customFormat="1" spans="1:8">
      <c r="A129" s="58"/>
      <c r="B129" s="33"/>
      <c r="C129" s="33"/>
      <c r="D129" s="33"/>
      <c r="E129" s="59"/>
      <c r="F129" s="60"/>
      <c r="G129" s="60"/>
      <c r="H129" s="61"/>
    </row>
    <row r="130" s="25" customFormat="1" spans="1:8">
      <c r="A130" s="58"/>
      <c r="B130" s="33"/>
      <c r="C130" s="33"/>
      <c r="D130" s="33"/>
      <c r="E130" s="59"/>
      <c r="F130" s="60"/>
      <c r="G130" s="60"/>
      <c r="H130" s="61"/>
    </row>
    <row r="131" s="25" customFormat="1" spans="1:8">
      <c r="A131" s="58"/>
      <c r="B131" s="33"/>
      <c r="C131" s="33"/>
      <c r="D131" s="33"/>
      <c r="E131" s="59"/>
      <c r="F131" s="60"/>
      <c r="G131" s="60"/>
      <c r="H131" s="61"/>
    </row>
    <row r="132" s="25" customFormat="1" spans="1:8">
      <c r="A132" s="58"/>
      <c r="B132" s="33"/>
      <c r="C132" s="33"/>
      <c r="D132" s="33"/>
      <c r="E132" s="59"/>
      <c r="F132" s="60"/>
      <c r="G132" s="60"/>
      <c r="H132" s="61"/>
    </row>
    <row r="133" s="25" customFormat="1" spans="1:8">
      <c r="A133" s="58"/>
      <c r="B133" s="33"/>
      <c r="C133" s="33"/>
      <c r="D133" s="33"/>
      <c r="E133" s="59"/>
      <c r="F133" s="60"/>
      <c r="G133" s="60"/>
      <c r="H133" s="61"/>
    </row>
    <row r="134" s="25" customFormat="1" spans="1:8">
      <c r="A134" s="58"/>
      <c r="B134" s="33"/>
      <c r="C134" s="33"/>
      <c r="D134" s="33"/>
      <c r="E134" s="59"/>
      <c r="F134" s="60"/>
      <c r="G134" s="60"/>
      <c r="H134" s="61"/>
    </row>
    <row r="135" s="25" customFormat="1" spans="1:8">
      <c r="A135" s="58"/>
      <c r="B135" s="33"/>
      <c r="C135" s="33"/>
      <c r="D135" s="33"/>
      <c r="E135" s="59"/>
      <c r="F135" s="60"/>
      <c r="G135" s="60"/>
      <c r="H135" s="61"/>
    </row>
    <row r="136" s="25" customFormat="1" spans="1:8">
      <c r="A136" s="58"/>
      <c r="B136" s="33"/>
      <c r="C136" s="33"/>
      <c r="D136" s="33"/>
      <c r="E136" s="59"/>
      <c r="F136" s="60"/>
      <c r="G136" s="60"/>
      <c r="H136" s="61"/>
    </row>
    <row r="137" s="25" customFormat="1" spans="1:8">
      <c r="A137" s="58"/>
      <c r="B137" s="33"/>
      <c r="C137" s="33"/>
      <c r="D137" s="33"/>
      <c r="E137" s="59"/>
      <c r="F137" s="60"/>
      <c r="G137" s="60"/>
      <c r="H137" s="61"/>
    </row>
    <row r="138" s="25" customFormat="1" spans="1:8">
      <c r="A138" s="58"/>
      <c r="B138" s="33"/>
      <c r="C138" s="33"/>
      <c r="D138" s="33"/>
      <c r="E138" s="59"/>
      <c r="F138" s="60"/>
      <c r="G138" s="60"/>
      <c r="H138" s="61"/>
    </row>
    <row r="139" s="25" customFormat="1" spans="1:8">
      <c r="A139" s="58"/>
      <c r="B139" s="33"/>
      <c r="C139" s="33"/>
      <c r="D139" s="33"/>
      <c r="E139" s="59"/>
      <c r="F139" s="60"/>
      <c r="G139" s="60"/>
      <c r="H139" s="61"/>
    </row>
    <row r="140" s="25" customFormat="1" spans="1:8">
      <c r="A140" s="58"/>
      <c r="B140" s="33"/>
      <c r="C140" s="33"/>
      <c r="D140" s="33"/>
      <c r="E140" s="59"/>
      <c r="F140" s="60"/>
      <c r="G140" s="60"/>
      <c r="H140" s="61"/>
    </row>
    <row r="141" s="25" customFormat="1" spans="1:8">
      <c r="A141" s="58"/>
      <c r="B141" s="33"/>
      <c r="C141" s="33"/>
      <c r="D141" s="33"/>
      <c r="E141" s="59"/>
      <c r="F141" s="60"/>
      <c r="G141" s="60"/>
      <c r="H141" s="61"/>
    </row>
    <row r="142" s="25" customFormat="1" spans="1:8">
      <c r="A142" s="58"/>
      <c r="B142" s="33"/>
      <c r="C142" s="33"/>
      <c r="D142" s="33"/>
      <c r="E142" s="59"/>
      <c r="F142" s="60"/>
      <c r="G142" s="60"/>
      <c r="H142" s="61"/>
    </row>
    <row r="143" s="25" customFormat="1" spans="1:8">
      <c r="A143" s="58"/>
      <c r="B143" s="33"/>
      <c r="C143" s="33"/>
      <c r="D143" s="33"/>
      <c r="E143" s="59"/>
      <c r="F143" s="60"/>
      <c r="G143" s="60"/>
      <c r="H143" s="61"/>
    </row>
    <row r="144" s="25" customFormat="1" spans="1:8">
      <c r="A144" s="58"/>
      <c r="B144" s="33"/>
      <c r="C144" s="33"/>
      <c r="D144" s="33"/>
      <c r="E144" s="59"/>
      <c r="F144" s="60"/>
      <c r="G144" s="60"/>
      <c r="H144" s="61"/>
    </row>
    <row r="145" s="25" customFormat="1" spans="1:8">
      <c r="A145" s="58"/>
      <c r="B145" s="33"/>
      <c r="C145" s="33"/>
      <c r="D145" s="33"/>
      <c r="E145" s="59"/>
      <c r="F145" s="60"/>
      <c r="G145" s="60"/>
      <c r="H145" s="61"/>
    </row>
    <row r="146" s="25" customFormat="1" spans="1:8">
      <c r="A146" s="58"/>
      <c r="B146" s="33"/>
      <c r="C146" s="33"/>
      <c r="D146" s="33"/>
      <c r="E146" s="59"/>
      <c r="F146" s="60"/>
      <c r="G146" s="60"/>
      <c r="H146" s="61"/>
    </row>
    <row r="147" s="20" customFormat="1" spans="1:1">
      <c r="A147" s="26"/>
    </row>
    <row r="148" s="20" customFormat="1" ht="18.75" spans="1:8">
      <c r="A148" s="27" t="s">
        <v>228</v>
      </c>
      <c r="B148" s="28"/>
      <c r="C148" s="28"/>
      <c r="D148" s="28"/>
      <c r="E148" s="28"/>
      <c r="F148" s="28"/>
      <c r="G148" s="28"/>
      <c r="H148" s="25"/>
    </row>
    <row r="149" s="20" customFormat="1" spans="1:1">
      <c r="A149" s="26"/>
    </row>
    <row r="151" s="20" customFormat="1" spans="1:8">
      <c r="A151" s="26"/>
      <c r="B151" s="29" t="s">
        <v>110</v>
      </c>
      <c r="C151" s="29" t="s">
        <v>30</v>
      </c>
      <c r="D151" s="29" t="s">
        <v>111</v>
      </c>
      <c r="E151" s="29" t="s">
        <v>31</v>
      </c>
      <c r="F151" s="29" t="s">
        <v>112</v>
      </c>
      <c r="G151" s="29" t="s">
        <v>113</v>
      </c>
      <c r="H151" s="31" t="s">
        <v>114</v>
      </c>
    </row>
    <row r="152" s="25" customFormat="1" ht="56" customHeight="1" spans="1:8">
      <c r="A152" s="58"/>
      <c r="B152" s="33">
        <v>1</v>
      </c>
      <c r="C152" s="33" t="s">
        <v>129</v>
      </c>
      <c r="D152" s="33" t="s">
        <v>229</v>
      </c>
      <c r="E152" s="59" t="s">
        <v>230</v>
      </c>
      <c r="F152" s="59" t="s">
        <v>230</v>
      </c>
      <c r="G152" s="60"/>
      <c r="H152" s="61" t="str">
        <f>_xlfn.DISPIMG("ID_3069D425957948B3A9699737E4C21671",1)</f>
        <v>=DISPIMG("ID_3069D425957948B3A9699737E4C21671",1)</v>
      </c>
    </row>
    <row r="153" s="25" customFormat="1" ht="78" customHeight="1" spans="1:8">
      <c r="A153" s="58"/>
      <c r="B153" s="33"/>
      <c r="C153" s="33"/>
      <c r="D153" s="33"/>
      <c r="E153" s="62"/>
      <c r="F153" s="60"/>
      <c r="G153" s="60"/>
      <c r="H153" s="61"/>
    </row>
    <row r="154" s="25" customFormat="1" ht="72.95" customHeight="1" spans="1:8">
      <c r="A154" s="58"/>
      <c r="B154" s="33"/>
      <c r="C154" s="33"/>
      <c r="D154" s="33"/>
      <c r="E154" s="62"/>
      <c r="F154" s="60"/>
      <c r="G154" s="60"/>
      <c r="H154" s="61"/>
    </row>
    <row r="155" s="25" customFormat="1" ht="69" customHeight="1" spans="1:8">
      <c r="A155" s="58"/>
      <c r="B155" s="33"/>
      <c r="C155" s="33"/>
      <c r="D155" s="33"/>
      <c r="E155" s="62"/>
      <c r="F155" s="60"/>
      <c r="G155" s="60"/>
      <c r="H155" s="61"/>
    </row>
    <row r="156" s="25" customFormat="1" ht="75" customHeight="1" spans="1:8">
      <c r="A156" s="58"/>
      <c r="B156" s="33"/>
      <c r="C156" s="33"/>
      <c r="D156" s="33"/>
      <c r="E156" s="62"/>
      <c r="F156" s="60"/>
      <c r="G156" s="60"/>
      <c r="H156" s="61"/>
    </row>
    <row r="157" s="25" customFormat="1" ht="78.95" customHeight="1" spans="1:8">
      <c r="A157" s="58"/>
      <c r="B157" s="33"/>
      <c r="C157" s="33"/>
      <c r="D157" s="33"/>
      <c r="E157" s="62"/>
      <c r="F157" s="60"/>
      <c r="G157" s="60"/>
      <c r="H157" s="61"/>
    </row>
    <row r="158" s="25" customFormat="1" ht="72" customHeight="1" spans="1:8">
      <c r="A158" s="58"/>
      <c r="B158" s="33"/>
      <c r="C158" s="33"/>
      <c r="D158" s="33"/>
      <c r="E158" s="62"/>
      <c r="F158" s="60"/>
      <c r="G158" s="60"/>
      <c r="H158" s="61"/>
    </row>
    <row r="159" s="25" customFormat="1" ht="96.95" customHeight="1" spans="1:8">
      <c r="A159" s="58"/>
      <c r="B159" s="33"/>
      <c r="C159" s="33"/>
      <c r="D159" s="33"/>
      <c r="E159" s="62"/>
      <c r="F159" s="60"/>
      <c r="G159" s="60"/>
      <c r="H159" s="61"/>
    </row>
    <row r="160" s="25" customFormat="1" ht="104.1" customHeight="1" spans="1:8">
      <c r="A160" s="58"/>
      <c r="B160" s="33"/>
      <c r="C160" s="33"/>
      <c r="D160" s="33"/>
      <c r="E160" s="62"/>
      <c r="F160" s="60"/>
      <c r="G160" s="60"/>
      <c r="H160" s="61"/>
    </row>
    <row r="161" s="25" customFormat="1" ht="87" customHeight="1" spans="1:8">
      <c r="A161" s="58"/>
      <c r="B161" s="33"/>
      <c r="C161" s="33"/>
      <c r="D161" s="33"/>
      <c r="E161" s="62"/>
      <c r="F161" s="60"/>
      <c r="G161" s="60"/>
      <c r="H161" s="61"/>
    </row>
    <row r="162" s="25" customFormat="1" ht="84.95" customHeight="1" spans="1:8">
      <c r="A162" s="58"/>
      <c r="B162" s="33"/>
      <c r="C162" s="33"/>
      <c r="D162" s="33"/>
      <c r="E162" s="62"/>
      <c r="F162" s="60"/>
      <c r="G162" s="60"/>
      <c r="H162" s="61"/>
    </row>
    <row r="163" s="25" customFormat="1" ht="86.1" customHeight="1" spans="1:8">
      <c r="A163" s="58"/>
      <c r="B163" s="33"/>
      <c r="C163" s="33"/>
      <c r="D163" s="33"/>
      <c r="E163" s="62"/>
      <c r="F163" s="60"/>
      <c r="G163" s="60"/>
      <c r="H163" s="61"/>
    </row>
    <row r="164" s="25" customFormat="1" ht="78" customHeight="1" spans="1:8">
      <c r="A164" s="58"/>
      <c r="B164" s="33"/>
      <c r="C164" s="33"/>
      <c r="D164" s="33"/>
      <c r="E164" s="62"/>
      <c r="F164" s="60"/>
      <c r="G164" s="60"/>
      <c r="H164" s="61"/>
    </row>
    <row r="165" s="25" customFormat="1" ht="81.95" customHeight="1" spans="1:8">
      <c r="A165" s="58"/>
      <c r="B165" s="33"/>
      <c r="C165" s="33"/>
      <c r="D165" s="33"/>
      <c r="E165" s="62"/>
      <c r="F165" s="60"/>
      <c r="G165" s="60"/>
      <c r="H165" s="63"/>
    </row>
    <row r="166" s="25" customFormat="1" ht="93" customHeight="1" spans="1:8">
      <c r="A166" s="58"/>
      <c r="B166" s="33"/>
      <c r="C166" s="33"/>
      <c r="D166" s="33"/>
      <c r="E166" s="62"/>
      <c r="F166" s="60"/>
      <c r="G166" s="60"/>
      <c r="H166" s="61"/>
    </row>
    <row r="167" s="25" customFormat="1" ht="96.95" customHeight="1" spans="1:8">
      <c r="A167" s="58"/>
      <c r="B167" s="33"/>
      <c r="C167" s="33"/>
      <c r="D167" s="33"/>
      <c r="E167" s="62"/>
      <c r="F167" s="60"/>
      <c r="G167" s="60"/>
      <c r="H167" s="61"/>
    </row>
    <row r="168" s="25" customFormat="1" ht="81" customHeight="1" spans="1:8">
      <c r="A168" s="58"/>
      <c r="B168" s="33"/>
      <c r="C168" s="33"/>
      <c r="D168" s="33"/>
      <c r="E168" s="62"/>
      <c r="F168" s="60"/>
      <c r="G168" s="60"/>
      <c r="H168" s="61"/>
    </row>
    <row r="169" s="25" customFormat="1" ht="84" customHeight="1" spans="1:8">
      <c r="A169" s="58"/>
      <c r="B169" s="33"/>
      <c r="C169" s="33"/>
      <c r="D169" s="33"/>
      <c r="E169" s="62"/>
      <c r="F169" s="60"/>
      <c r="G169" s="60"/>
      <c r="H169" s="61"/>
    </row>
    <row r="170" s="25" customFormat="1" ht="84" customHeight="1" spans="1:8">
      <c r="A170" s="58"/>
      <c r="B170" s="33"/>
      <c r="C170" s="33"/>
      <c r="D170" s="33"/>
      <c r="E170" s="62"/>
      <c r="F170" s="60"/>
      <c r="G170" s="60"/>
      <c r="H170" s="61"/>
    </row>
    <row r="171" s="25" customFormat="1" ht="72" customHeight="1" spans="1:8">
      <c r="A171" s="58"/>
      <c r="B171" s="33"/>
      <c r="C171" s="33"/>
      <c r="D171" s="33"/>
      <c r="E171" s="62"/>
      <c r="F171" s="60"/>
      <c r="G171" s="60"/>
      <c r="H171" s="61"/>
    </row>
    <row r="172" s="25" customFormat="1" ht="84" customHeight="1" spans="1:8">
      <c r="A172" s="58"/>
      <c r="B172" s="33"/>
      <c r="C172" s="33"/>
      <c r="D172" s="33"/>
      <c r="E172" s="62"/>
      <c r="F172" s="60"/>
      <c r="G172" s="60"/>
      <c r="H172" s="61"/>
    </row>
    <row r="173" s="25" customFormat="1" ht="81.95" customHeight="1" spans="1:8">
      <c r="A173" s="58"/>
      <c r="B173" s="33"/>
      <c r="C173" s="33"/>
      <c r="D173" s="33"/>
      <c r="E173" s="62"/>
      <c r="F173" s="60"/>
      <c r="G173" s="60"/>
      <c r="H173" s="61"/>
    </row>
    <row r="174" s="25" customFormat="1" ht="75" customHeight="1" spans="1:8">
      <c r="A174" s="58"/>
      <c r="B174" s="33"/>
      <c r="C174" s="33"/>
      <c r="D174" s="33"/>
      <c r="E174" s="62"/>
      <c r="F174" s="60"/>
      <c r="G174" s="60"/>
      <c r="H174" s="61"/>
    </row>
    <row r="175" s="20" customFormat="1" spans="1:8">
      <c r="A175" s="26"/>
      <c r="B175" s="64"/>
      <c r="C175" s="64"/>
      <c r="D175" s="64"/>
      <c r="E175" s="64"/>
      <c r="F175" s="64"/>
      <c r="G175" s="64"/>
      <c r="H175" s="64"/>
    </row>
  </sheetData>
  <dataValidations count="1">
    <dataValidation type="list" allowBlank="1" showInputMessage="1" showErrorMessage="1" sqref="C2 C151 C152 C4:C25 C27:C122 C124:C149 C153:C174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232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233</v>
      </c>
      <c r="C5" s="10" t="s">
        <v>234</v>
      </c>
      <c r="D5" s="10" t="s">
        <v>235</v>
      </c>
      <c r="E5" s="10" t="s">
        <v>236</v>
      </c>
      <c r="F5" s="10" t="s">
        <v>237</v>
      </c>
      <c r="G5" s="10" t="s">
        <v>238</v>
      </c>
      <c r="H5" s="10" t="s">
        <v>239</v>
      </c>
    </row>
    <row r="6" s="1" customFormat="1" spans="2:8">
      <c r="B6" s="11" t="s">
        <v>240</v>
      </c>
      <c r="C6" s="12" t="s">
        <v>241</v>
      </c>
      <c r="D6" s="12" t="s">
        <v>241</v>
      </c>
      <c r="E6" s="12" t="s">
        <v>241</v>
      </c>
      <c r="F6" s="12" t="s">
        <v>242</v>
      </c>
      <c r="G6" s="12" t="s">
        <v>241</v>
      </c>
      <c r="H6" s="12" t="s">
        <v>241</v>
      </c>
    </row>
    <row r="7" s="1" customFormat="1" ht="30" spans="2:8">
      <c r="B7" s="13" t="s">
        <v>243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244</v>
      </c>
      <c r="C8" s="14"/>
      <c r="D8" s="14"/>
      <c r="E8" s="14"/>
      <c r="F8" s="14"/>
      <c r="G8" s="14"/>
      <c r="H8" s="14"/>
    </row>
    <row r="9" s="1" customFormat="1" spans="2:8">
      <c r="B9" s="9" t="s">
        <v>245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246</v>
      </c>
    </row>
    <row r="17" s="1" customFormat="1"/>
    <row r="18" s="1" customFormat="1" spans="2:7">
      <c r="B18" s="19" t="s">
        <v>247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G25" sqref="G25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114</v>
      </c>
    </row>
    <row r="3" ht="22.5" spans="2:7">
      <c r="B3" s="5" t="s">
        <v>248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2024-08-16T08:50:40Z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