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482151F0EAC4DC3BC8153627727B4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55140" y="5238750"/>
          <a:ext cx="4981575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75B63C67697C4AC3A46E0408BA39A0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12950" y="5334000"/>
          <a:ext cx="3352800" cy="2809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655736F1150F4BFEAA2A601955F3770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707870" y="27986355"/>
          <a:ext cx="2343150" cy="171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0B1B3C2EF4E484CAF0F57D9CF9D0B0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455140" y="28850590"/>
          <a:ext cx="5724525" cy="534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2FDC984BDB44638AF7A8DD497E0C2DA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12620" y="29855795"/>
          <a:ext cx="3590925" cy="2962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0B98267BA6B4295909ACFD51EDDA8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507845" y="30834330"/>
          <a:ext cx="27622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8FB471A2A3147349EABE3A03DBF5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612620" y="31929705"/>
          <a:ext cx="1685925" cy="1276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57E2752677134BDDB79B3D0642DD9A4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455140" y="32608520"/>
          <a:ext cx="44481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B8DF3390CA74E9E821C03F8FCA34F4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455140" y="33522920"/>
          <a:ext cx="2266950" cy="1533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5B322415D8C54261870D32B1649453F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455140" y="34754185"/>
          <a:ext cx="2400300" cy="227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2437D2F46FD7449BB5A2BE7E6D2878E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455140" y="36076255"/>
          <a:ext cx="2152650" cy="3133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7C21024C40B48159AE14FB5A3A846E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4455140" y="37181155"/>
          <a:ext cx="3400425" cy="524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55AC230049A4BAC8DE3B786F774F8E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702790" y="38424485"/>
          <a:ext cx="2619375" cy="522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B238DB421F0482DB9E4E87921C2B3CC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669770" y="39513510"/>
          <a:ext cx="5457825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2639F3A28D1B4499B4A7140BC240C3D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4455140" y="40344090"/>
          <a:ext cx="2076450" cy="210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1D92B00648BE4EA3A6D36A45E4D757E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4455140" y="41384855"/>
          <a:ext cx="3009900" cy="414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4783CA76DF3D4467A999BF7F40E24DCF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4555470" y="42794555"/>
          <a:ext cx="4000500" cy="4810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5EB29459D12849B9A734C3D8A6D2474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650720" y="43904535"/>
          <a:ext cx="4095750" cy="421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DF54F3EE33E74BF38350AD201A1017B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4564995" y="44959270"/>
          <a:ext cx="3028950" cy="3438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08DCF4F1DA624C6C90B7A71307E4DA0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4755495" y="46092745"/>
          <a:ext cx="1790700" cy="2162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779C1C9BE0234E90AA8C7D4514D71085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4545945" y="47026195"/>
          <a:ext cx="2524125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6ED7B2885644F3DB6B907FC95B2918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4455140" y="10004425"/>
          <a:ext cx="2028825" cy="20097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<sst xmlns="http://schemas.openxmlformats.org/spreadsheetml/2006/main" count="418" uniqueCount="208">
  <si>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</si>
  <si>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</si>
  <si>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</si>
  <si>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</si>
  <si>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</si>
  <si>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</si>
  <si>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</si>
  <si>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</si>
  <si>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</si>
  <si>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</si>
  <si>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</si>
  <si>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t>▶</t>
  </si>
  <si>
    <t>弘扬了中国文化，提供收集类培养玩法，关联产出玩法</t>
  </si>
  <si>
    <t>2.基本规则</t>
  </si>
  <si>
    <r>
      <rPr>
        <sz val="11"/>
        <color theme="1"/>
        <rFont val="宋体"/>
        <charset val="134"/>
      </rPr>
      <t>▶</t>
    </r>
  </si>
  <si>
    <t>收通过一系列主线副本积累传闻消息（特殊货币）</t>
  </si>
  <si>
    <t>消耗传闻来找到宝鉴的碎片位置，从而修复宝鉴，获得奖励，</t>
  </si>
  <si>
    <t>3.解锁方式</t>
  </si>
  <si>
    <t>等级达到等级解锁</t>
  </si>
  <si>
    <t>与其他系统的关联性</t>
  </si>
  <si>
    <t>主界面：功能入口</t>
  </si>
  <si>
    <t>首领挑战：材料来源产出</t>
  </si>
  <si>
    <t>野外地图场景：材料来源产出</t>
  </si>
  <si>
    <t>主界面</t>
  </si>
  <si>
    <t>功能规则</t>
  </si>
  <si>
    <t>功能入口</t>
  </si>
  <si>
    <t>遗世宝鉴 相关基础规则和清单</t>
  </si>
  <si>
    <t>5功能点清单</t>
  </si>
  <si>
    <t>模块</t>
  </si>
  <si>
    <t>类型</t>
  </si>
  <si>
    <t>内容</t>
  </si>
  <si>
    <t>优先级</t>
  </si>
  <si>
    <t>1.主界面右侧中部功能入口进入，需通过点击按钮展开</t>
  </si>
  <si>
    <t>遗世宝鉴</t>
  </si>
  <si>
    <t>UI和资源</t>
  </si>
  <si>
    <t>宝鉴原画，图标资源</t>
  </si>
  <si>
    <t>2.入口参考图标</t>
  </si>
  <si>
    <t>功能入口图标</t>
  </si>
  <si>
    <t>选择可修复宝鉴，进行传闻收集</t>
  </si>
  <si>
    <t>遗世宝鉴相关界面</t>
  </si>
  <si>
    <t>揭示传闻地点，完成传闻事件</t>
  </si>
  <si>
    <t>功能逻辑</t>
  </si>
  <si>
    <t>功能开放</t>
  </si>
  <si>
    <t>增加修复进度，直到修复进度达到满值</t>
  </si>
  <si>
    <t>宝鉴可修复进度解锁</t>
  </si>
  <si>
    <t>提升宝鉴修复等级</t>
  </si>
  <si>
    <t>宝鉴修复进度和宝鉴升级【升星】</t>
  </si>
  <si>
    <t>解锁更高阶的可修复宝鉴</t>
  </si>
  <si>
    <t>宝鉴属性和总属性显示</t>
  </si>
  <si>
    <t>传闻收集，完成，状态切换</t>
  </si>
  <si>
    <t>功能根据等级开启功能</t>
  </si>
  <si>
    <t>传闻冷却</t>
  </si>
  <si>
    <t>更高阶宝鉴需要低级宝鉴修复完成才能解锁</t>
  </si>
  <si>
    <t>4关联功能</t>
  </si>
  <si>
    <t>主界面：主界面提供功能入口</t>
  </si>
  <si>
    <t>6.各功能逻辑流程</t>
  </si>
  <si>
    <t>等级提升开放功能</t>
  </si>
  <si>
    <t>揭示传闻地点</t>
  </si>
  <si>
    <t>前往完成传闻事件</t>
  </si>
  <si>
    <t>遗世宝鉴界面【当前为示例】</t>
  </si>
  <si>
    <t xml:space="preserve"> </t>
  </si>
  <si>
    <t>1.功能开放</t>
  </si>
  <si>
    <t>遗世宝鉴功能页签栏</t>
  </si>
  <si>
    <t>2.左侧功能页签</t>
  </si>
  <si>
    <t>2.宝鉴类型页面</t>
  </si>
  <si>
    <t>当前界面只留 遗世宝鉴 分页签</t>
  </si>
  <si>
    <t>根据不同类型的宝鉴分别显示在不同页签，每个类型一个系列</t>
  </si>
  <si>
    <t>红点规则1：当有传闻可收集时，当前分页签显示红点</t>
  </si>
  <si>
    <t>该页签有红点规则【详见红点规则1】</t>
  </si>
  <si>
    <t>3.宝鉴类型标签</t>
  </si>
  <si>
    <t>3.修复宝鉴的陈列柜界面</t>
  </si>
  <si>
    <t>宝鉴类型，不同宝鉴分别归属于不同分页签。具体某个宝鉴的解锁条件只和同类型的宝鉴是否修复完成有关</t>
  </si>
  <si>
    <t>展示当前类型系列的宝鉴原画图标资源和相关修复信息，原画图标需可选中</t>
  </si>
  <si>
    <t>红点规则2：当有传闻可收集时，当前分页签显示红点</t>
  </si>
  <si>
    <t>暂时无法修复</t>
  </si>
  <si>
    <t>4.宝鉴展柜</t>
  </si>
  <si>
    <t>在当前展柜显示该类型的所有宝鉴</t>
  </si>
  <si>
    <t>分为三层，最高层1个，第二层2个，第三层4个</t>
  </si>
  <si>
    <t>上一层需要下一层全部解锁才能修复</t>
  </si>
  <si>
    <t>宝鉴可选中，在右侧界面显示详情</t>
  </si>
  <si>
    <t>修复中及当前进度</t>
  </si>
  <si>
    <t>不同状态下宝鉴显示情况不同</t>
  </si>
  <si>
    <t>无法修复：修复条件不满足</t>
  </si>
  <si>
    <t>修复中：显示当前修复进度</t>
  </si>
  <si>
    <t>可修复但未修复：显示可修复</t>
  </si>
  <si>
    <t>可修复但尚未修复的</t>
  </si>
  <si>
    <t>5.宝鉴详情</t>
  </si>
  <si>
    <t>该页签有红点规则【详见红点规则2】</t>
  </si>
  <si>
    <t>显示宝鉴类型图标，宝鉴图标</t>
  </si>
  <si>
    <t>4.选中的宝鉴的具体信息【可收集传闻状态】</t>
  </si>
  <si>
    <t>显示宝鉴名称，修复状态</t>
  </si>
  <si>
    <t>图标展示：类别标签，修复等级（星数）</t>
  </si>
  <si>
    <t>修复状态对应宝鉴修复等级，总共5个等级（星数）。</t>
  </si>
  <si>
    <t>宝鉴名称，修复等级描述，宝鉴描述</t>
  </si>
  <si>
    <t>显示宝鉴修复进度</t>
  </si>
  <si>
    <t>当前修复等级进度条</t>
  </si>
  <si>
    <t>完成宝鉴传闻事件，可获得对应修复进度值，进度值满可提升宝鉴修复等级（增加星数）</t>
  </si>
  <si>
    <t>宝鉴当前等级属性——修复等级提升后属性提升预览</t>
  </si>
  <si>
    <t>显示当前宝鉴属性值，提升宝鉴等级完成修复可提升属性值</t>
  </si>
  <si>
    <t>收集传闻按钮和消耗</t>
  </si>
  <si>
    <t>5.全宝鉴总属性</t>
  </si>
  <si>
    <t>宝鉴操作区</t>
  </si>
  <si>
    <t>随宝鉴修复状态的变化变化</t>
  </si>
  <si>
    <t>宝鉴基础属性</t>
  </si>
  <si>
    <t>宝鉴特殊属性</t>
  </si>
  <si>
    <t>可以收集传闻</t>
  </si>
  <si>
    <t>修复进度满，提升修复等级（星数）</t>
  </si>
  <si>
    <t>属性说明</t>
  </si>
  <si>
    <t>6.选中的宝鉴的具体信息【宝鉴修复进度满，可升级宝鉴修复等级】</t>
  </si>
  <si>
    <t>修复宝鉴按钮</t>
  </si>
  <si>
    <t>7.选中的宝鉴的具体信息【当前传闻事件结束，收集传闻冷却中】</t>
  </si>
  <si>
    <t>传闻冷却倒计时</t>
  </si>
  <si>
    <t>8.传闻事件2级弹窗</t>
  </si>
  <si>
    <t>显示当前收集传闻操作</t>
  </si>
  <si>
    <t>显示当前宝鉴传闻完成后可能的收益预览</t>
  </si>
  <si>
    <t>9.选中的宝鉴的具体信息【当前传闻地点揭示】</t>
  </si>
  <si>
    <t>传闻事件进行中，显示传闻收集地点</t>
  </si>
  <si>
    <t>10.选中的宝鉴的具体信息【当前宝鉴无法修复】</t>
  </si>
  <si>
    <t>传闻事件进行中</t>
  </si>
  <si>
    <t>显示当前宝鉴修复条件</t>
  </si>
  <si>
    <t>显示当前传闻地点</t>
  </si>
  <si>
    <t>传闻事件完成（冷却中）</t>
  </si>
  <si>
    <t>显示冷却倒计时</t>
  </si>
  <si>
    <t>传闻冷却中</t>
  </si>
  <si>
    <t>显示可进行修复条件</t>
  </si>
  <si>
    <t>6.宝鉴总属性</t>
  </si>
  <si>
    <t>计算所有已修复的宝鉴总属性</t>
  </si>
  <si>
    <t>显示属性说明</t>
  </si>
  <si>
    <t>7.传闻事件</t>
  </si>
  <si>
    <t>传闻发布弹窗，传闻地点坐标揭示</t>
  </si>
  <si>
    <t>在指定地点生成传闻事件，分为三个类型</t>
  </si>
  <si>
    <t>挖掘遗址：在指定坐标采集，获得收集，采集完成，传闻事件状态变更</t>
  </si>
  <si>
    <t>击杀怪物：和指定地点怪物交战，击杀全部怪物后，传闻事件状态变更</t>
  </si>
  <si>
    <t>击杀BOSS：和指定地点BOSS交战，击杀BOSS后，传闻事件状态变更</t>
  </si>
  <si>
    <t>其他玩家击杀怪物也可使传闻生成玩家完成该事件</t>
  </si>
  <si>
    <t>生成的事件为公共事件，其他玩家可以击杀事件生成的怪物来使 事件完成</t>
  </si>
  <si>
    <t>当前宝鉴不可修复，无法获取传闻状态</t>
  </si>
  <si>
    <t>UI需求</t>
  </si>
  <si>
    <t>序号</t>
  </si>
  <si>
    <t>对应界面</t>
  </si>
  <si>
    <t>功能需求</t>
  </si>
  <si>
    <t>策划建议</t>
  </si>
  <si>
    <t>参考图</t>
  </si>
  <si>
    <t>UI</t>
  </si>
  <si>
    <t>遗世宝鉴界面</t>
  </si>
  <si>
    <t>详见界面功能设计</t>
  </si>
  <si>
    <t>背景图需求</t>
  </si>
  <si>
    <t>2D原画</t>
  </si>
  <si>
    <t>遗世宝鉴放置展柜</t>
  </si>
  <si>
    <t>一个可以放置文物的展柜</t>
  </si>
  <si>
    <t>必须分为上下三层，每层分别放置对应1,2，4数量的文物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</si>
  <si>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</si>
  <si>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</si>
  <si>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</si>
  <si>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</si>
  <si>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</si>
  <si>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</si>
  <si>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</si>
  <si>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技能特效</t>
  </si>
  <si>
    <t>详见技能特效整理文档</t>
  </si>
  <si>
    <t>其他 （ICON，模型，表情等）</t>
  </si>
  <si>
    <t>美术资源定稿 存档路径（美术填写）</t>
  </si>
  <si>
    <t>ICON</t>
  </si>
  <si>
    <t>一个鼎状的代表文物的功能入口图标</t>
  </si>
  <si>
    <t>90*90</t>
  </si>
  <si>
    <t>文物宝鉴/茶具</t>
  </si>
  <si>
    <t>三星堆龙虎尊茶具</t>
  </si>
  <si>
    <t xml:space="preserve"> 静态的原画图标放置在展柜背景图中</t>
  </si>
  <si>
    <t>真实文物，网络搜索图片进行设计</t>
  </si>
  <si>
    <t>宋建窑黑釉兔毫盏</t>
  </si>
  <si>
    <t>清雍正粉彩公鸡牡丹纹壶</t>
  </si>
  <si>
    <t>清康熙五彩描金花鸟纹茶壶</t>
  </si>
  <si>
    <t>清乾隆豆青凸白花茶叶瓶</t>
  </si>
  <si>
    <t>紫砂黑漆描金吉庆有余壶</t>
  </si>
  <si>
    <t>端窑斗彩龙纹对杯</t>
  </si>
  <si>
    <t>微型鸟雕像</t>
  </si>
  <si>
    <t>文物宝鉴/雕塑</t>
  </si>
  <si>
    <t>红山玉龙</t>
  </si>
  <si>
    <t>东汉击鼓说唱俑</t>
  </si>
  <si>
    <t>云冈石窟造像残件</t>
  </si>
  <si>
    <t>德化窑白瓷雕像</t>
  </si>
  <si>
    <t>深黄釉卧猪</t>
  </si>
  <si>
    <t>文物宝鉴/青铜器</t>
  </si>
  <si>
    <t>蟠虺纹青铜鼎</t>
  </si>
  <si>
    <t>兽面纹青铜爵</t>
  </si>
  <si>
    <t>云雷纹青铜卣</t>
  </si>
  <si>
    <t>蟠螭纹青铜盉</t>
  </si>
  <si>
    <t>涡纹青铜罍</t>
  </si>
  <si>
    <t>几何纹青铜镈</t>
  </si>
  <si>
    <t>商父乙觥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</si>
  <si>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</si>
  <si>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</si>
  <si>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</si>
  <si>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</si>
  <si>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</si>
  <si>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</si>
  <si>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</si>
  <si>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</si>
  <si>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</si>
  <si>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</si>
  <si>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</si>
  <si>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</si>
  <si>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</si>
  <si>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</si>
  <si>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</si>
  <si>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</si>
  <si>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</si>
  <si>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参考游戏—暂无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</si>
</sst>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4" borderId="9" applyNumberFormat="0" applyAlignment="0" applyProtection="0">
      <alignment vertical="center"/>
    </xf>
    <xf numFmtId="0" fontId="33" fillId="15" borderId="10" applyNumberFormat="0" applyAlignment="0" applyProtection="0">
      <alignment vertical="center"/>
    </xf>
    <xf numFmtId="0" fontId="34" fillId="15" borderId="9" applyNumberFormat="0" applyAlignment="0" applyProtection="0">
      <alignment vertical="center"/>
    </xf>
    <xf numFmtId="0" fontId="35" fillId="16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8" borderId="2" xfId="49" applyBorder="1" applyAlignment="1">
      <alignment horizontal="center" vertical="center"/>
    </xf>
    <xf numFmtId="0" fontId="12" fillId="8" borderId="5" xfId="49" applyBorder="1" applyAlignment="1">
      <alignment horizontal="center" vertical="center"/>
    </xf>
    <xf numFmtId="0" fontId="13" fillId="9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2" xfId="49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5" fillId="6" borderId="2" xfId="49" applyFont="1" applyFill="1" applyBorder="1" applyAlignment="1">
      <alignment horizontal="center" vertical="center"/>
    </xf>
    <xf numFmtId="0" fontId="12" fillId="6" borderId="2" xfId="49" applyFill="1" applyBorder="1" applyAlignment="1">
      <alignment horizontal="center" vertical="center"/>
    </xf>
    <xf numFmtId="0" fontId="13" fillId="6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left" vertical="center" wrapText="1"/>
    </xf>
    <xf numFmtId="0" fontId="12" fillId="0" borderId="2" xfId="49" applyFont="1" applyFill="1" applyBorder="1" applyAlignment="1">
      <alignment horizontal="center" vertical="center"/>
    </xf>
    <xf numFmtId="0" fontId="12" fillId="0" borderId="2" xfId="49" applyFont="1" applyFill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2" xfId="24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3" fillId="4" borderId="2" xfId="24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2" borderId="2" xfId="0" applyFont="1" applyFill="1" applyBorder="1" applyAlignment="1">
      <alignment horizontal="left" vertical="center"/>
    </xf>
    <xf numFmtId="0" fontId="0" fillId="12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.png"/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2" Type="http://schemas.openxmlformats.org/officeDocument/2006/relationships/image" Target="media/image35.png"/><Relationship Id="rId21" Type="http://schemas.openxmlformats.org/officeDocument/2006/relationships/image" Target="media/image34.png"/><Relationship Id="rId20" Type="http://schemas.openxmlformats.org/officeDocument/2006/relationships/image" Target="media/image33.png"/><Relationship Id="rId2" Type="http://schemas.openxmlformats.org/officeDocument/2006/relationships/image" Target="media/image15.png"/><Relationship Id="rId19" Type="http://schemas.openxmlformats.org/officeDocument/2006/relationships/image" Target="media/image32.png"/><Relationship Id="rId18" Type="http://schemas.openxmlformats.org/officeDocument/2006/relationships/image" Target="media/image31.png"/><Relationship Id="rId17" Type="http://schemas.openxmlformats.org/officeDocument/2006/relationships/image" Target="media/image30.png"/><Relationship Id="rId16" Type="http://schemas.openxmlformats.org/officeDocument/2006/relationships/image" Target="media/image29.png"/><Relationship Id="rId15" Type="http://schemas.openxmlformats.org/officeDocument/2006/relationships/image" Target="media/image28.png"/><Relationship Id="rId14" Type="http://schemas.openxmlformats.org/officeDocument/2006/relationships/image" Target="media/image27.png"/><Relationship Id="rId13" Type="http://schemas.openxmlformats.org/officeDocument/2006/relationships/image" Target="media/image26.png"/><Relationship Id="rId12" Type="http://schemas.openxmlformats.org/officeDocument/2006/relationships/image" Target="media/image25.png"/><Relationship Id="rId11" Type="http://schemas.openxmlformats.org/officeDocument/2006/relationships/image" Target="media/image24.png"/><Relationship Id="rId10" Type="http://schemas.openxmlformats.org/officeDocument/2006/relationships/image" Target="media/image23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99060</xdr:colOff>
      <xdr:row>31</xdr:row>
      <xdr:rowOff>50165</xdr:rowOff>
    </xdr:from>
    <xdr:to>
      <xdr:col>10</xdr:col>
      <xdr:colOff>1372870</xdr:colOff>
      <xdr:row>52</xdr:row>
      <xdr:rowOff>35560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860" y="7339965"/>
          <a:ext cx="7446010" cy="4385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113665</xdr:colOff>
      <xdr:row>31</xdr:row>
      <xdr:rowOff>108585</xdr:rowOff>
    </xdr:from>
    <xdr:to>
      <xdr:col>0</xdr:col>
      <xdr:colOff>494665</xdr:colOff>
      <xdr:row>32</xdr:row>
      <xdr:rowOff>184785</xdr:rowOff>
    </xdr:to>
    <xdr:sp>
      <xdr:nvSpPr>
        <xdr:cNvPr id="4" name="线形标注 1(无边框) 3"/>
        <xdr:cNvSpPr/>
      </xdr:nvSpPr>
      <xdr:spPr>
        <a:xfrm>
          <a:off x="113665" y="7398385"/>
          <a:ext cx="381000" cy="285750"/>
        </a:xfrm>
        <a:prstGeom prst="callout1">
          <a:avLst>
            <a:gd name="adj1" fmla="val 92000"/>
            <a:gd name="adj2" fmla="val 94166"/>
            <a:gd name="adj3" fmla="val 197802"/>
            <a:gd name="adj4" fmla="val 157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40640</xdr:colOff>
      <xdr:row>32</xdr:row>
      <xdr:rowOff>115570</xdr:rowOff>
    </xdr:from>
    <xdr:to>
      <xdr:col>2</xdr:col>
      <xdr:colOff>509905</xdr:colOff>
      <xdr:row>35</xdr:row>
      <xdr:rowOff>157480</xdr:rowOff>
    </xdr:to>
    <xdr:sp>
      <xdr:nvSpPr>
        <xdr:cNvPr id="5" name="矩形 4"/>
        <xdr:cNvSpPr/>
      </xdr:nvSpPr>
      <xdr:spPr>
        <a:xfrm>
          <a:off x="726440" y="7614920"/>
          <a:ext cx="1155065" cy="6705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537210</xdr:colOff>
      <xdr:row>32</xdr:row>
      <xdr:rowOff>103505</xdr:rowOff>
    </xdr:from>
    <xdr:to>
      <xdr:col>8</xdr:col>
      <xdr:colOff>491490</xdr:colOff>
      <xdr:row>35</xdr:row>
      <xdr:rowOff>98425</xdr:rowOff>
    </xdr:to>
    <xdr:sp>
      <xdr:nvSpPr>
        <xdr:cNvPr id="6" name="矩形 5"/>
        <xdr:cNvSpPr/>
      </xdr:nvSpPr>
      <xdr:spPr>
        <a:xfrm>
          <a:off x="1908810" y="7602855"/>
          <a:ext cx="4069080" cy="6235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644525</xdr:colOff>
      <xdr:row>29</xdr:row>
      <xdr:rowOff>10795</xdr:rowOff>
    </xdr:from>
    <xdr:to>
      <xdr:col>4</xdr:col>
      <xdr:colOff>339725</xdr:colOff>
      <xdr:row>30</xdr:row>
      <xdr:rowOff>86995</xdr:rowOff>
    </xdr:to>
    <xdr:sp>
      <xdr:nvSpPr>
        <xdr:cNvPr id="7" name="线形标注 1(无边框) 6"/>
        <xdr:cNvSpPr/>
      </xdr:nvSpPr>
      <xdr:spPr>
        <a:xfrm>
          <a:off x="2701925" y="6881495"/>
          <a:ext cx="381000" cy="285750"/>
        </a:xfrm>
        <a:prstGeom prst="callout1">
          <a:avLst>
            <a:gd name="adj1" fmla="val 92000"/>
            <a:gd name="adj2" fmla="val 94166"/>
            <a:gd name="adj3" fmla="val 244517"/>
            <a:gd name="adj4" fmla="val 32546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489585</xdr:colOff>
      <xdr:row>35</xdr:row>
      <xdr:rowOff>200660</xdr:rowOff>
    </xdr:from>
    <xdr:to>
      <xdr:col>8</xdr:col>
      <xdr:colOff>364490</xdr:colOff>
      <xdr:row>52</xdr:row>
      <xdr:rowOff>40640</xdr:rowOff>
    </xdr:to>
    <xdr:sp>
      <xdr:nvSpPr>
        <xdr:cNvPr id="16" name="矩形 15"/>
        <xdr:cNvSpPr/>
      </xdr:nvSpPr>
      <xdr:spPr>
        <a:xfrm>
          <a:off x="1861185" y="8328660"/>
          <a:ext cx="3989705" cy="3402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459105</xdr:colOff>
      <xdr:row>33</xdr:row>
      <xdr:rowOff>16510</xdr:rowOff>
    </xdr:from>
    <xdr:to>
      <xdr:col>10</xdr:col>
      <xdr:colOff>1197610</xdr:colOff>
      <xdr:row>45</xdr:row>
      <xdr:rowOff>11430</xdr:rowOff>
    </xdr:to>
    <xdr:sp>
      <xdr:nvSpPr>
        <xdr:cNvPr id="17" name="矩形 16"/>
        <xdr:cNvSpPr/>
      </xdr:nvSpPr>
      <xdr:spPr>
        <a:xfrm>
          <a:off x="5945505" y="7725410"/>
          <a:ext cx="2110105" cy="25095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398145</xdr:colOff>
      <xdr:row>45</xdr:row>
      <xdr:rowOff>54610</xdr:rowOff>
    </xdr:from>
    <xdr:to>
      <xdr:col>10</xdr:col>
      <xdr:colOff>1297940</xdr:colOff>
      <xdr:row>52</xdr:row>
      <xdr:rowOff>26035</xdr:rowOff>
    </xdr:to>
    <xdr:sp>
      <xdr:nvSpPr>
        <xdr:cNvPr id="18" name="矩形 17"/>
        <xdr:cNvSpPr/>
      </xdr:nvSpPr>
      <xdr:spPr>
        <a:xfrm>
          <a:off x="5884545" y="10278110"/>
          <a:ext cx="2271395" cy="1438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440055</xdr:colOff>
      <xdr:row>41</xdr:row>
      <xdr:rowOff>123825</xdr:rowOff>
    </xdr:from>
    <xdr:to>
      <xdr:col>2</xdr:col>
      <xdr:colOff>156845</xdr:colOff>
      <xdr:row>43</xdr:row>
      <xdr:rowOff>110490</xdr:rowOff>
    </xdr:to>
    <xdr:sp>
      <xdr:nvSpPr>
        <xdr:cNvPr id="20" name="线形标注 1(无边框) 19"/>
        <xdr:cNvSpPr/>
      </xdr:nvSpPr>
      <xdr:spPr>
        <a:xfrm>
          <a:off x="1125855" y="9509125"/>
          <a:ext cx="402590" cy="405765"/>
        </a:xfrm>
        <a:prstGeom prst="callout1">
          <a:avLst>
            <a:gd name="adj1" fmla="val 92000"/>
            <a:gd name="adj2" fmla="val 94166"/>
            <a:gd name="adj3" fmla="val 90446"/>
            <a:gd name="adj4" fmla="val 17733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1720215</xdr:colOff>
      <xdr:row>48</xdr:row>
      <xdr:rowOff>139065</xdr:rowOff>
    </xdr:from>
    <xdr:to>
      <xdr:col>10</xdr:col>
      <xdr:colOff>2122170</xdr:colOff>
      <xdr:row>50</xdr:row>
      <xdr:rowOff>27940</xdr:rowOff>
    </xdr:to>
    <xdr:sp>
      <xdr:nvSpPr>
        <xdr:cNvPr id="23" name="线形标注 1(无边框) 22"/>
        <xdr:cNvSpPr/>
      </xdr:nvSpPr>
      <xdr:spPr>
        <a:xfrm>
          <a:off x="8578215" y="10991215"/>
          <a:ext cx="401955" cy="307975"/>
        </a:xfrm>
        <a:prstGeom prst="callout1">
          <a:avLst>
            <a:gd name="adj1" fmla="val 92000"/>
            <a:gd name="adj2" fmla="val 94166"/>
            <a:gd name="adj3" fmla="val -21212"/>
            <a:gd name="adj4" fmla="val -1041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1488440</xdr:colOff>
      <xdr:row>35</xdr:row>
      <xdr:rowOff>156210</xdr:rowOff>
    </xdr:from>
    <xdr:to>
      <xdr:col>10</xdr:col>
      <xdr:colOff>1890395</xdr:colOff>
      <xdr:row>37</xdr:row>
      <xdr:rowOff>45085</xdr:rowOff>
    </xdr:to>
    <xdr:sp>
      <xdr:nvSpPr>
        <xdr:cNvPr id="24" name="线形标注 1(无边框) 23"/>
        <xdr:cNvSpPr/>
      </xdr:nvSpPr>
      <xdr:spPr>
        <a:xfrm>
          <a:off x="8346440" y="8284210"/>
          <a:ext cx="401955" cy="307975"/>
        </a:xfrm>
        <a:prstGeom prst="callout1">
          <a:avLst>
            <a:gd name="adj1" fmla="val 91919"/>
            <a:gd name="adj2" fmla="val 49447"/>
            <a:gd name="adj3" fmla="val 260202"/>
            <a:gd name="adj4" fmla="val -679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63</xdr:row>
      <xdr:rowOff>208280</xdr:rowOff>
    </xdr:from>
    <xdr:to>
      <xdr:col>10</xdr:col>
      <xdr:colOff>1384935</xdr:colOff>
      <xdr:row>85</xdr:row>
      <xdr:rowOff>97155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4203680"/>
          <a:ext cx="7557135" cy="449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10</xdr:col>
      <xdr:colOff>1406525</xdr:colOff>
      <xdr:row>109</xdr:row>
      <xdr:rowOff>124460</xdr:rowOff>
    </xdr:to>
    <xdr:pic>
      <xdr:nvPicPr>
        <xdr:cNvPr id="28" name="图片 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9443700"/>
          <a:ext cx="7578725" cy="431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424180</xdr:colOff>
      <xdr:row>65</xdr:row>
      <xdr:rowOff>137160</xdr:rowOff>
    </xdr:from>
    <xdr:to>
      <xdr:col>10</xdr:col>
      <xdr:colOff>1323975</xdr:colOff>
      <xdr:row>78</xdr:row>
      <xdr:rowOff>107950</xdr:rowOff>
    </xdr:to>
    <xdr:sp>
      <xdr:nvSpPr>
        <xdr:cNvPr id="29" name="矩形 28"/>
        <xdr:cNvSpPr/>
      </xdr:nvSpPr>
      <xdr:spPr>
        <a:xfrm>
          <a:off x="5910580" y="14551660"/>
          <a:ext cx="2271395" cy="2694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1757680</xdr:colOff>
      <xdr:row>72</xdr:row>
      <xdr:rowOff>134620</xdr:rowOff>
    </xdr:from>
    <xdr:to>
      <xdr:col>10</xdr:col>
      <xdr:colOff>2159635</xdr:colOff>
      <xdr:row>74</xdr:row>
      <xdr:rowOff>23495</xdr:rowOff>
    </xdr:to>
    <xdr:sp>
      <xdr:nvSpPr>
        <xdr:cNvPr id="30" name="线形标注 1(无边框) 29"/>
        <xdr:cNvSpPr/>
      </xdr:nvSpPr>
      <xdr:spPr>
        <a:xfrm>
          <a:off x="8615680" y="16015970"/>
          <a:ext cx="401955" cy="307975"/>
        </a:xfrm>
        <a:prstGeom prst="callout1">
          <a:avLst>
            <a:gd name="adj1" fmla="val 92000"/>
            <a:gd name="adj2" fmla="val 94166"/>
            <a:gd name="adj3" fmla="val -21212"/>
            <a:gd name="adj4" fmla="val -1041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69215</xdr:colOff>
      <xdr:row>90</xdr:row>
      <xdr:rowOff>31115</xdr:rowOff>
    </xdr:from>
    <xdr:to>
      <xdr:col>10</xdr:col>
      <xdr:colOff>969010</xdr:colOff>
      <xdr:row>103</xdr:row>
      <xdr:rowOff>1905</xdr:rowOff>
    </xdr:to>
    <xdr:sp>
      <xdr:nvSpPr>
        <xdr:cNvPr id="31" name="矩形 30"/>
        <xdr:cNvSpPr/>
      </xdr:nvSpPr>
      <xdr:spPr>
        <a:xfrm>
          <a:off x="5555615" y="19684365"/>
          <a:ext cx="2271395" cy="2694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1402715</xdr:colOff>
      <xdr:row>97</xdr:row>
      <xdr:rowOff>28575</xdr:rowOff>
    </xdr:from>
    <xdr:to>
      <xdr:col>10</xdr:col>
      <xdr:colOff>1804670</xdr:colOff>
      <xdr:row>98</xdr:row>
      <xdr:rowOff>127000</xdr:rowOff>
    </xdr:to>
    <xdr:sp>
      <xdr:nvSpPr>
        <xdr:cNvPr id="32" name="线形标注 1(无边框) 31"/>
        <xdr:cNvSpPr/>
      </xdr:nvSpPr>
      <xdr:spPr>
        <a:xfrm>
          <a:off x="8260715" y="21148675"/>
          <a:ext cx="401955" cy="307975"/>
        </a:xfrm>
        <a:prstGeom prst="callout1">
          <a:avLst>
            <a:gd name="adj1" fmla="val 92000"/>
            <a:gd name="adj2" fmla="val 94166"/>
            <a:gd name="adj3" fmla="val -21212"/>
            <a:gd name="adj4" fmla="val -1041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247650</xdr:colOff>
      <xdr:row>113</xdr:row>
      <xdr:rowOff>153035</xdr:rowOff>
    </xdr:from>
    <xdr:to>
      <xdr:col>10</xdr:col>
      <xdr:colOff>1723390</xdr:colOff>
      <xdr:row>135</xdr:row>
      <xdr:rowOff>166370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33450" y="24625935"/>
          <a:ext cx="7647940" cy="4623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1584325</xdr:colOff>
      <xdr:row>161</xdr:row>
      <xdr:rowOff>155575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0130750"/>
          <a:ext cx="7756525" cy="455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26670</xdr:colOff>
      <xdr:row>119</xdr:row>
      <xdr:rowOff>2540</xdr:rowOff>
    </xdr:from>
    <xdr:to>
      <xdr:col>8</xdr:col>
      <xdr:colOff>666750</xdr:colOff>
      <xdr:row>132</xdr:row>
      <xdr:rowOff>194310</xdr:rowOff>
    </xdr:to>
    <xdr:sp>
      <xdr:nvSpPr>
        <xdr:cNvPr id="35" name="矩形 34"/>
        <xdr:cNvSpPr/>
      </xdr:nvSpPr>
      <xdr:spPr>
        <a:xfrm>
          <a:off x="2084070" y="25732740"/>
          <a:ext cx="4069080" cy="29159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431165</xdr:colOff>
      <xdr:row>114</xdr:row>
      <xdr:rowOff>76200</xdr:rowOff>
    </xdr:from>
    <xdr:to>
      <xdr:col>8</xdr:col>
      <xdr:colOff>108585</xdr:colOff>
      <xdr:row>115</xdr:row>
      <xdr:rowOff>198755</xdr:rowOff>
    </xdr:to>
    <xdr:sp>
      <xdr:nvSpPr>
        <xdr:cNvPr id="36" name="线形标注 1(无边框) 35"/>
        <xdr:cNvSpPr/>
      </xdr:nvSpPr>
      <xdr:spPr>
        <a:xfrm>
          <a:off x="5231765" y="24758650"/>
          <a:ext cx="363220" cy="332105"/>
        </a:xfrm>
        <a:prstGeom prst="callout1">
          <a:avLst>
            <a:gd name="adj1" fmla="val 92000"/>
            <a:gd name="adj2" fmla="val 94166"/>
            <a:gd name="adj3" fmla="val 296030"/>
            <a:gd name="adj4" fmla="val -2984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2540</xdr:colOff>
      <xdr:row>115</xdr:row>
      <xdr:rowOff>135255</xdr:rowOff>
    </xdr:from>
    <xdr:to>
      <xdr:col>10</xdr:col>
      <xdr:colOff>1588135</xdr:colOff>
      <xdr:row>128</xdr:row>
      <xdr:rowOff>106045</xdr:rowOff>
    </xdr:to>
    <xdr:sp>
      <xdr:nvSpPr>
        <xdr:cNvPr id="37" name="矩形 36"/>
        <xdr:cNvSpPr/>
      </xdr:nvSpPr>
      <xdr:spPr>
        <a:xfrm>
          <a:off x="6174740" y="25027255"/>
          <a:ext cx="2271395" cy="2694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835025</xdr:colOff>
      <xdr:row>112</xdr:row>
      <xdr:rowOff>110490</xdr:rowOff>
    </xdr:from>
    <xdr:to>
      <xdr:col>10</xdr:col>
      <xdr:colOff>1236980</xdr:colOff>
      <xdr:row>113</xdr:row>
      <xdr:rowOff>208915</xdr:rowOff>
    </xdr:to>
    <xdr:sp>
      <xdr:nvSpPr>
        <xdr:cNvPr id="38" name="线形标注 1(无边框) 37"/>
        <xdr:cNvSpPr/>
      </xdr:nvSpPr>
      <xdr:spPr>
        <a:xfrm>
          <a:off x="7693025" y="24373840"/>
          <a:ext cx="401955" cy="307975"/>
        </a:xfrm>
        <a:prstGeom prst="callout1">
          <a:avLst>
            <a:gd name="adj1" fmla="val 92000"/>
            <a:gd name="adj2" fmla="val 94166"/>
            <a:gd name="adj3" fmla="val 216530"/>
            <a:gd name="adj4" fmla="val -1374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476250</xdr:colOff>
      <xdr:row>141</xdr:row>
      <xdr:rowOff>130810</xdr:rowOff>
    </xdr:from>
    <xdr:to>
      <xdr:col>10</xdr:col>
      <xdr:colOff>1376045</xdr:colOff>
      <xdr:row>154</xdr:row>
      <xdr:rowOff>101600</xdr:rowOff>
    </xdr:to>
    <xdr:sp>
      <xdr:nvSpPr>
        <xdr:cNvPr id="39" name="矩形 38"/>
        <xdr:cNvSpPr/>
      </xdr:nvSpPr>
      <xdr:spPr>
        <a:xfrm>
          <a:off x="5962650" y="30471110"/>
          <a:ext cx="2271395" cy="26949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749300</xdr:colOff>
      <xdr:row>138</xdr:row>
      <xdr:rowOff>117475</xdr:rowOff>
    </xdr:from>
    <xdr:to>
      <xdr:col>10</xdr:col>
      <xdr:colOff>1151255</xdr:colOff>
      <xdr:row>140</xdr:row>
      <xdr:rowOff>6350</xdr:rowOff>
    </xdr:to>
    <xdr:sp>
      <xdr:nvSpPr>
        <xdr:cNvPr id="40" name="线形标注 1(无边框) 39"/>
        <xdr:cNvSpPr/>
      </xdr:nvSpPr>
      <xdr:spPr>
        <a:xfrm>
          <a:off x="7607300" y="29829125"/>
          <a:ext cx="401955" cy="307975"/>
        </a:xfrm>
        <a:prstGeom prst="callout1">
          <a:avLst>
            <a:gd name="adj1" fmla="val 92000"/>
            <a:gd name="adj2" fmla="val 94166"/>
            <a:gd name="adj3" fmla="val 216530"/>
            <a:gd name="adj4" fmla="val -13744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16</xdr:col>
      <xdr:colOff>135255</xdr:colOff>
      <xdr:row>38</xdr:row>
      <xdr:rowOff>40640</xdr:rowOff>
    </xdr:from>
    <xdr:to>
      <xdr:col>17</xdr:col>
      <xdr:colOff>316230</xdr:colOff>
      <xdr:row>42</xdr:row>
      <xdr:rowOff>12065</xdr:rowOff>
    </xdr:to>
    <xdr:pic>
      <xdr:nvPicPr>
        <xdr:cNvPr id="41" name="图片 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864465" y="8797290"/>
          <a:ext cx="86677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259080</xdr:colOff>
      <xdr:row>43</xdr:row>
      <xdr:rowOff>10795</xdr:rowOff>
    </xdr:from>
    <xdr:to>
      <xdr:col>17</xdr:col>
      <xdr:colOff>305435</xdr:colOff>
      <xdr:row>46</xdr:row>
      <xdr:rowOff>167640</xdr:rowOff>
    </xdr:to>
    <xdr:pic>
      <xdr:nvPicPr>
        <xdr:cNvPr id="42" name="图片 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988290" y="9815195"/>
          <a:ext cx="73215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315595</xdr:colOff>
      <xdr:row>47</xdr:row>
      <xdr:rowOff>198120</xdr:rowOff>
    </xdr:from>
    <xdr:to>
      <xdr:col>17</xdr:col>
      <xdr:colOff>277495</xdr:colOff>
      <xdr:row>52</xdr:row>
      <xdr:rowOff>7620</xdr:rowOff>
    </xdr:to>
    <xdr:pic>
      <xdr:nvPicPr>
        <xdr:cNvPr id="43" name="图片 4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44805" y="10840720"/>
          <a:ext cx="647700" cy="85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281940</xdr:colOff>
      <xdr:row>38</xdr:row>
      <xdr:rowOff>198755</xdr:rowOff>
    </xdr:from>
    <xdr:to>
      <xdr:col>31</xdr:col>
      <xdr:colOff>567690</xdr:colOff>
      <xdr:row>52</xdr:row>
      <xdr:rowOff>36830</xdr:rowOff>
    </xdr:to>
    <xdr:pic>
      <xdr:nvPicPr>
        <xdr:cNvPr id="44" name="图片 4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173315" y="8955405"/>
          <a:ext cx="4400550" cy="277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2037715</xdr:colOff>
      <xdr:row>60</xdr:row>
      <xdr:rowOff>198120</xdr:rowOff>
    </xdr:from>
    <xdr:to>
      <xdr:col>26</xdr:col>
      <xdr:colOff>358775</xdr:colOff>
      <xdr:row>70</xdr:row>
      <xdr:rowOff>207645</xdr:rowOff>
    </xdr:to>
    <xdr:pic>
      <xdr:nvPicPr>
        <xdr:cNvPr id="46" name="图片 4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192875" y="13564870"/>
          <a:ext cx="1743075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26</xdr:col>
      <xdr:colOff>390525</xdr:colOff>
      <xdr:row>82</xdr:row>
      <xdr:rowOff>161925</xdr:rowOff>
    </xdr:to>
    <xdr:pic>
      <xdr:nvPicPr>
        <xdr:cNvPr id="47" name="图片 4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205575" y="15881350"/>
          <a:ext cx="1762125" cy="225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133350</xdr:colOff>
      <xdr:row>83</xdr:row>
      <xdr:rowOff>41275</xdr:rowOff>
    </xdr:from>
    <xdr:to>
      <xdr:col>26</xdr:col>
      <xdr:colOff>371475</xdr:colOff>
      <xdr:row>92</xdr:row>
      <xdr:rowOff>98425</xdr:rowOff>
    </xdr:to>
    <xdr:pic>
      <xdr:nvPicPr>
        <xdr:cNvPr id="48" name="图片 4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338925" y="18227675"/>
          <a:ext cx="1609725" cy="194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111125</xdr:colOff>
      <xdr:row>93</xdr:row>
      <xdr:rowOff>63500</xdr:rowOff>
    </xdr:from>
    <xdr:to>
      <xdr:col>26</xdr:col>
      <xdr:colOff>511175</xdr:colOff>
      <xdr:row>103</xdr:row>
      <xdr:rowOff>149225</xdr:rowOff>
    </xdr:to>
    <xdr:pic>
      <xdr:nvPicPr>
        <xdr:cNvPr id="49" name="图片 4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316700" y="20345400"/>
          <a:ext cx="1771650" cy="218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X47" sqref="X47:X51"/>
    </sheetView>
  </sheetViews>
  <sheetFormatPr defaultColWidth="9" defaultRowHeight="13.5"/>
  <cols>
    <col min="1" max="1" width="10.375" style="72"/>
    <col min="2" max="2" width="11.5" style="72" customWidth="1"/>
    <col min="3" max="3" width="15" style="72" customWidth="1"/>
    <col min="4" max="4" width="9.75" style="72" customWidth="1"/>
    <col min="5" max="16384" width="9" style="72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73" t="s">
        <v>1</v>
      </c>
      <c r="C5" s="74" t="s">
        <v>2</v>
      </c>
      <c r="D5" s="74"/>
    </row>
    <row r="6" spans="2:4">
      <c r="B6" s="75" t="s">
        <v>3</v>
      </c>
      <c r="C6" s="76" t="s">
        <v>4</v>
      </c>
      <c r="D6" s="76" t="s">
        <v>5</v>
      </c>
    </row>
    <row r="7" spans="2:4">
      <c r="B7" s="77">
        <v>45512</v>
      </c>
      <c r="C7" s="78" t="s">
        <v>6</v>
      </c>
      <c r="D7" s="78" t="s">
        <v>7</v>
      </c>
    </row>
    <row r="8" spans="2:4">
      <c r="B8" s="77"/>
      <c r="C8" s="78"/>
      <c r="D8" s="78"/>
    </row>
    <row r="9" spans="2:4">
      <c r="B9" s="77"/>
      <c r="C9" s="78"/>
      <c r="D9" s="78"/>
    </row>
    <row r="10" spans="2:4">
      <c r="B10" s="79"/>
      <c r="C10" s="78"/>
      <c r="D10" s="78"/>
    </row>
    <row r="11" spans="2:4">
      <c r="B11" s="79"/>
      <c r="C11" s="78"/>
      <c r="D11" s="78"/>
    </row>
    <row r="12" spans="2:4">
      <c r="B12" s="79"/>
      <c r="C12" s="78"/>
      <c r="D12" s="78"/>
    </row>
    <row r="13" spans="2:4">
      <c r="B13" s="79"/>
      <c r="C13" s="78"/>
      <c r="D13" s="78"/>
    </row>
    <row r="14" spans="2:4">
      <c r="B14" s="79"/>
      <c r="C14" s="78"/>
      <c r="D14" s="78"/>
    </row>
    <row r="15" spans="2:4">
      <c r="B15" s="79"/>
      <c r="C15" s="78"/>
      <c r="D15" s="78"/>
    </row>
    <row r="16" spans="2:4">
      <c r="B16" s="79"/>
      <c r="C16" s="78"/>
      <c r="D16" s="78"/>
    </row>
    <row r="17" spans="2:4">
      <c r="B17" s="79"/>
      <c r="C17" s="78"/>
      <c r="D17" s="78"/>
    </row>
    <row r="18" spans="2:4">
      <c r="B18" s="79"/>
      <c r="C18" s="78"/>
      <c r="D18" s="78"/>
    </row>
    <row r="19" spans="2:4">
      <c r="B19" s="79"/>
      <c r="C19" s="78"/>
      <c r="D19" s="78"/>
    </row>
    <row r="20" spans="2:4">
      <c r="B20" s="79"/>
      <c r="C20" s="78"/>
      <c r="D20" s="78"/>
    </row>
    <row r="21" spans="2:4">
      <c r="B21" s="79"/>
      <c r="C21" s="78"/>
      <c r="D21" s="78"/>
    </row>
    <row r="22" spans="2:4">
      <c r="B22" s="79"/>
      <c r="C22" s="78"/>
      <c r="D22" s="78"/>
    </row>
    <row r="23" spans="2:4">
      <c r="B23" s="79"/>
      <c r="C23" s="78"/>
      <c r="D23" s="78"/>
    </row>
    <row r="24" spans="2:4">
      <c r="B24" s="79"/>
      <c r="C24" s="78"/>
      <c r="D24" s="78"/>
    </row>
    <row r="25" spans="2:4">
      <c r="B25" s="79"/>
      <c r="C25" s="78"/>
      <c r="D25" s="78"/>
    </row>
    <row r="26" spans="2:4">
      <c r="B26" s="79"/>
      <c r="C26" s="78"/>
      <c r="D26" s="78"/>
    </row>
    <row r="27" spans="2:4">
      <c r="B27" s="79"/>
      <c r="C27" s="78"/>
      <c r="D27" s="7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C19" sqref="C19:C2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55" t="s">
        <v>9</v>
      </c>
      <c r="C3" s="55"/>
      <c r="D3" s="55"/>
      <c r="E3" s="55"/>
      <c r="F3" s="55"/>
      <c r="G3" s="55"/>
    </row>
    <row r="5" spans="2:6">
      <c r="B5" s="1" t="s">
        <v>10</v>
      </c>
      <c r="D5" s="6"/>
      <c r="E5" s="6"/>
      <c r="F5" s="6"/>
    </row>
    <row r="6" spans="2:6">
      <c r="B6" s="3" t="s">
        <v>11</v>
      </c>
      <c r="C6" s="1" t="s">
        <v>12</v>
      </c>
      <c r="D6" s="6"/>
      <c r="E6" s="6"/>
      <c r="F6" s="6"/>
    </row>
    <row r="7" spans="2:6">
      <c r="B7" s="1" t="s">
        <v>13</v>
      </c>
      <c r="D7" s="6"/>
      <c r="E7" s="6"/>
      <c r="F7" s="6"/>
    </row>
    <row r="8" spans="2:3">
      <c r="B8" s="2" t="s">
        <v>14</v>
      </c>
      <c r="C8" s="1" t="s">
        <v>15</v>
      </c>
    </row>
    <row r="9" spans="2:3">
      <c r="B9" s="2" t="s">
        <v>14</v>
      </c>
      <c r="C9" s="6" t="s">
        <v>16</v>
      </c>
    </row>
    <row r="10" spans="2:3">
      <c r="B10" s="6" t="s">
        <v>17</v>
      </c>
      <c r="C10" s="6"/>
    </row>
    <row r="11" spans="2:6">
      <c r="B11" s="2" t="s">
        <v>14</v>
      </c>
      <c r="C11" s="6" t="s">
        <v>18</v>
      </c>
      <c r="D11" s="6"/>
      <c r="E11" s="6"/>
      <c r="F11" s="6"/>
    </row>
    <row r="12" spans="4:6">
      <c r="D12" s="6"/>
      <c r="E12" s="6"/>
      <c r="F12" s="6"/>
    </row>
    <row r="16" ht="22.5" spans="2:7">
      <c r="B16" s="5" t="s">
        <v>19</v>
      </c>
      <c r="C16" s="5"/>
      <c r="D16" s="5"/>
      <c r="E16" s="5"/>
      <c r="F16" s="5"/>
      <c r="G16" s="5"/>
    </row>
    <row r="18" spans="2:3">
      <c r="B18" s="2" t="s">
        <v>14</v>
      </c>
      <c r="C18" s="1" t="s">
        <v>20</v>
      </c>
    </row>
    <row r="19" spans="2:3">
      <c r="B19" s="2" t="s">
        <v>14</v>
      </c>
      <c r="C19" s="1" t="s">
        <v>21</v>
      </c>
    </row>
    <row r="20" spans="2:3">
      <c r="B20" s="2" t="s">
        <v>14</v>
      </c>
      <c r="C20" s="1" t="s">
        <v>22</v>
      </c>
    </row>
  </sheetData>
  <mergeCells count="3">
    <mergeCell ref="A1:XFD1"/>
    <mergeCell ref="B3:G3"/>
    <mergeCell ref="B16:G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38"/>
  <sheetViews>
    <sheetView zoomScale="85" zoomScaleNormal="85" workbookViewId="0">
      <pane xSplit="11" ySplit="1" topLeftCell="U8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6.5"/>
  <cols>
    <col min="1" max="10" width="9" style="1"/>
    <col min="11" max="11" width="32.05" style="1" customWidth="1"/>
    <col min="12" max="20" width="9" style="1"/>
    <col min="21" max="21" width="2.05833333333333" style="54" customWidth="1"/>
    <col min="22" max="22" width="9" style="1"/>
    <col min="23" max="23" width="11.025" style="1" customWidth="1"/>
    <col min="24" max="24" width="26.9083333333333" style="1" customWidth="1"/>
    <col min="25" max="31" width="9" style="1"/>
    <col min="32" max="32" width="28.0833333333333" style="1" customWidth="1"/>
    <col min="33" max="16384" width="9" style="1"/>
  </cols>
  <sheetData>
    <row r="1" s="4" customFormat="1" ht="30" customHeight="1" spans="1:37">
      <c r="A1" s="4" t="s">
        <v>23</v>
      </c>
      <c r="V1" s="4" t="s">
        <v>24</v>
      </c>
      <c r="W1" s="61"/>
      <c r="AK1" s="71"/>
    </row>
    <row r="3" ht="22.5" spans="2:30">
      <c r="B3" s="55" t="s">
        <v>25</v>
      </c>
      <c r="C3" s="55"/>
      <c r="D3" s="55"/>
      <c r="E3" s="55"/>
      <c r="F3" s="55"/>
      <c r="G3" s="55"/>
      <c r="X3" s="62" t="s">
        <v>26</v>
      </c>
      <c r="AD3" s="1" t="s">
        <v>27</v>
      </c>
    </row>
    <row r="4" spans="14:33">
      <c r="N4" s="2"/>
      <c r="W4" s="1" t="s">
        <v>10</v>
      </c>
      <c r="AD4" s="12" t="s">
        <v>28</v>
      </c>
      <c r="AE4" s="65" t="s">
        <v>29</v>
      </c>
      <c r="AF4" s="65" t="s">
        <v>30</v>
      </c>
      <c r="AG4" s="65" t="s">
        <v>31</v>
      </c>
    </row>
    <row r="5" spans="2:33">
      <c r="B5" s="1" t="s">
        <v>32</v>
      </c>
      <c r="J5"/>
      <c r="L5" s="6"/>
      <c r="M5" s="6"/>
      <c r="N5" s="2"/>
      <c r="O5" s="6"/>
      <c r="W5" s="2" t="s">
        <v>14</v>
      </c>
      <c r="X5" s="1" t="s">
        <v>12</v>
      </c>
      <c r="AD5" s="16" t="s">
        <v>33</v>
      </c>
      <c r="AE5" s="66" t="s">
        <v>34</v>
      </c>
      <c r="AF5" s="65" t="s">
        <v>35</v>
      </c>
      <c r="AG5" s="65">
        <v>1</v>
      </c>
    </row>
    <row r="6" spans="2:33">
      <c r="B6" s="1" t="s">
        <v>36</v>
      </c>
      <c r="W6" s="1" t="s">
        <v>13</v>
      </c>
      <c r="AD6" s="67"/>
      <c r="AE6" s="66" t="s">
        <v>34</v>
      </c>
      <c r="AF6" s="65" t="s">
        <v>37</v>
      </c>
      <c r="AG6" s="65">
        <v>1</v>
      </c>
    </row>
    <row r="7" spans="23:33">
      <c r="W7" s="2" t="s">
        <v>14</v>
      </c>
      <c r="X7" s="6" t="s">
        <v>38</v>
      </c>
      <c r="AD7" s="67"/>
      <c r="AE7" s="66" t="s">
        <v>34</v>
      </c>
      <c r="AF7" s="65" t="s">
        <v>39</v>
      </c>
      <c r="AG7" s="65">
        <v>1</v>
      </c>
    </row>
    <row r="8" ht="53.5" spans="2:33">
      <c r="B8" s="56" t="str">
        <f>_xlfn.DISPIMG("ID_D6ED7B2885644F3DB6B907FC95B29183",1)</f>
        <v>=DISPIMG("ID_D6ED7B2885644F3DB6B907FC95B29183",1)</v>
      </c>
      <c r="W8" s="2" t="s">
        <v>14</v>
      </c>
      <c r="X8" s="1" t="s">
        <v>40</v>
      </c>
      <c r="AD8" s="67"/>
      <c r="AE8" s="68" t="s">
        <v>41</v>
      </c>
      <c r="AF8" s="65" t="s">
        <v>42</v>
      </c>
      <c r="AG8" s="65">
        <v>1</v>
      </c>
    </row>
    <row r="9" spans="12:33">
      <c r="L9" s="6"/>
      <c r="M9" s="6"/>
      <c r="W9" s="2" t="s">
        <v>14</v>
      </c>
      <c r="X9" s="1" t="s">
        <v>43</v>
      </c>
      <c r="AD9" s="67"/>
      <c r="AE9" s="68" t="s">
        <v>41</v>
      </c>
      <c r="AF9" s="1" t="s">
        <v>44</v>
      </c>
      <c r="AG9" s="65">
        <v>1</v>
      </c>
    </row>
    <row r="10" spans="12:33">
      <c r="L10" s="2"/>
      <c r="M10" s="6"/>
      <c r="W10" s="2" t="s">
        <v>14</v>
      </c>
      <c r="X10" s="1" t="s">
        <v>45</v>
      </c>
      <c r="AD10" s="67"/>
      <c r="AE10" s="68" t="s">
        <v>41</v>
      </c>
      <c r="AF10" s="65" t="s">
        <v>46</v>
      </c>
      <c r="AG10" s="65">
        <v>1</v>
      </c>
    </row>
    <row r="11" spans="12:33">
      <c r="L11" s="2"/>
      <c r="M11" s="6"/>
      <c r="W11" s="2" t="s">
        <v>14</v>
      </c>
      <c r="X11" s="1" t="s">
        <v>47</v>
      </c>
      <c r="AD11" s="67"/>
      <c r="AE11" s="68" t="s">
        <v>41</v>
      </c>
      <c r="AF11" s="65" t="s">
        <v>48</v>
      </c>
      <c r="AG11" s="65">
        <v>1</v>
      </c>
    </row>
    <row r="12" spans="12:33">
      <c r="L12" s="6"/>
      <c r="M12" s="6"/>
      <c r="W12" s="6" t="s">
        <v>17</v>
      </c>
      <c r="X12" s="6"/>
      <c r="AD12" s="67"/>
      <c r="AE12" s="68" t="s">
        <v>41</v>
      </c>
      <c r="AF12" s="65" t="s">
        <v>49</v>
      </c>
      <c r="AG12" s="65">
        <v>1</v>
      </c>
    </row>
    <row r="13" spans="12:33">
      <c r="L13" s="2"/>
      <c r="M13" s="6"/>
      <c r="W13" s="2" t="s">
        <v>14</v>
      </c>
      <c r="X13" s="1" t="s">
        <v>50</v>
      </c>
      <c r="AD13" s="69"/>
      <c r="AE13" s="68" t="s">
        <v>41</v>
      </c>
      <c r="AF13" s="65" t="s">
        <v>51</v>
      </c>
      <c r="AG13" s="65">
        <v>1</v>
      </c>
    </row>
    <row r="14" spans="14:33">
      <c r="N14" s="6"/>
      <c r="W14" s="2" t="s">
        <v>14</v>
      </c>
      <c r="X14" s="1" t="s">
        <v>52</v>
      </c>
      <c r="AD14" s="70"/>
      <c r="AE14" s="70"/>
      <c r="AF14" s="70"/>
      <c r="AG14" s="70"/>
    </row>
    <row r="15" spans="14:23">
      <c r="N15" s="6"/>
      <c r="W15" s="1" t="s">
        <v>53</v>
      </c>
    </row>
    <row r="16" spans="14:33">
      <c r="N16" s="6"/>
      <c r="W16" s="3" t="s">
        <v>11</v>
      </c>
      <c r="X16" s="6" t="s">
        <v>54</v>
      </c>
      <c r="AD16" s="1" t="s">
        <v>55</v>
      </c>
      <c r="AG16" s="70"/>
    </row>
    <row r="17" spans="23:33">
      <c r="W17" s="2" t="s">
        <v>14</v>
      </c>
      <c r="X17" s="1" t="s">
        <v>21</v>
      </c>
      <c r="AG17" s="70"/>
    </row>
    <row r="18" spans="23:31">
      <c r="W18" s="2" t="s">
        <v>14</v>
      </c>
      <c r="X18" s="1" t="s">
        <v>22</v>
      </c>
      <c r="AE18" s="1" t="s">
        <v>42</v>
      </c>
    </row>
    <row r="19" spans="16:32">
      <c r="P19"/>
      <c r="W19" s="2"/>
      <c r="AE19" s="2" t="s">
        <v>14</v>
      </c>
      <c r="AF19" s="1" t="s">
        <v>56</v>
      </c>
    </row>
    <row r="20" spans="23:32">
      <c r="W20" s="2"/>
      <c r="AE20" s="2" t="s">
        <v>14</v>
      </c>
      <c r="AF20" s="6" t="s">
        <v>38</v>
      </c>
    </row>
    <row r="21" spans="13:32">
      <c r="M21" s="6"/>
      <c r="N21" s="6"/>
      <c r="W21" s="2"/>
      <c r="AE21" s="2" t="s">
        <v>14</v>
      </c>
      <c r="AF21" s="1" t="s">
        <v>57</v>
      </c>
    </row>
    <row r="22" spans="13:32">
      <c r="M22" s="2"/>
      <c r="N22" s="6"/>
      <c r="W22" s="2"/>
      <c r="AE22" s="2" t="s">
        <v>14</v>
      </c>
      <c r="AF22" s="1" t="s">
        <v>58</v>
      </c>
    </row>
    <row r="23" spans="13:32">
      <c r="M23" s="6"/>
      <c r="N23" s="6"/>
      <c r="W23" s="2"/>
      <c r="AE23" s="2" t="s">
        <v>14</v>
      </c>
      <c r="AF23" s="1" t="s">
        <v>43</v>
      </c>
    </row>
    <row r="24" spans="13:32">
      <c r="M24" s="2"/>
      <c r="N24" s="6"/>
      <c r="AE24" s="2" t="s">
        <v>14</v>
      </c>
      <c r="AF24" s="1" t="s">
        <v>45</v>
      </c>
    </row>
    <row r="25" spans="31:32">
      <c r="AE25" s="2" t="s">
        <v>14</v>
      </c>
      <c r="AF25" s="1" t="s">
        <v>47</v>
      </c>
    </row>
    <row r="26" spans="31:31">
      <c r="AE26" s="3"/>
    </row>
    <row r="27" spans="7:31">
      <c r="G27" s="1">
        <v>33</v>
      </c>
      <c r="AE27" s="3"/>
    </row>
    <row r="28" spans="23:23">
      <c r="W28" s="2"/>
    </row>
    <row r="29" s="54" customFormat="1" ht="22.5" spans="2:23">
      <c r="B29" s="55" t="s">
        <v>59</v>
      </c>
      <c r="C29" s="55"/>
      <c r="D29" s="55"/>
      <c r="E29" s="55"/>
      <c r="F29" s="55"/>
      <c r="G29" s="55"/>
      <c r="W29" s="63"/>
    </row>
    <row r="30" spans="23:23">
      <c r="W30" s="2"/>
    </row>
    <row r="31" spans="12:23">
      <c r="L31" s="1" t="s">
        <v>60</v>
      </c>
      <c r="T31"/>
      <c r="W31" s="1" t="s">
        <v>61</v>
      </c>
    </row>
    <row r="32" spans="12:24">
      <c r="L32" s="3"/>
      <c r="M32" s="1" t="s">
        <v>61</v>
      </c>
      <c r="W32" s="3" t="s">
        <v>11</v>
      </c>
      <c r="X32" s="1" t="s">
        <v>56</v>
      </c>
    </row>
    <row r="33" spans="11:23">
      <c r="K33"/>
      <c r="L33" s="2"/>
      <c r="M33" s="3" t="s">
        <v>11</v>
      </c>
      <c r="N33" s="1" t="s">
        <v>62</v>
      </c>
      <c r="W33" s="1" t="s">
        <v>63</v>
      </c>
    </row>
    <row r="34" spans="12:24">
      <c r="L34" s="2"/>
      <c r="M34" s="1" t="s">
        <v>64</v>
      </c>
      <c r="W34" s="3" t="s">
        <v>11</v>
      </c>
      <c r="X34" s="1" t="s">
        <v>65</v>
      </c>
    </row>
    <row r="35" spans="13:24">
      <c r="M35" s="3" t="s">
        <v>11</v>
      </c>
      <c r="N35" s="1" t="s">
        <v>66</v>
      </c>
      <c r="O35"/>
      <c r="W35" s="3" t="s">
        <v>11</v>
      </c>
      <c r="X35" s="59" t="s">
        <v>67</v>
      </c>
    </row>
    <row r="36" spans="13:23">
      <c r="M36" s="58" t="s">
        <v>11</v>
      </c>
      <c r="N36" s="59" t="s">
        <v>68</v>
      </c>
      <c r="S36"/>
      <c r="W36" s="1" t="s">
        <v>69</v>
      </c>
    </row>
    <row r="37" spans="12:24">
      <c r="L37" s="2"/>
      <c r="M37" s="1" t="s">
        <v>70</v>
      </c>
      <c r="W37" s="3" t="s">
        <v>11</v>
      </c>
      <c r="X37" s="1" t="s">
        <v>71</v>
      </c>
    </row>
    <row r="38" spans="12:24">
      <c r="L38" s="3"/>
      <c r="M38" s="3" t="s">
        <v>11</v>
      </c>
      <c r="N38" s="1" t="s">
        <v>72</v>
      </c>
      <c r="R38"/>
      <c r="W38" s="3" t="s">
        <v>11</v>
      </c>
      <c r="X38" s="59" t="s">
        <v>73</v>
      </c>
    </row>
    <row r="39" spans="12:23">
      <c r="L39" s="3"/>
      <c r="M39" s="3"/>
      <c r="N39" s="1" t="s">
        <v>74</v>
      </c>
      <c r="W39" s="1" t="s">
        <v>75</v>
      </c>
    </row>
    <row r="40" spans="23:24">
      <c r="W40" s="3" t="s">
        <v>11</v>
      </c>
      <c r="X40" s="64" t="s">
        <v>76</v>
      </c>
    </row>
    <row r="41" spans="23:24">
      <c r="W41" s="3"/>
      <c r="X41" s="1" t="s">
        <v>77</v>
      </c>
    </row>
    <row r="42" spans="23:24">
      <c r="W42" s="3" t="s">
        <v>11</v>
      </c>
      <c r="X42" s="1" t="s">
        <v>78</v>
      </c>
    </row>
    <row r="43" spans="23:24">
      <c r="W43" s="3" t="s">
        <v>11</v>
      </c>
      <c r="X43" s="1" t="s">
        <v>79</v>
      </c>
    </row>
    <row r="44" spans="14:24">
      <c r="N44" s="1" t="s">
        <v>80</v>
      </c>
      <c r="W44" s="3" t="s">
        <v>11</v>
      </c>
      <c r="X44" s="1" t="s">
        <v>81</v>
      </c>
    </row>
    <row r="45" spans="23:24">
      <c r="W45" s="3"/>
      <c r="X45" s="1" t="s">
        <v>82</v>
      </c>
    </row>
    <row r="46" spans="24:24">
      <c r="X46" s="1" t="s">
        <v>83</v>
      </c>
    </row>
    <row r="47" spans="24:24">
      <c r="X47" s="1" t="s">
        <v>84</v>
      </c>
    </row>
    <row r="49" spans="14:14">
      <c r="N49" s="1" t="s">
        <v>85</v>
      </c>
    </row>
    <row r="50" spans="12:23">
      <c r="L50" s="3"/>
      <c r="W50" s="3"/>
    </row>
    <row r="51" spans="12:23">
      <c r="L51" s="3"/>
      <c r="W51" s="3"/>
    </row>
    <row r="52" spans="15:23">
      <c r="O52" s="60"/>
      <c r="W52" s="1" t="s">
        <v>86</v>
      </c>
    </row>
    <row r="53" spans="13:24">
      <c r="M53" s="58" t="s">
        <v>11</v>
      </c>
      <c r="N53" s="59" t="s">
        <v>87</v>
      </c>
      <c r="W53" s="3" t="s">
        <v>11</v>
      </c>
      <c r="X53" s="1" t="s">
        <v>88</v>
      </c>
    </row>
    <row r="54" spans="12:24">
      <c r="L54" s="3"/>
      <c r="M54" s="1" t="s">
        <v>89</v>
      </c>
      <c r="W54" s="3" t="s">
        <v>11</v>
      </c>
      <c r="X54" s="1" t="s">
        <v>90</v>
      </c>
    </row>
    <row r="55" spans="12:24">
      <c r="L55" s="3"/>
      <c r="M55" s="3" t="s">
        <v>11</v>
      </c>
      <c r="N55" s="1" t="s">
        <v>91</v>
      </c>
      <c r="X55" s="1" t="s">
        <v>92</v>
      </c>
    </row>
    <row r="56" spans="13:24">
      <c r="M56" s="3" t="s">
        <v>11</v>
      </c>
      <c r="N56" s="1" t="s">
        <v>93</v>
      </c>
      <c r="Q56" s="60"/>
      <c r="W56" s="3" t="s">
        <v>11</v>
      </c>
      <c r="X56" s="1" t="s">
        <v>94</v>
      </c>
    </row>
    <row r="57" spans="13:24">
      <c r="M57" s="3" t="s">
        <v>11</v>
      </c>
      <c r="N57" s="1" t="s">
        <v>95</v>
      </c>
      <c r="X57" s="1" t="s">
        <v>96</v>
      </c>
    </row>
    <row r="58" spans="12:24">
      <c r="L58" s="3"/>
      <c r="M58" s="3" t="s">
        <v>11</v>
      </c>
      <c r="N58" s="1" t="s">
        <v>97</v>
      </c>
      <c r="W58" s="3" t="s">
        <v>11</v>
      </c>
      <c r="X58" s="1" t="s">
        <v>98</v>
      </c>
    </row>
    <row r="59" spans="12:14">
      <c r="L59" s="3"/>
      <c r="M59" s="3" t="s">
        <v>11</v>
      </c>
      <c r="N59" s="1" t="s">
        <v>99</v>
      </c>
    </row>
    <row r="60" spans="12:24">
      <c r="L60" s="3"/>
      <c r="M60" s="1" t="s">
        <v>100</v>
      </c>
      <c r="W60" s="1" t="s">
        <v>101</v>
      </c>
      <c r="X60" s="1" t="s">
        <v>102</v>
      </c>
    </row>
    <row r="61" spans="13:14">
      <c r="M61" s="3" t="s">
        <v>11</v>
      </c>
      <c r="N61" s="1" t="s">
        <v>103</v>
      </c>
    </row>
    <row r="62" spans="13:24">
      <c r="M62" s="3" t="s">
        <v>11</v>
      </c>
      <c r="N62" s="1" t="s">
        <v>104</v>
      </c>
      <c r="X62" s="57" t="s">
        <v>105</v>
      </c>
    </row>
    <row r="63" spans="2:19">
      <c r="B63" s="57" t="s">
        <v>106</v>
      </c>
      <c r="L63" s="3"/>
      <c r="M63" s="3" t="s">
        <v>11</v>
      </c>
      <c r="N63" s="1" t="s">
        <v>107</v>
      </c>
      <c r="S63"/>
    </row>
    <row r="64" spans="12:13">
      <c r="L64" s="3"/>
      <c r="M64" s="1" t="s">
        <v>108</v>
      </c>
    </row>
    <row r="65" spans="12:18">
      <c r="L65" s="3"/>
      <c r="M65" s="3" t="s">
        <v>11</v>
      </c>
      <c r="N65" s="1" t="s">
        <v>109</v>
      </c>
      <c r="Q65"/>
      <c r="R65"/>
    </row>
    <row r="66" spans="12:15">
      <c r="L66" s="3"/>
      <c r="M66" s="1" t="s">
        <v>110</v>
      </c>
      <c r="O66"/>
    </row>
    <row r="67" spans="13:14">
      <c r="M67" s="3" t="s">
        <v>11</v>
      </c>
      <c r="N67" s="1" t="s">
        <v>111</v>
      </c>
    </row>
    <row r="68" spans="12:13">
      <c r="L68" s="3"/>
      <c r="M68" s="1" t="s">
        <v>112</v>
      </c>
    </row>
    <row r="69" spans="12:14">
      <c r="L69" s="3"/>
      <c r="M69" s="3" t="s">
        <v>11</v>
      </c>
      <c r="N69" s="1" t="s">
        <v>113</v>
      </c>
    </row>
    <row r="70" spans="12:14">
      <c r="L70" s="3"/>
      <c r="M70" s="3" t="s">
        <v>11</v>
      </c>
      <c r="N70" s="1" t="s">
        <v>114</v>
      </c>
    </row>
    <row r="71" spans="12:13">
      <c r="L71" s="3"/>
      <c r="M71" s="1" t="s">
        <v>115</v>
      </c>
    </row>
    <row r="72" spans="12:15">
      <c r="L72" s="3"/>
      <c r="M72" s="3" t="s">
        <v>11</v>
      </c>
      <c r="N72" s="1" t="s">
        <v>116</v>
      </c>
      <c r="O72"/>
    </row>
    <row r="73" spans="13:24">
      <c r="M73" s="1" t="s">
        <v>117</v>
      </c>
      <c r="X73" s="57" t="s">
        <v>118</v>
      </c>
    </row>
    <row r="74" spans="13:24">
      <c r="M74" s="3" t="s">
        <v>11</v>
      </c>
      <c r="N74" s="1" t="s">
        <v>119</v>
      </c>
      <c r="X74" s="1" t="s">
        <v>120</v>
      </c>
    </row>
    <row r="76" spans="2:14">
      <c r="B76"/>
      <c r="J76"/>
      <c r="L76" s="3"/>
      <c r="N76"/>
    </row>
    <row r="77" spans="2:15">
      <c r="B77"/>
      <c r="L77" s="3"/>
      <c r="O77"/>
    </row>
    <row r="78" spans="12:17">
      <c r="L78" s="3"/>
      <c r="Q78"/>
    </row>
    <row r="80" spans="4:4">
      <c r="D80"/>
    </row>
    <row r="82" spans="16:16">
      <c r="P82"/>
    </row>
    <row r="83" spans="9:9">
      <c r="I83"/>
    </row>
    <row r="84" spans="6:24">
      <c r="F84"/>
      <c r="I84"/>
      <c r="J84"/>
      <c r="L84" s="3"/>
      <c r="X84" s="57" t="s">
        <v>121</v>
      </c>
    </row>
    <row r="85" spans="12:24">
      <c r="L85" s="3"/>
      <c r="X85" s="1" t="s">
        <v>122</v>
      </c>
    </row>
    <row r="87" spans="2:18">
      <c r="B87" s="57"/>
      <c r="L87" s="3"/>
      <c r="R87"/>
    </row>
    <row r="88" spans="2:12">
      <c r="B88" s="57" t="s">
        <v>123</v>
      </c>
      <c r="L88" s="3"/>
    </row>
    <row r="89" spans="8:12">
      <c r="H89"/>
      <c r="L89" s="3"/>
    </row>
    <row r="90" spans="12:20">
      <c r="L90" s="3"/>
      <c r="N90"/>
      <c r="T90"/>
    </row>
    <row r="91" spans="12:12">
      <c r="L91" s="3"/>
    </row>
    <row r="93" spans="12:12">
      <c r="L93" s="3"/>
    </row>
    <row r="94" spans="12:24">
      <c r="L94" s="3"/>
      <c r="R94"/>
      <c r="X94" s="57" t="s">
        <v>82</v>
      </c>
    </row>
    <row r="95" spans="12:24">
      <c r="L95" s="3"/>
      <c r="X95" s="1" t="s">
        <v>124</v>
      </c>
    </row>
    <row r="96" spans="12:14">
      <c r="L96" s="3"/>
      <c r="N96"/>
    </row>
    <row r="97" spans="12:12">
      <c r="L97" s="3"/>
    </row>
    <row r="99" spans="12:12">
      <c r="L99" s="3"/>
    </row>
    <row r="100" spans="12:12">
      <c r="L100" s="3"/>
    </row>
    <row r="101" spans="12:12">
      <c r="L101" s="3"/>
    </row>
    <row r="102" spans="11:12">
      <c r="K102"/>
      <c r="L102" s="3"/>
    </row>
    <row r="104" spans="12:12">
      <c r="L104" s="3"/>
    </row>
    <row r="105" spans="12:23">
      <c r="L105" s="3"/>
      <c r="W105" s="1" t="s">
        <v>125</v>
      </c>
    </row>
    <row r="106" spans="12:24">
      <c r="L106" s="3"/>
      <c r="W106" s="3" t="s">
        <v>11</v>
      </c>
      <c r="X106" s="1" t="s">
        <v>126</v>
      </c>
    </row>
    <row r="107" spans="23:24">
      <c r="W107" s="3" t="s">
        <v>11</v>
      </c>
      <c r="X107" s="1" t="s">
        <v>127</v>
      </c>
    </row>
    <row r="108" spans="12:23">
      <c r="L108" s="3"/>
      <c r="P108"/>
      <c r="W108" s="3"/>
    </row>
    <row r="109" spans="12:23">
      <c r="L109" s="3"/>
      <c r="W109" s="3"/>
    </row>
    <row r="110" spans="12:23">
      <c r="L110" s="3"/>
      <c r="W110" s="3"/>
    </row>
    <row r="111" spans="23:23">
      <c r="W111" s="1" t="s">
        <v>128</v>
      </c>
    </row>
    <row r="112" spans="2:24">
      <c r="B112" s="57" t="s">
        <v>129</v>
      </c>
      <c r="W112" s="3" t="s">
        <v>11</v>
      </c>
      <c r="X112" s="1" t="s">
        <v>130</v>
      </c>
    </row>
    <row r="113" spans="23:24">
      <c r="W113" s="3"/>
      <c r="X113" s="1" t="s">
        <v>131</v>
      </c>
    </row>
    <row r="114" spans="12:24">
      <c r="L114" s="3"/>
      <c r="X114" s="1" t="s">
        <v>132</v>
      </c>
    </row>
    <row r="115" spans="23:24">
      <c r="W115" s="3"/>
      <c r="X115" s="1" t="s">
        <v>133</v>
      </c>
    </row>
    <row r="116" spans="12:24">
      <c r="L116" s="3"/>
      <c r="W116" s="3"/>
      <c r="X116" s="1" t="s">
        <v>134</v>
      </c>
    </row>
    <row r="117" spans="12:24">
      <c r="L117" s="3"/>
      <c r="W117" s="3" t="s">
        <v>11</v>
      </c>
      <c r="X117" s="1" t="s">
        <v>135</v>
      </c>
    </row>
    <row r="119" spans="2:23">
      <c r="B119"/>
      <c r="W119" s="3"/>
    </row>
    <row r="120" spans="23:23">
      <c r="W120" s="3"/>
    </row>
    <row r="121" spans="23:23">
      <c r="W121" s="3"/>
    </row>
    <row r="122" spans="23:23">
      <c r="W122" s="3"/>
    </row>
    <row r="123" spans="16:16">
      <c r="P123"/>
    </row>
    <row r="138" spans="2:2">
      <c r="B138" s="57" t="s">
        <v>136</v>
      </c>
    </row>
  </sheetData>
  <mergeCells count="3">
    <mergeCell ref="B3:G3"/>
    <mergeCell ref="B29:G29"/>
    <mergeCell ref="AD5:AD1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6"/>
  <sheetViews>
    <sheetView tabSelected="1" topLeftCell="A54" workbookViewId="0">
      <selection activeCell="E76" sqref="E76"/>
    </sheetView>
  </sheetViews>
  <sheetFormatPr defaultColWidth="9" defaultRowHeight="13.5" outlineLevelCol="7"/>
  <cols>
    <col min="1" max="1" width="9" style="24"/>
    <col min="2" max="3" width="9" style="20"/>
    <col min="4" max="4" width="34.5" style="20" customWidth="1"/>
    <col min="5" max="5" width="46.6333333333333" style="20" customWidth="1"/>
    <col min="6" max="6" width="56.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5" t="s">
        <v>137</v>
      </c>
      <c r="B2" s="26"/>
      <c r="C2" s="26"/>
      <c r="D2" s="26"/>
      <c r="E2" s="26"/>
      <c r="F2" s="26"/>
      <c r="G2" s="26"/>
    </row>
    <row r="4" s="20" customFormat="1" spans="1:8">
      <c r="A4" s="24"/>
      <c r="B4" s="27" t="s">
        <v>138</v>
      </c>
      <c r="C4" s="27" t="s">
        <v>29</v>
      </c>
      <c r="D4" s="27" t="s">
        <v>139</v>
      </c>
      <c r="E4" s="28" t="s">
        <v>30</v>
      </c>
      <c r="F4" s="27" t="s">
        <v>140</v>
      </c>
      <c r="G4" s="27" t="s">
        <v>141</v>
      </c>
      <c r="H4" s="29" t="s">
        <v>142</v>
      </c>
    </row>
    <row r="5" s="20" customFormat="1" spans="1:8">
      <c r="A5" s="24"/>
      <c r="B5" s="30">
        <v>1</v>
      </c>
      <c r="C5" s="30" t="s">
        <v>143</v>
      </c>
      <c r="D5" s="30" t="s">
        <v>144</v>
      </c>
      <c r="E5" s="30" t="s">
        <v>144</v>
      </c>
      <c r="F5" s="30" t="s">
        <v>145</v>
      </c>
      <c r="G5" s="30"/>
      <c r="H5" s="31"/>
    </row>
    <row r="6" s="20" customFormat="1" spans="1:8">
      <c r="A6" s="24"/>
      <c r="B6" s="30">
        <v>2</v>
      </c>
      <c r="C6" s="30" t="s">
        <v>143</v>
      </c>
      <c r="D6" s="30"/>
      <c r="E6" s="30"/>
      <c r="F6" s="30"/>
      <c r="G6" s="30"/>
      <c r="H6" s="31"/>
    </row>
    <row r="7" s="20" customFormat="1" spans="1:8">
      <c r="A7" s="24"/>
      <c r="B7" s="30">
        <v>3</v>
      </c>
      <c r="C7" s="30" t="s">
        <v>143</v>
      </c>
      <c r="D7" s="30"/>
      <c r="E7" s="30"/>
      <c r="F7" s="30"/>
      <c r="G7" s="30"/>
      <c r="H7" s="31"/>
    </row>
    <row r="8" s="20" customFormat="1" spans="1:8">
      <c r="A8" s="24"/>
      <c r="B8" s="30">
        <v>4</v>
      </c>
      <c r="C8" s="30" t="s">
        <v>143</v>
      </c>
      <c r="D8" s="30"/>
      <c r="E8" s="30"/>
      <c r="F8" s="30"/>
      <c r="G8" s="30"/>
      <c r="H8" s="31"/>
    </row>
    <row r="9" s="20" customFormat="1" spans="1:8">
      <c r="A9" s="24"/>
      <c r="B9" s="30">
        <v>5</v>
      </c>
      <c r="C9" s="30" t="s">
        <v>143</v>
      </c>
      <c r="D9" s="30"/>
      <c r="E9" s="30"/>
      <c r="F9" s="30"/>
      <c r="G9" s="30"/>
      <c r="H9" s="31"/>
    </row>
    <row r="10" s="20" customFormat="1" spans="1:8">
      <c r="A10" s="24"/>
      <c r="B10" s="30">
        <v>6</v>
      </c>
      <c r="C10" s="30" t="s">
        <v>143</v>
      </c>
      <c r="D10" s="30"/>
      <c r="E10" s="30"/>
      <c r="F10" s="30"/>
      <c r="G10" s="30"/>
      <c r="H10" s="31"/>
    </row>
    <row r="11" s="20" customFormat="1" spans="1:8">
      <c r="A11" s="24"/>
      <c r="B11" s="30">
        <v>7</v>
      </c>
      <c r="C11" s="30" t="s">
        <v>143</v>
      </c>
      <c r="D11" s="30"/>
      <c r="E11" s="30"/>
      <c r="F11" s="30"/>
      <c r="G11" s="30"/>
      <c r="H11" s="31"/>
    </row>
    <row r="12" s="20" customFormat="1" spans="1:8">
      <c r="A12" s="24"/>
      <c r="B12" s="30">
        <v>8</v>
      </c>
      <c r="C12" s="30" t="s">
        <v>143</v>
      </c>
      <c r="D12" s="30"/>
      <c r="E12" s="30"/>
      <c r="F12" s="30"/>
      <c r="G12" s="30"/>
      <c r="H12" s="31"/>
    </row>
    <row r="13" s="20" customFormat="1" spans="1:8">
      <c r="A13" s="24"/>
      <c r="B13" s="30">
        <v>9</v>
      </c>
      <c r="C13" s="30" t="s">
        <v>143</v>
      </c>
      <c r="D13" s="30"/>
      <c r="E13" s="30"/>
      <c r="F13" s="30"/>
      <c r="G13" s="30"/>
      <c r="H13" s="31"/>
    </row>
    <row r="14" s="20" customFormat="1" spans="1:8">
      <c r="A14" s="24"/>
      <c r="B14" s="30">
        <v>10</v>
      </c>
      <c r="C14" s="30" t="s">
        <v>143</v>
      </c>
      <c r="D14" s="30"/>
      <c r="E14" s="30"/>
      <c r="F14" s="30"/>
      <c r="G14" s="30"/>
      <c r="H14" s="31"/>
    </row>
    <row r="15" s="20" customFormat="1" spans="1:8">
      <c r="A15" s="24"/>
      <c r="B15" s="30">
        <v>11</v>
      </c>
      <c r="C15" s="30" t="s">
        <v>143</v>
      </c>
      <c r="D15" s="30"/>
      <c r="E15" s="30"/>
      <c r="F15" s="30"/>
      <c r="G15" s="30"/>
      <c r="H15" s="31"/>
    </row>
    <row r="16" s="20" customFormat="1" spans="1:8">
      <c r="A16" s="24"/>
      <c r="B16" s="30">
        <v>12</v>
      </c>
      <c r="C16" s="30" t="s">
        <v>143</v>
      </c>
      <c r="D16" s="30"/>
      <c r="E16" s="30"/>
      <c r="F16" s="30"/>
      <c r="G16" s="30"/>
      <c r="H16" s="31"/>
    </row>
    <row r="17" s="20" customFormat="1" spans="1:8">
      <c r="A17" s="24"/>
      <c r="B17" s="30">
        <v>13</v>
      </c>
      <c r="C17" s="30" t="s">
        <v>143</v>
      </c>
      <c r="D17" s="30"/>
      <c r="E17" s="30"/>
      <c r="F17" s="30"/>
      <c r="G17" s="30"/>
      <c r="H17" s="31"/>
    </row>
    <row r="18" s="20" customFormat="1" spans="1:8">
      <c r="A18" s="24"/>
      <c r="B18" s="30">
        <v>14</v>
      </c>
      <c r="C18" s="30" t="s">
        <v>143</v>
      </c>
      <c r="D18" s="30"/>
      <c r="E18" s="30"/>
      <c r="F18" s="30"/>
      <c r="G18" s="30"/>
      <c r="H18" s="31"/>
    </row>
    <row r="19" s="20" customFormat="1" spans="1:8">
      <c r="A19" s="24"/>
      <c r="B19" s="30">
        <v>15</v>
      </c>
      <c r="C19" s="30" t="s">
        <v>143</v>
      </c>
      <c r="D19" s="30"/>
      <c r="E19" s="30"/>
      <c r="F19" s="30"/>
      <c r="G19" s="30"/>
      <c r="H19" s="31"/>
    </row>
    <row r="20" s="20" customFormat="1" spans="1:8">
      <c r="A20" s="24"/>
      <c r="B20" s="30">
        <v>16</v>
      </c>
      <c r="C20" s="30" t="s">
        <v>143</v>
      </c>
      <c r="D20" s="30"/>
      <c r="E20" s="30"/>
      <c r="F20" s="30"/>
      <c r="G20" s="30"/>
      <c r="H20" s="31"/>
    </row>
    <row r="21" s="20" customFormat="1" spans="1:8">
      <c r="A21" s="24"/>
      <c r="B21" s="30">
        <v>17</v>
      </c>
      <c r="C21" s="30" t="s">
        <v>143</v>
      </c>
      <c r="D21" s="30"/>
      <c r="E21" s="30"/>
      <c r="F21" s="30"/>
      <c r="G21" s="30"/>
      <c r="H21" s="31"/>
    </row>
    <row r="22" s="20" customFormat="1" spans="1:8">
      <c r="A22" s="24"/>
      <c r="B22" s="30">
        <v>18</v>
      </c>
      <c r="C22" s="30" t="s">
        <v>143</v>
      </c>
      <c r="D22" s="30"/>
      <c r="E22" s="30"/>
      <c r="F22" s="30"/>
      <c r="G22" s="30"/>
      <c r="H22" s="31"/>
    </row>
    <row r="23" s="20" customFormat="1" spans="1:8">
      <c r="A23" s="24"/>
      <c r="B23" s="30">
        <v>19</v>
      </c>
      <c r="C23" s="30" t="s">
        <v>143</v>
      </c>
      <c r="D23" s="30"/>
      <c r="E23" s="30"/>
      <c r="F23" s="30"/>
      <c r="G23" s="30"/>
      <c r="H23" s="31"/>
    </row>
    <row r="24" s="20" customFormat="1" spans="1:8">
      <c r="A24" s="24"/>
      <c r="B24" s="32"/>
      <c r="C24" s="32"/>
      <c r="D24" s="32"/>
      <c r="E24" s="32"/>
      <c r="F24" s="32"/>
      <c r="G24" s="32"/>
      <c r="H24" s="22"/>
    </row>
    <row r="25" s="20" customFormat="1" spans="1:8">
      <c r="A25" s="24"/>
      <c r="B25" s="32"/>
      <c r="C25" s="32"/>
      <c r="D25" s="32"/>
      <c r="E25" s="32"/>
      <c r="F25" s="32"/>
      <c r="G25" s="32"/>
      <c r="H25" s="22"/>
    </row>
    <row r="27" s="20" customFormat="1" ht="18.75" spans="1:7">
      <c r="A27" s="25" t="s">
        <v>146</v>
      </c>
      <c r="B27" s="26"/>
      <c r="C27" s="26"/>
      <c r="D27" s="26"/>
      <c r="E27" s="26"/>
      <c r="F27" s="26"/>
      <c r="G27" s="26"/>
    </row>
    <row r="28" s="20" customFormat="1" ht="18.75" spans="1:7">
      <c r="A28" s="33"/>
      <c r="B28" s="34"/>
      <c r="C28" s="34"/>
      <c r="D28" s="34"/>
      <c r="E28" s="34"/>
      <c r="F28" s="34"/>
      <c r="G28" s="34"/>
    </row>
    <row r="29" s="20" customFormat="1" ht="18.75" spans="1:8">
      <c r="A29" s="33"/>
      <c r="B29" s="27" t="s">
        <v>138</v>
      </c>
      <c r="C29" s="27" t="s">
        <v>29</v>
      </c>
      <c r="D29" s="27" t="s">
        <v>139</v>
      </c>
      <c r="E29" s="28" t="s">
        <v>30</v>
      </c>
      <c r="F29" s="27" t="s">
        <v>140</v>
      </c>
      <c r="G29" s="27" t="s">
        <v>141</v>
      </c>
      <c r="H29" s="29" t="s">
        <v>142</v>
      </c>
    </row>
    <row r="30" s="20" customFormat="1" ht="92" customHeight="1" spans="1:8">
      <c r="A30" s="33"/>
      <c r="B30" s="30">
        <v>1</v>
      </c>
      <c r="C30" s="30" t="s">
        <v>147</v>
      </c>
      <c r="D30" s="20" t="s">
        <v>148</v>
      </c>
      <c r="E30" s="20" t="s">
        <v>149</v>
      </c>
      <c r="F30" s="30" t="s">
        <v>150</v>
      </c>
      <c r="G30" s="30"/>
      <c r="H30" s="31" t="str">
        <f>_xlfn.DISPIMG("ID_75B63C67697C4AC3A46E0408BA39A034",1)</f>
        <v>=DISPIMG("ID_75B63C67697C4AC3A46E0408BA39A034",1)</v>
      </c>
    </row>
    <row r="31" s="20" customFormat="1" ht="50" customHeight="1" spans="1:8">
      <c r="A31" s="33"/>
      <c r="B31" s="30">
        <v>3</v>
      </c>
      <c r="C31" s="30" t="s">
        <v>147</v>
      </c>
      <c r="D31" s="30"/>
      <c r="E31" s="30"/>
      <c r="F31" s="30"/>
      <c r="G31" s="30"/>
      <c r="H31" s="31"/>
    </row>
    <row r="32" s="20" customFormat="1" ht="50" customHeight="1" spans="1:8">
      <c r="A32" s="33"/>
      <c r="B32" s="30">
        <v>4</v>
      </c>
      <c r="C32" s="30" t="s">
        <v>147</v>
      </c>
      <c r="D32" s="30"/>
      <c r="E32" s="30"/>
      <c r="F32" s="30"/>
      <c r="G32" s="30"/>
      <c r="H32" s="31"/>
    </row>
    <row r="33" s="20" customFormat="1" ht="50" customHeight="1" spans="1:8">
      <c r="A33" s="33"/>
      <c r="B33" s="30">
        <v>5</v>
      </c>
      <c r="C33" s="30" t="s">
        <v>147</v>
      </c>
      <c r="D33" s="30"/>
      <c r="E33" s="35"/>
      <c r="F33" s="30"/>
      <c r="G33" s="30"/>
      <c r="H33" s="31"/>
    </row>
    <row r="34" s="20" customFormat="1" ht="50" customHeight="1" spans="1:8">
      <c r="A34" s="33"/>
      <c r="B34" s="30">
        <v>6</v>
      </c>
      <c r="C34" s="30" t="s">
        <v>147</v>
      </c>
      <c r="D34" s="30"/>
      <c r="E34" s="30"/>
      <c r="F34" s="30"/>
      <c r="G34" s="30"/>
      <c r="H34" s="31"/>
    </row>
    <row r="35" s="20" customFormat="1" spans="1:1">
      <c r="A35" s="24"/>
    </row>
    <row r="36" s="20" customFormat="1" spans="1:1">
      <c r="A36" s="24"/>
    </row>
    <row r="37" s="21" customFormat="1" ht="18.75" spans="1:1">
      <c r="A37" s="36" t="s">
        <v>151</v>
      </c>
    </row>
    <row r="38" s="20" customFormat="1" ht="18.75" spans="1:7">
      <c r="A38" s="33"/>
      <c r="B38" s="34"/>
      <c r="C38" s="34"/>
      <c r="D38" s="34"/>
      <c r="E38" s="34"/>
      <c r="F38" s="34"/>
      <c r="G38" s="34"/>
    </row>
    <row r="39" s="20" customFormat="1" ht="18.75" spans="1:8">
      <c r="A39" s="33"/>
      <c r="B39" s="27" t="s">
        <v>138</v>
      </c>
      <c r="C39" s="27" t="s">
        <v>29</v>
      </c>
      <c r="D39" s="27" t="s">
        <v>152</v>
      </c>
      <c r="E39" s="28" t="s">
        <v>153</v>
      </c>
      <c r="F39" s="27" t="s">
        <v>140</v>
      </c>
      <c r="G39" s="27" t="s">
        <v>154</v>
      </c>
      <c r="H39" s="29" t="s">
        <v>142</v>
      </c>
    </row>
    <row r="40" s="20" customFormat="1" spans="1:1">
      <c r="A40" s="24"/>
    </row>
    <row r="41" s="20" customFormat="1" spans="1:1">
      <c r="A41" s="24"/>
    </row>
    <row r="42" s="20" customFormat="1" ht="18.75" spans="1:8">
      <c r="A42" s="25" t="s">
        <v>155</v>
      </c>
      <c r="B42" s="26"/>
      <c r="C42" s="26"/>
      <c r="D42" s="26"/>
      <c r="E42" s="26"/>
      <c r="F42" s="26"/>
      <c r="G42" s="26"/>
      <c r="H42" s="22"/>
    </row>
    <row r="43" s="20" customFormat="1" spans="1:1">
      <c r="A43" s="24"/>
    </row>
    <row r="44" s="20" customFormat="1" spans="1:8">
      <c r="A44" s="24"/>
      <c r="B44" s="27" t="s">
        <v>138</v>
      </c>
      <c r="C44" s="27" t="s">
        <v>29</v>
      </c>
      <c r="D44" s="27" t="s">
        <v>30</v>
      </c>
      <c r="E44" s="27" t="s">
        <v>156</v>
      </c>
      <c r="F44" s="27" t="s">
        <v>140</v>
      </c>
      <c r="G44" s="27" t="s">
        <v>141</v>
      </c>
      <c r="H44" s="29" t="s">
        <v>142</v>
      </c>
    </row>
    <row r="45" s="22" customFormat="1" spans="1:8">
      <c r="A45" s="37"/>
      <c r="B45" s="31">
        <v>1</v>
      </c>
      <c r="C45" s="31" t="s">
        <v>157</v>
      </c>
      <c r="D45" s="31" t="s">
        <v>158</v>
      </c>
      <c r="E45" s="38" t="s">
        <v>159</v>
      </c>
      <c r="F45" s="39"/>
      <c r="G45" s="39"/>
      <c r="H45" s="40"/>
    </row>
    <row r="46" s="22" customFormat="1" spans="1:8">
      <c r="A46" s="37"/>
      <c r="B46" s="31"/>
      <c r="C46" s="31"/>
      <c r="D46" s="31"/>
      <c r="E46" s="38"/>
      <c r="F46" s="39"/>
      <c r="G46" s="39"/>
      <c r="H46" s="40"/>
    </row>
    <row r="47" s="22" customFormat="1" spans="1:8">
      <c r="A47" s="37"/>
      <c r="B47" s="31"/>
      <c r="C47" s="31"/>
      <c r="D47" s="31"/>
      <c r="E47" s="38"/>
      <c r="F47" s="39"/>
      <c r="G47" s="39"/>
      <c r="H47" s="40"/>
    </row>
    <row r="48" s="22" customFormat="1" spans="1:8">
      <c r="A48" s="37"/>
      <c r="B48" s="31"/>
      <c r="C48" s="31"/>
      <c r="D48" s="31"/>
      <c r="E48" s="38"/>
      <c r="F48" s="39"/>
      <c r="G48" s="39"/>
      <c r="H48" s="40"/>
    </row>
    <row r="49" s="22" customFormat="1" spans="1:8">
      <c r="A49" s="37"/>
      <c r="B49" s="31"/>
      <c r="C49" s="31"/>
      <c r="D49" s="31"/>
      <c r="E49" s="38"/>
      <c r="F49" s="39"/>
      <c r="G49" s="39"/>
      <c r="H49" s="40"/>
    </row>
    <row r="50" s="22" customFormat="1" spans="1:8">
      <c r="A50" s="37"/>
      <c r="B50" s="31"/>
      <c r="C50" s="31"/>
      <c r="D50" s="31"/>
      <c r="E50" s="38"/>
      <c r="F50" s="39"/>
      <c r="G50" s="39"/>
      <c r="H50" s="40"/>
    </row>
    <row r="51" s="22" customFormat="1" spans="1:8">
      <c r="A51" s="37"/>
      <c r="B51" s="31"/>
      <c r="C51" s="31"/>
      <c r="D51" s="31"/>
      <c r="E51" s="38"/>
      <c r="F51" s="39"/>
      <c r="G51" s="39"/>
      <c r="H51" s="40"/>
    </row>
    <row r="52" s="22" customFormat="1" spans="1:8">
      <c r="A52" s="37"/>
      <c r="B52" s="31"/>
      <c r="C52" s="31"/>
      <c r="D52" s="31"/>
      <c r="E52" s="38"/>
      <c r="F52" s="39"/>
      <c r="G52" s="39"/>
      <c r="H52" s="40"/>
    </row>
    <row r="53" s="22" customFormat="1" spans="1:8">
      <c r="A53" s="37"/>
      <c r="B53" s="31"/>
      <c r="C53" s="31"/>
      <c r="D53" s="31"/>
      <c r="E53" s="38"/>
      <c r="F53" s="39"/>
      <c r="G53" s="39"/>
      <c r="H53" s="40"/>
    </row>
    <row r="54" s="22" customFormat="1" spans="1:8">
      <c r="A54" s="37"/>
      <c r="B54" s="31"/>
      <c r="C54" s="31"/>
      <c r="D54" s="31"/>
      <c r="E54" s="38"/>
      <c r="F54" s="39"/>
      <c r="G54" s="39"/>
      <c r="H54" s="40"/>
    </row>
    <row r="55" s="22" customFormat="1" spans="1:8">
      <c r="A55" s="37"/>
      <c r="B55" s="31"/>
      <c r="C55" s="31"/>
      <c r="D55" s="31"/>
      <c r="E55" s="38"/>
      <c r="F55" s="39"/>
      <c r="G55" s="39"/>
      <c r="H55" s="40"/>
    </row>
    <row r="56" s="22" customFormat="1" spans="1:8">
      <c r="A56" s="37"/>
      <c r="B56" s="31"/>
      <c r="C56" s="31"/>
      <c r="D56" s="31"/>
      <c r="E56" s="38"/>
      <c r="F56" s="39"/>
      <c r="G56" s="39"/>
      <c r="H56" s="40"/>
    </row>
    <row r="57" s="22" customFormat="1" spans="1:8">
      <c r="A57" s="37"/>
      <c r="B57" s="31"/>
      <c r="C57" s="31"/>
      <c r="D57" s="31"/>
      <c r="E57" s="38"/>
      <c r="F57" s="39"/>
      <c r="G57" s="39"/>
      <c r="H57" s="40"/>
    </row>
    <row r="58" s="22" customFormat="1" spans="1:8">
      <c r="A58" s="37"/>
      <c r="B58" s="31"/>
      <c r="C58" s="31"/>
      <c r="D58" s="31"/>
      <c r="E58" s="38"/>
      <c r="F58" s="39"/>
      <c r="G58" s="39"/>
      <c r="H58" s="40"/>
    </row>
    <row r="59" s="22" customFormat="1" spans="1:8">
      <c r="A59" s="37"/>
      <c r="B59" s="31"/>
      <c r="C59" s="31"/>
      <c r="D59" s="31"/>
      <c r="E59" s="38"/>
      <c r="F59" s="39"/>
      <c r="G59" s="39"/>
      <c r="H59" s="40"/>
    </row>
    <row r="60" s="22" customFormat="1" spans="1:8">
      <c r="A60" s="37"/>
      <c r="B60" s="31"/>
      <c r="C60" s="31"/>
      <c r="D60" s="31"/>
      <c r="E60" s="38"/>
      <c r="F60" s="39"/>
      <c r="G60" s="39"/>
      <c r="H60" s="40"/>
    </row>
    <row r="61" s="22" customFormat="1" spans="1:8">
      <c r="A61" s="37"/>
      <c r="B61" s="31"/>
      <c r="C61" s="31"/>
      <c r="D61" s="31"/>
      <c r="E61" s="38"/>
      <c r="F61" s="39"/>
      <c r="G61" s="39"/>
      <c r="H61" s="40"/>
    </row>
    <row r="62" s="22" customFormat="1" spans="1:8">
      <c r="A62" s="37"/>
      <c r="B62" s="31"/>
      <c r="C62" s="31"/>
      <c r="D62" s="31"/>
      <c r="E62" s="38"/>
      <c r="F62" s="39"/>
      <c r="G62" s="39"/>
      <c r="H62" s="40"/>
    </row>
    <row r="63" s="22" customFormat="1" spans="1:8">
      <c r="A63" s="37"/>
      <c r="B63" s="31"/>
      <c r="C63" s="31"/>
      <c r="D63" s="31"/>
      <c r="E63" s="38"/>
      <c r="F63" s="39"/>
      <c r="G63" s="39"/>
      <c r="H63" s="40"/>
    </row>
    <row r="64" s="22" customFormat="1" spans="1:8">
      <c r="A64" s="37"/>
      <c r="B64" s="31"/>
      <c r="C64" s="31"/>
      <c r="D64" s="31"/>
      <c r="E64" s="38"/>
      <c r="F64" s="39"/>
      <c r="G64" s="39"/>
      <c r="H64" s="40"/>
    </row>
    <row r="65" s="22" customFormat="1" spans="1:8">
      <c r="A65" s="37"/>
      <c r="B65" s="31"/>
      <c r="C65" s="31"/>
      <c r="D65" s="31"/>
      <c r="E65" s="38"/>
      <c r="F65" s="39"/>
      <c r="G65" s="39"/>
      <c r="H65" s="40"/>
    </row>
    <row r="66" s="22" customFormat="1" spans="1:8">
      <c r="A66" s="37"/>
      <c r="B66" s="31"/>
      <c r="C66" s="31"/>
      <c r="D66" s="31"/>
      <c r="E66" s="38"/>
      <c r="F66" s="39"/>
      <c r="G66" s="39"/>
      <c r="H66" s="40"/>
    </row>
    <row r="67" s="22" customFormat="1" spans="1:8">
      <c r="A67" s="37"/>
      <c r="B67" s="31"/>
      <c r="C67" s="31"/>
      <c r="D67" s="31"/>
      <c r="E67" s="38"/>
      <c r="F67" s="39"/>
      <c r="G67" s="39"/>
      <c r="H67" s="40"/>
    </row>
    <row r="68" s="22" customFormat="1" spans="1:8">
      <c r="A68" s="37"/>
      <c r="B68" s="31"/>
      <c r="C68" s="31"/>
      <c r="D68" s="31"/>
      <c r="E68" s="38"/>
      <c r="F68" s="39"/>
      <c r="G68" s="39"/>
      <c r="H68" s="40"/>
    </row>
    <row r="69" s="22" customFormat="1" spans="1:8">
      <c r="A69" s="37"/>
      <c r="B69" s="31"/>
      <c r="C69" s="31"/>
      <c r="D69" s="31"/>
      <c r="E69" s="38"/>
      <c r="F69" s="39"/>
      <c r="G69" s="39"/>
      <c r="H69" s="40"/>
    </row>
    <row r="70" s="20" customFormat="1" spans="1:1">
      <c r="A70" s="24"/>
    </row>
    <row r="71" s="20" customFormat="1" ht="18.75" spans="1:8">
      <c r="A71" s="25" t="s">
        <v>160</v>
      </c>
      <c r="B71" s="26"/>
      <c r="C71" s="26"/>
      <c r="D71" s="26"/>
      <c r="E71" s="26"/>
      <c r="F71" s="26"/>
      <c r="G71" s="26"/>
      <c r="H71" s="22"/>
    </row>
    <row r="72" s="20" customFormat="1" spans="1:1">
      <c r="A72" s="24"/>
    </row>
    <row r="74" s="20" customFormat="1" spans="1:8">
      <c r="A74" s="24"/>
      <c r="B74" s="27" t="s">
        <v>138</v>
      </c>
      <c r="C74" s="27" t="s">
        <v>29</v>
      </c>
      <c r="D74" s="27" t="s">
        <v>139</v>
      </c>
      <c r="E74" s="27" t="s">
        <v>30</v>
      </c>
      <c r="F74" s="27" t="s">
        <v>140</v>
      </c>
      <c r="G74" s="27" t="s">
        <v>141</v>
      </c>
      <c r="H74" s="29" t="s">
        <v>161</v>
      </c>
    </row>
    <row r="75" s="23" customFormat="1" ht="76" customHeight="1" spans="1:8">
      <c r="A75" s="41"/>
      <c r="B75" s="42">
        <v>1</v>
      </c>
      <c r="C75" s="43" t="s">
        <v>162</v>
      </c>
      <c r="D75" s="43" t="s">
        <v>37</v>
      </c>
      <c r="E75" s="44" t="s">
        <v>163</v>
      </c>
      <c r="F75" s="45" t="s">
        <v>37</v>
      </c>
      <c r="G75" s="45" t="s">
        <v>164</v>
      </c>
      <c r="H75" s="46" t="str">
        <f>_xlfn.DISPIMG("ID_D6ED7B2885644F3DB6B907FC95B29183",1)</f>
        <v>=DISPIMG("ID_D6ED7B2885644F3DB6B907FC95B29183",1)</v>
      </c>
    </row>
    <row r="76" s="22" customFormat="1" ht="72.95" customHeight="1" spans="1:8">
      <c r="A76" s="37"/>
      <c r="B76" s="30">
        <v>2</v>
      </c>
      <c r="C76" s="31" t="s">
        <v>147</v>
      </c>
      <c r="D76" s="31" t="s">
        <v>165</v>
      </c>
      <c r="E76" s="47" t="s">
        <v>166</v>
      </c>
      <c r="F76" s="48" t="s">
        <v>167</v>
      </c>
      <c r="G76" s="49" t="s">
        <v>168</v>
      </c>
      <c r="H76" s="31" t="str">
        <f>_xlfn.DISPIMG("ID_7482151F0EAC4DC3BC8153627727B408",1)</f>
        <v>=DISPIMG("ID_7482151F0EAC4DC3BC8153627727B408",1)</v>
      </c>
    </row>
    <row r="77" s="22" customFormat="1" ht="78" customHeight="1" spans="1:8">
      <c r="A77" s="37"/>
      <c r="B77" s="30">
        <v>3</v>
      </c>
      <c r="C77" s="31" t="s">
        <v>147</v>
      </c>
      <c r="D77" s="31" t="s">
        <v>165</v>
      </c>
      <c r="E77" s="50" t="s">
        <v>169</v>
      </c>
      <c r="F77" s="48" t="s">
        <v>167</v>
      </c>
      <c r="G77" s="49" t="s">
        <v>168</v>
      </c>
      <c r="H77" s="40" t="str">
        <f>_xlfn.DISPIMG("ID_655736F1150F4BFEAA2A601955F3770C",1)</f>
        <v>=DISPIMG("ID_655736F1150F4BFEAA2A601955F3770C",1)</v>
      </c>
    </row>
    <row r="78" s="22" customFormat="1" ht="72.95" customHeight="1" spans="1:8">
      <c r="A78" s="37"/>
      <c r="B78" s="30">
        <v>4</v>
      </c>
      <c r="C78" s="31" t="s">
        <v>147</v>
      </c>
      <c r="D78" s="31" t="s">
        <v>165</v>
      </c>
      <c r="E78" s="47" t="s">
        <v>170</v>
      </c>
      <c r="F78" s="48" t="s">
        <v>167</v>
      </c>
      <c r="G78" s="49" t="s">
        <v>168</v>
      </c>
      <c r="H78" s="40" t="str">
        <f>_xlfn.DISPIMG("ID_10B1B3C2EF4E484CAF0F57D9CF9D0B09",1)</f>
        <v>=DISPIMG("ID_10B1B3C2EF4E484CAF0F57D9CF9D0B09",1)</v>
      </c>
    </row>
    <row r="79" s="22" customFormat="1" ht="69" customHeight="1" spans="1:8">
      <c r="A79" s="37"/>
      <c r="B79" s="30">
        <v>5</v>
      </c>
      <c r="C79" s="31" t="s">
        <v>147</v>
      </c>
      <c r="D79" s="31" t="s">
        <v>165</v>
      </c>
      <c r="E79" s="47" t="s">
        <v>171</v>
      </c>
      <c r="F79" s="48" t="s">
        <v>167</v>
      </c>
      <c r="G79" s="49" t="s">
        <v>168</v>
      </c>
      <c r="H79" s="40" t="str">
        <f>_xlfn.DISPIMG("ID_02FDC984BDB44638AF7A8DD497E0C2DA",1)</f>
        <v>=DISPIMG("ID_02FDC984BDB44638AF7A8DD497E0C2DA",1)</v>
      </c>
    </row>
    <row r="80" s="22" customFormat="1" ht="75" customHeight="1" spans="1:8">
      <c r="A80" s="37"/>
      <c r="B80" s="30">
        <v>6</v>
      </c>
      <c r="C80" s="31" t="s">
        <v>147</v>
      </c>
      <c r="D80" s="31" t="s">
        <v>165</v>
      </c>
      <c r="E80" s="47" t="s">
        <v>172</v>
      </c>
      <c r="F80" s="48" t="s">
        <v>167</v>
      </c>
      <c r="G80" s="49" t="s">
        <v>168</v>
      </c>
      <c r="H80" s="40" t="str">
        <f>_xlfn.DISPIMG("ID_10B98267BA6B4295909ACFD51EDDA803",1)</f>
        <v>=DISPIMG("ID_10B98267BA6B4295909ACFD51EDDA803",1)</v>
      </c>
    </row>
    <row r="81" s="22" customFormat="1" ht="78.95" customHeight="1" spans="1:8">
      <c r="A81" s="37"/>
      <c r="B81" s="30">
        <v>7</v>
      </c>
      <c r="C81" s="31" t="s">
        <v>147</v>
      </c>
      <c r="D81" s="31" t="s">
        <v>165</v>
      </c>
      <c r="E81" s="47" t="s">
        <v>173</v>
      </c>
      <c r="F81" s="48" t="s">
        <v>167</v>
      </c>
      <c r="G81" s="49" t="s">
        <v>168</v>
      </c>
      <c r="H81" s="40" t="str">
        <f>_xlfn.DISPIMG("ID_A8FB471A2A3147349EABE3A03DBF596E",1)</f>
        <v>=DISPIMG("ID_A8FB471A2A3147349EABE3A03DBF596E",1)</v>
      </c>
    </row>
    <row r="82" s="22" customFormat="1" ht="72" customHeight="1" spans="1:8">
      <c r="A82" s="37"/>
      <c r="B82" s="30">
        <v>8</v>
      </c>
      <c r="C82" s="31" t="s">
        <v>147</v>
      </c>
      <c r="D82" s="31" t="s">
        <v>165</v>
      </c>
      <c r="E82" s="47" t="s">
        <v>174</v>
      </c>
      <c r="F82" s="48" t="s">
        <v>167</v>
      </c>
      <c r="G82" s="49" t="s">
        <v>168</v>
      </c>
      <c r="H82" s="40" t="str">
        <f>_xlfn.DISPIMG("ID_57E2752677134BDDB79B3D0642DD9A42",1)</f>
        <v>=DISPIMG("ID_57E2752677134BDDB79B3D0642DD9A42",1)</v>
      </c>
    </row>
    <row r="83" s="22" customFormat="1" ht="96.95" customHeight="1" spans="1:8">
      <c r="A83" s="37"/>
      <c r="B83" s="30">
        <v>9</v>
      </c>
      <c r="C83" s="31" t="s">
        <v>147</v>
      </c>
      <c r="D83" s="31" t="s">
        <v>165</v>
      </c>
      <c r="E83" s="47" t="s">
        <v>175</v>
      </c>
      <c r="F83" s="48" t="s">
        <v>167</v>
      </c>
      <c r="G83" s="49" t="s">
        <v>168</v>
      </c>
      <c r="H83" s="40" t="str">
        <f>_xlfn.DISPIMG("ID_1B8DF3390CA74E9E821C03F8FCA34F4E",1)</f>
        <v>=DISPIMG("ID_1B8DF3390CA74E9E821C03F8FCA34F4E",1)</v>
      </c>
    </row>
    <row r="84" s="22" customFormat="1" ht="104.1" customHeight="1" spans="1:8">
      <c r="A84" s="37"/>
      <c r="B84" s="30">
        <v>10</v>
      </c>
      <c r="C84" s="31" t="s">
        <v>147</v>
      </c>
      <c r="D84" s="31" t="s">
        <v>176</v>
      </c>
      <c r="E84" s="47" t="s">
        <v>177</v>
      </c>
      <c r="F84" s="48" t="s">
        <v>167</v>
      </c>
      <c r="G84" s="49" t="s">
        <v>168</v>
      </c>
      <c r="H84" s="40" t="str">
        <f>_xlfn.DISPIMG("ID_5B322415D8C54261870D32B1649453FF",1)</f>
        <v>=DISPIMG("ID_5B322415D8C54261870D32B1649453FF",1)</v>
      </c>
    </row>
    <row r="85" s="22" customFormat="1" ht="87" customHeight="1" spans="1:8">
      <c r="A85" s="37"/>
      <c r="B85" s="30">
        <v>11</v>
      </c>
      <c r="C85" s="31" t="s">
        <v>147</v>
      </c>
      <c r="D85" s="31" t="s">
        <v>176</v>
      </c>
      <c r="E85" s="47" t="s">
        <v>178</v>
      </c>
      <c r="F85" s="48" t="s">
        <v>167</v>
      </c>
      <c r="G85" s="49" t="s">
        <v>168</v>
      </c>
      <c r="H85" s="40" t="str">
        <f>_xlfn.DISPIMG("ID_2437D2F46FD7449BB5A2BE7E6D2878E2",1)</f>
        <v>=DISPIMG("ID_2437D2F46FD7449BB5A2BE7E6D2878E2",1)</v>
      </c>
    </row>
    <row r="86" s="22" customFormat="1" ht="84.95" customHeight="1" spans="1:8">
      <c r="A86" s="37"/>
      <c r="B86" s="30">
        <v>12</v>
      </c>
      <c r="C86" s="31" t="s">
        <v>147</v>
      </c>
      <c r="D86" s="31" t="s">
        <v>176</v>
      </c>
      <c r="E86" s="47" t="s">
        <v>179</v>
      </c>
      <c r="F86" s="48" t="s">
        <v>167</v>
      </c>
      <c r="G86" s="49" t="s">
        <v>168</v>
      </c>
      <c r="H86" s="40" t="str">
        <f>_xlfn.DISPIMG("ID_C7C21024C40B48159AE14FB5A3A846EF",1)</f>
        <v>=DISPIMG("ID_C7C21024C40B48159AE14FB5A3A846EF",1)</v>
      </c>
    </row>
    <row r="87" s="22" customFormat="1" ht="86.1" customHeight="1" spans="1:8">
      <c r="A87" s="37"/>
      <c r="B87" s="30">
        <v>13</v>
      </c>
      <c r="C87" s="31" t="s">
        <v>147</v>
      </c>
      <c r="D87" s="31" t="s">
        <v>176</v>
      </c>
      <c r="E87" s="47" t="s">
        <v>180</v>
      </c>
      <c r="F87" s="48" t="s">
        <v>167</v>
      </c>
      <c r="G87" s="49" t="s">
        <v>168</v>
      </c>
      <c r="H87" s="40" t="str">
        <f>_xlfn.DISPIMG("ID_C55AC230049A4BAC8DE3B786F774F8E7",1)</f>
        <v>=DISPIMG("ID_C55AC230049A4BAC8DE3B786F774F8E7",1)</v>
      </c>
    </row>
    <row r="88" s="22" customFormat="1" ht="78" customHeight="1" spans="1:8">
      <c r="A88" s="37"/>
      <c r="B88" s="30">
        <v>14</v>
      </c>
      <c r="C88" s="31" t="s">
        <v>147</v>
      </c>
      <c r="D88" s="31" t="s">
        <v>176</v>
      </c>
      <c r="E88" s="47" t="s">
        <v>181</v>
      </c>
      <c r="F88" s="48" t="s">
        <v>167</v>
      </c>
      <c r="G88" s="49" t="s">
        <v>168</v>
      </c>
      <c r="H88" s="40" t="str">
        <f>_xlfn.DISPIMG("ID_CB238DB421F0482DB9E4E87921C2B3CC",1)</f>
        <v>=DISPIMG("ID_CB238DB421F0482DB9E4E87921C2B3CC",1)</v>
      </c>
    </row>
    <row r="89" s="22" customFormat="1" ht="81.95" customHeight="1" spans="1:8">
      <c r="A89" s="37"/>
      <c r="B89" s="30">
        <v>15</v>
      </c>
      <c r="C89" s="31" t="s">
        <v>147</v>
      </c>
      <c r="D89" s="31" t="s">
        <v>182</v>
      </c>
      <c r="E89" s="47" t="s">
        <v>183</v>
      </c>
      <c r="F89" s="48" t="s">
        <v>167</v>
      </c>
      <c r="G89" s="49" t="s">
        <v>168</v>
      </c>
      <c r="H89" s="51" t="str">
        <f>_xlfn.DISPIMG("ID_2639F3A28D1B4499B4A7140BC240C3D9",1)</f>
        <v>=DISPIMG("ID_2639F3A28D1B4499B4A7140BC240C3D9",1)</v>
      </c>
    </row>
    <row r="90" s="22" customFormat="1" ht="93" customHeight="1" spans="1:8">
      <c r="A90" s="37"/>
      <c r="B90" s="30">
        <v>16</v>
      </c>
      <c r="C90" s="31" t="s">
        <v>147</v>
      </c>
      <c r="D90" s="31" t="s">
        <v>182</v>
      </c>
      <c r="E90" s="47" t="s">
        <v>184</v>
      </c>
      <c r="F90" s="48" t="s">
        <v>167</v>
      </c>
      <c r="G90" s="49" t="s">
        <v>168</v>
      </c>
      <c r="H90" s="40" t="str">
        <f>_xlfn.DISPIMG("ID_1D92B00648BE4EA3A6D36A45E4D757E5",1)</f>
        <v>=DISPIMG("ID_1D92B00648BE4EA3A6D36A45E4D757E5",1)</v>
      </c>
    </row>
    <row r="91" s="22" customFormat="1" ht="96.95" customHeight="1" spans="1:8">
      <c r="A91" s="37"/>
      <c r="B91" s="30">
        <v>17</v>
      </c>
      <c r="C91" s="31" t="s">
        <v>147</v>
      </c>
      <c r="D91" s="31" t="s">
        <v>182</v>
      </c>
      <c r="E91" s="47" t="s">
        <v>185</v>
      </c>
      <c r="F91" s="48" t="s">
        <v>167</v>
      </c>
      <c r="G91" s="49" t="s">
        <v>168</v>
      </c>
      <c r="H91" s="40" t="str">
        <f>_xlfn.DISPIMG("ID_4783CA76DF3D4467A999BF7F40E24DCF",1)</f>
        <v>=DISPIMG("ID_4783CA76DF3D4467A999BF7F40E24DCF",1)</v>
      </c>
    </row>
    <row r="92" s="22" customFormat="1" ht="81" customHeight="1" spans="1:8">
      <c r="A92" s="37"/>
      <c r="B92" s="30">
        <v>18</v>
      </c>
      <c r="C92" s="31" t="s">
        <v>147</v>
      </c>
      <c r="D92" s="31" t="s">
        <v>182</v>
      </c>
      <c r="E92" s="47" t="s">
        <v>186</v>
      </c>
      <c r="F92" s="48" t="s">
        <v>167</v>
      </c>
      <c r="G92" s="49" t="s">
        <v>168</v>
      </c>
      <c r="H92" s="40" t="str">
        <f>_xlfn.DISPIMG("ID_5EB29459D12849B9A734C3D8A6D24744",1)</f>
        <v>=DISPIMG("ID_5EB29459D12849B9A734C3D8A6D24744",1)</v>
      </c>
    </row>
    <row r="93" s="22" customFormat="1" ht="84" customHeight="1" spans="1:8">
      <c r="A93" s="37"/>
      <c r="B93" s="30">
        <v>19</v>
      </c>
      <c r="C93" s="31" t="s">
        <v>147</v>
      </c>
      <c r="D93" s="31" t="s">
        <v>182</v>
      </c>
      <c r="E93" s="47" t="s">
        <v>187</v>
      </c>
      <c r="F93" s="48" t="s">
        <v>167</v>
      </c>
      <c r="G93" s="49" t="s">
        <v>168</v>
      </c>
      <c r="H93" s="40" t="str">
        <f>_xlfn.DISPIMG("ID_DF54F3EE33E74BF38350AD201A1017B1",1)</f>
        <v>=DISPIMG("ID_DF54F3EE33E74BF38350AD201A1017B1",1)</v>
      </c>
    </row>
    <row r="94" s="22" customFormat="1" ht="84" customHeight="1" spans="1:8">
      <c r="A94" s="37"/>
      <c r="B94" s="30">
        <v>20</v>
      </c>
      <c r="C94" s="31" t="s">
        <v>147</v>
      </c>
      <c r="D94" s="31" t="s">
        <v>182</v>
      </c>
      <c r="E94" s="47" t="s">
        <v>188</v>
      </c>
      <c r="F94" s="48" t="s">
        <v>167</v>
      </c>
      <c r="G94" s="49" t="s">
        <v>168</v>
      </c>
      <c r="H94" s="40" t="str">
        <f>_xlfn.DISPIMG("ID_08DCF4F1DA624C6C90B7A71307E4DA0E",1)</f>
        <v>=DISPIMG("ID_08DCF4F1DA624C6C90B7A71307E4DA0E",1)</v>
      </c>
    </row>
    <row r="95" s="22" customFormat="1" ht="72" customHeight="1" spans="1:8">
      <c r="A95" s="37"/>
      <c r="B95" s="30">
        <v>21</v>
      </c>
      <c r="C95" s="31" t="s">
        <v>147</v>
      </c>
      <c r="D95" s="31" t="s">
        <v>182</v>
      </c>
      <c r="E95" s="52" t="s">
        <v>189</v>
      </c>
      <c r="F95" s="48" t="s">
        <v>167</v>
      </c>
      <c r="G95" s="49" t="s">
        <v>168</v>
      </c>
      <c r="H95" s="40" t="str">
        <f>_xlfn.DISPIMG("ID_779C1C9BE0234E90AA8C7D4514D71085",1)</f>
        <v>=DISPIMG("ID_779C1C9BE0234E90AA8C7D4514D71085",1)</v>
      </c>
    </row>
    <row r="96" s="20" customFormat="1" spans="1:8">
      <c r="A96" s="24"/>
      <c r="B96" s="53"/>
      <c r="C96" s="53"/>
      <c r="D96" s="53"/>
      <c r="E96" s="53"/>
      <c r="F96" s="53"/>
      <c r="G96" s="53"/>
      <c r="H96" s="53"/>
    </row>
  </sheetData>
  <dataValidations count="1">
    <dataValidation type="list" allowBlank="1" showInputMessage="1" showErrorMessage="1" sqref="C2 C74 C75 C4:C25 C27:C39 C40:C72 C76:C95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191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192</v>
      </c>
      <c r="C5" s="10" t="s">
        <v>193</v>
      </c>
      <c r="D5" s="10" t="s">
        <v>194</v>
      </c>
      <c r="E5" s="10" t="s">
        <v>195</v>
      </c>
      <c r="F5" s="10" t="s">
        <v>196</v>
      </c>
      <c r="G5" s="10" t="s">
        <v>197</v>
      </c>
      <c r="H5" s="10" t="s">
        <v>198</v>
      </c>
    </row>
    <row r="6" s="1" customFormat="1" spans="2:8">
      <c r="B6" s="11" t="s">
        <v>199</v>
      </c>
      <c r="C6" s="12" t="s">
        <v>200</v>
      </c>
      <c r="D6" s="12" t="s">
        <v>200</v>
      </c>
      <c r="E6" s="12" t="s">
        <v>200</v>
      </c>
      <c r="F6" s="12" t="s">
        <v>201</v>
      </c>
      <c r="G6" s="12" t="s">
        <v>200</v>
      </c>
      <c r="H6" s="12" t="s">
        <v>200</v>
      </c>
    </row>
    <row r="7" s="1" customFormat="1" ht="30" spans="2:8">
      <c r="B7" s="13" t="s">
        <v>202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203</v>
      </c>
      <c r="C8" s="14"/>
      <c r="D8" s="14"/>
      <c r="E8" s="14"/>
      <c r="F8" s="14"/>
      <c r="G8" s="14"/>
      <c r="H8" s="14"/>
    </row>
    <row r="9" s="1" customFormat="1" spans="2:8">
      <c r="B9" s="9" t="s">
        <v>204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205</v>
      </c>
    </row>
    <row r="17" s="1" customFormat="1"/>
    <row r="18" s="1" customFormat="1" spans="2:7">
      <c r="B18" s="19" t="s">
        <v>206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142</v>
      </c>
    </row>
    <row r="3" ht="22.5" spans="2:7">
      <c r="B3" s="5" t="s">
        <v>207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2024-08-16T08:51:42Z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