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3.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I:\Data Analysis\Trainings\"/>
    </mc:Choice>
  </mc:AlternateContent>
  <xr:revisionPtr revIDLastSave="0" documentId="13_ncr:1_{4ADFC8AC-64E4-4431-BC1A-73C6BD5CB8A1}" xr6:coauthVersionLast="47" xr6:coauthVersionMax="47" xr10:uidLastSave="{00000000-0000-0000-0000-000000000000}"/>
  <bookViews>
    <workbookView xWindow="-120" yWindow="-120" windowWidth="20730" windowHeight="11760" activeTab="5" xr2:uid="{98A2CC01-30F7-49AE-9C81-DC60B18481D6}"/>
  </bookViews>
  <sheets>
    <sheet name="DATA" sheetId="1" r:id="rId1"/>
    <sheet name="TABLE" sheetId="2" r:id="rId2"/>
    <sheet name="LIST OF THE 16" sheetId="6" r:id="rId3"/>
    <sheet name="BIG 5" sheetId="5" r:id="rId4"/>
    <sheet name="Sheet1" sheetId="8" r:id="rId5"/>
    <sheet name="DASHBOARD" sheetId="7" r:id="rId6"/>
  </sheets>
  <definedNames>
    <definedName name="_xlnm._FilterDatabase" localSheetId="2" hidden="1">'LIST OF THE 16'!$E$1:$F$8</definedName>
    <definedName name="_xlcn.WorksheetConnection_Table41" hidden="1">Table4[]</definedName>
    <definedName name="Slicer_REGION">#N/A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Table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8" i="8" l="1"/>
  <c r="E2" i="6" a="1"/>
  <c r="E2" i="6" s="1"/>
  <c r="C16" i="6"/>
  <c r="C3" i="6"/>
  <c r="C14" i="6"/>
  <c r="C8" i="6"/>
  <c r="C15" i="6"/>
  <c r="C5" i="6"/>
  <c r="C7" i="6"/>
  <c r="C10" i="6"/>
  <c r="C13" i="6"/>
  <c r="C17" i="6"/>
  <c r="C2" i="6"/>
  <c r="C4" i="6"/>
  <c r="C11" i="6"/>
  <c r="C6" i="6"/>
  <c r="C9" i="6"/>
  <c r="C12" i="6"/>
  <c r="BM13" i="2"/>
  <c r="BM12" i="2"/>
  <c r="BO6" i="2"/>
  <c r="BO7" i="2"/>
  <c r="BN7" i="2"/>
  <c r="BN6" i="2"/>
  <c r="BO5" i="2"/>
  <c r="BN5" i="2"/>
  <c r="BO4" i="2"/>
  <c r="BN4" i="2"/>
  <c r="F3" i="6" l="1" a="1"/>
  <c r="F3" i="6" s="1"/>
  <c r="F6" i="6" a="1"/>
  <c r="F6" i="6" s="1"/>
  <c r="F2" i="6" a="1"/>
  <c r="F2" i="6" s="1"/>
  <c r="F5" i="6" a="1"/>
  <c r="F5" i="6" s="1"/>
  <c r="F8" i="6" a="1"/>
  <c r="F8" i="6" s="1"/>
  <c r="F4" i="6" a="1"/>
  <c r="F4" i="6" s="1"/>
  <c r="F7" i="6" a="1"/>
  <c r="F7"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B58846E-F1CF-4A88-983B-29ABD965241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2F59E8E-1B30-4A83-AEBD-33671D32B6EB}" name="WorksheetConnection_Table4" type="102" refreshedVersion="8" minRefreshableVersion="5">
    <extLst>
      <ext xmlns:x15="http://schemas.microsoft.com/office/spreadsheetml/2010/11/main" uri="{DE250136-89BD-433C-8126-D09CA5730AF9}">
        <x15:connection id="Table4">
          <x15:rangePr sourceName="_xlcn.WorksheetConnection_Table4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<sst xmlns="http://schemas.openxmlformats.org/spreadsheetml/2006/main" count="485" uniqueCount="219">
  <si>
    <t>Carbon Dioxide Emissions from Energy</t>
  </si>
  <si>
    <t>Growth rate per annum</t>
  </si>
  <si>
    <t>Share</t>
  </si>
  <si>
    <t>Million tonnes of carbon dioxide</t>
  </si>
  <si>
    <t>2011-21</t>
  </si>
  <si>
    <t>Canada</t>
  </si>
  <si>
    <t>Mexico</t>
  </si>
  <si>
    <t>US</t>
  </si>
  <si>
    <t>Total North America</t>
  </si>
  <si>
    <t>Argentina</t>
  </si>
  <si>
    <t>Brazil</t>
  </si>
  <si>
    <t>Chile</t>
  </si>
  <si>
    <t>Colombia</t>
  </si>
  <si>
    <t>Ecuador</t>
  </si>
  <si>
    <t>Peru</t>
  </si>
  <si>
    <t>Trinidad &amp; Tobago</t>
  </si>
  <si>
    <t>Venezuela</t>
  </si>
  <si>
    <t>Central America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</si>
  <si>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</si>
  <si>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</si>
  <si>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</si>
  <si>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</si>
  <si>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</si>
  <si>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</si>
  <si>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</si>
  <si>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</si>
  <si>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</si>
  <si>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</si>
  <si>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</si>
  <si>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</si>
  <si>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</si>
  <si>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</si>
  <si>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</si>
  <si>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</si>
  <si>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</si>
  <si>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</si>
  <si>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</si>
  <si>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</si>
  <si>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</si>
  <si>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</si>
  <si>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</si>
  <si>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</si>
  <si>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</si>
  <si>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</si>
  <si>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</si>
  <si>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</si>
  <si>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</si>
  <si>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</si>
  <si>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</si>
  <si>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</si>
  <si>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</si>
  <si>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</si>
  <si>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</si>
  <si>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</si>
  <si>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</si>
  <si>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</si>
  <si>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</si>
  <si>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</si>
  <si>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</si>
  <si>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</si>
  <si>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</si>
  <si>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</si>
  <si>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</si>
  <si>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</si>
  <si>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</si>
  <si>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</si>
  <si>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</si>
  <si>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</si>
  <si>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</si>
  <si>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</si>
  <si>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</si>
  <si>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</si>
  <si>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</si>
  <si>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</si>
  <si>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</si>
  <si>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</si>
  <si>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</si>
  <si>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</si>
  <si>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</si>
  <si>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</si>
  <si>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</si>
  <si>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</si>
  <si>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</si>
  <si>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</si>
  <si>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</si>
  <si>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</si>
  <si>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</si>
  <si>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</si>
  <si>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</si>
  <si>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</si>
  <si>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</si>
  <si>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</si>
  <si>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</si>
  <si>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</si>
  <si>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</si>
  <si>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</si>
  <si>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</si>
  <si>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</si>
  <si>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</si>
  <si>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</si>
  <si>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</si>
  <si>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</si>
  <si>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</si>
  <si>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</si>
  <si>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</si>
  <si>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</si>
  <si>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</si>
  <si>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</si>
  <si>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</si>
  <si>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Source: statistics are taken from national statistical agencies, international organizations, and other proprietary sources.</t>
  </si>
  <si>
    <r>
      <t>w</t>
    </r>
    <r>
      <rPr>
        <sz val="8"/>
        <rFont val="Arial"/>
        <family val="2"/>
      </rPr>
      <t xml:space="preserve"> </t>
    </r>
    <r>
      <rPr>
        <sz val="8"/>
        <color rgb="FF000000"/>
        <rFont val="Arial"/>
        <family val="2"/>
      </rPr>
      <t>Less than 0.05%.</t>
    </r>
  </si>
  <si>
    <t xml:space="preserve"> USSR includes CIS, Georgia, Ukraine and the Baltic States.</t>
  </si>
  <si>
    <t xml:space="preserve"> # Excludes Estonia, Latvia and Lithuania prior to 1985 and Croatia and Slovenia prior to 1990.</t>
  </si>
  <si>
    <r>
      <t xml:space="preserve"> Notes:</t>
    </r>
    <r>
      <rPr>
        <sz val="8"/>
        <color rgb="FF000000"/>
        <rFont val="Calibri"/>
        <family val="2"/>
      </rPr>
      <t xml:space="preserve"> </t>
    </r>
    <r>
      <rPr>
        <sz val="8"/>
        <rFont val="Arial"/>
        <family val="2"/>
      </rPr>
      <t xml:space="preserve"> The carbon emissions above reflect only those through consumption of oil, gas and coal for combustion related activities, and are based on </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</si>
  <si>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</si>
  <si>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</si>
  <si>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</si>
  <si>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Growth rates are adjusted for leap years.</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</si>
  <si>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</si>
  <si>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</si>
  <si>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</si>
  <si>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</si>
  <si>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</si>
  <si>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</si>
  <si>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</si>
  <si>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</si>
  <si>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</si>
  <si>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</si>
  <si>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</si>
  <si>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</si>
  <si>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</si>
  <si>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</si>
  <si>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</si>
  <si>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</si>
  <si>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</si>
  <si>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</si>
  <si>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</si>
  <si>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</si>
  <si>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</si>
  <si>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</si>
  <si>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</si>
  <si>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</si>
  <si>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</si>
  <si>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</si>
  <si>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</si>
  <si>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</si>
  <si>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</si>
  <si>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</si>
  <si>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</si>
  <si>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</si>
  <si>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</si>
  <si>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</si>
  <si>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</si>
  <si>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</si>
  <si>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</si>
  <si>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</si>
  <si>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</si>
  <si>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</si>
  <si>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</si>
  <si>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</si>
  <si>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</si>
  <si>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</si>
  <si>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</si>
  <si>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</si>
  <si>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</si>
  <si>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</si>
  <si>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</si>
  <si>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</si>
  <si>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</si>
  <si>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</si>
  <si>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</si>
  <si>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</si>
  <si>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</si>
  <si>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</si>
  <si>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</si>
  <si>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r>
      <t xml:space="preserve">Share </t>
    </r>
    <r>
      <rPr>
        <b/>
        <sz val="8"/>
        <color theme="1"/>
        <rFont val="Arial"/>
        <family val="2"/>
      </rPr>
      <t>2021</t>
    </r>
  </si>
  <si>
    <t>Growth rate per annum 2021</t>
  </si>
  <si>
    <t>Growth rate per annum 2011-21</t>
  </si>
  <si>
    <t>COUNTRY</t>
  </si>
  <si>
    <t>Row Labels</t>
  </si>
  <si>
    <t>REGION</t>
  </si>
  <si>
    <t>NORTH AMERICA</t>
  </si>
  <si>
    <t>EUROPE</t>
  </si>
  <si>
    <t>CIS</t>
  </si>
  <si>
    <t>MIDDLE EAST</t>
  </si>
  <si>
    <t>AFRICA</t>
  </si>
  <si>
    <t>ASIA PACIFIC</t>
  </si>
  <si>
    <t>SOUTH &amp; CENTRAL AMERICA</t>
  </si>
  <si>
    <t xml:space="preserve"> 2000</t>
  </si>
  <si>
    <t xml:space="preserve"> 2001</t>
  </si>
  <si>
    <t xml:space="preserve"> 2002</t>
  </si>
  <si>
    <t xml:space="preserve"> 2003</t>
  </si>
  <si>
    <t xml:space="preserve"> 2004</t>
  </si>
  <si>
    <t xml:space="preserve"> 2005</t>
  </si>
  <si>
    <t xml:space="preserve"> 2006</t>
  </si>
  <si>
    <t xml:space="preserve"> 2007</t>
  </si>
  <si>
    <t xml:space="preserve"> 2008</t>
  </si>
  <si>
    <t xml:space="preserve"> 2009 </t>
  </si>
  <si>
    <t xml:space="preserve"> 2010</t>
  </si>
  <si>
    <t xml:space="preserve"> 2011</t>
  </si>
  <si>
    <t xml:space="preserve"> 2012</t>
  </si>
  <si>
    <t xml:space="preserve"> 2013</t>
  </si>
  <si>
    <t xml:space="preserve"> 2014</t>
  </si>
  <si>
    <t xml:space="preserve"> 2015</t>
  </si>
  <si>
    <t xml:space="preserve"> 2016</t>
  </si>
  <si>
    <t xml:space="preserve"> 2017 </t>
  </si>
  <si>
    <t xml:space="preserve"> 2018</t>
  </si>
  <si>
    <t xml:space="preserve"> 2019</t>
  </si>
  <si>
    <t xml:space="preserve"> 2020</t>
  </si>
  <si>
    <t xml:space="preserve"> 2021</t>
  </si>
  <si>
    <t>Column Labels</t>
  </si>
  <si>
    <t>Values</t>
  </si>
  <si>
    <t>SHARE 2021</t>
  </si>
  <si>
    <t>TOTAL SHARE 2021</t>
  </si>
  <si>
    <t>Sum of SHARE 2021</t>
  </si>
  <si>
    <t>Base</t>
  </si>
  <si>
    <t>Final</t>
  </si>
  <si>
    <t>Positive</t>
  </si>
  <si>
    <t>Diff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</si>
</sst>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gt;0.05]0.0;[=0]\-;\^"/>
    <numFmt numFmtId="165" formatCode="0.000%"/>
    <numFmt numFmtId="166" formatCode="[&lt;-0.0005]\-0.0%;[&gt;0.0005]0.0%;#\♦"/>
    <numFmt numFmtId="167" formatCode="0.00000%"/>
    <numFmt numFmtId="168" formatCode="0.0%"/>
  </numFmts>
  <fonts count="15" x14ac:knownFonts="1">
    <font>
      <sz val="11"/>
      <color theme="1"/>
      <name val="Calibri"/>
      <family val="2"/>
      <scheme val="minor"/>
    </font>
    <font>
      <sz val="11"/>
      <color theme="1"/>
      <name val="Calibri"/>
      <family val="2"/>
      <scheme val="minor"/>
    </font>
    <font>
      <u/>
      <sz val="11"/>
      <color theme="10"/>
      <name val="Calibri"/>
      <family val="2"/>
      <scheme val="minor"/>
    </font>
    <font>
      <sz val="8"/>
      <name val="Arial"/>
      <family val="2"/>
    </font>
    <font>
      <b/>
      <sz val="10"/>
      <color indexed="16"/>
      <name val="Arial"/>
      <family val="2"/>
    </font>
    <font>
      <b/>
      <sz val="8"/>
      <name val="Arial"/>
      <family val="2"/>
    </font>
    <font>
      <b/>
      <sz val="8"/>
      <color theme="1"/>
      <name val="Calibri"/>
      <family val="2"/>
      <scheme val="minor"/>
    </font>
    <font>
      <sz val="8"/>
      <color theme="1"/>
      <name val="Arial"/>
      <family val="2"/>
    </font>
    <font>
      <b/>
      <sz val="8"/>
      <color theme="0"/>
      <name val="Arial"/>
      <family val="2"/>
    </font>
    <font>
      <b/>
      <sz val="8"/>
      <color theme="1"/>
      <name val="Arial"/>
      <family val="2"/>
    </font>
    <font>
      <sz val="8"/>
      <name val="Wingdings"/>
      <charset val="2"/>
    </font>
    <font>
      <sz val="8"/>
      <color rgb="FF000000"/>
      <name val="Arial"/>
      <family val="2"/>
    </font>
    <font>
      <sz val="8"/>
      <color rgb="FF000000"/>
      <name val="Calibri"/>
      <family val="2"/>
    </font>
    <font>
      <sz val="8"/>
      <name val="Calibri"/>
      <family val="2"/>
      <scheme val="minor"/>
    </font>
    <font>
      <b/>
      <sz val="11"/>
      <color theme="1"/>
      <name val="Calibri"/>
      <family val="2"/>
      <scheme val="minor"/>
    </font>
  </fonts>
  <fills count="11">
    <fill>
      <patternFill patternType="none"/>
    </fill>
    <fill>
      <patternFill patternType="gray125"/>
    </fill>
    <fill>
      <patternFill patternType="solid">
        <fgColor theme="0"/>
        <bgColor indexed="64"/>
      </patternFill>
    </fill>
    <fill>
      <patternFill patternType="solid">
        <fgColor rgb="FF800000"/>
        <bgColor indexed="64"/>
      </patternFill>
    </fill>
    <fill>
      <patternFill patternType="solid">
        <fgColor rgb="FFFFFFFF"/>
        <bgColor rgb="FF000000"/>
      </patternFill>
    </fill>
    <fill>
      <patternFill patternType="solid">
        <fgColor theme="9"/>
        <bgColor theme="9"/>
      </patternFill>
    </fill>
    <fill>
      <patternFill patternType="solid">
        <fgColor theme="9" tint="0.79998168889431442"/>
        <bgColor theme="9" tint="0.79998168889431442"/>
      </patternFill>
    </fill>
    <fill>
      <patternFill patternType="solid">
        <fgColor theme="9"/>
        <bgColor indexed="64"/>
      </patternFill>
    </fill>
    <fill>
      <patternFill patternType="solid">
        <fgColor theme="0"/>
        <bgColor theme="9" tint="0.79998168889431442"/>
      </patternFill>
    </fill>
    <fill>
      <patternFill patternType="solid">
        <fgColor theme="8"/>
        <bgColor indexed="64"/>
      </patternFill>
    </fill>
    <fill>
      <patternFill patternType="solid">
        <fgColor theme="4" tint="0.79998168889431442"/>
        <bgColor theme="4" tint="0.79998168889431442"/>
      </patternFill>
    </fill>
  </fills>
  <borders count="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bottom style="thin">
        <color theme="4" tint="0.39997558519241921"/>
      </bottom>
      <diagonal/>
    </border>
  </borders>
  <cellStyleXfs count="5">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0" applyFill="0" applyBorder="0"/>
    <xf numFmtId="0" fontId="1" fillId="0" borderId="0"/>
  </cellStyleXfs>
  <cellXfs count="60">
    <xf numFmtId="0" fontId="0" fillId="0" borderId="0" xfId="0"/>
    <xf numFmtId="0" fontId="4" fillId="2" borderId="0" xfId="3" applyFont="1" applyFill="1"/>
    <xf numFmtId="0" fontId="3" fillId="0" borderId="0" xfId="3"/>
    <xf numFmtId="0" fontId="2" fillId="0" borderId="0" xfId="2" applyAlignment="1" applyProtection="1"/>
    <xf numFmtId="0" fontId="5" fillId="0" borderId="0" xfId="3" applyFont="1"/>
    <xf numFmtId="0" fontId="3" fillId="2" borderId="0" xfId="3" applyFill="1" applyAlignment="1">
      <alignment horizontal="right"/>
    </xf>
    <xf numFmtId="0" fontId="6" fillId="0" borderId="0" xfId="3" applyFont="1"/>
    <xf numFmtId="0" fontId="7" fillId="2" borderId="0" xfId="3" applyFont="1" applyFill="1" applyAlignment="1">
      <alignment horizontal="right"/>
    </xf>
    <xf numFmtId="0" fontId="7" fillId="0" borderId="0" xfId="3" applyFont="1"/>
    <xf numFmtId="0" fontId="3" fillId="0" borderId="0" xfId="3" applyAlignment="1">
      <alignment horizontal="right"/>
    </xf>
    <xf numFmtId="0" fontId="5" fillId="0" borderId="0" xfId="3" applyFont="1" applyAlignment="1">
      <alignment horizontal="right"/>
    </xf>
    <xf numFmtId="164" fontId="3" fillId="0" borderId="0" xfId="3" applyNumberFormat="1" applyAlignment="1">
      <alignment horizontal="right"/>
    </xf>
    <xf numFmtId="164" fontId="5" fillId="0" borderId="0" xfId="3" applyNumberFormat="1" applyFont="1" applyAlignment="1">
      <alignment horizontal="right"/>
    </xf>
    <xf numFmtId="165" fontId="3" fillId="0" borderId="0" xfId="3" applyNumberFormat="1" applyFill="1" applyAlignment="1">
      <alignment horizontal="right"/>
    </xf>
    <xf numFmtId="166" fontId="3" fillId="0" borderId="0" xfId="3" applyNumberFormat="1" applyFill="1" applyAlignment="1">
      <alignment horizontal="right"/>
    </xf>
    <xf numFmtId="166" fontId="3" fillId="0" borderId="0" xfId="3" applyNumberFormat="1" applyAlignment="1">
      <alignment horizontal="right"/>
    </xf>
    <xf numFmtId="0" fontId="5" fillId="0" borderId="1" xfId="3" applyFont="1" applyBorder="1"/>
    <xf numFmtId="164" fontId="5" fillId="0" borderId="1" xfId="3" applyNumberFormat="1" applyFont="1" applyBorder="1" applyAlignment="1">
      <alignment horizontal="right"/>
    </xf>
    <xf numFmtId="166" fontId="5" fillId="0" borderId="1" xfId="3" applyNumberFormat="1" applyFont="1" applyBorder="1" applyAlignment="1">
      <alignment horizontal="right"/>
    </xf>
    <xf numFmtId="164" fontId="3" fillId="0" borderId="0" xfId="3" applyNumberFormat="1" applyBorder="1" applyAlignment="1">
      <alignment horizontal="right"/>
    </xf>
    <xf numFmtId="164" fontId="5" fillId="0" borderId="0" xfId="3" applyNumberFormat="1" applyFont="1" applyBorder="1" applyAlignment="1">
      <alignment horizontal="right"/>
    </xf>
    <xf numFmtId="166" fontId="3" fillId="0" borderId="0" xfId="3" applyNumberFormat="1" applyBorder="1" applyAlignment="1">
      <alignment horizontal="right"/>
    </xf>
    <xf numFmtId="0" fontId="8" fillId="3" borderId="0" xfId="3" applyFont="1" applyFill="1" applyBorder="1"/>
    <xf numFmtId="164" fontId="8" fillId="3" borderId="0" xfId="3" applyNumberFormat="1" applyFont="1" applyFill="1" applyBorder="1" applyAlignment="1">
      <alignment horizontal="right"/>
    </xf>
    <xf numFmtId="166" fontId="8" fillId="3" borderId="0" xfId="3" applyNumberFormat="1" applyFont="1" applyFill="1" applyBorder="1" applyAlignment="1">
      <alignment horizontal="right"/>
    </xf>
    <xf numFmtId="0" fontId="9" fillId="0" borderId="0" xfId="3" applyFont="1" applyFill="1"/>
    <xf numFmtId="0" fontId="3" fillId="0" borderId="1" xfId="3" applyBorder="1"/>
    <xf numFmtId="164" fontId="3" fillId="0" borderId="1" xfId="3" applyNumberFormat="1" applyBorder="1" applyAlignment="1">
      <alignment horizontal="right"/>
    </xf>
    <xf numFmtId="166" fontId="3" fillId="0" borderId="1" xfId="3" applyNumberFormat="1" applyBorder="1" applyAlignment="1">
      <alignment horizontal="right"/>
    </xf>
    <xf numFmtId="0" fontId="3" fillId="0" borderId="0" xfId="3" applyBorder="1"/>
    <xf numFmtId="0" fontId="5" fillId="0" borderId="0" xfId="3" applyFont="1" applyBorder="1"/>
    <xf numFmtId="0" fontId="3" fillId="0" borderId="0" xfId="4" applyFont="1"/>
    <xf numFmtId="167" fontId="3" fillId="0" borderId="0" xfId="3" applyNumberFormat="1" applyFill="1" applyAlignment="1">
      <alignment horizontal="right"/>
    </xf>
    <xf numFmtId="0" fontId="10" fillId="0" borderId="0" xfId="4" applyFont="1"/>
    <xf numFmtId="0" fontId="11" fillId="0" borderId="0" xfId="4" applyFont="1"/>
    <xf numFmtId="0" fontId="3" fillId="4" borderId="0" xfId="4" applyFont="1" applyFill="1"/>
    <xf numFmtId="0" fontId="5" fillId="4" borderId="0" xfId="4" applyFont="1" applyFill="1"/>
    <xf numFmtId="0" fontId="5" fillId="0" borderId="0" xfId="4" applyFont="1"/>
    <xf numFmtId="0" fontId="7" fillId="7" borderId="0" xfId="3" applyFont="1" applyFill="1" applyAlignment="1">
      <alignment horizontal="centerContinuous" wrapText="1"/>
    </xf>
    <xf numFmtId="0" fontId="0" fillId="0" borderId="0" xfId="0" pivotButton="1"/>
    <xf numFmtId="0" fontId="0" fillId="0" borderId="0" xfId="0" applyAlignment="1">
      <alignment horizontal="left"/>
    </xf>
    <xf numFmtId="0" fontId="7" fillId="7" borderId="0" xfId="3" applyFont="1" applyFill="1" applyAlignment="1">
      <alignment horizontal="left"/>
    </xf>
    <xf numFmtId="1" fontId="0" fillId="0" borderId="0" xfId="0" applyNumberFormat="1"/>
    <xf numFmtId="168" fontId="0" fillId="0" borderId="0" xfId="0" applyNumberFormat="1"/>
    <xf numFmtId="10" fontId="0" fillId="0" borderId="0" xfId="1" applyNumberFormat="1" applyFont="1"/>
    <xf numFmtId="166" fontId="5" fillId="0" borderId="0" xfId="3" applyNumberFormat="1" applyFont="1" applyBorder="1" applyAlignment="1">
      <alignment horizontal="right"/>
    </xf>
    <xf numFmtId="2" fontId="5" fillId="0" borderId="0" xfId="3" applyNumberFormat="1" applyFont="1" applyBorder="1" applyAlignment="1">
      <alignment horizontal="right"/>
    </xf>
    <xf numFmtId="0" fontId="3" fillId="6" borderId="3" xfId="3" applyFill="1" applyBorder="1"/>
    <xf numFmtId="0" fontId="3" fillId="0" borderId="3" xfId="3" applyBorder="1"/>
    <xf numFmtId="0" fontId="7" fillId="0" borderId="3" xfId="3" applyFont="1" applyBorder="1"/>
    <xf numFmtId="0" fontId="7" fillId="6" borderId="3" xfId="3" applyFont="1" applyFill="1" applyBorder="1"/>
    <xf numFmtId="0" fontId="9" fillId="7" borderId="4" xfId="3" applyFont="1" applyFill="1" applyBorder="1" applyAlignment="1">
      <alignment horizontal="left"/>
    </xf>
    <xf numFmtId="0" fontId="9" fillId="5" borderId="4" xfId="3" applyFont="1" applyFill="1" applyBorder="1"/>
    <xf numFmtId="0" fontId="7" fillId="8" borderId="3" xfId="3" applyFont="1" applyFill="1" applyBorder="1"/>
    <xf numFmtId="0" fontId="3" fillId="8" borderId="3" xfId="3" applyFill="1" applyBorder="1"/>
    <xf numFmtId="0" fontId="0" fillId="9" borderId="2" xfId="0" applyFill="1" applyBorder="1"/>
    <xf numFmtId="0" fontId="0" fillId="0" borderId="2" xfId="0" applyBorder="1"/>
    <xf numFmtId="10" fontId="0" fillId="0" borderId="2" xfId="1" applyNumberFormat="1" applyFont="1" applyBorder="1"/>
    <xf numFmtId="0" fontId="14" fillId="10" borderId="5" xfId="0" applyFont="1" applyFill="1" applyBorder="1"/>
    <xf numFmtId="0" fontId="7" fillId="2" borderId="0" xfId="3" applyFont="1" applyFill="1" applyAlignment="1">
      <alignment horizontal="right"/>
    </xf>
  </cellXfs>
  <cellStyles count="5">
    <cellStyle name="Hyperlink" xfId="2" builtinId="8"/>
    <cellStyle name="Normal" xfId="0" builtinId="0"/>
    <cellStyle name="Normal 18" xfId="4" xr:uid="{E9AF0B42-D44C-47CE-B8FF-D083D9F9E0E3}"/>
    <cellStyle name="Normal 2 2" xfId="3" xr:uid="{3419EC40-9F1D-4FDD-B352-AF6DF44DC9E0}"/>
    <cellStyle name="Percent" xfId="1" builtinId="5"/>
  </cellStyles>
  <dxfs count="132">
    <dxf>
      <numFmt numFmtId="1" formatCode="0"/>
    </dxf>
    <dxf>
      <numFmt numFmtId="1" formatCode="0"/>
    </dxf>
    <dxf>
      <numFmt numFmtId="1" formatCode="0"/>
    </dxf>
    <dxf>
      <numFmt numFmtId="1" formatCode="0"/>
    </dxf>
    <dxf>
      <numFmt numFmtId="1" formatCode="0"/>
    </dxf>
    <dxf>
      <alignment horizontal="left" vertical="bottom" textRotation="0" wrapText="0" indent="0" justifyLastLine="0" shrinkToFit="0" readingOrder="0"/>
    </dxf>
    <dxf>
      <numFmt numFmtId="1" formatCode="0"/>
    </dxf>
    <dxf>
      <numFmt numFmtId="1"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8"/>
        <color theme="1"/>
        <name val="Arial"/>
        <family val="2"/>
        <scheme val="none"/>
      </font>
      <numFmt numFmtId="0" formatCode="General"/>
      <alignment horizontal="general" vertical="bottom" textRotation="0" wrapText="0" indent="0" justifyLastLine="0" shrinkToFit="0" readingOrder="0"/>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8"/>
        <color theme="1"/>
        <name val="Arial"/>
        <family val="2"/>
        <scheme val="none"/>
      </font>
      <numFmt numFmtId="0" formatCode="General"/>
      <alignment horizontal="general" vertical="bottom" textRotation="0" wrapText="0" indent="0" justifyLastLine="0" shrinkToFit="0" readingOrder="0"/>
      <border diagonalUp="0" diagonalDown="0">
        <left/>
        <right/>
        <top style="thin">
          <color theme="9" tint="0.39997558519241921"/>
        </top>
        <bottom style="thin">
          <color theme="9" tint="0.39997558519241921"/>
        </bottom>
        <vertical/>
        <horizontal/>
      </border>
    </dxf>
    <dxf>
      <border outline="0">
        <left style="thin">
          <color theme="9" tint="0.39997558519241921"/>
        </left>
        <top style="thin">
          <color theme="9" tint="0.39997558519241921"/>
        </top>
      </border>
    </dxf>
    <dxf>
      <border outline="0">
        <bottom style="thin">
          <color theme="9" tint="0.39997558519241921"/>
        </bottom>
      </border>
    </dxf>
    <dxf>
      <numFmt numFmtId="166" formatCode="[&lt;-0.0005]\-0.0%;[&gt;0.0005]0.0%;#\♦"/>
      <fill>
        <patternFill patternType="none">
          <fgColor indexed="64"/>
          <bgColor indexed="65"/>
        </patternFill>
      </fill>
      <alignment horizontal="right" vertical="bottom" textRotation="0" wrapText="0" indent="0" justifyLastLine="0" shrinkToFit="0" readingOrder="0"/>
    </dxf>
    <dxf>
      <numFmt numFmtId="166" formatCode="[&lt;-0.0005]\-0.0%;[&gt;0.0005]0.0%;#\♦"/>
      <alignment horizontal="right" vertical="bottom" textRotation="0" wrapText="0" indent="0" justifyLastLine="0" shrinkToFit="0" readingOrder="0"/>
    </dxf>
    <dxf>
      <numFmt numFmtId="165" formatCode="0.000%"/>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8"/>
        <color auto="1"/>
        <name val="Arial"/>
        <family val="2"/>
        <scheme val="none"/>
      </font>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numFmt numFmtId="164" formatCode="[&gt;0.05]0.0;[=0]\-;\^"/>
      <alignment horizontal="righ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fill>
        <patternFill patternType="solid">
          <fgColor indexed="64"/>
          <bgColor theme="0"/>
        </patternFill>
      </fill>
      <alignment horizontal="right" vertical="bottom" textRotation="0" wrapText="0" indent="0" justifyLastLine="0" shrinkToFit="0" readingOrder="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
      <numFmt numFmtId="169" formatCode="[&gt;0.0005]0.0%;[=0]\-;#\♦"/>
    </dxf>
    <dxf>
      <numFmt numFmtId="170" formatCode="[&lt;-0.0005]\-0.0%;[=0]\-;#\♦"/>
    </dxf>
  </dxfs>
  <tableStyles count="0" defaultTableStyle="TableStyleMedium2"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owerPivotData" Target="model/item.data"/><Relationship Id="rId10" Type="http://schemas.openxmlformats.org/officeDocument/2006/relationships/theme" Target="theme/theme1.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eetMetadata" Target="metadata.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SHARE OF EACH COUNTRY AMONG THE HIGHEST 16</a:t>
            </a:r>
          </a:p>
        </c:rich>
      </c:tx>
      <c:overlay val="0"/>
      <c:spPr>
        <a:noFill/>
        <a:ln>
          <a:noFill/>
        </a:ln>
        <a:effectLst/>
      </c:spPr>
    </c:title>
    <c:autoTitleDeleted val="0"/>
    <c:plotArea>
      <c:layout>
        <c:manualLayout>
          <c:layoutTarget val="inner"/>
          <c:xMode val="edge"/>
          <c:yMode val="edge"/>
          <c:x val="0.21298851560469731"/>
          <c:y val="0.18651398340220526"/>
          <c:w val="0.62594609681127278"/>
          <c:h val="0.7942816416877394"/>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10-217B-402B-9BBA-1A8C297A6D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1-217B-402B-9BBA-1A8C297A6DB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2-217B-402B-9BBA-1A8C297A6DB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3-217B-402B-9BBA-1A8C297A6DB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4-217B-402B-9BBA-1A8C297A6DB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5-217B-402B-9BBA-1A8C297A6DB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6-217B-402B-9BBA-1A8C297A6DB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7-217B-402B-9BBA-1A8C297A6DB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8-217B-402B-9BBA-1A8C297A6DB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9-217B-402B-9BBA-1A8C297A6DB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A-217B-402B-9BBA-1A8C297A6DB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B-217B-402B-9BBA-1A8C297A6DB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C-217B-402B-9BBA-1A8C297A6DB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D-217B-402B-9BBA-1A8C297A6DB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E-217B-402B-9BBA-1A8C297A6DB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217B-402B-9BBA-1A8C297A6DBE}"/>
              </c:ext>
            </c:extLst>
          </c:dPt>
          <c:dLbls>
            <c:spPr>
              <a:noFill/>
              <a:ln>
                <a:noFill/>
              </a:ln>
              <a:effectLst/>
            </c:spPr>
            <c:txPr>
              <a:bodyPr rot="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c15:spPr>
              </c:ext>
            </c:extLst>
          </c:dLbls>
          <c:cat>
            <c:strRef>
              <c:f>'LIST OF THE 16'!$B$2:$B$17</c:f>
              <c:strCache>
                <c:ptCount val="16"/>
                <c:pt idx="0">
                  <c:v>China</c:v>
                </c:pt>
                <c:pt idx="1">
                  <c:v>US</c:v>
                </c:pt>
                <c:pt idx="2">
                  <c:v>India</c:v>
                </c:pt>
                <c:pt idx="3">
                  <c:v>Russian Federation</c:v>
                </c:pt>
                <c:pt idx="4">
                  <c:v>Japan</c:v>
                </c:pt>
                <c:pt idx="5">
                  <c:v>Iran</c:v>
                </c:pt>
                <c:pt idx="6">
                  <c:v>Germany</c:v>
                </c:pt>
                <c:pt idx="7">
                  <c:v>South Korea</c:v>
                </c:pt>
                <c:pt idx="8">
                  <c:v>Saudi Arabia</c:v>
                </c:pt>
                <c:pt idx="9">
                  <c:v>Indonesia</c:v>
                </c:pt>
                <c:pt idx="10">
                  <c:v>Canada</c:v>
                </c:pt>
                <c:pt idx="11">
                  <c:v>South Africa</c:v>
                </c:pt>
                <c:pt idx="12">
                  <c:v>Brazil</c:v>
                </c:pt>
                <c:pt idx="13">
                  <c:v>Turkey</c:v>
                </c:pt>
                <c:pt idx="14">
                  <c:v>Mexico</c:v>
                </c:pt>
                <c:pt idx="15">
                  <c:v>Australia</c:v>
                </c:pt>
              </c:strCache>
            </c:strRef>
          </c:cat>
          <c:val>
            <c:numRef>
              <c:f>'LIST OF THE 16'!$C$2:$C$17</c:f>
              <c:numCache>
                <c:formatCode>0.00%</c:formatCode>
                <c:ptCount val="16"/>
                <c:pt idx="0">
                  <c:v>0.31055977778944399</c:v>
                </c:pt>
                <c:pt idx="1">
                  <c:v>0.13874092437012162</c:v>
                </c:pt>
                <c:pt idx="2">
                  <c:v>7.5340229544234069E-2</c:v>
                </c:pt>
                <c:pt idx="3">
                  <c:v>4.6669080880754055E-2</c:v>
                </c:pt>
                <c:pt idx="4">
                  <c:v>3.1097246657770403E-2</c:v>
                </c:pt>
                <c:pt idx="5">
                  <c:v>1.9493175830162697E-2</c:v>
                </c:pt>
                <c:pt idx="6">
                  <c:v>1.8560201879289636E-2</c:v>
                </c:pt>
                <c:pt idx="7">
                  <c:v>1.7818425536926811E-2</c:v>
                </c:pt>
                <c:pt idx="8">
                  <c:v>1.6979286131479282E-2</c:v>
                </c:pt>
                <c:pt idx="9">
                  <c:v>1.6895031347113121E-2</c:v>
                </c:pt>
                <c:pt idx="10">
                  <c:v>1.5563877442778682E-2</c:v>
                </c:pt>
                <c:pt idx="11">
                  <c:v>1.2953480583180035E-2</c:v>
                </c:pt>
                <c:pt idx="12">
                  <c:v>1.2885379670807516E-2</c:v>
                </c:pt>
                <c:pt idx="13">
                  <c:v>1.1901361886474894E-2</c:v>
                </c:pt>
                <c:pt idx="14">
                  <c:v>1.1030488023986788E-2</c:v>
                </c:pt>
                <c:pt idx="15">
                  <c:v>1.0902849447719775E-2</c:v>
                </c:pt>
              </c:numCache>
            </c:numRef>
          </c:val>
          <c:extLst>
            <c:ext xmlns:c16="http://schemas.microsoft.com/office/drawing/2014/chart" uri="{C3380CC4-5D6E-409C-BE32-E72D297353CC}">
              <c16:uniqueId val="{00000000-217B-402B-9BBA-1A8C297A6DBE}"/>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SHARE OF THE ACTUAL</a:t>
            </a:r>
            <a:r>
              <a:rPr lang="en-US" sz="1800" b="1" baseline="0"/>
              <a:t> TOTAL FOR THE WORLD</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846821106475827"/>
          <c:y val="0.1451269312985361"/>
          <c:w val="0.58252764401042711"/>
          <c:h val="0.70503861244148602"/>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D53-481C-B8D8-1C3E4913D6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1D53-481C-B8D8-1C3E4913D6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1D53-481C-B8D8-1C3E4913D64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1D53-481C-B8D8-1C3E4913D64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5-1D53-481C-B8D8-1C3E4913D64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6-1D53-481C-B8D8-1C3E4913D64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1D53-481C-B8D8-1C3E4913D64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8-1D53-481C-B8D8-1C3E4913D64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1D53-481C-B8D8-1C3E4913D64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A-1D53-481C-B8D8-1C3E4913D64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1D53-481C-B8D8-1C3E4913D64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C-1D53-481C-B8D8-1C3E4913D642}"/>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1D53-481C-B8D8-1C3E4913D642}"/>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0E-1D53-481C-B8D8-1C3E4913D642}"/>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1D53-481C-B8D8-1C3E4913D642}"/>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0-1D53-481C-B8D8-1C3E4913D642}"/>
              </c:ext>
            </c:extLst>
          </c:dPt>
          <c:dLbls>
            <c:numFmt formatCode="0.0%" sourceLinked="0"/>
            <c:spPr>
              <a:noFill/>
              <a:ln>
                <a:noFill/>
              </a:ln>
              <a:effectLst/>
            </c:spPr>
            <c:txPr>
              <a:bodyPr rot="2820000" spcFirstLastPara="1" vertOverflow="clip" horzOverflow="clip"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'LIST OF THE 16'!$B$2:$B$17</c:f>
              <c:strCache>
                <c:ptCount val="16"/>
                <c:pt idx="0">
                  <c:v>China</c:v>
                </c:pt>
                <c:pt idx="1">
                  <c:v>US</c:v>
                </c:pt>
                <c:pt idx="2">
                  <c:v>India</c:v>
                </c:pt>
                <c:pt idx="3">
                  <c:v>Russian Federation</c:v>
                </c:pt>
                <c:pt idx="4">
                  <c:v>Japan</c:v>
                </c:pt>
                <c:pt idx="5">
                  <c:v>Iran</c:v>
                </c:pt>
                <c:pt idx="6">
                  <c:v>Germany</c:v>
                </c:pt>
                <c:pt idx="7">
                  <c:v>South Korea</c:v>
                </c:pt>
                <c:pt idx="8">
                  <c:v>Saudi Arabia</c:v>
                </c:pt>
                <c:pt idx="9">
                  <c:v>Indonesia</c:v>
                </c:pt>
                <c:pt idx="10">
                  <c:v>Canada</c:v>
                </c:pt>
                <c:pt idx="11">
                  <c:v>South Africa</c:v>
                </c:pt>
                <c:pt idx="12">
                  <c:v>Brazil</c:v>
                </c:pt>
                <c:pt idx="13">
                  <c:v>Turkey</c:v>
                </c:pt>
                <c:pt idx="14">
                  <c:v>Mexico</c:v>
                </c:pt>
                <c:pt idx="15">
                  <c:v>Australia</c:v>
                </c:pt>
              </c:strCache>
            </c:strRef>
          </c:cat>
          <c:val>
            <c:numRef>
              <c:f>'LIST OF THE 16'!$C$2:$C$17</c:f>
              <c:numCache>
                <c:formatCode>0.00%</c:formatCode>
                <c:ptCount val="16"/>
                <c:pt idx="0">
                  <c:v>0.31055977778944399</c:v>
                </c:pt>
                <c:pt idx="1">
                  <c:v>0.13874092437012162</c:v>
                </c:pt>
                <c:pt idx="2">
                  <c:v>7.5340229544234069E-2</c:v>
                </c:pt>
                <c:pt idx="3">
                  <c:v>4.6669080880754055E-2</c:v>
                </c:pt>
                <c:pt idx="4">
                  <c:v>3.1097246657770403E-2</c:v>
                </c:pt>
                <c:pt idx="5">
                  <c:v>1.9493175830162697E-2</c:v>
                </c:pt>
                <c:pt idx="6">
                  <c:v>1.8560201879289636E-2</c:v>
                </c:pt>
                <c:pt idx="7">
                  <c:v>1.7818425536926811E-2</c:v>
                </c:pt>
                <c:pt idx="8">
                  <c:v>1.6979286131479282E-2</c:v>
                </c:pt>
                <c:pt idx="9">
                  <c:v>1.6895031347113121E-2</c:v>
                </c:pt>
                <c:pt idx="10">
                  <c:v>1.5563877442778682E-2</c:v>
                </c:pt>
                <c:pt idx="11">
                  <c:v>1.2953480583180035E-2</c:v>
                </c:pt>
                <c:pt idx="12">
                  <c:v>1.2885379670807516E-2</c:v>
                </c:pt>
                <c:pt idx="13">
                  <c:v>1.1901361886474894E-2</c:v>
                </c:pt>
                <c:pt idx="14">
                  <c:v>1.1030488023986788E-2</c:v>
                </c:pt>
                <c:pt idx="15">
                  <c:v>1.0902849447719775E-2</c:v>
                </c:pt>
              </c:numCache>
            </c:numRef>
          </c:val>
          <c:extLst>
            <c:ext xmlns:c16="http://schemas.microsoft.com/office/drawing/2014/chart" uri="{C3380CC4-5D6E-409C-BE32-E72D297353CC}">
              <c16:uniqueId val="{00000000-1D53-481C-B8D8-1C3E4913D642}"/>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SHARE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183765406517167"/>
          <c:y val="0.20232433632363117"/>
          <c:w val="0.8713592270264463"/>
          <c:h val="0.51089225787075121"/>
        </c:manualLayout>
      </c:layout>
      <c:barChart>
        <c:barDir val="col"/>
        <c:grouping val="clustered"/>
        <c:varyColors val="1"/>
        <c:ser>
          <c:idx val="0"/>
          <c:order val="0"/>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861-4E0D-B1AF-321824C60B84}"/>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8861-4E0D-B1AF-321824C60B84}"/>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8861-4E0D-B1AF-321824C60B8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8861-4E0D-B1AF-321824C60B84}"/>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8861-4E0D-B1AF-321824C60B84}"/>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8861-4E0D-B1AF-321824C60B84}"/>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8861-4E0D-B1AF-321824C60B84}"/>
              </c:ext>
            </c:extLst>
          </c:dPt>
          <c:cat>
            <c:strRef>
              <c:f>'LIST OF THE 16'!$E$2:$E$8</c:f>
              <c:strCache>
                <c:ptCount val="7"/>
                <c:pt idx="0">
                  <c:v>ASIA PACIFIC</c:v>
                </c:pt>
                <c:pt idx="1">
                  <c:v>NORTH AMERICA</c:v>
                </c:pt>
                <c:pt idx="2">
                  <c:v>CIS</c:v>
                </c:pt>
                <c:pt idx="3">
                  <c:v>MIDDLE EAST</c:v>
                </c:pt>
                <c:pt idx="4">
                  <c:v>EUROPE</c:v>
                </c:pt>
                <c:pt idx="5">
                  <c:v>AFRICA</c:v>
                </c:pt>
                <c:pt idx="6">
                  <c:v>SOUTH &amp; CENTRAL AMERICA</c:v>
                </c:pt>
              </c:strCache>
            </c:strRef>
          </c:cat>
          <c:val>
            <c:numRef>
              <c:f>'LIST OF THE 16'!$F$2:$F$8</c:f>
              <c:numCache>
                <c:formatCode>0.00%</c:formatCode>
                <c:ptCount val="7"/>
                <c:pt idx="0">
                  <c:v>0.46261356032320822</c:v>
                </c:pt>
                <c:pt idx="1">
                  <c:v>0.16533528983688708</c:v>
                </c:pt>
                <c:pt idx="2">
                  <c:v>4.6669080880754055E-2</c:v>
                </c:pt>
                <c:pt idx="3">
                  <c:v>3.6472461961641979E-2</c:v>
                </c:pt>
                <c:pt idx="4">
                  <c:v>3.0461563765764532E-2</c:v>
                </c:pt>
                <c:pt idx="5">
                  <c:v>1.2953480583180035E-2</c:v>
                </c:pt>
                <c:pt idx="6">
                  <c:v>1.2885379670807516E-2</c:v>
                </c:pt>
              </c:numCache>
            </c:numRef>
          </c:val>
          <c:extLst>
            <c:ext xmlns:c16="http://schemas.microsoft.com/office/drawing/2014/chart" uri="{C3380CC4-5D6E-409C-BE32-E72D297353CC}">
              <c16:uniqueId val="{00000000-7ABF-406C-B3FB-9B2FEBA65B46}"/>
            </c:ext>
          </c:extLst>
        </c:ser>
        <c:dLbls>
          <c:showLegendKey val="0"/>
          <c:showVal val="0"/>
          <c:showCatName val="0"/>
          <c:showSerName val="0"/>
          <c:showPercent val="0"/>
          <c:showBubbleSize val="0"/>
        </c:dLbls>
        <c:gapWidth val="30"/>
        <c:overlap val="-27"/>
        <c:axId val="2115139112"/>
        <c:axId val="2115140096"/>
      </c:barChart>
      <c:catAx>
        <c:axId val="2115139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140096"/>
        <c:crosses val="autoZero"/>
        <c:auto val="1"/>
        <c:lblAlgn val="ctr"/>
        <c:lblOffset val="100"/>
        <c:noMultiLvlLbl val="0"/>
      </c:catAx>
      <c:valAx>
        <c:axId val="211514009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1391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[CO2 EMISSIONS.xlsx]BIG 5!SHARE/REGION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CO</a:t>
            </a:r>
            <a:r>
              <a:rPr lang="en-US" b="1" baseline="-25000">
                <a:latin typeface="Times New Roman" panose="02020603050405020304" pitchFamily="18" charset="0"/>
                <a:cs typeface="Times New Roman" panose="02020603050405020304" pitchFamily="18" charset="0"/>
              </a:rPr>
              <a:t>2</a:t>
            </a:r>
            <a:r>
              <a:rPr lang="en-US" b="1">
                <a:latin typeface="Times New Roman" panose="02020603050405020304" pitchFamily="18" charset="0"/>
                <a:cs typeface="Times New Roman" panose="02020603050405020304" pitchFamily="18" charset="0"/>
              </a:rPr>
              <a:t> EMISSIONS BY REGION</a:t>
            </a:r>
          </a:p>
        </c:rich>
      </c:tx>
      <c:layout>
        <c:manualLayout>
          <c:xMode val="edge"/>
          <c:yMode val="edge"/>
          <c:x val="1.4436619718309873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'BIG 5'!$B$33</c:f>
              <c:strCache>
                <c:ptCount val="1"/>
                <c:pt idx="0">
                  <c:v>Total</c:v>
                </c:pt>
              </c:strCache>
            </c:strRef>
          </c:tx>
          <c:spPr>
            <a:solidFill>
              <a:schemeClr val="accent1"/>
            </a:solidFill>
            <a:ln w="19050">
              <a:solidFill>
                <a:schemeClr val="lt1"/>
              </a:solidFill>
            </a:ln>
            <a:effectLst/>
          </c:spPr>
          <c:invertIfNegative val="0"/>
          <c:cat>
            <c:strRef>
              <c:f>'BIG 5'!$A$34:$A$40</c:f>
              <c:strCache>
                <c:ptCount val="7"/>
                <c:pt idx="0">
                  <c:v>ASIA PACIFIC</c:v>
                </c:pt>
                <c:pt idx="1">
                  <c:v>NORTH AMERICA</c:v>
                </c:pt>
                <c:pt idx="2">
                  <c:v>CIS</c:v>
                </c:pt>
                <c:pt idx="3">
                  <c:v>MIDDLE EAST</c:v>
                </c:pt>
                <c:pt idx="4">
                  <c:v>EUROPE</c:v>
                </c:pt>
                <c:pt idx="5">
                  <c:v>AFRICA</c:v>
                </c:pt>
                <c:pt idx="6">
                  <c:v>SOUTH &amp; CENTRAL AMERICA</c:v>
                </c:pt>
              </c:strCache>
            </c:strRef>
          </c:cat>
          <c:val>
            <c:numRef>
              <c:f>'BIG 5'!$B$34:$B$40</c:f>
              <c:numCache>
                <c:formatCode>0.0%</c:formatCode>
                <c:ptCount val="7"/>
                <c:pt idx="0">
                  <c:v>0.46261356032320822</c:v>
                </c:pt>
                <c:pt idx="1">
                  <c:v>0.16533528983688708</c:v>
                </c:pt>
                <c:pt idx="2">
                  <c:v>4.6669080880754055E-2</c:v>
                </c:pt>
                <c:pt idx="3">
                  <c:v>3.6472461961641979E-2</c:v>
                </c:pt>
                <c:pt idx="4">
                  <c:v>3.0461563765764532E-2</c:v>
                </c:pt>
                <c:pt idx="5">
                  <c:v>1.2953480583180035E-2</c:v>
                </c:pt>
                <c:pt idx="6">
                  <c:v>1.2885379670807516E-2</c:v>
                </c:pt>
              </c:numCache>
            </c:numRef>
          </c:val>
          <c:extLst>
            <c:ext xmlns:c16="http://schemas.microsoft.com/office/drawing/2014/chart" uri="{C3380CC4-5D6E-409C-BE32-E72D297353CC}">
              <c16:uniqueId val="{00000000-3DEB-4211-B3CB-EE173A40FB6E}"/>
            </c:ext>
          </c:extLst>
        </c:ser>
        <c:dLbls>
          <c:showLegendKey val="0"/>
          <c:showVal val="0"/>
          <c:showCatName val="0"/>
          <c:showSerName val="0"/>
          <c:showPercent val="0"/>
          <c:showBubbleSize val="0"/>
        </c:dLbls>
        <c:gapWidth val="40"/>
        <c:axId val="540104000"/>
        <c:axId val="540104656"/>
      </c:barChart>
      <c:catAx>
        <c:axId val="540104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104656"/>
        <c:crosses val="autoZero"/>
        <c:auto val="1"/>
        <c:lblAlgn val="ctr"/>
        <c:lblOffset val="100"/>
        <c:noMultiLvlLbl val="0"/>
      </c:catAx>
      <c:valAx>
        <c:axId val="540104656"/>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104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[CO2 EMISSIONS.xlsx]BIG 5!SHARE2021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CO</a:t>
            </a:r>
            <a:r>
              <a:rPr lang="en-US" b="1" baseline="-25000">
                <a:latin typeface="Times New Roman" panose="02020603050405020304" pitchFamily="18" charset="0"/>
                <a:cs typeface="Times New Roman" panose="02020603050405020304" pitchFamily="18" charset="0"/>
              </a:rPr>
              <a:t>2</a:t>
            </a:r>
            <a:r>
              <a:rPr lang="en-US" b="1">
                <a:latin typeface="Times New Roman" panose="02020603050405020304" pitchFamily="18" charset="0"/>
                <a:cs typeface="Times New Roman" panose="02020603050405020304" pitchFamily="18" charset="0"/>
              </a:rPr>
              <a:t> EMISSIONS SHARE PER COUNTRY 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rgbClr val="00B0F0"/>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dLbl>
          <c:idx val="0"/>
          <c:layout>
            <c:manualLayout>
              <c:x val="4.5546228891199921E-2"/>
              <c:y val="-7.0830204994373801E-3"/>
            </c:manualLayout>
          </c:layout>
          <c:spPr>
            <a:noFill/>
            <a:ln>
              <a:noFill/>
            </a:ln>
            <a:effectLst/>
          </c:spPr>
          <c:txPr>
            <a:bodyPr rot="5400000" spcFirstLastPara="1" vertOverflow="ellipsis"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dLbl>
          <c:idx val="0"/>
          <c:layout>
            <c:manualLayout>
              <c:x val="2.3310635698839531E-2"/>
              <c:y val="9.3479330006183595E-2"/>
            </c:manualLayout>
          </c:layout>
          <c:spPr>
            <a:noFill/>
            <a:ln>
              <a:noFill/>
            </a:ln>
            <a:effectLst/>
          </c:spPr>
          <c:txPr>
            <a:bodyPr rot="5400000" spcFirstLastPara="1" vertOverflow="ellipsis"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rgbClr val="00B0F0"/>
          </a:solidFill>
          <a:ln w="19050">
            <a:solidFill>
              <a:schemeClr val="lt1"/>
            </a:solidFill>
          </a:ln>
          <a:effectLst/>
        </c:spPr>
      </c:pivotFmt>
    </c:pivotFmts>
    <c:plotArea>
      <c:layout>
        <c:manualLayout>
          <c:layoutTarget val="inner"/>
          <c:xMode val="edge"/>
          <c:yMode val="edge"/>
          <c:x val="5.1989798445005696E-2"/>
          <c:y val="8.4910599896459465E-2"/>
          <c:w val="0.69112953965860657"/>
          <c:h val="0.89601097502244731"/>
        </c:manualLayout>
      </c:layout>
      <c:ofPieChart>
        <c:ofPieType val="pie"/>
        <c:varyColors val="1"/>
        <c:ser>
          <c:idx val="0"/>
          <c:order val="0"/>
          <c:tx>
            <c:strRef>
              <c:f>'BIG 5'!$B$43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F3-4E87-8ED0-17B789BB77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F3-4E87-8ED0-17B789BB77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4F3-4E87-8ED0-17B789BB773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4F3-4E87-8ED0-17B789BB773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4F3-4E87-8ED0-17B789BB773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4F3-4E87-8ED0-17B789BB773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4F3-4E87-8ED0-17B789BB773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4F3-4E87-8ED0-17B789BB773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4F3-4E87-8ED0-17B789BB773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4F3-4E87-8ED0-17B789BB773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04F3-4E87-8ED0-17B789BB7733}"/>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04F3-4E87-8ED0-17B789BB7733}"/>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04F3-4E87-8ED0-17B789BB7733}"/>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04F3-4E87-8ED0-17B789BB7733}"/>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04F3-4E87-8ED0-17B789BB7733}"/>
              </c:ext>
            </c:extLst>
          </c:dPt>
          <c:dPt>
            <c:idx val="15"/>
            <c:bubble3D val="0"/>
            <c:spPr>
              <a:solidFill>
                <a:srgbClr val="00B0F0"/>
              </a:solidFill>
              <a:ln w="19050">
                <a:solidFill>
                  <a:schemeClr val="lt1"/>
                </a:solidFill>
              </a:ln>
              <a:effectLst/>
            </c:spPr>
            <c:extLst>
              <c:ext xmlns:c16="http://schemas.microsoft.com/office/drawing/2014/chart" uri="{C3380CC4-5D6E-409C-BE32-E72D297353CC}">
                <c16:uniqueId val="{0000001F-04F3-4E87-8ED0-17B789BB7733}"/>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3F69-45E9-BA91-5ED64EAF176B}"/>
              </c:ext>
            </c:extLst>
          </c:dPt>
          <c:dLbls>
            <c:dLbl>
              <c:idx val="8"/>
              <c:layout>
                <c:manualLayout>
                  <c:x val="4.5546228891199921E-2"/>
                  <c:y val="-7.083020499437380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4F3-4E87-8ED0-17B789BB7733}"/>
                </c:ext>
              </c:extLst>
            </c:dLbl>
            <c:dLbl>
              <c:idx val="9"/>
              <c:layout>
                <c:manualLayout>
                  <c:x val="2.3310635698839531E-2"/>
                  <c:y val="9.34793300061835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4F3-4E87-8ED0-17B789BB7733}"/>
                </c:ext>
              </c:extLst>
            </c:dLbl>
            <c:spPr>
              <a:noFill/>
              <a:ln>
                <a:noFill/>
              </a:ln>
              <a:effectLst/>
            </c:spPr>
            <c:txPr>
              <a:bodyPr rot="5400000" spcFirstLastPara="1" vertOverflow="ellipsis"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'BIG 5'!$A$44:$A$59</c:f>
              <c:strCache>
                <c:ptCount val="16"/>
                <c:pt idx="0">
                  <c:v>China</c:v>
                </c:pt>
                <c:pt idx="1">
                  <c:v>US</c:v>
                </c:pt>
                <c:pt idx="2">
                  <c:v>India</c:v>
                </c:pt>
                <c:pt idx="3">
                  <c:v>Russian Federation</c:v>
                </c:pt>
                <c:pt idx="4">
                  <c:v>Japan</c:v>
                </c:pt>
                <c:pt idx="5">
                  <c:v>Iran</c:v>
                </c:pt>
                <c:pt idx="6">
                  <c:v>Germany</c:v>
                </c:pt>
                <c:pt idx="7">
                  <c:v>South Korea</c:v>
                </c:pt>
                <c:pt idx="8">
                  <c:v>Saudi Arabia</c:v>
                </c:pt>
                <c:pt idx="9">
                  <c:v>Indonesia</c:v>
                </c:pt>
                <c:pt idx="10">
                  <c:v>Canada</c:v>
                </c:pt>
                <c:pt idx="11">
                  <c:v>South Africa</c:v>
                </c:pt>
                <c:pt idx="12">
                  <c:v>Brazil</c:v>
                </c:pt>
                <c:pt idx="13">
                  <c:v>Turkey</c:v>
                </c:pt>
                <c:pt idx="14">
                  <c:v>Mexico</c:v>
                </c:pt>
                <c:pt idx="15">
                  <c:v>Australia</c:v>
                </c:pt>
              </c:strCache>
            </c:strRef>
          </c:cat>
          <c:val>
            <c:numRef>
              <c:f>'BIG 5'!$B$44:$B$59</c:f>
              <c:numCache>
                <c:formatCode>0.0%</c:formatCode>
                <c:ptCount val="16"/>
                <c:pt idx="0">
                  <c:v>0.31055977778944399</c:v>
                </c:pt>
                <c:pt idx="1">
                  <c:v>0.13874092437012162</c:v>
                </c:pt>
                <c:pt idx="2">
                  <c:v>7.5340229544234069E-2</c:v>
                </c:pt>
                <c:pt idx="3">
                  <c:v>4.6669080880754055E-2</c:v>
                </c:pt>
                <c:pt idx="4">
                  <c:v>3.1097246657770403E-2</c:v>
                </c:pt>
                <c:pt idx="5">
                  <c:v>1.9493175830162697E-2</c:v>
                </c:pt>
                <c:pt idx="6">
                  <c:v>1.8560201879289636E-2</c:v>
                </c:pt>
                <c:pt idx="7">
                  <c:v>1.7818425536926811E-2</c:v>
                </c:pt>
                <c:pt idx="8">
                  <c:v>1.6979286131479282E-2</c:v>
                </c:pt>
                <c:pt idx="9">
                  <c:v>1.6895031347113121E-2</c:v>
                </c:pt>
                <c:pt idx="10">
                  <c:v>1.5563877442778682E-2</c:v>
                </c:pt>
                <c:pt idx="11">
                  <c:v>1.2953480583180035E-2</c:v>
                </c:pt>
                <c:pt idx="12">
                  <c:v>1.2885379670807516E-2</c:v>
                </c:pt>
                <c:pt idx="13">
                  <c:v>1.1901361886474894E-2</c:v>
                </c:pt>
                <c:pt idx="14">
                  <c:v>1.1030488023986788E-2</c:v>
                </c:pt>
                <c:pt idx="15">
                  <c:v>1.0902849447719775E-2</c:v>
                </c:pt>
              </c:numCache>
            </c:numRef>
          </c:val>
          <c:extLst>
            <c:ext xmlns:c16="http://schemas.microsoft.com/office/drawing/2014/chart" uri="{C3380CC4-5D6E-409C-BE32-E72D297353CC}">
              <c16:uniqueId val="{00000020-04F3-4E87-8ED0-17B789BB7733}"/>
            </c:ext>
          </c:extLst>
        </c:ser>
        <c:dLbls>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egendEntry>
        <c:idx val="0"/>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75908037438716391"/>
          <c:y val="0.12210896596906791"/>
          <c:w val="0.23150563726703974"/>
          <c:h val="0.84207867592804875"/>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[CO2 EMISSIONS.xlsx]BIG 5!BIG5</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BIG 5 COUNTRIES</a:t>
            </a:r>
          </a:p>
        </c:rich>
      </c:tx>
      <c:layout>
        <c:manualLayout>
          <c:xMode val="edge"/>
          <c:yMode val="edge"/>
          <c:x val="2.2988840259856685E-2"/>
          <c:y val="1.02827735744054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rgbClr val="00B050"/>
            </a:solidFill>
            <a:round/>
          </a:ln>
          <a:effectLst/>
        </c:spPr>
        <c:marker>
          <c:spPr>
            <a:solidFill>
              <a:srgbClr val="00B050"/>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rgbClr val="FF0000"/>
            </a:solidFill>
            <a:round/>
          </a:ln>
          <a:effectLst/>
        </c:spPr>
        <c:marker>
          <c:spPr>
            <a:solidFill>
              <a:srgbClr val="FF0000"/>
            </a:solidFill>
            <a:ln w="9525">
              <a:solidFill>
                <a:srgbClr val="FF0000"/>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335421470106295E-2"/>
          <c:y val="8.7099140511267076E-2"/>
          <c:w val="0.79599556270935734"/>
          <c:h val="0.7327356010132714"/>
        </c:manualLayout>
      </c:layout>
      <c:lineChart>
        <c:grouping val="standard"/>
        <c:varyColors val="0"/>
        <c:ser>
          <c:idx val="0"/>
          <c:order val="0"/>
          <c:tx>
            <c:strRef>
              <c:f>'BIG 5'!$B$3:$B$4</c:f>
              <c:strCache>
                <c:ptCount val="1"/>
                <c:pt idx="0">
                  <c:v>China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'BIG 5'!$A$5:$A$26</c:f>
              <c:strCache>
                <c:ptCount val="22"/>
                <c:pt idx="0">
                  <c:v> 2000</c:v>
                </c:pt>
                <c:pt idx="1">
                  <c:v> 2001</c:v>
                </c:pt>
                <c:pt idx="2">
                  <c:v> 2002</c:v>
                </c:pt>
                <c:pt idx="3">
                  <c:v> 2003</c:v>
                </c:pt>
                <c:pt idx="4">
                  <c:v> 2004</c:v>
                </c:pt>
                <c:pt idx="5">
                  <c:v> 2005</c:v>
                </c:pt>
                <c:pt idx="6">
                  <c:v> 2006</c:v>
                </c:pt>
                <c:pt idx="7">
                  <c:v> 2007</c:v>
                </c:pt>
                <c:pt idx="8">
                  <c:v> 2008</c:v>
                </c:pt>
                <c:pt idx="9">
                  <c:v> 2009 </c:v>
                </c:pt>
                <c:pt idx="10">
                  <c:v> 2010</c:v>
                </c:pt>
                <c:pt idx="11">
                  <c:v> 2011</c:v>
                </c:pt>
                <c:pt idx="12">
                  <c:v> 2012</c:v>
                </c:pt>
                <c:pt idx="13">
                  <c:v> 2013</c:v>
                </c:pt>
                <c:pt idx="14">
                  <c:v> 2014</c:v>
                </c:pt>
                <c:pt idx="15">
                  <c:v> 2015</c:v>
                </c:pt>
                <c:pt idx="16">
                  <c:v> 2016</c:v>
                </c:pt>
                <c:pt idx="17">
                  <c:v> 2017 </c:v>
                </c:pt>
                <c:pt idx="18">
                  <c:v> 2018</c:v>
                </c:pt>
                <c:pt idx="19">
                  <c:v> 2019</c:v>
                </c:pt>
                <c:pt idx="20">
                  <c:v> 2020</c:v>
                </c:pt>
                <c:pt idx="21">
                  <c:v> 2021</c:v>
                </c:pt>
              </c:strCache>
            </c:strRef>
          </c:cat>
          <c:val>
            <c:numRef>
              <c:f>'BIG 5'!$B$5:$B$26</c:f>
              <c:numCache>
                <c:formatCode>0</c:formatCode>
                <c:ptCount val="22"/>
                <c:pt idx="0">
                  <c:v>3327.9839765459546</c:v>
                </c:pt>
                <c:pt idx="1">
                  <c:v>3489.7272184312355</c:v>
                </c:pt>
                <c:pt idx="2">
                  <c:v>3809.2639735733774</c:v>
                </c:pt>
                <c:pt idx="3">
                  <c:v>4494.1359430538841</c:v>
                </c:pt>
                <c:pt idx="4">
                  <c:v>5317.1677672187197</c:v>
                </c:pt>
                <c:pt idx="5">
                  <c:v>6079.2594960209781</c:v>
                </c:pt>
                <c:pt idx="6">
                  <c:v>6659.9736229057262</c:v>
                </c:pt>
                <c:pt idx="7">
                  <c:v>7217.1390952255242</c:v>
                </c:pt>
                <c:pt idx="8">
                  <c:v>7356.5598839361937</c:v>
                </c:pt>
                <c:pt idx="9">
                  <c:v>7685.0200937024192</c:v>
                </c:pt>
                <c:pt idx="10">
                  <c:v>8121.6877334976934</c:v>
                </c:pt>
                <c:pt idx="11">
                  <c:v>8793.4910578286654</c:v>
                </c:pt>
                <c:pt idx="12">
                  <c:v>8978.7386899281701</c:v>
                </c:pt>
                <c:pt idx="13">
                  <c:v>9219.09931067451</c:v>
                </c:pt>
                <c:pt idx="14">
                  <c:v>9256.680105228761</c:v>
                </c:pt>
                <c:pt idx="15">
                  <c:v>9226.2023692878975</c:v>
                </c:pt>
                <c:pt idx="16">
                  <c:v>9234.4160550362176</c:v>
                </c:pt>
                <c:pt idx="17">
                  <c:v>9444.8706640423097</c:v>
                </c:pt>
                <c:pt idx="18">
                  <c:v>9675.9854224574083</c:v>
                </c:pt>
                <c:pt idx="19">
                  <c:v>9868.5258077523667</c:v>
                </c:pt>
                <c:pt idx="20">
                  <c:v>9974.2713471322313</c:v>
                </c:pt>
                <c:pt idx="21">
                  <c:v>10523.026042192267</c:v>
                </c:pt>
              </c:numCache>
            </c:numRef>
          </c:val>
          <c:smooth val="0"/>
          <c:extLst>
            <c:ext xmlns:c16="http://schemas.microsoft.com/office/drawing/2014/chart" uri="{C3380CC4-5D6E-409C-BE32-E72D297353CC}">
              <c16:uniqueId val="{00000000-4E8A-44E3-B058-7B08F73CF6C8}"/>
            </c:ext>
          </c:extLst>
        </c:ser>
        <c:ser>
          <c:idx val="1"/>
          <c:order val="1"/>
          <c:tx>
            <c:strRef>
              <c:f>'BIG 5'!$C$3:$C$4</c:f>
              <c:strCache>
                <c:ptCount val="1"/>
                <c:pt idx="0">
                  <c:v>Japan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'BIG 5'!$A$5:$A$26</c:f>
              <c:strCache>
                <c:ptCount val="22"/>
                <c:pt idx="0">
                  <c:v> 2000</c:v>
                </c:pt>
                <c:pt idx="1">
                  <c:v> 2001</c:v>
                </c:pt>
                <c:pt idx="2">
                  <c:v> 2002</c:v>
                </c:pt>
                <c:pt idx="3">
                  <c:v> 2003</c:v>
                </c:pt>
                <c:pt idx="4">
                  <c:v> 2004</c:v>
                </c:pt>
                <c:pt idx="5">
                  <c:v> 2005</c:v>
                </c:pt>
                <c:pt idx="6">
                  <c:v> 2006</c:v>
                </c:pt>
                <c:pt idx="7">
                  <c:v> 2007</c:v>
                </c:pt>
                <c:pt idx="8">
                  <c:v> 2008</c:v>
                </c:pt>
                <c:pt idx="9">
                  <c:v> 2009 </c:v>
                </c:pt>
                <c:pt idx="10">
                  <c:v> 2010</c:v>
                </c:pt>
                <c:pt idx="11">
                  <c:v> 2011</c:v>
                </c:pt>
                <c:pt idx="12">
                  <c:v> 2012</c:v>
                </c:pt>
                <c:pt idx="13">
                  <c:v> 2013</c:v>
                </c:pt>
                <c:pt idx="14">
                  <c:v> 2014</c:v>
                </c:pt>
                <c:pt idx="15">
                  <c:v> 2015</c:v>
                </c:pt>
                <c:pt idx="16">
                  <c:v> 2016</c:v>
                </c:pt>
                <c:pt idx="17">
                  <c:v> 2017 </c:v>
                </c:pt>
                <c:pt idx="18">
                  <c:v> 2018</c:v>
                </c:pt>
                <c:pt idx="19">
                  <c:v> 2019</c:v>
                </c:pt>
                <c:pt idx="20">
                  <c:v> 2020</c:v>
                </c:pt>
                <c:pt idx="21">
                  <c:v> 2021</c:v>
                </c:pt>
              </c:strCache>
            </c:strRef>
          </c:cat>
          <c:val>
            <c:numRef>
              <c:f>'BIG 5'!$C$5:$C$26</c:f>
              <c:numCache>
                <c:formatCode>0</c:formatCode>
                <c:ptCount val="22"/>
                <c:pt idx="0">
                  <c:v>1229.998171213103</c:v>
                </c:pt>
                <c:pt idx="1">
                  <c:v>1223.5494595630532</c:v>
                </c:pt>
                <c:pt idx="2">
                  <c:v>1234.3581563134669</c:v>
                </c:pt>
                <c:pt idx="3">
                  <c:v>1274.3175850256396</c:v>
                </c:pt>
                <c:pt idx="4">
                  <c:v>1258.4299761218865</c:v>
                </c:pt>
                <c:pt idx="5">
                  <c:v>1291.6183127835473</c:v>
                </c:pt>
                <c:pt idx="6">
                  <c:v>1268.9781362898545</c:v>
                </c:pt>
                <c:pt idx="7">
                  <c:v>1282.6243031077829</c:v>
                </c:pt>
                <c:pt idx="8">
                  <c:v>1293.0672545238535</c:v>
                </c:pt>
                <c:pt idx="9">
                  <c:v>1124.076159496859</c:v>
                </c:pt>
                <c:pt idx="10">
                  <c:v>1195.9135371448947</c:v>
                </c:pt>
                <c:pt idx="11">
                  <c:v>1207.4644246855494</c:v>
                </c:pt>
                <c:pt idx="12">
                  <c:v>1293.7927275897662</c:v>
                </c:pt>
                <c:pt idx="13">
                  <c:v>1282.18773918996</c:v>
                </c:pt>
                <c:pt idx="14">
                  <c:v>1248.654066303812</c:v>
                </c:pt>
                <c:pt idx="15">
                  <c:v>1209.1459620571372</c:v>
                </c:pt>
                <c:pt idx="16">
                  <c:v>1189.2552164522278</c:v>
                </c:pt>
                <c:pt idx="17">
                  <c:v>1182.7442251432394</c:v>
                </c:pt>
                <c:pt idx="18">
                  <c:v>1161.5222297876719</c:v>
                </c:pt>
                <c:pt idx="19">
                  <c:v>1121.7050998049842</c:v>
                </c:pt>
                <c:pt idx="20">
                  <c:v>1029.5195149835495</c:v>
                </c:pt>
                <c:pt idx="21">
                  <c:v>1053.7009613719438</c:v>
                </c:pt>
              </c:numCache>
            </c:numRef>
          </c:val>
          <c:smooth val="0"/>
          <c:extLst>
            <c:ext xmlns:c16="http://schemas.microsoft.com/office/drawing/2014/chart" uri="{C3380CC4-5D6E-409C-BE32-E72D297353CC}">
              <c16:uniqueId val="{00000001-4E8A-44E3-B058-7B08F73CF6C8}"/>
            </c:ext>
          </c:extLst>
        </c:ser>
        <c:ser>
          <c:idx val="2"/>
          <c:order val="2"/>
          <c:tx>
            <c:strRef>
              <c:f>'BIG 5'!$D$3:$D$4</c:f>
              <c:strCache>
                <c:ptCount val="1"/>
                <c:pt idx="0">
                  <c:v>US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'BIG 5'!$A$5:$A$26</c:f>
              <c:strCache>
                <c:ptCount val="22"/>
                <c:pt idx="0">
                  <c:v> 2000</c:v>
                </c:pt>
                <c:pt idx="1">
                  <c:v> 2001</c:v>
                </c:pt>
                <c:pt idx="2">
                  <c:v> 2002</c:v>
                </c:pt>
                <c:pt idx="3">
                  <c:v> 2003</c:v>
                </c:pt>
                <c:pt idx="4">
                  <c:v> 2004</c:v>
                </c:pt>
                <c:pt idx="5">
                  <c:v> 2005</c:v>
                </c:pt>
                <c:pt idx="6">
                  <c:v> 2006</c:v>
                </c:pt>
                <c:pt idx="7">
                  <c:v> 2007</c:v>
                </c:pt>
                <c:pt idx="8">
                  <c:v> 2008</c:v>
                </c:pt>
                <c:pt idx="9">
                  <c:v> 2009 </c:v>
                </c:pt>
                <c:pt idx="10">
                  <c:v> 2010</c:v>
                </c:pt>
                <c:pt idx="11">
                  <c:v> 2011</c:v>
                </c:pt>
                <c:pt idx="12">
                  <c:v> 2012</c:v>
                </c:pt>
                <c:pt idx="13">
                  <c:v> 2013</c:v>
                </c:pt>
                <c:pt idx="14">
                  <c:v> 2014</c:v>
                </c:pt>
                <c:pt idx="15">
                  <c:v> 2015</c:v>
                </c:pt>
                <c:pt idx="16">
                  <c:v> 2016</c:v>
                </c:pt>
                <c:pt idx="17">
                  <c:v> 2017 </c:v>
                </c:pt>
                <c:pt idx="18">
                  <c:v> 2018</c:v>
                </c:pt>
                <c:pt idx="19">
                  <c:v> 2019</c:v>
                </c:pt>
                <c:pt idx="20">
                  <c:v> 2020</c:v>
                </c:pt>
                <c:pt idx="21">
                  <c:v> 2021</c:v>
                </c:pt>
              </c:strCache>
            </c:strRef>
          </c:cat>
          <c:val>
            <c:numRef>
              <c:f>'BIG 5'!$D$5:$D$26</c:f>
              <c:numCache>
                <c:formatCode>0</c:formatCode>
                <c:ptCount val="22"/>
                <c:pt idx="0">
                  <c:v>5740.6846116446732</c:v>
                </c:pt>
                <c:pt idx="1">
                  <c:v>5650.6683812030496</c:v>
                </c:pt>
                <c:pt idx="2">
                  <c:v>5672.3471414571104</c:v>
                </c:pt>
                <c:pt idx="3">
                  <c:v>5737.6315800818229</c:v>
                </c:pt>
                <c:pt idx="4">
                  <c:v>5838.8821084181218</c:v>
                </c:pt>
                <c:pt idx="5">
                  <c:v>5873.1730257153622</c:v>
                </c:pt>
                <c:pt idx="6">
                  <c:v>5795.2234799100825</c:v>
                </c:pt>
                <c:pt idx="7">
                  <c:v>5884.2188450922959</c:v>
                </c:pt>
                <c:pt idx="8">
                  <c:v>5700.8620581709656</c:v>
                </c:pt>
                <c:pt idx="9">
                  <c:v>5289.2448848641452</c:v>
                </c:pt>
                <c:pt idx="10">
                  <c:v>5485.7237663389669</c:v>
                </c:pt>
                <c:pt idx="11">
                  <c:v>5336.1570120306806</c:v>
                </c:pt>
                <c:pt idx="12">
                  <c:v>5089.1479845773465</c:v>
                </c:pt>
                <c:pt idx="13">
                  <c:v>5246.6141284887808</c:v>
                </c:pt>
                <c:pt idx="14">
                  <c:v>5251.6621074038867</c:v>
                </c:pt>
                <c:pt idx="15">
                  <c:v>5137.4780900471551</c:v>
                </c:pt>
                <c:pt idx="16">
                  <c:v>5037.9966849839084</c:v>
                </c:pt>
                <c:pt idx="17">
                  <c:v>4978.7624087969161</c:v>
                </c:pt>
                <c:pt idx="18">
                  <c:v>5132.7352553834871</c:v>
                </c:pt>
                <c:pt idx="19">
                  <c:v>4980.9484148609336</c:v>
                </c:pt>
                <c:pt idx="20">
                  <c:v>4420.6068497414399</c:v>
                </c:pt>
                <c:pt idx="21">
                  <c:v>4701.1057602393812</c:v>
                </c:pt>
              </c:numCache>
            </c:numRef>
          </c:val>
          <c:smooth val="0"/>
          <c:extLst>
            <c:ext xmlns:c16="http://schemas.microsoft.com/office/drawing/2014/chart" uri="{C3380CC4-5D6E-409C-BE32-E72D297353CC}">
              <c16:uniqueId val="{00000002-4E8A-44E3-B058-7B08F73CF6C8}"/>
            </c:ext>
          </c:extLst>
        </c:ser>
        <c:ser>
          <c:idx val="3"/>
          <c:order val="3"/>
          <c:tx>
            <c:strRef>
              <c:f>'BIG 5'!$E$3:$E$4</c:f>
              <c:strCache>
                <c:ptCount val="1"/>
                <c:pt idx="0">
                  <c:v>India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'BIG 5'!$A$5:$A$26</c:f>
              <c:strCache>
                <c:ptCount val="22"/>
                <c:pt idx="0">
                  <c:v> 2000</c:v>
                </c:pt>
                <c:pt idx="1">
                  <c:v> 2001</c:v>
                </c:pt>
                <c:pt idx="2">
                  <c:v> 2002</c:v>
                </c:pt>
                <c:pt idx="3">
                  <c:v> 2003</c:v>
                </c:pt>
                <c:pt idx="4">
                  <c:v> 2004</c:v>
                </c:pt>
                <c:pt idx="5">
                  <c:v> 2005</c:v>
                </c:pt>
                <c:pt idx="6">
                  <c:v> 2006</c:v>
                </c:pt>
                <c:pt idx="7">
                  <c:v> 2007</c:v>
                </c:pt>
                <c:pt idx="8">
                  <c:v> 2008</c:v>
                </c:pt>
                <c:pt idx="9">
                  <c:v> 2009 </c:v>
                </c:pt>
                <c:pt idx="10">
                  <c:v> 2010</c:v>
                </c:pt>
                <c:pt idx="11">
                  <c:v> 2011</c:v>
                </c:pt>
                <c:pt idx="12">
                  <c:v> 2012</c:v>
                </c:pt>
                <c:pt idx="13">
                  <c:v> 2013</c:v>
                </c:pt>
                <c:pt idx="14">
                  <c:v> 2014</c:v>
                </c:pt>
                <c:pt idx="15">
                  <c:v> 2015</c:v>
                </c:pt>
                <c:pt idx="16">
                  <c:v> 2016</c:v>
                </c:pt>
                <c:pt idx="17">
                  <c:v> 2017 </c:v>
                </c:pt>
                <c:pt idx="18">
                  <c:v> 2018</c:v>
                </c:pt>
                <c:pt idx="19">
                  <c:v> 2019</c:v>
                </c:pt>
                <c:pt idx="20">
                  <c:v> 2020</c:v>
                </c:pt>
                <c:pt idx="21">
                  <c:v> 2021</c:v>
                </c:pt>
              </c:strCache>
            </c:strRef>
          </c:cat>
          <c:val>
            <c:numRef>
              <c:f>'BIG 5'!$E$5:$E$26</c:f>
              <c:numCache>
                <c:formatCode>0</c:formatCode>
                <c:ptCount val="22"/>
                <c:pt idx="0">
                  <c:v>959.77840002577045</c:v>
                </c:pt>
                <c:pt idx="1">
                  <c:v>968.64324192778133</c:v>
                </c:pt>
                <c:pt idx="2">
                  <c:v>1008.5812946402369</c:v>
                </c:pt>
                <c:pt idx="3">
                  <c:v>1049.3823608792338</c:v>
                </c:pt>
                <c:pt idx="4">
                  <c:v>1112.1166528118856</c:v>
                </c:pt>
                <c:pt idx="5">
                  <c:v>1200.2454238970031</c:v>
                </c:pt>
                <c:pt idx="6">
                  <c:v>1251.8586589827216</c:v>
                </c:pt>
                <c:pt idx="7">
                  <c:v>1362.6827095032779</c:v>
                </c:pt>
                <c:pt idx="8">
                  <c:v>1461.9708091486107</c:v>
                </c:pt>
                <c:pt idx="9">
                  <c:v>1594.1545723990728</c:v>
                </c:pt>
                <c:pt idx="10">
                  <c:v>1648.3127274987876</c:v>
                </c:pt>
                <c:pt idx="11">
                  <c:v>1728.3505070192073</c:v>
                </c:pt>
                <c:pt idx="12">
                  <c:v>1861.3950599658904</c:v>
                </c:pt>
                <c:pt idx="13">
                  <c:v>1933.9643150340739</c:v>
                </c:pt>
                <c:pt idx="14">
                  <c:v>2090.7288526166149</c:v>
                </c:pt>
                <c:pt idx="15">
                  <c:v>2146.5378725221981</c:v>
                </c:pt>
                <c:pt idx="16">
                  <c:v>2241.494281056076</c:v>
                </c:pt>
                <c:pt idx="17">
                  <c:v>2320.239804717166</c:v>
                </c:pt>
                <c:pt idx="18">
                  <c:v>2442.5973591271222</c:v>
                </c:pt>
                <c:pt idx="19">
                  <c:v>2465.7779236596639</c:v>
                </c:pt>
                <c:pt idx="20">
                  <c:v>2281.2411181736952</c:v>
                </c:pt>
                <c:pt idx="21">
                  <c:v>2552.8328335430242</c:v>
                </c:pt>
              </c:numCache>
            </c:numRef>
          </c:val>
          <c:smooth val="0"/>
          <c:extLst>
            <c:ext xmlns:c16="http://schemas.microsoft.com/office/drawing/2014/chart" uri="{C3380CC4-5D6E-409C-BE32-E72D297353CC}">
              <c16:uniqueId val="{00000003-4E8A-44E3-B058-7B08F73CF6C8}"/>
            </c:ext>
          </c:extLst>
        </c:ser>
        <c:ser>
          <c:idx val="4"/>
          <c:order val="4"/>
          <c:tx>
            <c:strRef>
              <c:f>'BIG 5'!$F$3:$F$4</c:f>
              <c:strCache>
                <c:ptCount val="1"/>
                <c:pt idx="0">
                  <c:v>Russian Federation</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'BIG 5'!$A$5:$A$26</c:f>
              <c:strCache>
                <c:ptCount val="22"/>
                <c:pt idx="0">
                  <c:v> 2000</c:v>
                </c:pt>
                <c:pt idx="1">
                  <c:v> 2001</c:v>
                </c:pt>
                <c:pt idx="2">
                  <c:v> 2002</c:v>
                </c:pt>
                <c:pt idx="3">
                  <c:v> 2003</c:v>
                </c:pt>
                <c:pt idx="4">
                  <c:v> 2004</c:v>
                </c:pt>
                <c:pt idx="5">
                  <c:v> 2005</c:v>
                </c:pt>
                <c:pt idx="6">
                  <c:v> 2006</c:v>
                </c:pt>
                <c:pt idx="7">
                  <c:v> 2007</c:v>
                </c:pt>
                <c:pt idx="8">
                  <c:v> 2008</c:v>
                </c:pt>
                <c:pt idx="9">
                  <c:v> 2009 </c:v>
                </c:pt>
                <c:pt idx="10">
                  <c:v> 2010</c:v>
                </c:pt>
                <c:pt idx="11">
                  <c:v> 2011</c:v>
                </c:pt>
                <c:pt idx="12">
                  <c:v> 2012</c:v>
                </c:pt>
                <c:pt idx="13">
                  <c:v> 2013</c:v>
                </c:pt>
                <c:pt idx="14">
                  <c:v> 2014</c:v>
                </c:pt>
                <c:pt idx="15">
                  <c:v> 2015</c:v>
                </c:pt>
                <c:pt idx="16">
                  <c:v> 2016</c:v>
                </c:pt>
                <c:pt idx="17">
                  <c:v> 2017 </c:v>
                </c:pt>
                <c:pt idx="18">
                  <c:v> 2018</c:v>
                </c:pt>
                <c:pt idx="19">
                  <c:v> 2019</c:v>
                </c:pt>
                <c:pt idx="20">
                  <c:v> 2020</c:v>
                </c:pt>
                <c:pt idx="21">
                  <c:v> 2021</c:v>
                </c:pt>
              </c:strCache>
            </c:strRef>
          </c:cat>
          <c:val>
            <c:numRef>
              <c:f>'BIG 5'!$F$5:$F$26</c:f>
              <c:numCache>
                <c:formatCode>0</c:formatCode>
                <c:ptCount val="22"/>
                <c:pt idx="0">
                  <c:v>1452.7630563057201</c:v>
                </c:pt>
                <c:pt idx="1">
                  <c:v>1466.0726901191219</c:v>
                </c:pt>
                <c:pt idx="2">
                  <c:v>1465.7352446036766</c:v>
                </c:pt>
                <c:pt idx="3">
                  <c:v>1494.675408228921</c:v>
                </c:pt>
                <c:pt idx="4">
                  <c:v>1489.9908135340797</c:v>
                </c:pt>
                <c:pt idx="5">
                  <c:v>1465.7339724913086</c:v>
                </c:pt>
                <c:pt idx="6">
                  <c:v>1536.6474061473484</c:v>
                </c:pt>
                <c:pt idx="7">
                  <c:v>1528.251924453119</c:v>
                </c:pt>
                <c:pt idx="8">
                  <c:v>1555.3687403056585</c:v>
                </c:pt>
                <c:pt idx="9">
                  <c:v>1446.5431318734686</c:v>
                </c:pt>
                <c:pt idx="10">
                  <c:v>1492.3847655113675</c:v>
                </c:pt>
                <c:pt idx="11">
                  <c:v>1558.7963886699765</c:v>
                </c:pt>
                <c:pt idx="12">
                  <c:v>1572.3791964236868</c:v>
                </c:pt>
                <c:pt idx="13">
                  <c:v>1538.7550323660553</c:v>
                </c:pt>
                <c:pt idx="14">
                  <c:v>1539.8022304324536</c:v>
                </c:pt>
                <c:pt idx="15">
                  <c:v>1506.9952396082433</c:v>
                </c:pt>
                <c:pt idx="16">
                  <c:v>1520.4749131168301</c:v>
                </c:pt>
                <c:pt idx="17">
                  <c:v>1507.8177825972109</c:v>
                </c:pt>
                <c:pt idx="18">
                  <c:v>1564.6730065384318</c:v>
                </c:pt>
                <c:pt idx="19">
                  <c:v>1548.8396358153125</c:v>
                </c:pt>
                <c:pt idx="20">
                  <c:v>1456.2476852328182</c:v>
                </c:pt>
                <c:pt idx="21">
                  <c:v>1581.337921378577</c:v>
                </c:pt>
              </c:numCache>
            </c:numRef>
          </c:val>
          <c:smooth val="0"/>
          <c:extLst>
            <c:ext xmlns:c16="http://schemas.microsoft.com/office/drawing/2014/chart" uri="{C3380CC4-5D6E-409C-BE32-E72D297353CC}">
              <c16:uniqueId val="{00000000-B8D0-4D2A-AB0E-823420904D07}"/>
            </c:ext>
          </c:extLst>
        </c:ser>
        <c:dLbls>
          <c:showLegendKey val="0"/>
          <c:showVal val="0"/>
          <c:showCatName val="0"/>
          <c:showSerName val="0"/>
          <c:showPercent val="0"/>
          <c:showBubbleSize val="0"/>
        </c:dLbls>
        <c:marker val="1"/>
        <c:smooth val="0"/>
        <c:axId val="718596800"/>
        <c:axId val="718597456"/>
      </c:lineChart>
      <c:catAx>
        <c:axId val="71859680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597456"/>
        <c:crosses val="autoZero"/>
        <c:auto val="1"/>
        <c:lblAlgn val="ctr"/>
        <c:lblOffset val="100"/>
        <c:noMultiLvlLbl val="0"/>
      </c:catAx>
      <c:valAx>
        <c:axId val="718597456"/>
        <c:scaling>
          <c:orientation val="minMax"/>
          <c:max val="11000"/>
          <c:min val="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596800"/>
        <c:crosses val="autoZero"/>
        <c:crossBetween val="between"/>
      </c:valAx>
      <c:spPr>
        <a:noFill/>
        <a:ln>
          <a:noFill/>
        </a:ln>
        <a:effectLst/>
      </c:spPr>
    </c:plotArea>
    <c:legend>
      <c:legendPos val="r"/>
      <c:layout>
        <c:manualLayout>
          <c:xMode val="edge"/>
          <c:yMode val="edge"/>
          <c:x val="0.86817053887672335"/>
          <c:y val="0.11283603213407227"/>
          <c:w val="0.13182946112327662"/>
          <c:h val="0.70528988527630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US CO</a:t>
            </a:r>
            <a:r>
              <a:rPr lang="en-US" b="1" baseline="-25000">
                <a:latin typeface="Times New Roman" panose="02020603050405020304" pitchFamily="18" charset="0"/>
                <a:cs typeface="Times New Roman" panose="02020603050405020304" pitchFamily="18" charset="0"/>
              </a:rPr>
              <a:t>2</a:t>
            </a:r>
            <a:r>
              <a:rPr lang="en-US" b="1">
                <a:latin typeface="Times New Roman" panose="02020603050405020304" pitchFamily="18" charset="0"/>
                <a:cs typeface="Times New Roman" panose="02020603050405020304" pitchFamily="18" charset="0"/>
              </a:rPr>
              <a:t> EMISSION REDUCTION JOURNEY</a:t>
            </a:r>
          </a:p>
        </c:rich>
      </c:tx>
      <c:layout>
        <c:manualLayout>
          <c:xMode val="edge"/>
          <c:yMode val="edge"/>
          <c:x val="3.7816742555742827E-2"/>
          <c:y val="2.47678018575851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0477388409515909E-2"/>
          <c:y val="0.21760299625468166"/>
          <c:w val="0.90609343161178335"/>
          <c:h val="0.6098375062667728"/>
        </c:manualLayout>
      </c:layout>
      <c:barChart>
        <c:barDir val="col"/>
        <c:grouping val="stacked"/>
        <c:varyColors val="0"/>
        <c:ser>
          <c:idx val="0"/>
          <c:order val="0"/>
          <c:tx>
            <c:strRef>
              <c:f>Sheet1!$B$1</c:f>
              <c:strCache>
                <c:ptCount val="1"/>
                <c:pt idx="0">
                  <c:v>US</c:v>
                </c:pt>
              </c:strCache>
            </c:strRef>
          </c:tx>
          <c:spPr>
            <a:noFill/>
            <a:ln>
              <a:noFill/>
            </a:ln>
            <a:effectLst/>
          </c:spPr>
          <c:invertIfNegative val="0"/>
          <c:cat>
            <c:strRef>
              <c:f>Sheet1!$A$2:$A$12</c:f>
              <c:strCache>
                <c:ptCount val="11"/>
                <c:pt idx="0">
                  <c:v> 2011</c:v>
                </c:pt>
                <c:pt idx="1">
                  <c:v> 2012</c:v>
                </c:pt>
                <c:pt idx="2">
                  <c:v> 2013</c:v>
                </c:pt>
                <c:pt idx="3">
                  <c:v> 2014</c:v>
                </c:pt>
                <c:pt idx="4">
                  <c:v> 2015</c:v>
                </c:pt>
                <c:pt idx="5">
                  <c:v> 2016</c:v>
                </c:pt>
                <c:pt idx="6">
                  <c:v> 2017 </c:v>
                </c:pt>
                <c:pt idx="7">
                  <c:v> 2018</c:v>
                </c:pt>
                <c:pt idx="8">
                  <c:v> 2019</c:v>
                </c:pt>
                <c:pt idx="9">
                  <c:v> 2020</c:v>
                </c:pt>
                <c:pt idx="10">
                  <c:v> 2021</c:v>
                </c:pt>
              </c:strCache>
            </c:strRef>
          </c:cat>
          <c:val>
            <c:numRef>
              <c:f>Sheet1!$B$2:$B$12</c:f>
              <c:numCache>
                <c:formatCode>0</c:formatCode>
                <c:ptCount val="11"/>
                <c:pt idx="1">
                  <c:v>5089.1479845773465</c:v>
                </c:pt>
                <c:pt idx="2">
                  <c:v>5246.6141284887808</c:v>
                </c:pt>
                <c:pt idx="3">
                  <c:v>5251.6621074038867</c:v>
                </c:pt>
                <c:pt idx="4">
                  <c:v>5137.4780900471551</c:v>
                </c:pt>
                <c:pt idx="5">
                  <c:v>5037.9966849839084</c:v>
                </c:pt>
                <c:pt idx="6">
                  <c:v>4978.7624087969198</c:v>
                </c:pt>
                <c:pt idx="7">
                  <c:v>5132.7352553834871</c:v>
                </c:pt>
                <c:pt idx="8">
                  <c:v>4980.9484148609336</c:v>
                </c:pt>
                <c:pt idx="9">
                  <c:v>4420.6068497414399</c:v>
                </c:pt>
              </c:numCache>
            </c:numRef>
          </c:val>
          <c:extLst>
            <c:ext xmlns:c16="http://schemas.microsoft.com/office/drawing/2014/chart" uri="{C3380CC4-5D6E-409C-BE32-E72D297353CC}">
              <c16:uniqueId val="{00000000-8405-47DE-860A-8C3D9B2B3237}"/>
            </c:ext>
          </c:extLst>
        </c:ser>
        <c:ser>
          <c:idx val="1"/>
          <c:order val="1"/>
          <c:tx>
            <c:strRef>
              <c:f>Sheet1!$C$1</c:f>
              <c:strCache>
                <c:ptCount val="1"/>
                <c:pt idx="0">
                  <c:v>Diff</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Sheet1!$A$2:$A$12</c:f>
              <c:strCache>
                <c:ptCount val="11"/>
                <c:pt idx="0">
                  <c:v> 2011</c:v>
                </c:pt>
                <c:pt idx="1">
                  <c:v> 2012</c:v>
                </c:pt>
                <c:pt idx="2">
                  <c:v> 2013</c:v>
                </c:pt>
                <c:pt idx="3">
                  <c:v> 2014</c:v>
                </c:pt>
                <c:pt idx="4">
                  <c:v> 2015</c:v>
                </c:pt>
                <c:pt idx="5">
                  <c:v> 2016</c:v>
                </c:pt>
                <c:pt idx="6">
                  <c:v> 2017 </c:v>
                </c:pt>
                <c:pt idx="7">
                  <c:v> 2018</c:v>
                </c:pt>
                <c:pt idx="8">
                  <c:v> 2019</c:v>
                </c:pt>
                <c:pt idx="9">
                  <c:v> 2020</c:v>
                </c:pt>
                <c:pt idx="10">
                  <c:v> 2021</c:v>
                </c:pt>
              </c:strCache>
            </c:strRef>
          </c:cat>
          <c:val>
            <c:numRef>
              <c:f>Sheet1!$C$2:$C$12</c:f>
              <c:numCache>
                <c:formatCode>0</c:formatCode>
                <c:ptCount val="11"/>
                <c:pt idx="1">
                  <c:v>247</c:v>
                </c:pt>
                <c:pt idx="4">
                  <c:v>114</c:v>
                </c:pt>
                <c:pt idx="5">
                  <c:v>99</c:v>
                </c:pt>
                <c:pt idx="6">
                  <c:v>59</c:v>
                </c:pt>
                <c:pt idx="8">
                  <c:v>152</c:v>
                </c:pt>
                <c:pt idx="9">
                  <c:v>560</c:v>
                </c:pt>
              </c:numCache>
            </c:numRef>
          </c:val>
          <c:extLst>
            <c:ext xmlns:c16="http://schemas.microsoft.com/office/drawing/2014/chart" uri="{C3380CC4-5D6E-409C-BE32-E72D297353CC}">
              <c16:uniqueId val="{00000001-8405-47DE-860A-8C3D9B2B3237}"/>
            </c:ext>
          </c:extLst>
        </c:ser>
        <c:ser>
          <c:idx val="2"/>
          <c:order val="2"/>
          <c:tx>
            <c:strRef>
              <c:f>Sheet1!$D$1</c:f>
              <c:strCache>
                <c:ptCount val="1"/>
                <c:pt idx="0">
                  <c:v>Positive</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Sheet1!$A$2:$A$12</c:f>
              <c:strCache>
                <c:ptCount val="11"/>
                <c:pt idx="0">
                  <c:v> 2011</c:v>
                </c:pt>
                <c:pt idx="1">
                  <c:v> 2012</c:v>
                </c:pt>
                <c:pt idx="2">
                  <c:v> 2013</c:v>
                </c:pt>
                <c:pt idx="3">
                  <c:v> 2014</c:v>
                </c:pt>
                <c:pt idx="4">
                  <c:v> 2015</c:v>
                </c:pt>
                <c:pt idx="5">
                  <c:v> 2016</c:v>
                </c:pt>
                <c:pt idx="6">
                  <c:v> 2017 </c:v>
                </c:pt>
                <c:pt idx="7">
                  <c:v> 2018</c:v>
                </c:pt>
                <c:pt idx="8">
                  <c:v> 2019</c:v>
                </c:pt>
                <c:pt idx="9">
                  <c:v> 2020</c:v>
                </c:pt>
                <c:pt idx="10">
                  <c:v> 2021</c:v>
                </c:pt>
              </c:strCache>
            </c:strRef>
          </c:cat>
          <c:val>
            <c:numRef>
              <c:f>Sheet1!$D$2:$D$12</c:f>
              <c:numCache>
                <c:formatCode>0</c:formatCode>
                <c:ptCount val="11"/>
                <c:pt idx="2">
                  <c:v>157</c:v>
                </c:pt>
                <c:pt idx="3">
                  <c:v>5</c:v>
                </c:pt>
                <c:pt idx="7">
                  <c:v>154</c:v>
                </c:pt>
              </c:numCache>
            </c:numRef>
          </c:val>
          <c:extLst>
            <c:ext xmlns:c16="http://schemas.microsoft.com/office/drawing/2014/chart" uri="{C3380CC4-5D6E-409C-BE32-E72D297353CC}">
              <c16:uniqueId val="{00000002-8405-47DE-860A-8C3D9B2B3237}"/>
            </c:ext>
          </c:extLst>
        </c:ser>
        <c:ser>
          <c:idx val="4"/>
          <c:order val="3"/>
          <c:tx>
            <c:strRef>
              <c:f>Sheet1!$E$1</c:f>
              <c:strCache>
                <c:ptCount val="1"/>
                <c:pt idx="0">
                  <c:v>Base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Sheet1!$A$2:$A$12</c:f>
              <c:strCache>
                <c:ptCount val="11"/>
                <c:pt idx="0">
                  <c:v> 2011</c:v>
                </c:pt>
                <c:pt idx="1">
                  <c:v> 2012</c:v>
                </c:pt>
                <c:pt idx="2">
                  <c:v> 2013</c:v>
                </c:pt>
                <c:pt idx="3">
                  <c:v> 2014</c:v>
                </c:pt>
                <c:pt idx="4">
                  <c:v> 2015</c:v>
                </c:pt>
                <c:pt idx="5">
                  <c:v> 2016</c:v>
                </c:pt>
                <c:pt idx="6">
                  <c:v> 2017 </c:v>
                </c:pt>
                <c:pt idx="7">
                  <c:v> 2018</c:v>
                </c:pt>
                <c:pt idx="8">
                  <c:v> 2019</c:v>
                </c:pt>
                <c:pt idx="9">
                  <c:v> 2020</c:v>
                </c:pt>
                <c:pt idx="10">
                  <c:v> 2021</c:v>
                </c:pt>
              </c:strCache>
            </c:strRef>
          </c:cat>
          <c:val>
            <c:numRef>
              <c:f>Sheet1!$E$2:$E$12</c:f>
              <c:numCache>
                <c:formatCode>0</c:formatCode>
                <c:ptCount val="11"/>
                <c:pt idx="0">
                  <c:v>5336</c:v>
                </c:pt>
              </c:numCache>
            </c:numRef>
          </c:val>
          <c:extLst>
            <c:ext xmlns:c16="http://schemas.microsoft.com/office/drawing/2014/chart" uri="{C3380CC4-5D6E-409C-BE32-E72D297353CC}">
              <c16:uniqueId val="{00000003-8405-47DE-860A-8C3D9B2B3237}"/>
            </c:ext>
          </c:extLst>
        </c:ser>
        <c:ser>
          <c:idx val="5"/>
          <c:order val="4"/>
          <c:tx>
            <c:strRef>
              <c:f>Sheet1!$F$1</c:f>
              <c:strCache>
                <c:ptCount val="1"/>
                <c:pt idx="0">
                  <c:v>Final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Sheet1!$A$2:$A$12</c:f>
              <c:strCache>
                <c:ptCount val="11"/>
                <c:pt idx="0">
                  <c:v> 2011</c:v>
                </c:pt>
                <c:pt idx="1">
                  <c:v> 2012</c:v>
                </c:pt>
                <c:pt idx="2">
                  <c:v> 2013</c:v>
                </c:pt>
                <c:pt idx="3">
                  <c:v> 2014</c:v>
                </c:pt>
                <c:pt idx="4">
                  <c:v> 2015</c:v>
                </c:pt>
                <c:pt idx="5">
                  <c:v> 2016</c:v>
                </c:pt>
                <c:pt idx="6">
                  <c:v> 2017 </c:v>
                </c:pt>
                <c:pt idx="7">
                  <c:v> 2018</c:v>
                </c:pt>
                <c:pt idx="8">
                  <c:v> 2019</c:v>
                </c:pt>
                <c:pt idx="9">
                  <c:v> 2020</c:v>
                </c:pt>
                <c:pt idx="10">
                  <c:v> 2021</c:v>
                </c:pt>
              </c:strCache>
            </c:strRef>
          </c:cat>
          <c:val>
            <c:numRef>
              <c:f>Sheet1!$F$2:$F$12</c:f>
              <c:numCache>
                <c:formatCode>0</c:formatCode>
                <c:ptCount val="11"/>
                <c:pt idx="10">
                  <c:v>4701</c:v>
                </c:pt>
              </c:numCache>
            </c:numRef>
          </c:val>
          <c:extLst>
            <c:ext xmlns:c16="http://schemas.microsoft.com/office/drawing/2014/chart" uri="{C3380CC4-5D6E-409C-BE32-E72D297353CC}">
              <c16:uniqueId val="{00000004-8405-47DE-860A-8C3D9B2B3237}"/>
            </c:ext>
          </c:extLst>
        </c:ser>
        <c:dLbls>
          <c:showLegendKey val="0"/>
          <c:showVal val="0"/>
          <c:showCatName val="0"/>
          <c:showSerName val="0"/>
          <c:showPercent val="0"/>
          <c:showBubbleSize val="0"/>
        </c:dLbls>
        <c:gapWidth val="30"/>
        <c:overlap val="100"/>
        <c:axId val="691572656"/>
        <c:axId val="691569704"/>
      </c:barChart>
      <c:catAx>
        <c:axId val="691572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569704"/>
        <c:crosses val="autoZero"/>
        <c:auto val="1"/>
        <c:lblAlgn val="ctr"/>
        <c:lblOffset val="100"/>
        <c:noMultiLvlLbl val="0"/>
      </c:catAx>
      <c:valAx>
        <c:axId val="691569704"/>
        <c:scaling>
          <c:orientation val="minMax"/>
        </c:scaling>
        <c:delete val="0"/>
        <c:axPos val="l"/>
        <c:title>
          <c:tx>
            <c:rich>
              <a:bodyPr rot="0" spcFirstLastPara="1" vertOverflow="ellipsis" wrap="square" anchor="t" anchorCtr="0"/>
              <a:lstStyle/>
              <a:p>
                <a:pPr>
                  <a:defRPr sz="1000" b="0" i="0" u="none" strike="noStrike" kern="1200" baseline="0">
                    <a:solidFill>
                      <a:schemeClr val="tx1">
                        <a:lumMod val="65000"/>
                        <a:lumOff val="35000"/>
                      </a:schemeClr>
                    </a:solidFill>
                    <a:latin typeface="+mn-lt"/>
                    <a:ea typeface="+mn-ea"/>
                    <a:cs typeface="+mn-cs"/>
                  </a:defRPr>
                </a:pPr>
                <a:r>
                  <a:rPr lang="en-US">
                    <a:solidFill>
                      <a:srgbClr val="0070C0"/>
                    </a:solidFill>
                  </a:rPr>
                  <a:t>MILLION</a:t>
                </a:r>
                <a:r>
                  <a:rPr lang="en-US" baseline="0">
                    <a:solidFill>
                      <a:srgbClr val="0070C0"/>
                    </a:solidFill>
                  </a:rPr>
                  <a:t> TONS</a:t>
                </a:r>
                <a:endParaRPr lang="en-US">
                  <a:solidFill>
                    <a:srgbClr val="0070C0"/>
                  </a:solidFill>
                </a:endParaRPr>
              </a:p>
            </c:rich>
          </c:tx>
          <c:layout>
            <c:manualLayout>
              <c:xMode val="edge"/>
              <c:yMode val="edge"/>
              <c:x val="0"/>
              <c:y val="0.11764339850777079"/>
            </c:manualLayout>
          </c:layout>
          <c:overlay val="0"/>
          <c:spPr>
            <a:noFill/>
            <a:ln>
              <a:noFill/>
            </a:ln>
            <a:effectLst/>
          </c:spPr>
          <c:txPr>
            <a:bodyPr rot="0" spcFirstLastPara="1" vertOverflow="ellipsis" wrap="square" anchor="t" anchorCtr="0"/>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572656"/>
        <c:crosses val="autoZero"/>
        <c:crossBetween val="between"/>
      </c:valAx>
      <c:spPr>
        <a:noFill/>
        <a:ln>
          <a:noFill/>
        </a:ln>
        <a:effectLst/>
      </c:spPr>
    </c:plotArea>
    <c:legend>
      <c:legendPos val="b"/>
      <c:layout>
        <c:manualLayout>
          <c:xMode val="edge"/>
          <c:yMode val="edge"/>
          <c:x val="0.33213220385366515"/>
          <c:y val="0.91058008198413387"/>
          <c:w val="0.34644914593343562"/>
          <c:h val="6.32026895514465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4</xdr:col>
      <xdr:colOff>1057274</xdr:colOff>
      <xdr:row>18</xdr:row>
      <xdr:rowOff>47625</xdr:rowOff>
    </xdr:from>
    <xdr:to>
      <xdr:col>10</xdr:col>
      <xdr:colOff>333375</xdr:colOff>
      <xdr:row>37</xdr:row>
      <xdr:rowOff>76200</xdr:rowOff>
    </xdr:to>
    <xdr:graphicFrame macro="">
      <xdr:nvGraphicFramePr>
        <xdr:cNvPr id="2" name="Chart 1">
          <a:extLst>
            <a:ext uri="{FF2B5EF4-FFF2-40B4-BE49-F238E27FC236}">
              <a16:creationId xmlns:a16="http://schemas.microsoft.com/office/drawing/2014/main" id="{6608B537-39B9-21A1-DAEF-A2C7DBD7DE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171450</xdr:colOff>
      <xdr:row>18</xdr:row>
      <xdr:rowOff>57150</xdr:rowOff>
    </xdr:from>
    <xdr:to>
      <xdr:col>4</xdr:col>
      <xdr:colOff>1047750</xdr:colOff>
      <xdr:row>42</xdr:row>
      <xdr:rowOff>104775</xdr:rowOff>
    </xdr:to>
    <xdr:graphicFrame macro="">
      <xdr:nvGraphicFramePr>
        <xdr:cNvPr id="3" name="Chart 2">
          <a:extLst>
            <a:ext uri="{FF2B5EF4-FFF2-40B4-BE49-F238E27FC236}">
              <a16:creationId xmlns:a16="http://schemas.microsoft.com/office/drawing/2014/main" id="{FB035193-599A-8BA2-460B-7A49EA5D84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28575</xdr:colOff>
      <xdr:row>8</xdr:row>
      <xdr:rowOff>0</xdr:rowOff>
    </xdr:from>
    <xdr:to>
      <xdr:col>6</xdr:col>
      <xdr:colOff>600075</xdr:colOff>
      <xdr:row>18</xdr:row>
      <xdr:rowOff>9525</xdr:rowOff>
    </xdr:to>
    <xdr:graphicFrame macro="">
      <xdr:nvGraphicFramePr>
        <xdr:cNvPr id="7" name="Chart 6">
          <a:extLst>
            <a:ext uri="{FF2B5EF4-FFF2-40B4-BE49-F238E27FC236}">
              <a16:creationId xmlns:a16="http://schemas.microsoft.com/office/drawing/2014/main" id="{91759C9E-6C79-A0BA-AF51-BEFCF4B0DB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570511</xdr:colOff>
      <xdr:row>0</xdr:row>
      <xdr:rowOff>46635</xdr:rowOff>
    </xdr:from>
    <xdr:to>
      <xdr:col>8</xdr:col>
      <xdr:colOff>542925</xdr:colOff>
      <xdr:row>14</xdr:row>
      <xdr:rowOff>9524</xdr:rowOff>
    </xdr:to>
    <xdr:graphicFrame macro="">
      <xdr:nvGraphicFramePr>
        <xdr:cNvPr id="7" name="Chart 6">
          <a:extLst>
            <a:ext uri="{FF2B5EF4-FFF2-40B4-BE49-F238E27FC236}">
              <a16:creationId xmlns:a16="http://schemas.microsoft.com/office/drawing/2014/main" id="{D5774268-C523-475E-9800-0F2C244F24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24739</xdr:colOff>
      <xdr:row>0</xdr:row>
      <xdr:rowOff>49481</xdr:rowOff>
    </xdr:from>
    <xdr:to>
      <xdr:col>1</xdr:col>
      <xdr:colOff>581024</xdr:colOff>
      <xdr:row>14</xdr:row>
      <xdr:rowOff>0</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72186B3E-1768-4987-9A0F-D5912734CE7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4740" y="4948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0</xdr:colOff>
      <xdr:row>14</xdr:row>
      <xdr:rowOff>2722</xdr:rowOff>
    </xdr:from>
    <xdr:to>
      <xdr:col>19</xdr:col>
      <xdr:colOff>571500</xdr:colOff>
      <xdr:row>31</xdr:row>
      <xdr:rowOff>161925</xdr:rowOff>
    </xdr:to>
    <xdr:graphicFrame macro="">
      <xdr:nvGraphicFramePr>
        <xdr:cNvPr id="9" name="Chart 8">
          <a:extLst>
            <a:ext uri="{FF2B5EF4-FFF2-40B4-BE49-F238E27FC236}">
              <a16:creationId xmlns:a16="http://schemas.microsoft.com/office/drawing/2014/main" id="{D733ABD9-628E-43DA-B024-42438F7F63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549977</xdr:colOff>
      <xdr:row>0</xdr:row>
      <xdr:rowOff>43791</xdr:rowOff>
    </xdr:from>
    <xdr:to>
      <xdr:col>19</xdr:col>
      <xdr:colOff>571500</xdr:colOff>
      <xdr:row>13</xdr:row>
      <xdr:rowOff>180975</xdr:rowOff>
    </xdr:to>
    <xdr:graphicFrame macro="">
      <xdr:nvGraphicFramePr>
        <xdr:cNvPr id="10" name="Chart 9">
          <a:extLst>
            <a:ext uri="{FF2B5EF4-FFF2-40B4-BE49-F238E27FC236}">
              <a16:creationId xmlns:a16="http://schemas.microsoft.com/office/drawing/2014/main" id="{0E0AAB2D-5B03-43E1-BFCF-D2A7AD026D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47625</xdr:colOff>
      <xdr:row>14</xdr:row>
      <xdr:rowOff>9525</xdr:rowOff>
    </xdr:from>
    <xdr:to>
      <xdr:col>9</xdr:col>
      <xdr:colOff>590550</xdr:colOff>
      <xdr:row>31</xdr:row>
      <xdr:rowOff>161925</xdr:rowOff>
    </xdr:to>
    <xdr:graphicFrame macro="">
      <xdr:nvGraphicFramePr>
        <xdr:cNvPr id="2" name="Chart 1">
          <a:extLst>
            <a:ext uri="{FF2B5EF4-FFF2-40B4-BE49-F238E27FC236}">
              <a16:creationId xmlns:a16="http://schemas.microsoft.com/office/drawing/2014/main" id="{70825B99-6E45-44B8-A7CC-13FA0C99C3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ng Abdel rahman" refreshedDate="44814.634545833331" createdVersion="8" refreshedVersion="8" minRefreshableVersion="3" recordCount="80" xr:uid="{D18ED028-839F-428D-9471-54245DC589E8}">
  <cacheSource type="worksheet">
    <worksheetSource name="Table4"/>
  </cacheSource>
  <cacheFields count="63">
    <cacheField name="REGION" numFmtId="0">
      <sharedItems count="7">
        <s v="NORTH AMERICA"/>
        <s v="SOUTH &amp; CENTRAL AMERICA"/>
        <s v="EUROPE"/>
        <s v="CIS"/>
        <s v="MIDDLE EAST"/>
        <s v="AFRICA"/>
        <s v="ASIA PACIFIC"/>
      </sharedItems>
    </cacheField>
    <cacheField name="COUNTRY" numFmtId="0">
      <sharedItems count="80">
        <s v="Canada"/>
        <s v="Mexico"/>
        <s v="US"/>
        <s v="Argentina"/>
        <s v="Brazil"/>
        <s v="Chile"/>
        <s v="Colombia"/>
        <s v="Ecuador"/>
        <s v="Peru"/>
        <s v="Trinidad &amp; Tobago"/>
        <s v="Venezuela"/>
        <s v="Austria"/>
        <s v="Belgium"/>
        <s v="Bulgaria"/>
        <s v="Croatia"/>
        <s v="Cyprus"/>
        <s v="Czech Republic"/>
        <s v="Denmark"/>
        <s v="Estonia"/>
        <s v="Finland"/>
        <s v="France"/>
        <s v="Germany"/>
        <s v="Greece"/>
        <s v="Hungary"/>
        <s v="Iceland"/>
        <s v="Ireland"/>
        <s v="Italy"/>
        <s v="Latvia"/>
        <s v="Lithuania"/>
        <s v="Luxembourg"/>
        <s v="Netherlands"/>
        <s v="North Macedonia"/>
        <s v="Norway"/>
        <s v="Poland"/>
        <s v="Portugal"/>
        <s v="Romania"/>
        <s v="Slovakia"/>
        <s v="Slovenia"/>
        <s v="Spain"/>
        <s v="Sweden"/>
        <s v="Switzerland"/>
        <s v="Turkey"/>
        <s v="Ukraine"/>
        <s v="United Kingdom"/>
        <s v="Azerbaijan"/>
        <s v="Belarus"/>
        <s v="Kazakhstan"/>
        <s v="Russian Federation"/>
        <s v="Turkmenistan"/>
        <s v="Uzbekistan"/>
        <s v="Iran"/>
        <s v="Iraq"/>
        <s v="Israel"/>
        <s v="Kuwait"/>
        <s v="Oman"/>
        <s v="Qatar"/>
        <s v="Saudi Arabia"/>
        <s v="United Arab Emirates"/>
        <s v="Algeria"/>
        <s v="Egypt"/>
        <s v="Morocco"/>
        <s v="South Africa"/>
        <s v="Middle Africa"/>
        <s v="Australia"/>
        <s v="Bangladesh"/>
        <s v="China"/>
        <s v="China Hong Kong SAR"/>
        <s v="India"/>
        <s v="Indonesia"/>
        <s v="Japan"/>
        <s v="Malaysia"/>
        <s v="New Zealand"/>
        <s v="Pakistan"/>
        <s v="Philippines"/>
        <s v="Singapore"/>
        <s v="South Korea"/>
        <s v="Sri Lanka"/>
        <s v="Taiwan"/>
        <s v="Thailand"/>
        <s v="Vietnam"/>
      </sharedItems>
    </cacheField>
    <cacheField name="1965" numFmtId="164">
      <sharedItems containsSemiMixedTypes="0" containsString="0" containsNumber="1" minValue="0" maxValue="3451.8918551264583"/>
    </cacheField>
    <cacheField name="1966" numFmtId="164">
      <sharedItems containsSemiMixedTypes="0" containsString="0" containsNumber="1" minValue="0" maxValue="3639.7950043545588"/>
    </cacheField>
    <cacheField name="1967" numFmtId="164">
      <sharedItems containsSemiMixedTypes="0" containsString="0" containsNumber="1" minValue="0" maxValue="3738.1613189062891"/>
    </cacheField>
    <cacheField name="1968" numFmtId="164">
      <sharedItems containsSemiMixedTypes="0" containsString="0" containsNumber="1" minValue="0" maxValue="3947.3434587959282"/>
    </cacheField>
    <cacheField name="1969" numFmtId="164">
      <sharedItems containsSemiMixedTypes="0" containsString="0" containsNumber="1" minValue="0" maxValue="4117.3962468389836"/>
    </cacheField>
    <cacheField name="1970" numFmtId="164">
      <sharedItems containsSemiMixedTypes="0" containsString="0" containsNumber="1" minValue="0" maxValue="4271.5281316410365"/>
    </cacheField>
    <cacheField name="1971" numFmtId="164">
      <sharedItems containsSemiMixedTypes="0" containsString="0" containsNumber="1" minValue="0" maxValue="4309.0686010129366"/>
    </cacheField>
    <cacheField name="1972" numFmtId="164">
      <sharedItems containsSemiMixedTypes="0" containsString="0" containsNumber="1" minValue="0" maxValue="4525.8307804311098"/>
    </cacheField>
    <cacheField name="1973" numFmtId="164">
      <sharedItems containsSemiMixedTypes="0" containsString="0" containsNumber="1" minValue="0" maxValue="4739.4624470760809"/>
    </cacheField>
    <cacheField name="1974" numFmtId="164">
      <sharedItems containsSemiMixedTypes="0" containsString="0" containsNumber="1" minValue="0" maxValue="4567.579913263271"/>
    </cacheField>
    <cacheField name="1975" numFmtId="164">
      <sharedItems containsSemiMixedTypes="0" containsString="0" containsNumber="1" minValue="0" maxValue="4386.8002964495099"/>
    </cacheField>
    <cacheField name="1976" numFmtId="164">
      <sharedItems containsSemiMixedTypes="0" containsString="0" containsNumber="1" minValue="0" maxValue="4647.5627810323931"/>
    </cacheField>
    <cacheField name="1977" numFmtId="164">
      <sharedItems containsSemiMixedTypes="0" containsString="0" containsNumber="1" minValue="0" maxValue="4791.3366931107685"/>
    </cacheField>
    <cacheField name="1978" numFmtId="164">
      <sharedItems containsSemiMixedTypes="0" containsString="0" containsNumber="1" minValue="0" maxValue="4833.6994741605304"/>
    </cacheField>
    <cacheField name="1979" numFmtId="164">
      <sharedItems containsSemiMixedTypes="0" containsString="0" containsNumber="1" minValue="0" maxValue="4921.1426864542864"/>
    </cacheField>
    <cacheField name="1980" numFmtId="164">
      <sharedItems containsSemiMixedTypes="0" containsString="0" containsNumber="1" minValue="0" maxValue="4742.3744641367075"/>
    </cacheField>
    <cacheField name="1981" numFmtId="164">
      <sharedItems containsSemiMixedTypes="0" containsString="0" containsNumber="1" minValue="0" maxValue="4596.2059256407538"/>
    </cacheField>
    <cacheField name="1982" numFmtId="164">
      <sharedItems containsSemiMixedTypes="0" containsString="0" containsNumber="1" minValue="0" maxValue="4371.0942139550152"/>
    </cacheField>
    <cacheField name="1983" numFmtId="164">
      <sharedItems containsSemiMixedTypes="0" containsString="0" containsNumber="1" minValue="0" maxValue="4332.1167610171278"/>
    </cacheField>
    <cacheField name="1984" numFmtId="164">
      <sharedItems containsSemiMixedTypes="0" containsString="0" containsNumber="1" minValue="0" maxValue="4558.8415662436155"/>
    </cacheField>
    <cacheField name="1985" numFmtId="164">
      <sharedItems containsSemiMixedTypes="0" containsString="0" containsNumber="1" minValue="0" maxValue="4576.0066285788507"/>
    </cacheField>
    <cacheField name="1986" numFmtId="164">
      <sharedItems containsSemiMixedTypes="0" containsString="0" containsNumber="1" minValue="0" maxValue="4598.1855904034046"/>
    </cacheField>
    <cacheField name="1987" numFmtId="164">
      <sharedItems containsSemiMixedTypes="0" containsString="0" containsNumber="1" minValue="0" maxValue="4749.8535398785925"/>
    </cacheField>
    <cacheField name="1988" numFmtId="164">
      <sharedItems containsSemiMixedTypes="0" containsString="0" containsNumber="1" minValue="0" maxValue="4969.1382379712304"/>
    </cacheField>
    <cacheField name="1989" numFmtId="164">
      <sharedItems containsSemiMixedTypes="0" containsString="0" containsNumber="1" minValue="0" maxValue="5058.0780322754927"/>
    </cacheField>
    <cacheField name="1990" numFmtId="164">
      <sharedItems containsSemiMixedTypes="0" containsString="0" containsNumber="1" minValue="2.24192660836" maxValue="4970.4918137787045"/>
    </cacheField>
    <cacheField name="1991" numFmtId="164">
      <sharedItems containsSemiMixedTypes="0" containsString="0" containsNumber="1" minValue="2.1248587796800003" maxValue="4922.618223180496"/>
    </cacheField>
    <cacheField name="1992" numFmtId="164">
      <sharedItems containsSemiMixedTypes="0" containsString="0" containsNumber="1" minValue="2.2168407863200006" maxValue="5004.9212940754969"/>
    </cacheField>
    <cacheField name="1993" numFmtId="164">
      <sharedItems containsSemiMixedTypes="0" containsString="0" containsNumber="1" minValue="2.3044341321999999" maxValue="5117.5533244741682"/>
    </cacheField>
    <cacheField name="1994" numFmtId="164">
      <sharedItems containsSemiMixedTypes="0" containsString="0" containsNumber="1" minValue="2.3269232612800002" maxValue="5195.3887867089979"/>
    </cacheField>
    <cacheField name="1995" numFmtId="164">
      <sharedItems containsSemiMixedTypes="0" containsString="0" containsNumber="1" minValue="2.3710629890800003" maxValue="5227.8938286675802"/>
    </cacheField>
    <cacheField name="1996" numFmtId="164">
      <sharedItems containsSemiMixedTypes="0" containsString="0" containsNumber="1" minValue="2.6254839254800002" maxValue="5407.6390174560056"/>
    </cacheField>
    <cacheField name="1997" numFmtId="164">
      <sharedItems containsSemiMixedTypes="0" containsString="0" containsNumber="1" minValue="2.6008611030800002" maxValue="5483.0260855097486"/>
    </cacheField>
    <cacheField name="1998" numFmtId="164">
      <sharedItems containsSemiMixedTypes="0" containsString="0" containsNumber="1" minValue="2.60766449624" maxValue="5524.1391265076418"/>
    </cacheField>
    <cacheField name="1999" numFmtId="164">
      <sharedItems containsSemiMixedTypes="0" containsString="0" containsNumber="1" minValue="2.6459612025200006" maxValue="5574.1401775780978"/>
    </cacheField>
    <cacheField name="2000" numFmtId="164">
      <sharedItems containsSemiMixedTypes="0" containsString="0" containsNumber="1" minValue="2.7810372633200005" maxValue="5740.6846116446732"/>
    </cacheField>
    <cacheField name="2001" numFmtId="164">
      <sharedItems containsSemiMixedTypes="0" containsString="0" containsNumber="1" minValue="2.6534323080800006" maxValue="5650.6683812030496"/>
    </cacheField>
    <cacheField name="2002" numFmtId="164">
      <sharedItems containsSemiMixedTypes="0" containsString="0" containsNumber="1" minValue="2.7588562489999999" maxValue="5672.3471414571104"/>
    </cacheField>
    <cacheField name="2003" numFmtId="164">
      <sharedItems containsSemiMixedTypes="0" containsString="0" containsNumber="1" minValue="2.7936083101859186" maxValue="5737.6315800818229"/>
    </cacheField>
    <cacheField name="2004" numFmtId="164">
      <sharedItems containsSemiMixedTypes="0" containsString="0" containsNumber="1" minValue="2.8971816588248456" maxValue="5838.8821084181218"/>
    </cacheField>
    <cacheField name="2005" numFmtId="164">
      <sharedItems containsSemiMixedTypes="0" containsString="0" containsNumber="1" minValue="2.9022840880312808" maxValue="6079.2594960209781"/>
    </cacheField>
    <cacheField name="2006" numFmtId="164">
      <sharedItems containsSemiMixedTypes="0" containsString="0" containsNumber="1" minValue="2.9545449871541507" maxValue="6659.9736229057262"/>
    </cacheField>
    <cacheField name="2007" numFmtId="164">
      <sharedItems containsSemiMixedTypes="0" containsString="0" containsNumber="1" minValue="3.0596932719146865" maxValue="7217.1390952255242"/>
    </cacheField>
    <cacheField name="2008" numFmtId="164">
      <sharedItems containsSemiMixedTypes="0" containsString="0" containsNumber="1" minValue="2.7979192155263086" maxValue="7356.5598839361937"/>
    </cacheField>
    <cacheField name="2009" numFmtId="164">
      <sharedItems containsSemiMixedTypes="0" containsString="0" containsNumber="1" minValue="2.6139981002611199" maxValue="7685.0200937024192"/>
    </cacheField>
    <cacheField name="2010" numFmtId="164">
      <sharedItems containsSemiMixedTypes="0" containsString="0" containsNumber="1" minValue="2.5332165606108652" maxValue="8121.6877334976934"/>
    </cacheField>
    <cacheField name="2011" numFmtId="164">
      <sharedItems containsSemiMixedTypes="0" containsString="0" containsNumber="1" minValue="2.5111351754208653" maxValue="8793.4910578286654" count="80">
        <n v="550.24637639472166"/>
        <n v="465.84496484859983"/>
        <n v="5336.1570120306806"/>
        <n v="173.07892701823437"/>
        <n v="424.20902276529694"/>
        <n v="87.004447497369952"/>
        <n v="69.054626667512224"/>
        <n v="32.769075189551231"/>
        <n v="44.972609363149203"/>
        <n v="24.621975866809457"/>
        <n v="167.30416076388903"/>
        <n v="64.671654473640103"/>
        <n v="120.61102800017903"/>
        <n v="50.521447086213271"/>
        <n v="18.205611017960159"/>
        <n v="8.7029551575360617"/>
        <n v="113.07398883441373"/>
        <n v="46.299776406366249"/>
        <n v="23.475007266656384"/>
        <n v="57.078654827772162"/>
        <n v="334.14749707034997"/>
        <n v="763.68991385910056"/>
        <n v="94.48825664643914"/>
        <n v="48.682664687779457"/>
        <n v="2.5111351754208653"/>
        <n v="38.872837230442173"/>
        <n v="388.54681453383643"/>
        <n v="8.3005438238123048"/>
        <n v="12.382281395503878"/>
        <n v="11.728162397839016"/>
        <n v="219.43457529979875"/>
        <n v="9.3453726228283536"/>
        <n v="37.126571091049541"/>
        <n v="324.01128261408786"/>
        <n v="51.421796868651782"/>
        <n v="85.067400857980033"/>
        <n v="33.911418749439314"/>
        <n v="15.210200231329935"/>
        <n v="308.52929223581879"/>
        <n v="52.046044518031387"/>
        <n v="40.052052794887359"/>
        <n v="298.83241432898262"/>
        <n v="303.2273203099997"/>
        <n v="493.98465227230633"/>
        <n v="28.557105809993125"/>
        <n v="59.250102979886378"/>
        <n v="202.0402880838225"/>
        <n v="1558.7963886699765"/>
        <n v="59.929702728573844"/>
        <n v="113.36358522924242"/>
        <n v="517.03762429505457"/>
        <n v="94.189735143893202"/>
        <n v="68.602550376929599"/>
        <n v="88.918406083799411"/>
        <n v="52.209330123868305"/>
        <n v="74.172733698909781"/>
        <n v="499.82434184865338"/>
        <n v="220.76632372384876"/>
        <n v="100.57798554433354"/>
        <n v="192.54031508773699"/>
        <n v="52.915778218933241"/>
        <n v="466.27696232330618"/>
        <n v="39.336408486038465"/>
        <n v="406.78331933653544"/>
        <n v="56.48655372768502"/>
        <n v="8793.4910578286654"/>
        <n v="91.98734711761071"/>
        <n v="1728.3505070192073"/>
        <n v="470.55383184080176"/>
        <n v="1207.4644246855494"/>
        <n v="209.76975425774862"/>
        <n v="34.368614117424393"/>
        <n v="145.1724575180676"/>
        <n v="80.651462630685188"/>
        <n v="192.72242848188839"/>
        <n v="613.70639456577419"/>
        <n v="16.364737048814245"/>
        <n v="272.97508035730942"/>
        <n v="249.27057856105904"/>
        <n v="132.11411047185842"/>
      </sharedItems>
    </cacheField>
    <cacheField name="2012" numFmtId="164">
      <sharedItems containsSemiMixedTypes="0" containsString="0" containsNumber="1" minValue="2.5091477171648622" maxValue="8978.7386899281701" count="80">
        <n v="546.48209130744715"/>
        <n v="473.97299990932783"/>
        <n v="5089.1479845773465"/>
        <n v="181.88720663000319"/>
        <n v="444.51600665209912"/>
        <n v="89.377934668763004"/>
        <n v="77.499671405996651"/>
        <n v="34.208713806341734"/>
        <n v="45.991349410572361"/>
        <n v="24.21679908549838"/>
        <n v="177.91817399320109"/>
        <n v="62.19580596360678"/>
        <n v="116.27575395578006"/>
        <n v="45.811676895709965"/>
        <n v="16.621050381228876"/>
        <n v="8.1350524813200007"/>
        <n v="109.31070455664792"/>
        <n v="40.912956271884269"/>
        <n v="22.82645165145556"/>
        <n v="51.045181448744621"/>
        <n v="335.56328688126439"/>
        <n v="773.0012636949873"/>
        <n v="88.227619057549504"/>
        <n v="44.599930820483351"/>
        <n v="2.5091477171648622"/>
        <n v="38.76032757336651"/>
        <n v="370.98570472745428"/>
        <n v="8.024571421915363"/>
        <n v="12.432698986424205"/>
        <n v="11.41709315102884"/>
        <n v="212.2145114184666"/>
        <n v="8.9347373838244479"/>
        <n v="36.785008684311769"/>
        <n v="308.1251623952644"/>
        <n v="50.715484188993941"/>
        <n v="81.696351240913415"/>
        <n v="32.377859906449345"/>
        <n v="14.697206817977913"/>
        <n v="306.27406059806282"/>
        <n v="49.147487861041597"/>
        <n v="41.42314248312254"/>
        <n v="314.43669173962883"/>
        <n v="299.05153293171725"/>
        <n v="510.18125938915642"/>
        <n v="29.588566597558408"/>
        <n v="60.826320438521044"/>
        <n v="211.9974510370734"/>
        <n v="1572.3791964236868"/>
        <n v="65.167847607332249"/>
        <n v="109.78152977439571"/>
        <n v="522.66473970941286"/>
        <n v="103.46375581650091"/>
        <n v="74.210669639207055"/>
        <n v="92.168993188915124"/>
        <n v="57.569283539629275"/>
        <n v="89.161227988112614"/>
        <n v="525.01197877756965"/>
        <n v="231.90937454485118"/>
        <n v="108.87663034695652"/>
        <n v="199.56083727779759"/>
        <n v="53.92861500400253"/>
        <n v="462.05214805463567"/>
        <n v="43.304755884565466"/>
        <n v="398.09631481492784"/>
        <n v="60.403397143441119"/>
        <n v="8978.7386899281701"/>
        <n v="88.70177846764156"/>
        <n v="1861.3950599658904"/>
        <n v="489.54049968811398"/>
        <n v="1293.7927275897662"/>
        <n v="227.7033878270606"/>
        <n v="36.031842758457266"/>
        <n v="144.61384324638573"/>
        <n v="83.095745281427952"/>
        <n v="191.96076529946004"/>
        <n v="612.61495712563055"/>
        <n v="18.210265150897467"/>
        <n v="266.79304084102398"/>
        <n v="266.68593464162325"/>
        <n v="129.72532505374576"/>
      </sharedItems>
    </cacheField>
    <cacheField name="2013" numFmtId="164">
      <sharedItems containsSemiMixedTypes="0" containsString="0" containsNumber="1" minValue="2.6690666362334294" maxValue="9219.09931067451" count="80">
        <n v="560.72663628483667"/>
        <n v="472.83736830418616"/>
        <n v="5246.6141284887808"/>
        <n v="187.81160123146907"/>
        <n v="483.01085484742117"/>
        <n v="91.121367588397845"/>
        <n v="80.545871701254086"/>
        <n v="36.488901787690104"/>
        <n v="46.874611961048551"/>
        <n v="25.527780103982366"/>
        <n v="183.39241615083972"/>
        <n v="62.854178899462902"/>
        <n v="117.3388474640531"/>
        <n v="40.667532030623143"/>
        <n v="16.110601676965803"/>
        <n v="7.2521347043200013"/>
        <n v="104.98007471676887"/>
        <n v="43.368197352860555"/>
        <n v="24.469601124270273"/>
        <n v="52.049189333297043"/>
        <n v="334.92863090273477"/>
        <n v="797.57154298270063"/>
        <n v="79.130061012173755"/>
        <n v="41.997708808974139"/>
        <n v="2.6690666362334294"/>
        <n v="37.414197998533524"/>
        <n v="341.37208238744023"/>
        <n v="7.9588724781363469"/>
        <n v="11.658997693561743"/>
        <n v="10.883524921538353"/>
        <n v="208.24451048555892"/>
        <n v="7.9448608530013196"/>
        <n v="36.963723183654245"/>
        <n v="310.3950106363215"/>
        <n v="49.330652335947704"/>
        <n v="69.80690674010286"/>
        <n v="32.521658722491175"/>
        <n v="14.090010787012105"/>
        <n v="274.5077473573329"/>
        <n v="48.12717618001237"/>
        <n v="43.595064235241047"/>
        <n v="303.29414259359311"/>
        <n v="286.47858391500716"/>
        <n v="498.01832580054452"/>
        <n v="30.27255297196983"/>
        <n v="60.165255383837263"/>
        <n v="211.90729097636694"/>
        <n v="1538.7550323660553"/>
        <n v="58.291431973483633"/>
        <n v="111.08361629329643"/>
        <n v="545.19544277561499"/>
        <n v="115.24880793183497"/>
        <n v="66.934264590381048"/>
        <n v="94.627876644728346"/>
        <n v="65.668847502056451"/>
        <n v="99.628715945776548"/>
        <n v="534.11689204638765"/>
        <n v="247.11622585431562"/>
        <n v="115.43997769911832"/>
        <n v="201.30668423089492"/>
        <n v="54.310180602591345"/>
        <n v="462.78784554119233"/>
        <n v="48.70192607056768"/>
        <n v="395.00228396511068"/>
        <n v="62.707862601882198"/>
        <n v="9219.09931067451"/>
        <n v="91.529754144433625"/>
        <n v="1933.9643150340739"/>
        <n v="460.6492849407224"/>
        <n v="1282.18773918996"/>
        <n v="234.05480246737679"/>
        <n v="35.56709570266321"/>
        <n v="145.30622062939332"/>
        <n v="91.859242927562249"/>
        <n v="191.43697071930814"/>
        <n v="619.98918163698204"/>
        <n v="15.934588641551954"/>
        <n v="268.40291057383183"/>
        <n v="265.76140831640197"/>
        <n v="134.49029094280473"/>
      </sharedItems>
    </cacheField>
    <cacheField name="2014" numFmtId="164">
      <sharedItems containsSemiMixedTypes="0" containsString="0" containsNumber="1" minValue="2.7037719672312495" maxValue="9256.680105228761" count="80">
        <n v="566.42818759282557"/>
        <n v="459.63659339894019"/>
        <n v="5251.6621074038867"/>
        <n v="187.77527275102"/>
        <n v="505.20858227914914"/>
        <n v="88.415051459199333"/>
        <n v="85.588985497952024"/>
        <n v="38.422629562327728"/>
        <n v="47.806152300701186"/>
        <n v="24.772520260741413"/>
        <n v="173.33001241576639"/>
        <n v="58.63438100522896"/>
        <n v="108.99737756166"/>
        <n v="43.11450148757794"/>
        <n v="15.824331879636837"/>
        <n v="7.3250737914053543"/>
        <n v="101.97365606376609"/>
        <n v="40.017928467929309"/>
        <n v="23.524795773277848"/>
        <n v="47.6604258781448"/>
        <n v="301.50863870742393"/>
        <n v="751.08081743454977"/>
        <n v="75.588822153119025"/>
        <n v="41.292576047234149"/>
        <n v="2.7037719672312495"/>
        <n v="37.05043788743113"/>
        <n v="318.79296367935422"/>
        <n v="7.6544153158806516"/>
        <n v="10.992058108538886"/>
        <n v="10.482157403712272"/>
        <n v="197.58677281491768"/>
        <n v="7.5246000807123838"/>
        <n v="36.075231091026545"/>
        <n v="293.33767456106864"/>
        <n v="49.595348958204546"/>
        <n v="71.098935280794009"/>
        <n v="29.983861118434803"/>
        <n v="12.629577085939792"/>
        <n v="271.85403066250052"/>
        <n v="46.099555766633564"/>
        <n v="38.712983951714435"/>
        <n v="335.13511669287334"/>
        <n v="246.84177278605495"/>
        <n v="456.07673271110536"/>
        <n v="31.038507760721831"/>
        <n v="59.231285951660425"/>
        <n v="214.67816915700908"/>
        <n v="1539.8022304324536"/>
        <n v="60.459630300031002"/>
        <n v="114.36008842133772"/>
        <n v="557.1783187906359"/>
        <n v="110.76920906676641"/>
        <n v="64.131857710486344"/>
        <n v="96.3406626106635"/>
        <n v="65.199880153369975"/>
        <n v="109.57595799247474"/>
        <n v="573.30728930129601"/>
        <n v="242.92951330742113"/>
        <n v="123.59803214245022"/>
        <n v="199.9872407479599"/>
        <n v="56.460897989919999"/>
        <n v="467.19052183201944"/>
        <n v="51.12562801329031"/>
        <n v="398.51971552470263"/>
        <n v="65.368001783630206"/>
        <n v="9256.680105228761"/>
        <n v="89.656394612343917"/>
        <n v="2090.7288526166149"/>
        <n v="468.95492112722559"/>
        <n v="1248.654066303812"/>
        <n v="243.11425656476823"/>
        <n v="35.634341568757158"/>
        <n v="151.70789401549274"/>
        <n v="97.308152434328804"/>
        <n v="190.99177270476309"/>
        <n v="615.00624444344237"/>
        <n v="19.635055038741719"/>
        <n v="275.27984370077058"/>
        <n v="273.6624809044244"/>
        <n v="150.97983649768375"/>
      </sharedItems>
    </cacheField>
    <cacheField name="2015" numFmtId="164">
      <sharedItems containsSemiMixedTypes="0" containsString="0" containsNumber="1" minValue="2.9186815485077062" maxValue="9226.2023692878975" count="80">
        <n v="566.18589474024657"/>
        <n v="463.12194837424249"/>
        <n v="5137.4780900471551"/>
        <n v="191.21907127976209"/>
        <n v="476.61927392594271"/>
        <n v="88.919193256198483"/>
        <n v="86.710324722633175"/>
        <n v="37.556963583826743"/>
        <n v="50.178105358420424"/>
        <n v="23.950237675568843"/>
        <n v="172.20115624615298"/>
        <n v="60.690358275374614"/>
        <n v="115.22841629901839"/>
        <n v="45.831861580794829"/>
        <n v="16.243276864181325"/>
        <n v="7.4977633148130316"/>
        <n v="102.77308922914348"/>
        <n v="36.737804372817692"/>
        <n v="21.355080263646474"/>
        <n v="44.941205391327713"/>
        <n v="307.48251662402765"/>
        <n v="755.63099826963617"/>
        <n v="73.231384248805384"/>
        <n v="43.843075531989527"/>
        <n v="2.9186815485077062"/>
        <n v="38.880497961301501"/>
        <n v="334.37570222415542"/>
        <n v="7.8487129102956192"/>
        <n v="11.275738701104007"/>
        <n v="10.147071813864285"/>
        <n v="206.72383761417333"/>
        <n v="7.2332955479315899"/>
        <n v="35.974334746664454"/>
        <n v="293.32456063589854"/>
        <n v="53.065529274155246"/>
        <n v="71.880312595003943"/>
        <n v="30.273707123863904"/>
        <n v="12.69893861258323"/>
        <n v="287.87017874594426"/>
        <n v="46.388702933668"/>
        <n v="39.526686117297665"/>
        <n v="340.57025746016535"/>
        <n v="195.1317162779263"/>
        <n v="437.76622892308808"/>
        <n v="33.564718332652269"/>
        <n v="54.929630605645364"/>
        <n v="202.15582824816639"/>
        <n v="1506.9952396082433"/>
        <n v="71.537865886065973"/>
        <n v="108.8236980116277"/>
        <n v="550.96689306729263"/>
        <n v="107.01755337859611"/>
        <n v="66.807469970729798"/>
        <n v="99.565378819730526"/>
        <n v="68.700617899127408"/>
        <n v="123.33315104814608"/>
        <n v="591.24450348310211"/>
        <n v="265.16329801626961"/>
        <n v="128.96768428988543"/>
        <n v="203.04233616561189"/>
        <n v="56.718145994183992"/>
        <n v="455.07059837089787"/>
        <n v="50.65095220611407"/>
        <n v="407.22530535343992"/>
        <n v="78.004304444912691"/>
        <n v="9226.2023692878975"/>
        <n v="90.520370401289057"/>
        <n v="2146.5378725221981"/>
        <n v="488.98952276709144"/>
        <n v="1209.1459620571372"/>
        <n v="247.05458352735516"/>
        <n v="36.242280842079033"/>
        <n v="160.25719538872156"/>
        <n v="106.20768065954381"/>
        <n v="202.76037870179954"/>
        <n v="622.78044161776552"/>
        <n v="21.614767201700825"/>
        <n v="275.52473518320699"/>
        <n v="281.07715000586859"/>
        <n v="184.19449480573596"/>
      </sharedItems>
    </cacheField>
    <cacheField name="2016" numFmtId="164">
      <sharedItems containsSemiMixedTypes="0" containsString="0" containsNumber="1" minValue="2.7637521246357113" maxValue="9234.4160550362176" count="80">
        <n v="547.69539949690147"/>
        <n v="468.7896321690385"/>
        <n v="5037.9966849839084"/>
        <n v="190.13821717499769"/>
        <n v="440.77104249545209"/>
        <n v="94.062948844362921"/>
        <n v="91.44446882770697"/>
        <n v="35.434898797734292"/>
        <n v="54.831569079973995"/>
        <n v="21.864118201386972"/>
        <n v="149.28313495331668"/>
        <n v="61.642668125376936"/>
        <n v="116.87059006014375"/>
        <n v="43.015751232805698"/>
        <n v="16.687526769102568"/>
        <n v="8.1126407481696017"/>
        <n v="104.79078681610218"/>
        <n v="37.90138276180285"/>
        <n v="22.087467935580062"/>
        <n v="47.706268102880351"/>
        <n v="313.0854276246825"/>
        <n v="770.45717858047294"/>
        <n v="69.825822177359299"/>
        <n v="44.674972077259469"/>
        <n v="2.7637521246357113"/>
        <n v="40.463615649705147"/>
        <n v="331.40174251865517"/>
        <n v="8.1694316242739085"/>
        <n v="11.656127684510048"/>
        <n v="9.9892822646334931"/>
        <n v="209.82093174108664"/>
        <n v="7.0632589610207415"/>
        <n v="35.066708795752604"/>
        <n v="306.03536135061483"/>
        <n v="52.448124610270312"/>
        <n v="69.512710394476102"/>
        <n v="30.671840907469665"/>
        <n v="13.632389553687963"/>
        <n v="280.6213283389618"/>
        <n v="46.535440273555551"/>
        <n v="38.019589475065168"/>
        <n v="358.99416356337031"/>
        <n v="215.62374988877525"/>
        <n v="413.59538043716532"/>
        <n v="33.066805293283693"/>
        <n v="55.031965251144186"/>
        <n v="203.9695783826931"/>
        <n v="1520.4749131168301"/>
        <n v="70.855653105142835"/>
        <n v="104.14508831324113"/>
        <n v="569.79976388909051"/>
        <n v="121.99519039491537"/>
        <n v="66.135020537834933"/>
        <n v="97.836093200375998"/>
        <n v="69.083439974587293"/>
        <n v="123.09391353082258"/>
        <n v="618.52692525856253"/>
        <n v="275.86930353575616"/>
        <n v="127.69666739989908"/>
        <n v="215.40494524739574"/>
        <n v="57.063651387436011"/>
        <n v="473.89893408904379"/>
        <n v="49.955546371184283"/>
        <n v="405.58198537640948"/>
        <n v="79.197307940747635"/>
        <n v="9234.4160550362176"/>
        <n v="92.680361747251652"/>
        <n v="2241.494281056076"/>
        <n v="487.83392225720763"/>
        <n v="1189.2552164522278"/>
        <n v="252.57268186307749"/>
        <n v="35.459086724898384"/>
        <n v="176.490257955034"/>
        <n v="116.44395860532204"/>
        <n v="217.02393348569626"/>
        <n v="633.17263186072705"/>
        <n v="24.735334253988"/>
        <n v="280.75633784166479"/>
        <n v="286.80561579459533"/>
        <n v="198.6999997037347"/>
      </sharedItems>
    </cacheField>
    <cacheField name="2017" numFmtId="164">
      <sharedItems containsSemiMixedTypes="0" containsString="0" containsNumber="1" minValue="3.0900191618183932" maxValue="9444.8706640423097" count="80">
        <n v="563.7261448171522"/>
        <n v="476.94689613780372"/>
        <n v="4978.7624087969161"/>
        <n v="188.46937075535405"/>
        <n v="446.37423454784863"/>
        <n v="92.393582272060712"/>
        <n v="84.517967455333249"/>
        <n v="34.315543188757559"/>
        <n v="54.023701643984182"/>
        <n v="21.297577155203875"/>
        <n v="146.32277072475017"/>
        <n v="64.433242369155266"/>
        <n v="118.78641795190634"/>
        <n v="45.698101019481108"/>
        <n v="17.140309444559101"/>
        <n v="8.3090064280803855"/>
        <n v="102.93656005497925"/>
        <n v="35.288307976521203"/>
        <n v="24.595925339797692"/>
        <n v="44.998171644689357"/>
        <n v="317.81830588766991"/>
        <n v="760.94865197173613"/>
        <n v="54.493068819927117"/>
        <n v="46.91877399951975"/>
        <n v="3.0900191618183932"/>
        <n v="39.321603709883952"/>
        <n v="335.46113547289394"/>
        <n v="8.0143196228388955"/>
        <n v="11.875752555443663"/>
        <n v="10.322084257353065"/>
        <n v="202.69616242572528"/>
        <n v="7.5441276873762018"/>
        <n v="35.112428605040236"/>
        <n v="315.44976660245186"/>
        <n v="57.304630447903889"/>
        <n v="72.924476822888664"/>
        <n v="32.840295419250054"/>
        <n v="13.874549017464414"/>
        <n v="298.25151284009672"/>
        <n v="45.485102825382675"/>
        <n v="38.81920767077596"/>
        <n v="397.10794505701546"/>
        <n v="187.8506330545477"/>
        <n v="401.25884454307641"/>
        <n v="31.996933528967624"/>
        <n v="55.709191770259508"/>
        <n v="214.18842058206354"/>
        <n v="1507.8177825972109"/>
        <n v="70.161037913019754"/>
        <n v="106.85408531428173"/>
        <n v="581.13417495814031"/>
        <n v="128.96036662161245"/>
        <n v="66.801576992928858"/>
        <n v="99.826691206328704"/>
        <n v="74.275676574520148"/>
        <n v="115.71242375105544"/>
        <n v="608.10618613165309"/>
        <n v="277.7309242334685"/>
        <n v="130.73102773828001"/>
        <n v="220.265795269687"/>
        <n v="60.085625335927659"/>
        <n v="469.90373216940827"/>
        <n v="47.528919405602636"/>
        <n v="403.7359048093823"/>
        <n v="83.164097254662366"/>
        <n v="9444.8706640423097"/>
        <n v="98.912734203758362"/>
        <n v="2320.239804717166"/>
        <n v="514.62671554043379"/>
        <n v="1182.7442251432394"/>
        <n v="241.21717331417375"/>
        <n v="37.570221657073368"/>
        <n v="188.70437589535791"/>
        <n v="128.86667414720446"/>
        <n v="228.90444391879231"/>
        <n v="641.82800083474126"/>
        <n v="24.419651347500004"/>
        <n v="286.7462885517553"/>
        <n v="287.5114557818377"/>
        <n v="200.41590906012743"/>
      </sharedItems>
    </cacheField>
    <cacheField name="2018" numFmtId="164">
      <sharedItems containsSemiMixedTypes="0" containsString="0" containsNumber="1" minValue="3.2543855449920001" maxValue="9675.9854224574083" count="80">
        <n v="573.49956745485872"/>
        <n v="468.22321932107354"/>
        <n v="5132.7352553834871"/>
        <n v="185.87558890213404"/>
        <n v="427.5636993933573"/>
        <n v="92.988448913172789"/>
        <n v="86.582383536423649"/>
        <n v="37.141930249287434"/>
        <n v="56.536323639090845"/>
        <n v="20.62945502588035"/>
        <n v="121.1372962833163"/>
        <n v="62.07078293136275"/>
        <n v="125.43522464471306"/>
        <n v="42.534286964766757"/>
        <n v="16.314306802125447"/>
        <n v="8.2300322272020026"/>
        <n v="101.91628224878016"/>
        <n v="35.590041325912885"/>
        <n v="24.140123973640563"/>
        <n v="46.531891717546145"/>
        <n v="306.69397575979423"/>
        <n v="733.11218503952284"/>
        <n v="72.688812753026582"/>
        <n v="47.336722628586145"/>
        <n v="3.2543855449920001"/>
        <n v="39.089890216393215"/>
        <n v="336.08236003950668"/>
        <n v="7.7547650359716371"/>
        <n v="12.454212489809255"/>
        <n v="10.760237595296442"/>
        <n v="198.79885227540291"/>
        <n v="7.0612756238041703"/>
        <n v="35.293067561027101"/>
        <n v="320.14671227637922"/>
        <n v="54.262491601860575"/>
        <n v="73.380638344400253"/>
        <n v="32.278187870892125"/>
        <n v="13.937493728730344"/>
        <n v="293.00769607476099"/>
        <n v="44.677318128525819"/>
        <n v="37.212512097750654"/>
        <n v="390.84470692404227"/>
        <n v="198.67446161159518"/>
        <n v="393.47058276555919"/>
        <n v="33.454555373115134"/>
        <n v="60.584001111413933"/>
        <n v="238.48969091270374"/>
        <n v="1564.6730065384318"/>
        <n v="77.633278919000446"/>
        <n v="109.68656897973247"/>
        <n v="606.05058966854642"/>
        <n v="156.22109484977992"/>
        <n v="66.988381657924933"/>
        <n v="101.89145866944155"/>
        <n v="76.17888690709043"/>
        <n v="118.9874181891058"/>
        <n v="604.45561985309871"/>
        <n v="272.1691385456312"/>
        <n v="137.73550474702412"/>
        <n v="217.67095539554157"/>
        <n v="61.681773392359368"/>
        <n v="451.65326007085031"/>
        <n v="47.914357830891426"/>
        <n v="401.51372864281706"/>
        <n v="89.156031702536794"/>
        <n v="9675.9854224574083"/>
        <n v="100.12629934716711"/>
        <n v="2442.5973591271222"/>
        <n v="565.56154736222391"/>
        <n v="1161.5222297876719"/>
        <n v="251.12840394592774"/>
        <n v="37.374190630482914"/>
        <n v="196.93113197333315"/>
        <n v="133.74917265827156"/>
        <n v="225.20415186749852"/>
        <n v="659.11041304685136"/>
        <n v="23.417017913182406"/>
        <n v="284.68959335981242"/>
        <n v="293.18253509717363"/>
        <n v="241.88851758831299"/>
      </sharedItems>
    </cacheField>
    <cacheField name="2019" numFmtId="164">
      <sharedItems containsSemiMixedTypes="0" containsString="0" containsNumber="1" minValue="2.8282471140696224" maxValue="9868.5258077523667" count="80">
        <n v="571.30330855381862"/>
        <n v="449.31283412321847"/>
        <n v="4980.9484148609336"/>
        <n v="175.45226149516108"/>
        <n v="425.12523803468849"/>
        <n v="94.558408731534186"/>
        <n v="92.660680339561267"/>
        <n v="35.657964684207194"/>
        <n v="58.452872752904646"/>
        <n v="18.338705470957056"/>
        <n v="100.09284391645191"/>
        <n v="63.643946289505926"/>
        <n v="121.71242263842211"/>
        <n v="41.285218656338039"/>
        <n v="16.29748170684632"/>
        <n v="8.1891924743830025"/>
        <n v="98.222273354096345"/>
        <n v="32.458125197702472"/>
        <n v="18.309016616690482"/>
        <n v="43.09585002950277"/>
        <n v="299.28708741868871"/>
        <n v="680.07604134311407"/>
        <n v="68.558205903270263"/>
        <n v="47.126217757365694"/>
        <n v="2.8282471140696224"/>
        <n v="37.459703102803438"/>
        <n v="328.55334749215871"/>
        <n v="8.3940190421583019"/>
        <n v="12.316444124315172"/>
        <n v="10.880075753409397"/>
        <n v="194.84939274459899"/>
        <n v="8.0874952577025851"/>
        <n v="34.288830935778108"/>
        <n v="301.99178546742803"/>
        <n v="50.2562730160275"/>
        <n v="71.660115181623908"/>
        <n v="29.993663171646798"/>
        <n v="13.277867440626723"/>
        <n v="276.15884543109945"/>
        <n v="47.275700543118099"/>
        <n v="38.148232954629563"/>
        <n v="386.72659592990152"/>
        <n v="185.51588587910976"/>
        <n v="377.48876288529777"/>
        <n v="34.385700046546006"/>
        <n v="60.930598410110839"/>
        <n v="235.03687491104819"/>
        <n v="1548.8396358153125"/>
        <n v="84.052418153939271"/>
        <n v="109.52368733509452"/>
        <n v="628.07260727895471"/>
        <n v="145.3712037567617"/>
        <n v="69.229915438953924"/>
        <n v="103.72674151317804"/>
        <n v="76.070302095184715"/>
        <n v="124.84010862502322"/>
        <n v="582.17068796469232"/>
        <n v="270.25314974479164"/>
        <n v="142.53566696645765"/>
        <n v="223.78494706162618"/>
        <n v="67.799861269615803"/>
        <n v="473.70545429892968"/>
        <n v="48.387224801984956"/>
        <n v="406.56853162152015"/>
        <n v="99.087487698934922"/>
        <n v="9868.5258077523667"/>
        <n v="94.622989854359687"/>
        <n v="2465.7779236596639"/>
        <n v="613.15393179002706"/>
        <n v="1121.7050998049842"/>
        <n v="256.85536334057025"/>
        <n v="38.49014942342194"/>
        <n v="207.12070623602523"/>
        <n v="140.71496869148152"/>
        <n v="217.32005757579412"/>
        <n v="635.3225847431836"/>
        <n v="25.313530211299998"/>
        <n v="279.13321612719147"/>
        <n v="288.39612644874779"/>
        <n v="292.60035379006621"/>
      </sharedItems>
    </cacheField>
    <cacheField name="2020" numFmtId="164">
      <sharedItems containsSemiMixedTypes="0" containsString="0" containsNumber="1" minValue="1.8146348105744692" maxValue="9974.2713471322313" count="80">
        <n v="517.31697601808594"/>
        <n v="357.68241292421328"/>
        <n v="4420.6068497414399"/>
        <n v="164.84798975283351"/>
        <n v="390.50315204832418"/>
        <n v="84.410698048321976"/>
        <n v="80.870578898908335"/>
        <n v="28.68185482252083"/>
        <n v="46.409122374876091"/>
        <n v="16.067219090601998"/>
        <n v="82.832743157971592"/>
        <n v="55.992711525636018"/>
        <n v="105.53794778000176"/>
        <n v="35.856102717057588"/>
        <n v="14.841027151974355"/>
        <n v="6.9910884872800025"/>
        <n v="87.941149571987594"/>
        <n v="26.830469971563133"/>
        <n v="15.887027652645443"/>
        <n v="36.736917239983754"/>
        <n v="251.5501141945378"/>
        <n v="600.78500061489956"/>
        <n v="55.987219959336649"/>
        <n v="44.594528985085297"/>
        <n v="1.8146348105744692"/>
        <n v="33.034770494883112"/>
        <n v="283.79499158046127"/>
        <n v="7.1012114089415999"/>
        <n v="11.759262324969074"/>
        <n v="8.9886949590606022"/>
        <n v="174.64897394778998"/>
        <n v="6.6386895016939471"/>
        <n v="32.945360535660399"/>
        <n v="284.23007401040093"/>
        <n v="40.725872187291387"/>
        <n v="64.573549509078745"/>
        <n v="27.832281156014133"/>
        <n v="11.859620908620837"/>
        <n v="223.57322731877088"/>
        <n v="43.127986676580505"/>
        <n v="32.699622938329078"/>
        <n v="373.92722344859715"/>
        <n v="172.91279524977469"/>
        <n v="316.90683244962628"/>
        <n v="33.690268031515245"/>
        <n v="56.066614770490993"/>
        <n v="221.19286362146147"/>
        <n v="1456.2476852328182"/>
        <n v="79.209051396553548"/>
        <n v="108.27232465027403"/>
        <n v="645.41610407201449"/>
        <n v="129.99581923208243"/>
        <n v="62.988183876825616"/>
        <n v="95.889130788749824"/>
        <n v="73.142453673533339"/>
        <n v="107.64211253444037"/>
        <n v="569.16670979706976"/>
        <n v="247.39759250712598"/>
        <n v="133.2758641998139"/>
        <n v="203.25433215078323"/>
        <n v="62.05257849655149"/>
        <n v="437.22429811480475"/>
        <n v="45.591566818776244"/>
        <n v="378.23928249365582"/>
        <n v="96.758703698527356"/>
        <n v="9974.2713471322313"/>
        <n v="68.115965365292013"/>
        <n v="2281.2411181736952"/>
        <n v="560.75900492364337"/>
        <n v="1029.5195149835495"/>
        <n v="240.57708044505799"/>
        <n v="33.389902427832261"/>
        <n v="206.27509604066103"/>
        <n v="127.22567576926591"/>
        <n v="211.59327839304865"/>
        <n v="588.84097121801983"/>
        <n v="23.797921941504406"/>
        <n v="264.60077745185686"/>
        <n v="270.00449181975063"/>
        <n v="276.31911114955477"/>
      </sharedItems>
    </cacheField>
    <cacheField name="2021" numFmtId="164">
      <sharedItems containsSemiMixedTypes="0" containsString="0" containsNumber="1" minValue="1.8497024867053442" maxValue="10523.026042192267" count="80">
        <n v="527.36735199137479"/>
        <n v="373.75771441078189"/>
        <n v="4701.1057602393812"/>
        <n v="181.67249433085368"/>
        <n v="436.60897365586391"/>
        <n v="86.960548941750261"/>
        <n v="86.517437338003276"/>
        <n v="35.537499163387182"/>
        <n v="56.009559108299598"/>
        <n v="15.953801682074284"/>
        <n v="89.175543266769836"/>
        <n v="58.365730768664243"/>
        <n v="114.74939145731321"/>
        <n v="41.731134327526199"/>
        <n v="15.743122894524904"/>
        <n v="7.2453665324870018"/>
        <n v="92.396200827686883"/>
        <n v="28.097126192977775"/>
        <n v="17.991218013720587"/>
        <n v="37.190091296452358"/>
        <n v="273.55155646575588"/>
        <n v="628.89498799335274"/>
        <n v="56.503654027795363"/>
        <n v="45.71867520471875"/>
        <n v="1.8497024867053442"/>
        <n v="34.780813829550283"/>
        <n v="311.16950086770834"/>
        <n v="7.3824655162934469"/>
        <n v="12.1320173686999"/>
        <n v="9.2882438510743022"/>
        <n v="178.17758993896564"/>
        <n v="6.8646385176441793"/>
        <n v="33.362094215436272"/>
        <n v="309.13864264944038"/>
        <n v="39.709116704621174"/>
        <n v="70.321208129433103"/>
        <n v="31.748055848040121"/>
        <n v="11.620165991754609"/>
        <n v="245.72295044553456"/>
        <n v="40.093165381470968"/>
        <n v="33.390832137073545"/>
        <n v="403.2664563336981"/>
        <n v="167.8563688814389"/>
        <n v="337.67470269556202"/>
        <n v="35.340802266140777"/>
        <n v="57.153032997375291"/>
        <n v="219.42492120032253"/>
        <n v="1581.337921378577"/>
        <n v="94.266931674500938"/>
        <n v="112.27010059305968"/>
        <n v="660.5079330167116"/>
        <n v="140.95012966575416"/>
        <n v="63.255702442828415"/>
        <n v="103.13623118081067"/>
        <n v="82.108905689057352"/>
        <n v="115.28754855179021"/>
        <n v="575.32714445889724"/>
        <n v="260.08451525339279"/>
        <n v="139.66510223451263"/>
        <n v="219.63020046371705"/>
        <n v="68.91250362796859"/>
        <n v="438.91650903437949"/>
        <n v="49.714771762055605"/>
        <n v="369.43280127616225"/>
        <n v="100.85426855870838"/>
        <n v="10523.026042192267"/>
        <n v="64.555026752479208"/>
        <n v="2552.8328335430242"/>
        <n v="572.47225031782295"/>
        <n v="1053.7009613719438"/>
        <n v="238.58921647981947"/>
        <n v="32.690393775793574"/>
        <n v="226.38142242761893"/>
        <n v="136.79147815552287"/>
        <n v="215.68344777753617"/>
        <n v="603.7605941458072"/>
        <n v="22.810807240956564"/>
        <n v="279.23449320965278"/>
        <n v="269.37665399485854"/>
        <n v="272.69526506312445"/>
      </sharedItems>
    </cacheField>
    <cacheField name="Growth rate per annum 2021" numFmtId="165">
      <sharedItems containsSemiMixedTypes="0" containsString="0" containsNumber="1" minValue="-6.7820856751968583E-2" maxValue="0.2424183301706635"/>
    </cacheField>
    <cacheField name="Growth rate per annum 2011-21" numFmtId="166">
      <sharedItems containsSemiMixedTypes="0" containsString="0" containsNumber="1" minValue="-6.0982032687853516E-2" maxValue="7.5159357804474913E-2"/>
    </cacheField>
    <cacheField name="Share 2021" numFmtId="166">
      <sharedItems containsSemiMixedTypes="0" containsString="0" containsNumber="1" minValue="5.4589163891123439E-5" maxValue="0.31055977778944399"/>
    </cacheField>
    <cacheField name="Field1" numFmtId="0" formula="2004" databaseField="0"/>
  </cacheFields>
  <extLst>
    <ext xmlns:x14="http://schemas.microsoft.com/office/spreadsheetml/2009/9/main" uri="{725AE2AE-9491-48be-B2B4-4EB974FC3084}">
      <x14:pivotCacheDefinition pivotCacheId="10197055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ng Abdel rahman" refreshedDate="44815.906916782405" createdVersion="8" refreshedVersion="8" minRefreshableVersion="3" recordCount="16" xr:uid="{C2EC08E6-EE91-488C-A04A-E69AF7744C4E}">
  <cacheSource type="worksheet">
    <worksheetSource name="Table5"/>
  </cacheSource>
  <cacheFields count="3">
    <cacheField name="REGION" numFmtId="0">
      <sharedItems count="7">
        <s v="ASIA PACIFIC"/>
        <s v="NORTH AMERICA"/>
        <s v="CIS"/>
        <s v="MIDDLE EAST"/>
        <s v="EUROPE"/>
        <s v="AFRICA"/>
        <s v="SOUTH &amp; CENTRAL AMERICA"/>
      </sharedItems>
    </cacheField>
    <cacheField name="COUNTRY" numFmtId="0">
      <sharedItems count="16">
        <s v="China"/>
        <s v="US"/>
        <s v="India"/>
        <s v="Russian Federation"/>
        <s v="Japan"/>
        <s v="Iran"/>
        <s v="Germany"/>
        <s v="South Korea"/>
        <s v="Saudi Arabia"/>
        <s v="Indonesia"/>
        <s v="Canada"/>
        <s v="South Africa"/>
        <s v="Brazil"/>
        <s v="Turkey"/>
        <s v="Mexico"/>
        <s v="Australia"/>
      </sharedItems>
    </cacheField>
    <cacheField name="SHARE 2021" numFmtId="10">
      <sharedItems containsSemiMixedTypes="0" containsString="0" containsNumber="1" minValue="1.0902849447719775E-2" maxValue="0.31055977778944399"/>
    </cacheField>
  </cacheFields>
  <extLst>
    <ext xmlns:x14="http://schemas.microsoft.com/office/spreadsheetml/2009/9/main" uri="{725AE2AE-9491-48be-B2B4-4EB974FC3084}">
      <x14:pivotCacheDefinition pivotCacheId="3288105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
  <r>
    <x v="0"/>
    <x v="0"/>
    <n v="260.3284936282468"/>
    <n v="271.69513455453546"/>
    <n v="285.5430648955317"/>
    <n v="308.28217364278743"/>
    <n v="320.45580166418517"/>
    <n v="344.91156554120903"/>
    <n v="351.5879037528839"/>
    <n v="367.98215192557387"/>
    <n v="393.72468782751554"/>
    <n v="400.1831261641571"/>
    <n v="398.06554255068255"/>
    <n v="412.88026891337466"/>
    <n v="436.38947941050043"/>
    <n v="424.59371305846724"/>
    <n v="430.70898947813623"/>
    <n v="440.58174584176771"/>
    <n v="420.67008040106765"/>
    <n v="406.96533224392039"/>
    <n v="387.98746370773767"/>
    <n v="408.42665149741424"/>
    <n v="403.47308129281089"/>
    <n v="393.38521382807176"/>
    <n v="406.72509586172339"/>
    <n v="437.3821959532176"/>
    <n v="457.38235171333361"/>
    <n v="444.83044956203651"/>
    <n v="427.9907948601425"/>
    <n v="441.94120067021191"/>
    <n v="438.44546998548896"/>
    <n v="453.15328706710625"/>
    <n v="471.48365456535549"/>
    <n v="480.56038338718065"/>
    <n v="493.98477428055668"/>
    <n v="508.33724754165394"/>
    <n v="513.23051624271045"/>
    <n v="533.10585924679788"/>
    <n v="535.83675087793995"/>
    <n v="548.65366741582068"/>
    <n v="557.76443447140332"/>
    <n v="555.30700688352181"/>
    <n v="555.0252731870296"/>
    <n v="547.99052018819623"/>
    <n v="574.99276646140754"/>
    <n v="559.466992680874"/>
    <n v="531.5976576382817"/>
    <n v="546.27127858895199"/>
    <x v="0"/>
    <x v="0"/>
    <x v="0"/>
    <x v="0"/>
    <x v="0"/>
    <x v="0"/>
    <x v="0"/>
    <x v="0"/>
    <x v="0"/>
    <x v="0"/>
    <x v="0"/>
    <n v="2.2220840541558706E-2"/>
    <n v="-4.2378714414889052E-3"/>
    <n v="1.5563877442778682E-2"/>
  </r>
  <r>
    <x v="0"/>
    <x v="1"/>
    <n v="62.133328844078548"/>
    <n v="65.055673060973376"/>
    <n v="66.647498120242219"/>
    <n v="72.170911063298831"/>
    <n v="79.106715856312618"/>
    <n v="84.172179648840597"/>
    <n v="89.461650387260519"/>
    <n v="99.667880017176685"/>
    <n v="107.67402467599425"/>
    <n v="120.85930368650455"/>
    <n v="131.13171875673893"/>
    <n v="138.87263359871432"/>
    <n v="146.52959479861119"/>
    <n v="165.14394542571247"/>
    <n v="180.23013829726767"/>
    <n v="198.12399944634657"/>
    <n v="210.96445648708766"/>
    <n v="221.33768687800722"/>
    <n v="217.82706829430595"/>
    <n v="226.52933227869343"/>
    <n v="233.89510329893471"/>
    <n v="230.37299775975032"/>
    <n v="239.93272917221631"/>
    <n v="240.95735755839729"/>
    <n v="253.87194410815312"/>
    <n v="267.7074034760895"/>
    <n v="277.11715296743421"/>
    <n v="279.98785791495845"/>
    <n v="283.96920217025331"/>
    <n v="307.61711019111885"/>
    <n v="294.85610246835017"/>
    <n v="306.29824538639906"/>
    <n v="319.92748982406124"/>
    <n v="337.09065013728951"/>
    <n v="333.9032996311459"/>
    <n v="353.84719538641548"/>
    <n v="352.34912308147671"/>
    <n v="371.57381386682619"/>
    <n v="372.85309448294157"/>
    <n v="390.43884137941899"/>
    <n v="416.58843677460283"/>
    <n v="427.33949167858657"/>
    <n v="429.60109981776384"/>
    <n v="432.23491395594908"/>
    <n v="433.54467140096324"/>
    <n v="442.61352013592381"/>
    <x v="1"/>
    <x v="1"/>
    <x v="1"/>
    <x v="1"/>
    <x v="1"/>
    <x v="1"/>
    <x v="1"/>
    <x v="1"/>
    <x v="1"/>
    <x v="1"/>
    <x v="1"/>
    <n v="4.7805803715329276E-2"/>
    <n v="-2.1783743304703007E-2"/>
    <n v="1.1030488023986788E-2"/>
  </r>
  <r>
    <x v="0"/>
    <x v="2"/>
    <n v="3451.8918551264583"/>
    <n v="3639.7950043545588"/>
    <n v="3738.1613189062891"/>
    <n v="3947.3434587959282"/>
    <n v="4117.3962468389836"/>
    <n v="4271.5281316410365"/>
    <n v="4309.0686010129366"/>
    <n v="4525.8307804311098"/>
    <n v="4739.4624470760809"/>
    <n v="4567.579913263271"/>
    <n v="4386.8002964495099"/>
    <n v="4647.5627810323931"/>
    <n v="4791.3366931107685"/>
    <n v="4833.6994741605304"/>
    <n v="4921.1426864542864"/>
    <n v="4742.3744641367075"/>
    <n v="4596.2059256407538"/>
    <n v="4371.0942139550152"/>
    <n v="4332.1167610171278"/>
    <n v="4558.8415662436155"/>
    <n v="4576.0066285788507"/>
    <n v="4598.1855904034046"/>
    <n v="4749.8535398785925"/>
    <n v="4969.1382379712304"/>
    <n v="5058.0780322754927"/>
    <n v="4970.4918137787045"/>
    <n v="4922.618223180496"/>
    <n v="5004.9212940754969"/>
    <n v="5117.5533244741682"/>
    <n v="5195.3887867089979"/>
    <n v="5227.8938286675802"/>
    <n v="5407.6390174560056"/>
    <n v="5483.0260855097486"/>
    <n v="5524.1391265076418"/>
    <n v="5574.1401775780978"/>
    <n v="5740.6846116446732"/>
    <n v="5650.6683812030496"/>
    <n v="5672.3471414571104"/>
    <n v="5737.6315800818229"/>
    <n v="5838.8821084181218"/>
    <n v="5873.1730257153622"/>
    <n v="5795.2234799100825"/>
    <n v="5884.2188450922959"/>
    <n v="5700.8620581709656"/>
    <n v="5289.2448848641452"/>
    <n v="5485.7237663389669"/>
    <x v="2"/>
    <x v="2"/>
    <x v="2"/>
    <x v="2"/>
    <x v="2"/>
    <x v="2"/>
    <x v="2"/>
    <x v="2"/>
    <x v="2"/>
    <x v="2"/>
    <x v="2"/>
    <n v="6.6366148874780873E-2"/>
    <n v="-1.2590861814508858E-2"/>
    <n v="0.13874092437012162"/>
  </r>
  <r>
    <x v="1"/>
    <x v="3"/>
    <n v="82.16638649378217"/>
    <n v="84.521585748708802"/>
    <n v="86.851602992003691"/>
    <n v="89.327271412780505"/>
    <n v="92.188656327244658"/>
    <n v="85.899743028832148"/>
    <n v="90.804629084100398"/>
    <n v="91.590778255267495"/>
    <n v="94.936139984076078"/>
    <n v="97.134210991710546"/>
    <n v="93.233893146562721"/>
    <n v="97.78817752348904"/>
    <n v="102.09409934839402"/>
    <n v="99.465442329037387"/>
    <n v="106.06428513778464"/>
    <n v="101.64301392307488"/>
    <n v="97.215867476993111"/>
    <n v="97.174009856331594"/>
    <n v="100.18643298730017"/>
    <n v="97.797472129248874"/>
    <n v="94.636076530476743"/>
    <n v="100.00370471989534"/>
    <n v="104.61759951704219"/>
    <n v="109.94354351915639"/>
    <n v="107.20245908153332"/>
    <n v="100.25377273328895"/>
    <n v="102.83215622645716"/>
    <n v="108.88215951022437"/>
    <n v="107.67447760818924"/>
    <n v="113.98107652857293"/>
    <n v="118.92434807025769"/>
    <n v="126.33340564854139"/>
    <n v="125.01102053648104"/>
    <n v="131.95225995491774"/>
    <n v="136.43007543947405"/>
    <n v="131.38909338566035"/>
    <n v="120.69070871958093"/>
    <n v="115.99943181110918"/>
    <n v="125.41285225123826"/>
    <n v="137.10844919037285"/>
    <n v="145.27246747060747"/>
    <n v="151.17958578575585"/>
    <n v="164.52401070328708"/>
    <n v="166.01727589710904"/>
    <n v="158.20182642913431"/>
    <n v="167.08348939829705"/>
    <x v="3"/>
    <x v="3"/>
    <x v="3"/>
    <x v="3"/>
    <x v="3"/>
    <x v="3"/>
    <x v="3"/>
    <x v="3"/>
    <x v="3"/>
    <x v="3"/>
    <x v="3"/>
    <n v="0.10508006476252962"/>
    <n v="4.8575466494000796E-3"/>
    <n v="5.3615917364098721E-3"/>
  </r>
  <r>
    <x v="1"/>
    <x v="4"/>
    <n v="51.522214840475684"/>
    <n v="56.166233856357039"/>
    <n v="58.011406483092237"/>
    <n v="68.146554855937907"/>
    <n v="74.257419541223271"/>
    <n v="83.880160304832813"/>
    <n v="92.170670386253008"/>
    <n v="103.54556158175842"/>
    <n v="123.61191843011041"/>
    <n v="133.36170328142794"/>
    <n v="139.22214723811595"/>
    <n v="149.49582947834759"/>
    <n v="156.02666321262819"/>
    <n v="168.39217670605112"/>
    <n v="176.38010370631389"/>
    <n v="175.76922386213863"/>
    <n v="167.32056719367904"/>
    <n v="167.89300463237771"/>
    <n v="162.70413817614806"/>
    <n v="169.69005777249851"/>
    <n v="176.84164490012324"/>
    <n v="191.7297884151684"/>
    <n v="197.59691217021879"/>
    <n v="201.13359360028787"/>
    <n v="205.1052069114327"/>
    <n v="196.58704671367801"/>
    <n v="205.95154126897569"/>
    <n v="216.34092806846121"/>
    <n v="227.22342375517542"/>
    <n v="237.21546928951619"/>
    <n v="251.66307855086092"/>
    <n v="270.8036330268327"/>
    <n v="283.92599894852992"/>
    <n v="294.48120603295013"/>
    <n v="297.47052427816539"/>
    <n v="302.12875687505692"/>
    <n v="311.49774153979661"/>
    <n v="312.06774378372984"/>
    <n v="308.91023647134216"/>
    <n v="323.10207760739809"/>
    <n v="330.18840293125351"/>
    <n v="335.69271959799846"/>
    <n v="350.12320644986431"/>
    <n v="372.94195177555559"/>
    <n v="350.7885239502516"/>
    <n v="399.4068404625823"/>
    <x v="4"/>
    <x v="4"/>
    <x v="4"/>
    <x v="4"/>
    <x v="4"/>
    <x v="4"/>
    <x v="4"/>
    <x v="4"/>
    <x v="4"/>
    <x v="4"/>
    <x v="4"/>
    <n v="0.12113093153882226"/>
    <n v="2.8853230972516464E-3"/>
    <n v="1.2885379670807516E-2"/>
  </r>
  <r>
    <x v="1"/>
    <x v="5"/>
    <n v="16.704365294528134"/>
    <n v="17.923390655556467"/>
    <n v="18.252534745405185"/>
    <n v="18.728528732725859"/>
    <n v="19.850407062612341"/>
    <n v="20.933188283161858"/>
    <n v="22.3880568706"/>
    <n v="22.373272153599999"/>
    <n v="21.603397893299999"/>
    <n v="20.712262739200003"/>
    <n v="17.959126213599998"/>
    <n v="18.916770531699999"/>
    <n v="19.552914064800003"/>
    <n v="20.786603241600002"/>
    <n v="21.542211931199997"/>
    <n v="22.092953377000004"/>
    <n v="22.531936231500005"/>
    <n v="19.214764440700002"/>
    <n v="19.404303901900001"/>
    <n v="20.623244638900001"/>
    <n v="20.245290472600001"/>
    <n v="20.874816525900002"/>
    <n v="21.593906049000005"/>
    <n v="25.524882053100001"/>
    <n v="30.77505412"/>
    <n v="31.687395030603302"/>
    <n v="32.713462535887984"/>
    <n v="33.393172732795833"/>
    <n v="35.613566995118994"/>
    <n v="38.777766689819096"/>
    <n v="42.280931612639755"/>
    <n v="47.649455710281238"/>
    <n v="54.937400023925733"/>
    <n v="56.357503037934038"/>
    <n v="58.340954664079412"/>
    <n v="56.352876652782882"/>
    <n v="53.787739192637503"/>
    <n v="55.287811184997651"/>
    <n v="55.288287024073597"/>
    <n v="60.237774354879875"/>
    <n v="61.533850092204595"/>
    <n v="65.436609756956415"/>
    <n v="76.466743584876951"/>
    <n v="77.401806114537308"/>
    <n v="74.37199043524069"/>
    <n v="76.073855311023465"/>
    <x v="5"/>
    <x v="5"/>
    <x v="5"/>
    <x v="5"/>
    <x v="5"/>
    <x v="5"/>
    <x v="5"/>
    <x v="5"/>
    <x v="5"/>
    <x v="5"/>
    <x v="5"/>
    <n v="3.3030161308755801E-2"/>
    <n v="-5.0466990172304271E-5"/>
    <n v="2.566414703101102E-3"/>
  </r>
  <r>
    <x v="1"/>
    <x v="6"/>
    <n v="21.308531378001824"/>
    <n v="23.0525867392153"/>
    <n v="24.368448651947531"/>
    <n v="25.214097786168868"/>
    <n v="25.320420938761082"/>
    <n v="27.662610554449756"/>
    <n v="26.202925415429601"/>
    <n v="29.349780427013599"/>
    <n v="28.5913596490808"/>
    <n v="32.304652390242403"/>
    <n v="32.669946375044283"/>
    <n v="33.796884993746943"/>
    <n v="34.53684693670138"/>
    <n v="35.841788785073149"/>
    <n v="37.624094896027195"/>
    <n v="37.407386776271402"/>
    <n v="38.498272058461374"/>
    <n v="39.951172118779766"/>
    <n v="42.500596585878831"/>
    <n v="42.717834972943891"/>
    <n v="44.02678632185259"/>
    <n v="43.652324289628446"/>
    <n v="48.227645087480987"/>
    <n v="46.406976726806008"/>
    <n v="48.799640409195177"/>
    <n v="41.979376780745696"/>
    <n v="44.575791053052491"/>
    <n v="52.677584042453915"/>
    <n v="55.292070471469309"/>
    <n v="58.328211026966834"/>
    <n v="58.781662522366467"/>
    <n v="57.499737832134052"/>
    <n v="62.710669932403533"/>
    <n v="63.330513107023378"/>
    <n v="54.974529537740949"/>
    <n v="54.920625636148557"/>
    <n v="52.905749418041381"/>
    <n v="50.541708038181483"/>
    <n v="52.339448608283888"/>
    <n v="51.877272609578988"/>
    <n v="50.88352866508145"/>
    <n v="60.77582527001163"/>
    <n v="59.379574268348357"/>
    <n v="66.63895754275643"/>
    <n v="66.775442574944719"/>
    <n v="72.09492835638855"/>
    <x v="6"/>
    <x v="6"/>
    <x v="6"/>
    <x v="6"/>
    <x v="6"/>
    <x v="6"/>
    <x v="6"/>
    <x v="6"/>
    <x v="6"/>
    <x v="6"/>
    <x v="6"/>
    <n v="7.2756898665813807E-2"/>
    <n v="2.2800864755929462E-2"/>
    <n v="2.5533374151951492E-3"/>
  </r>
  <r>
    <x v="1"/>
    <x v="7"/>
    <n v="2.0685126201000004"/>
    <n v="2.1505593794000002"/>
    <n v="2.3124342583000002"/>
    <n v="2.7633608443000002"/>
    <n v="2.9319866589000005"/>
    <n v="3.4808998979999997"/>
    <n v="3.8028869143000006"/>
    <n v="3.8394284029000003"/>
    <n v="4.3208075135000001"/>
    <n v="4.8103891714999998"/>
    <n v="4.8339064213"/>
    <n v="5.6202178901000002"/>
    <n v="6.8015886702000001"/>
    <n v="6.9313611588000006"/>
    <n v="7.3101045924000001"/>
    <n v="9.1544504425"/>
    <n v="10.032192733099999"/>
    <n v="10.925194139100002"/>
    <n v="10.0633096803"/>
    <n v="10.600992586900002"/>
    <n v="12.822463053399998"/>
    <n v="13.0154179094"/>
    <n v="13.063830577399999"/>
    <n v="15.6093397031"/>
    <n v="15.811178269900003"/>
    <n v="16.60942175944567"/>
    <n v="18.734610751976504"/>
    <n v="18.795136957562331"/>
    <n v="18.811760066137339"/>
    <n v="20.231987237296352"/>
    <n v="19.909887388916971"/>
    <n v="22.500720647672683"/>
    <n v="25.703013817229049"/>
    <n v="25.665637689157801"/>
    <n v="22.446533482837758"/>
    <n v="20.270632326008531"/>
    <n v="20.880575638237115"/>
    <n v="20.287542120545879"/>
    <n v="20.674659494103345"/>
    <n v="23.097126963044971"/>
    <n v="25.229422853265444"/>
    <n v="26.734186306459669"/>
    <n v="26.999972505919814"/>
    <n v="27.567227029841714"/>
    <n v="27.911665634060331"/>
    <n v="32.16648132637787"/>
    <x v="7"/>
    <x v="7"/>
    <x v="7"/>
    <x v="7"/>
    <x v="7"/>
    <x v="7"/>
    <x v="7"/>
    <x v="7"/>
    <x v="7"/>
    <x v="7"/>
    <x v="7"/>
    <n v="0.2424183301706635"/>
    <n v="8.1432989859344662E-3"/>
    <n v="1.0487969714341628E-3"/>
  </r>
  <r>
    <x v="1"/>
    <x v="8"/>
    <n v="12.529141818775502"/>
    <n v="15.395373486722582"/>
    <n v="15.488571208512445"/>
    <n v="15.669609125870384"/>
    <n v="15.65376926691653"/>
    <n v="16.413504507560106"/>
    <n v="16.423961628000004"/>
    <n v="14.2262462206"/>
    <n v="16.641077396499998"/>
    <n v="19.624896218100002"/>
    <n v="20.069763798899999"/>
    <n v="20.133854507100004"/>
    <n v="20.156724927400003"/>
    <n v="19.905696928600001"/>
    <n v="20.675030921099999"/>
    <n v="22.227533915699997"/>
    <n v="22.776774873500003"/>
    <n v="22.500239352599998"/>
    <n v="19.481858673600001"/>
    <n v="20.262412331100006"/>
    <n v="19.583881711500002"/>
    <n v="20.850580046099999"/>
    <n v="22.475851635200005"/>
    <n v="22.236020539800005"/>
    <n v="19.845181556299995"/>
    <n v="19.555756598400006"/>
    <n v="18.627414436299997"/>
    <n v="19.244468155400003"/>
    <n v="19.946498380000005"/>
    <n v="21.5829566245"/>
    <n v="24.282285599300003"/>
    <n v="25.502873538199999"/>
    <n v="25.800466663500004"/>
    <n v="25.3903007521"/>
    <n v="25.9180056507"/>
    <n v="26.046162586100003"/>
    <n v="24.405532907600001"/>
    <n v="25.093490591793824"/>
    <n v="24.298160219632027"/>
    <n v="27.431789306736729"/>
    <n v="28.56422946415822"/>
    <n v="27.213934056372953"/>
    <n v="31.014409553824212"/>
    <n v="34.37952892430652"/>
    <n v="34.501295432554208"/>
    <n v="40.094946786276807"/>
    <x v="8"/>
    <x v="8"/>
    <x v="8"/>
    <x v="8"/>
    <x v="8"/>
    <x v="8"/>
    <x v="8"/>
    <x v="8"/>
    <x v="8"/>
    <x v="8"/>
    <x v="8"/>
    <n v="0.21017177402121923"/>
    <n v="2.2189479303911686E-2"/>
    <n v="1.652976640085791E-3"/>
  </r>
  <r>
    <x v="1"/>
    <x v="9"/>
    <n v="7.6615847316840986"/>
    <n v="8.0029559860649613"/>
    <n v="8.4716393212501746"/>
    <n v="8.7010032093225469"/>
    <n v="9.0210766558793747"/>
    <n v="9.7181951503036395"/>
    <n v="9.8740223820053536"/>
    <n v="14.304807841703589"/>
    <n v="14.17855351202231"/>
    <n v="13.312792719033668"/>
    <n v="10.212259224191273"/>
    <n v="11.707735517229732"/>
    <n v="11.745097789183905"/>
    <n v="10.954722488434893"/>
    <n v="9.1409629268832973"/>
    <n v="8.5728974962742726"/>
    <n v="9.5815082986060052"/>
    <n v="9.9185223394153645"/>
    <n v="8.9665747179553907"/>
    <n v="8.1440596343777347"/>
    <n v="8.4006886821441533"/>
    <n v="9.1027865162320118"/>
    <n v="7.9538881588706118"/>
    <n v="8.3277842753433866"/>
    <n v="8.0347979018682132"/>
    <n v="9.647707117483904"/>
    <n v="9.0808053282637236"/>
    <n v="10.59070770621441"/>
    <n v="10.678017690168868"/>
    <n v="10.151326472646875"/>
    <n v="11.26452835202136"/>
    <n v="11.792660146083257"/>
    <n v="10.799844830185187"/>
    <n v="10.279395435145906"/>
    <n v="12.40648772600937"/>
    <n v="13.168703643866998"/>
    <n v="13.92110786376486"/>
    <n v="15.692231892255013"/>
    <n v="18.12887686715931"/>
    <n v="19.200636134872902"/>
    <n v="19.065925903250594"/>
    <n v="22.400580434312921"/>
    <n v="23.632824377756386"/>
    <n v="23.772696787045131"/>
    <n v="22.198191880763435"/>
    <n v="24.697155607902861"/>
    <x v="9"/>
    <x v="9"/>
    <x v="9"/>
    <x v="9"/>
    <x v="9"/>
    <x v="9"/>
    <x v="9"/>
    <x v="9"/>
    <x v="9"/>
    <x v="9"/>
    <x v="9"/>
    <n v="-4.3385456083172569E-3"/>
    <n v="-4.2466165373794329E-2"/>
    <n v="4.7083501318121335E-4"/>
  </r>
  <r>
    <x v="1"/>
    <x v="10"/>
    <n v="43.741593930774243"/>
    <n v="44.034360878939765"/>
    <n v="45.994829359167994"/>
    <n v="48.952327686452939"/>
    <n v="49.102185004006209"/>
    <n v="49.361449398713937"/>
    <n v="49.542571852941165"/>
    <n v="52.286282898421845"/>
    <n v="59.676739021238149"/>
    <n v="60.831640813997126"/>
    <n v="62.707320058347172"/>
    <n v="66.190185128284341"/>
    <n v="73.91360036014018"/>
    <n v="75.187775160620191"/>
    <n v="83.152410353494389"/>
    <n v="95.367501528591163"/>
    <n v="99.219723274121151"/>
    <n v="99.841422028562718"/>
    <n v="98.373636628826972"/>
    <n v="98.470724001491092"/>
    <n v="99.991776764466337"/>
    <n v="105.75463995439982"/>
    <n v="101.24808602999569"/>
    <n v="103.63203781549868"/>
    <n v="106.40825160303383"/>
    <n v="112.20272245082056"/>
    <n v="106.24002939576371"/>
    <n v="117.54415311510907"/>
    <n v="114.73610102990995"/>
    <n v="124.90475944524987"/>
    <n v="128.17358503788316"/>
    <n v="119.37184105194791"/>
    <n v="127.15459807606352"/>
    <n v="137.88349304914382"/>
    <n v="138.61234936593917"/>
    <n v="142.06481703519998"/>
    <n v="151.76272278923619"/>
    <n v="156.26968862748853"/>
    <n v="144.36368688702976"/>
    <n v="152.86897061686383"/>
    <n v="153.64615237068097"/>
    <n v="160.08263548047665"/>
    <n v="171.49393489192809"/>
    <n v="165.35569133108126"/>
    <n v="166.22310104844263"/>
    <n v="167.42953520513854"/>
    <x v="10"/>
    <x v="10"/>
    <x v="10"/>
    <x v="10"/>
    <x v="10"/>
    <x v="10"/>
    <x v="10"/>
    <x v="10"/>
    <x v="10"/>
    <x v="10"/>
    <x v="10"/>
    <n v="7.9523101789966244E-2"/>
    <n v="-6.0982032687853516E-2"/>
    <n v="2.6317845066751743E-3"/>
  </r>
  <r>
    <x v="2"/>
    <x v="11"/>
    <n v="39.529179217571652"/>
    <n v="39.819096883898347"/>
    <n v="40.112029226577384"/>
    <n v="43.012019821875178"/>
    <n v="46.052561282902516"/>
    <n v="50.712922520657067"/>
    <n v="53.331180299231555"/>
    <n v="54.510506223024997"/>
    <n v="57.902046527418406"/>
    <n v="55.203742254573434"/>
    <n v="53.272720297936594"/>
    <n v="58.035267106834873"/>
    <n v="53.840278239308461"/>
    <n v="56.618193646637472"/>
    <n v="59.126919753238695"/>
    <n v="57.869817673397598"/>
    <n v="54.49495452853099"/>
    <n v="51.859650727465528"/>
    <n v="51.347143963473776"/>
    <n v="53.192629136697484"/>
    <n v="54.250896195465614"/>
    <n v="53.878545315247777"/>
    <n v="54.858148864051259"/>
    <n v="53.374936707657703"/>
    <n v="53.652226633371086"/>
    <n v="57.955634290305817"/>
    <n v="62.843586914014452"/>
    <n v="57.534919300419588"/>
    <n v="58.016149244980355"/>
    <n v="58.543818278683801"/>
    <n v="61.098331058255631"/>
    <n v="62.93257577315493"/>
    <n v="63.508866508122495"/>
    <n v="63.755343793428452"/>
    <n v="62.993243567205383"/>
    <n v="63.54874684810887"/>
    <n v="68.185130786834208"/>
    <n v="69.295093925232479"/>
    <n v="75.016087970187385"/>
    <n v="73.715680608542755"/>
    <n v="74.739079714918944"/>
    <n v="72.65942543977765"/>
    <n v="68.973639692617269"/>
    <n v="69.787216328723346"/>
    <n v="63.572053320119402"/>
    <n v="67.818579950407525"/>
    <x v="11"/>
    <x v="11"/>
    <x v="11"/>
    <x v="11"/>
    <x v="11"/>
    <x v="11"/>
    <x v="11"/>
    <x v="11"/>
    <x v="11"/>
    <x v="11"/>
    <x v="11"/>
    <n v="4.523669752202486E-2"/>
    <n v="-1.0206960063126269E-2"/>
    <n v="1.7225129259737795E-3"/>
  </r>
  <r>
    <x v="2"/>
    <x v="12"/>
    <n v="124.71285672724909"/>
    <n v="118.47594249741687"/>
    <n v="123.42954984338046"/>
    <n v="135.09605709083533"/>
    <n v="144.44474956243377"/>
    <n v="148.98690889338818"/>
    <n v="142.06511731131314"/>
    <n v="149.25974624087883"/>
    <n v="147.14229904731434"/>
    <n v="141.36546711216829"/>
    <n v="126.04934709113078"/>
    <n v="132.04882913237691"/>
    <n v="131.60855761311046"/>
    <n v="136.81002269304338"/>
    <n v="142.24250041423446"/>
    <n v="136.06324771320644"/>
    <n v="129.38558820715028"/>
    <n v="121.93492088202258"/>
    <n v="109.25615358025169"/>
    <n v="113.18895783272643"/>
    <n v="114.22874550488768"/>
    <n v="113.7231911912796"/>
    <n v="115.2147564577586"/>
    <n v="117.18859417390367"/>
    <n v="119.75029468728579"/>
    <n v="126.49766868483796"/>
    <n v="130.7295905224606"/>
    <n v="128.07084807555131"/>
    <n v="126.06543899816454"/>
    <n v="129.57845523396952"/>
    <n v="128.92872993010303"/>
    <n v="137.19224745321816"/>
    <n v="135.91401478757578"/>
    <n v="139.85770572572829"/>
    <n v="133.26341940642541"/>
    <n v="136.28817499098454"/>
    <n v="136.33913149391574"/>
    <n v="134.15200620622329"/>
    <n v="141.24912839229717"/>
    <n v="140.10648621688722"/>
    <n v="136.15502014590254"/>
    <n v="138.22495740383735"/>
    <n v="137.77828442363921"/>
    <n v="139.13469741645918"/>
    <n v="124.62538538126533"/>
    <n v="133.49443234747005"/>
    <x v="12"/>
    <x v="12"/>
    <x v="12"/>
    <x v="12"/>
    <x v="12"/>
    <x v="12"/>
    <x v="12"/>
    <x v="12"/>
    <x v="12"/>
    <x v="12"/>
    <x v="12"/>
    <n v="9.0259719580411124E-2"/>
    <n v="-4.9696280512139257E-3"/>
    <n v="3.3865302023934683E-3"/>
  </r>
  <r>
    <x v="2"/>
    <x v="13"/>
    <n v="36.7442132336"/>
    <n v="39.2106661798"/>
    <n v="45.227863366200005"/>
    <n v="51.011343779000001"/>
    <n v="55.747480970399991"/>
    <n v="62.362575212300001"/>
    <n v="64.572936237500002"/>
    <n v="66.629984883000006"/>
    <n v="68.637047357200004"/>
    <n v="69.8614355813"/>
    <n v="75.133677198100003"/>
    <n v="75.923646191800003"/>
    <n v="78.436930045300002"/>
    <n v="82.095275479300014"/>
    <n v="84.922342234300004"/>
    <n v="89.136716401900003"/>
    <n v="85.465490667500006"/>
    <n v="87.046276686600009"/>
    <n v="85.980120827100009"/>
    <n v="85.011034948800003"/>
    <n v="84.876635437299996"/>
    <n v="87.893583952200004"/>
    <n v="87.760496958200022"/>
    <n v="86.551172153999985"/>
    <n v="86.792073131800009"/>
    <n v="74.399807559345007"/>
    <n v="59.883492511362149"/>
    <n v="58.121798187083634"/>
    <n v="60.262506386805661"/>
    <n v="56.6927607977345"/>
    <n v="58.784126503076997"/>
    <n v="56.813971680024864"/>
    <n v="56.084514411183655"/>
    <n v="53.773859280261988"/>
    <n v="45.800287312204972"/>
    <n v="43.434353251611064"/>
    <n v="46.368468652000082"/>
    <n v="44.563602144881287"/>
    <n v="48.577104293902558"/>
    <n v="46.666819923489562"/>
    <n v="48.546668016704359"/>
    <n v="49.391392974911653"/>
    <n v="52.735820164635456"/>
    <n v="50.345216012146352"/>
    <n v="43.532093111445839"/>
    <n v="45.587037022523432"/>
    <x v="13"/>
    <x v="13"/>
    <x v="13"/>
    <x v="13"/>
    <x v="13"/>
    <x v="13"/>
    <x v="13"/>
    <x v="13"/>
    <x v="13"/>
    <x v="13"/>
    <x v="13"/>
    <n v="0.1670388868695778"/>
    <n v="-1.8933512429637367E-2"/>
    <n v="1.231586023991062E-3"/>
  </r>
  <r>
    <x v="2"/>
    <x v="14"/>
    <n v="0"/>
    <n v="0"/>
    <n v="0"/>
    <n v="0"/>
    <n v="0"/>
    <n v="0"/>
    <n v="0"/>
    <n v="0"/>
    <n v="0"/>
    <n v="0"/>
    <n v="0"/>
    <n v="0"/>
    <n v="0"/>
    <n v="0"/>
    <n v="0"/>
    <n v="0"/>
    <n v="0"/>
    <n v="0"/>
    <n v="0"/>
    <n v="0"/>
    <n v="0"/>
    <n v="0"/>
    <n v="0"/>
    <n v="0"/>
    <n v="0"/>
    <n v="21.277308208373565"/>
    <n v="14.801013100923939"/>
    <n v="14.498005884492891"/>
    <n v="15.539702854074607"/>
    <n v="14.457086578470919"/>
    <n v="15.119304733632886"/>
    <n v="15.121798175555305"/>
    <n v="16.619676874285553"/>
    <n v="18.880424291667079"/>
    <n v="18.58401088358147"/>
    <n v="17.474727913790112"/>
    <n v="18.426904864550405"/>
    <n v="19.523909333842674"/>
    <n v="20.857041034782036"/>
    <n v="20.128185874912042"/>
    <n v="20.636676294739722"/>
    <n v="20.676836346436993"/>
    <n v="21.875343076269534"/>
    <n v="20.939088518646816"/>
    <n v="19.61674454924443"/>
    <n v="18.846582683758118"/>
    <x v="14"/>
    <x v="14"/>
    <x v="14"/>
    <x v="14"/>
    <x v="14"/>
    <x v="14"/>
    <x v="14"/>
    <x v="14"/>
    <x v="14"/>
    <x v="14"/>
    <x v="14"/>
    <n v="6.3690172952176383E-2"/>
    <n v="-1.4427532738929494E-2"/>
    <n v="4.6461737605060582E-4"/>
  </r>
  <r>
    <x v="2"/>
    <x v="15"/>
    <n v="1.2138395040000001"/>
    <n v="1.345540419"/>
    <n v="1.4642365590000002"/>
    <n v="1.6310668230000001"/>
    <n v="1.9226578140000001"/>
    <n v="2.0436866280000001"/>
    <n v="2.4020402760000001"/>
    <n v="2.7420118194999996"/>
    <n v="2.9187053657000002"/>
    <n v="2.3959778544000003"/>
    <n v="2.0835467886000001"/>
    <n v="2.1215836624"/>
    <n v="2.5031303762000001"/>
    <n v="2.6230971605000004"/>
    <n v="2.6569444715000001"/>
    <n v="2.6853939825000004"/>
    <n v="2.5429220301000006"/>
    <n v="3.0745800172999997"/>
    <n v="3.2249125899000002"/>
    <n v="3.2299133708000003"/>
    <n v="3.5732236263999995"/>
    <n v="3.6989548224000002"/>
    <n v="4.5881583633999998"/>
    <n v="4.6684765181000003"/>
    <n v="4.7423814769999995"/>
    <n v="4.9701871046999999"/>
    <n v="5.1393256955999984"/>
    <n v="6.0391413599000003"/>
    <n v="6.2775457406999999"/>
    <n v="6.3086076902000006"/>
    <n v="6.7428392281000002"/>
    <n v="6.8465889086000002"/>
    <n v="6.8737522500000008"/>
    <n v="7.2251204510000004"/>
    <n v="7.5908147259000005"/>
    <n v="7.9759322397000005"/>
    <n v="8.0901362011"/>
    <n v="7.9455695308000003"/>
    <n v="8.4931941481000006"/>
    <n v="8.277335302900001"/>
    <n v="9.316718741899999"/>
    <n v="9.1421102677922743"/>
    <n v="9.3220752728264049"/>
    <n v="9.4823662430844315"/>
    <n v="9.180957256357221"/>
    <n v="8.839898304954799"/>
    <x v="15"/>
    <x v="15"/>
    <x v="15"/>
    <x v="15"/>
    <x v="15"/>
    <x v="15"/>
    <x v="15"/>
    <x v="15"/>
    <x v="15"/>
    <x v="15"/>
    <x v="15"/>
    <n v="3.9211113544457721E-2"/>
    <n v="-1.8163074013234803E-2"/>
    <n v="2.13828171793013E-4"/>
  </r>
  <r>
    <x v="2"/>
    <x v="16"/>
    <n v="156.20148922656648"/>
    <n v="156.9696305230791"/>
    <n v="153.76433253856243"/>
    <n v="160.3789718960582"/>
    <n v="167.23533140108319"/>
    <n v="172.49735444158301"/>
    <n v="180.95130537732044"/>
    <n v="180.6948551753496"/>
    <n v="180.62827182401972"/>
    <n v="181.3659915392912"/>
    <n v="188.12740521305025"/>
    <n v="193.70360387981202"/>
    <n v="199.1912711417765"/>
    <n v="201.49170562926608"/>
    <n v="202.56334588322605"/>
    <n v="195.17716588044976"/>
    <n v="194.2925685699546"/>
    <n v="191.79130210383789"/>
    <n v="191.540257006345"/>
    <n v="195.82027950444692"/>
    <n v="193.9222209931369"/>
    <n v="191.96584125285432"/>
    <n v="190.63991903419571"/>
    <n v="190.93573157570739"/>
    <n v="184.93231259909396"/>
    <n v="155.32937361543614"/>
    <n v="143.21045937170325"/>
    <n v="136.6361505008945"/>
    <n v="134.08792482532118"/>
    <n v="128.63905243593601"/>
    <n v="130.18062826154417"/>
    <n v="132.87771078372631"/>
    <n v="127.15932542339984"/>
    <n v="121.64851543051694"/>
    <n v="113.92412375646202"/>
    <n v="124.09675857365727"/>
    <n v="125.08851071034651"/>
    <n v="120.78100178101593"/>
    <n v="123.99704806520715"/>
    <n v="124.84376970574203"/>
    <n v="123.42563348392468"/>
    <n v="125.96920056284411"/>
    <n v="125.55381114332259"/>
    <n v="120.32619678509374"/>
    <n v="113.53141050413839"/>
    <n v="116.52298415652365"/>
    <x v="16"/>
    <x v="16"/>
    <x v="16"/>
    <x v="16"/>
    <x v="16"/>
    <x v="16"/>
    <x v="16"/>
    <x v="16"/>
    <x v="16"/>
    <x v="16"/>
    <x v="16"/>
    <n v="5.3537980284024567E-2"/>
    <n v="-1.9993084948318862E-2"/>
    <n v="2.7268338482280647E-3"/>
  </r>
  <r>
    <x v="2"/>
    <x v="17"/>
    <n v="47.709174563180007"/>
    <n v="54.281656356040003"/>
    <n v="54.018275061119994"/>
    <n v="56.094669892360002"/>
    <n v="63.90701053834001"/>
    <n v="67.531658558900006"/>
    <n v="63.161910924200001"/>
    <n v="66.636027446779991"/>
    <n v="64.981344986520014"/>
    <n v="59.204795214640008"/>
    <n v="56.423518733319995"/>
    <n v="62.489240886480005"/>
    <n v="63.898609469080007"/>
    <n v="65.717366702579994"/>
    <n v="66.242353096179997"/>
    <n v="66.177681975660022"/>
    <n v="58.920657920763439"/>
    <n v="57.397613542759657"/>
    <n v="54.393063154253653"/>
    <n v="55.306682107354618"/>
    <n v="62.669805773934613"/>
    <n v="63.597478507853467"/>
    <n v="60.977837759909931"/>
    <n v="59.663835495705584"/>
    <n v="53.984502077729935"/>
    <n v="55.846339405980004"/>
    <n v="65.521532816481553"/>
    <n v="59.994006402773834"/>
    <n v="63.375456351914032"/>
    <n v="68.189234007168778"/>
    <n v="65.380098869164755"/>
    <n v="79.077812108115026"/>
    <n v="69.165854857510993"/>
    <n v="64.861523695179457"/>
    <n v="61.495231220521219"/>
    <n v="57.525178078943753"/>
    <n v="57.679695957432642"/>
    <n v="56.791371944928557"/>
    <n v="61.99009642846876"/>
    <n v="56.010217170844776"/>
    <n v="53.278996571350049"/>
    <n v="61.671358527579528"/>
    <n v="56.838397654615072"/>
    <n v="54.155557694891996"/>
    <n v="50.554653900012504"/>
    <n v="51.260133490538244"/>
    <x v="17"/>
    <x v="17"/>
    <x v="17"/>
    <x v="17"/>
    <x v="17"/>
    <x v="17"/>
    <x v="17"/>
    <x v="17"/>
    <x v="17"/>
    <x v="17"/>
    <x v="17"/>
    <n v="5.0078684822319142E-2"/>
    <n v="-4.8720142969675639E-2"/>
    <n v="8.2921369119745016E-4"/>
  </r>
  <r>
    <x v="2"/>
    <x v="18"/>
    <n v="0"/>
    <n v="0"/>
    <n v="0"/>
    <n v="0"/>
    <n v="0"/>
    <n v="0"/>
    <n v="0"/>
    <n v="0"/>
    <n v="0"/>
    <n v="0"/>
    <n v="0"/>
    <n v="0"/>
    <n v="0"/>
    <n v="0"/>
    <n v="0"/>
    <n v="0"/>
    <n v="0"/>
    <n v="0"/>
    <n v="0"/>
    <n v="0"/>
    <n v="38.460509443759022"/>
    <n v="38.481198520982957"/>
    <n v="38.9602923635588"/>
    <n v="37.970498011484693"/>
    <n v="39.186289137509803"/>
    <n v="41.068896910458292"/>
    <n v="37.506717858443281"/>
    <n v="27.227019610424595"/>
    <n v="22.69624776083371"/>
    <n v="22.66441205830797"/>
    <n v="20.480396171782999"/>
    <n v="21.665290129597494"/>
    <n v="21.367259165616524"/>
    <n v="18.804407437282766"/>
    <n v="17.254376886424094"/>
    <n v="17.755884533922611"/>
    <n v="18.354887488969855"/>
    <n v="18.362612289999316"/>
    <n v="20.341366798487865"/>
    <n v="20.398013404619956"/>
    <n v="20.343258615855298"/>
    <n v="19.954479820183831"/>
    <n v="23.68478360630035"/>
    <n v="21.542621238300107"/>
    <n v="18.581710394831532"/>
    <n v="23.433973144390322"/>
    <x v="18"/>
    <x v="18"/>
    <x v="18"/>
    <x v="18"/>
    <x v="18"/>
    <x v="18"/>
    <x v="18"/>
    <x v="18"/>
    <x v="18"/>
    <x v="18"/>
    <x v="18"/>
    <n v="0.13554967086453851"/>
    <n v="-2.6254456449945285E-2"/>
    <n v="5.3096406357828346E-4"/>
  </r>
  <r>
    <x v="2"/>
    <x v="19"/>
    <n v="24.742679525813259"/>
    <n v="28.084303937812585"/>
    <n v="28.873022496350192"/>
    <n v="33.158795419253067"/>
    <n v="38.859456195936829"/>
    <n v="43.171360346070912"/>
    <n v="43.3494258585268"/>
    <n v="44.833987531000005"/>
    <n v="50.473107601000009"/>
    <n v="46.021633994999995"/>
    <n v="46.954906688400008"/>
    <n v="53.263952148000001"/>
    <n v="52.499971406000007"/>
    <n v="55.485803534698221"/>
    <n v="57.409149488243727"/>
    <n v="57.466832139964559"/>
    <n v="48.49535257210615"/>
    <n v="46.965492168295683"/>
    <n v="45.49450980737646"/>
    <n v="48.250541040027109"/>
    <n v="53.358505767589392"/>
    <n v="53.187401004808891"/>
    <n v="56.011566062141149"/>
    <n v="55.255099267375698"/>
    <n v="55.662782016366926"/>
    <n v="57.483254520977468"/>
    <n v="56.720753273073441"/>
    <n v="54.63399805543559"/>
    <n v="56.313060234300607"/>
    <n v="62.898384512028827"/>
    <n v="58.603723099696062"/>
    <n v="64.821915846191843"/>
    <n v="62.837438363773344"/>
    <n v="60.202368795322961"/>
    <n v="59.867311829170383"/>
    <n v="58.847214777291882"/>
    <n v="63.831117480427473"/>
    <n v="66.642638657944602"/>
    <n v="74.887636914679987"/>
    <n v="68.773534005772234"/>
    <n v="58.185752178398303"/>
    <n v="68.542489132030241"/>
    <n v="66.312411717793779"/>
    <n v="58.584235924671205"/>
    <n v="56.186145857831917"/>
    <n v="63.915201196110793"/>
    <x v="19"/>
    <x v="19"/>
    <x v="19"/>
    <x v="19"/>
    <x v="19"/>
    <x v="19"/>
    <x v="19"/>
    <x v="19"/>
    <x v="19"/>
    <x v="19"/>
    <x v="19"/>
    <n v="1.5109180607856043E-2"/>
    <n v="-4.1934169053879145E-2"/>
    <n v="1.0975689352745548E-3"/>
  </r>
  <r>
    <x v="2"/>
    <x v="20"/>
    <n v="329.44570428459048"/>
    <n v="330.97658983796265"/>
    <n v="355.93495291506207"/>
    <n v="369.27970358583536"/>
    <n v="404.40605072287758"/>
    <n v="433.73402569249913"/>
    <n v="453.56998463878961"/>
    <n v="477.78595356280567"/>
    <n v="518.8168970590624"/>
    <n v="500.47749729142237"/>
    <n v="457.11227166687809"/>
    <n v="509.5858039568713"/>
    <n v="493.07682273233729"/>
    <n v="497.65549731068774"/>
    <n v="510.16971824477184"/>
    <n v="485.03514982202796"/>
    <n v="441.82812847888971"/>
    <n v="418.58723742836298"/>
    <n v="402.80272374672734"/>
    <n v="387.69415102226031"/>
    <n v="381.81766714341404"/>
    <n v="369.91411300478114"/>
    <n v="362.37382904285664"/>
    <n v="359.13853572088419"/>
    <n v="370.49697207380791"/>
    <n v="367.24124105196319"/>
    <n v="390.664702417836"/>
    <n v="379.44317143254517"/>
    <n v="362.03008404479203"/>
    <n v="348.74280910682097"/>
    <n v="356.16136176884839"/>
    <n v="372.53567875361983"/>
    <n v="361.15774462130707"/>
    <n v="384.86412331789143"/>
    <n v="384.36304611469615"/>
    <n v="381.49977765265811"/>
    <n v="383.40746559350259"/>
    <n v="380.13045972451067"/>
    <n v="387.16293623861225"/>
    <n v="389.10860163104144"/>
    <n v="389.77074035061884"/>
    <n v="380.05182522358388"/>
    <n v="370.46447236958085"/>
    <n v="369.74678132901363"/>
    <n v="354.80286358440515"/>
    <n v="360.36216086818246"/>
    <x v="20"/>
    <x v="20"/>
    <x v="20"/>
    <x v="20"/>
    <x v="20"/>
    <x v="20"/>
    <x v="20"/>
    <x v="20"/>
    <x v="20"/>
    <x v="20"/>
    <x v="20"/>
    <n v="9.044280764153334E-2"/>
    <n v="-1.9810383012905164E-2"/>
    <n v="8.0731635795004801E-3"/>
  </r>
  <r>
    <x v="2"/>
    <x v="21"/>
    <n v="910.41384644070831"/>
    <n v="901.0377980138328"/>
    <n v="892.41612047997819"/>
    <n v="944.75539296144393"/>
    <n v="1011.9243712007434"/>
    <n v="1043.3942686615903"/>
    <n v="1045.1212740290819"/>
    <n v="1067.3267033382542"/>
    <n v="1116.4243956767659"/>
    <n v="1085.3204695056695"/>
    <n v="1025.2997072400949"/>
    <n v="1093.4117731718065"/>
    <n v="1072.513621774355"/>
    <n v="1052.7454965399209"/>
    <n v="1104.1950785402844"/>
    <n v="1077.8105888566306"/>
    <n v="1043.9031737893115"/>
    <n v="1003.3332309115536"/>
    <n v="1017.9506773603072"/>
    <n v="1038.3350074842213"/>
    <n v="1045.8139082910973"/>
    <n v="1037.2673261632472"/>
    <n v="1031.4312799667077"/>
    <n v="1017.0153615268052"/>
    <n v="1003.8150947462854"/>
    <n v="1007.6058813606267"/>
    <n v="969.70321026522925"/>
    <n v="923.71578641621613"/>
    <n v="916.27243624814434"/>
    <n v="896.93151141917178"/>
    <n v="889.40096887501295"/>
    <n v="914.84453762317014"/>
    <n v="887.99335532922589"/>
    <n v="879.03618431822872"/>
    <n v="855.91547088362609"/>
    <n v="854.42831400453474"/>
    <n v="871.67255396098449"/>
    <n v="859.04731797950535"/>
    <n v="861.99141276048761"/>
    <n v="847.52576672442274"/>
    <n v="826.31763002991534"/>
    <n v="843.77714802887874"/>
    <n v="811.06820516096388"/>
    <n v="809.36841343896833"/>
    <n v="753.58985135223952"/>
    <n v="783.16326024122816"/>
    <x v="21"/>
    <x v="21"/>
    <x v="21"/>
    <x v="21"/>
    <x v="21"/>
    <x v="21"/>
    <x v="21"/>
    <x v="21"/>
    <x v="21"/>
    <x v="21"/>
    <x v="21"/>
    <n v="4.9656678037941049E-2"/>
    <n v="-1.9232405570132616E-2"/>
    <n v="1.8560201879289636E-2"/>
  </r>
  <r>
    <x v="2"/>
    <x v="22"/>
    <n v="22.5119749582"/>
    <n v="23.730474640200004"/>
    <n v="25.962036995000002"/>
    <n v="27.221028712699997"/>
    <n v="27.841370412"/>
    <n v="29.822265400397001"/>
    <n v="37.219413936820672"/>
    <n v="41.860560914598636"/>
    <n v="48.938185264471095"/>
    <n v="48.249152857757494"/>
    <n v="56.170727523386503"/>
    <n v="63.064124786277794"/>
    <n v="67.132879139190692"/>
    <n v="65.207258466691897"/>
    <n v="54.083288666782252"/>
    <n v="52.938839753996888"/>
    <n v="52.596257134972134"/>
    <n v="52.584449168137517"/>
    <n v="54.844531828522989"/>
    <n v="56.882349781615126"/>
    <n v="60.227702783222909"/>
    <n v="60.13429325772244"/>
    <n v="67.061036420978951"/>
    <n v="71.653260164328373"/>
    <n v="78.500686112853941"/>
    <n v="81.520863377459264"/>
    <n v="81.547222415564335"/>
    <n v="84.188659608101347"/>
    <n v="85.37486710608826"/>
    <n v="86.688225688563747"/>
    <n v="88.722511965606643"/>
    <n v="89.886813035831295"/>
    <n v="93.329992883863383"/>
    <n v="98.801802240519024"/>
    <n v="97.273180844336864"/>
    <n v="102.60269690839313"/>
    <n v="104.72703839477259"/>
    <n v="103.74495235177454"/>
    <n v="107.47809153286195"/>
    <n v="107.4359813740449"/>
    <n v="107.77825609055675"/>
    <n v="108.28781008229655"/>
    <n v="112.75082804202304"/>
    <n v="107.76116135600157"/>
    <n v="102.67789732316623"/>
    <n v="94.602629126624123"/>
    <x v="22"/>
    <x v="22"/>
    <x v="22"/>
    <x v="22"/>
    <x v="22"/>
    <x v="22"/>
    <x v="22"/>
    <x v="22"/>
    <x v="22"/>
    <x v="22"/>
    <x v="22"/>
    <n v="1.198913967382631E-2"/>
    <n v="-5.0117536750060365E-2"/>
    <n v="1.6675585681158323E-3"/>
  </r>
  <r>
    <x v="2"/>
    <x v="23"/>
    <n v="59.502718567327726"/>
    <n v="59.348078204345946"/>
    <n v="55.282487010913044"/>
    <n v="56.421116543972815"/>
    <n v="59.530494445851502"/>
    <n v="62.968703384336514"/>
    <n v="64.080767569488557"/>
    <n v="65.443059970985246"/>
    <n v="69.889570031896"/>
    <n v="71.706927736899615"/>
    <n v="72.812397889850274"/>
    <n v="76.079493087548016"/>
    <n v="80.512704413278641"/>
    <n v="85.484965130637434"/>
    <n v="84.387847838974665"/>
    <n v="83.101752155240177"/>
    <n v="81.466603519869466"/>
    <n v="81.576957251329091"/>
    <n v="77.761197485308642"/>
    <n v="79.279404928992335"/>
    <n v="79.526354093650411"/>
    <n v="77.909015988714202"/>
    <n v="79.198594794959192"/>
    <n v="75.056122317554653"/>
    <n v="71.338962287380568"/>
    <n v="70.922283592605652"/>
    <n v="65.646848181967897"/>
    <n v="62.085281490668649"/>
    <n v="58.781350661730301"/>
    <n v="58.186868292578687"/>
    <n v="57.92326364017319"/>
    <n v="58.757453571965506"/>
    <n v="57.249525916025021"/>
    <n v="57.877595128028801"/>
    <n v="58.620243022569568"/>
    <n v="55.316719687891727"/>
    <n v="56.673316994498187"/>
    <n v="55.928431741163898"/>
    <n v="58.024972389573243"/>
    <n v="57.344361110019321"/>
    <n v="57.530686134408562"/>
    <n v="57.403368490078861"/>
    <n v="55.405866025189297"/>
    <n v="54.193253421390722"/>
    <n v="48.22808167874831"/>
    <n v="48.707748551788441"/>
    <x v="23"/>
    <x v="23"/>
    <x v="23"/>
    <x v="23"/>
    <x v="23"/>
    <x v="23"/>
    <x v="23"/>
    <x v="23"/>
    <x v="23"/>
    <x v="23"/>
    <x v="23"/>
    <n v="2.8016953928312605E-2"/>
    <n v="-6.2619262317121782E-3"/>
    <n v="1.3492679344778342E-3"/>
  </r>
  <r>
    <x v="2"/>
    <x v="24"/>
    <n v="1.4972161402704001"/>
    <n v="1.6026794123856003"/>
    <n v="1.5459422036064003"/>
    <n v="1.6548859176096"/>
    <n v="1.5064288446672003"/>
    <n v="1.5281973288592001"/>
    <n v="1.6630349148879999"/>
    <n v="1.7798646038080006"/>
    <n v="2.0353892799711999"/>
    <n v="1.9043736110255998"/>
    <n v="1.7877253714000003"/>
    <n v="1.8153756862000001"/>
    <n v="1.885401919"/>
    <n v="2.0096835354000002"/>
    <n v="1.9956496308"/>
    <n v="1.8856697134"/>
    <n v="1.8823878518799999"/>
    <n v="1.7210865890800002"/>
    <n v="1.7497981136400003"/>
    <n v="1.8726362785199999"/>
    <n v="1.8731135446800002"/>
    <n v="1.9156359080400001"/>
    <n v="1.9877853420400002"/>
    <n v="2.0820165156399999"/>
    <n v="2.2353480875200002"/>
    <n v="2.24192660836"/>
    <n v="2.1248587796800003"/>
    <n v="2.2168407863200006"/>
    <n v="2.3044341321999999"/>
    <n v="2.3269232612800002"/>
    <n v="2.3710629890800003"/>
    <n v="2.6254839254800002"/>
    <n v="2.6008611030800002"/>
    <n v="2.60766449624"/>
    <n v="2.6459612025200006"/>
    <n v="2.7810372633200005"/>
    <n v="2.6534323080800006"/>
    <n v="2.7588562489999999"/>
    <n v="2.7936083101859186"/>
    <n v="2.8971816588248456"/>
    <n v="2.9022840880312808"/>
    <n v="2.9545449871541507"/>
    <n v="3.0596932719146865"/>
    <n v="2.7979192155263086"/>
    <n v="2.6139981002611199"/>
    <n v="2.5332165606108652"/>
    <x v="24"/>
    <x v="24"/>
    <x v="24"/>
    <x v="24"/>
    <x v="24"/>
    <x v="24"/>
    <x v="24"/>
    <x v="24"/>
    <x v="24"/>
    <x v="24"/>
    <x v="24"/>
    <n v="2.211759299599092E-2"/>
    <n v="-3.0108442752787568E-2"/>
    <n v="5.4589163891123439E-5"/>
  </r>
  <r>
    <x v="2"/>
    <x v="25"/>
    <n v="19.982601366800001"/>
    <n v="22.673314217299996"/>
    <n v="24.689881678300001"/>
    <n v="29.204671778799998"/>
    <n v="29.125742823099998"/>
    <n v="21.469484794500001"/>
    <n v="22.440988755900001"/>
    <n v="23.235063468299998"/>
    <n v="24.264502702400002"/>
    <n v="24.7584318145"/>
    <n v="23.237374186000004"/>
    <n v="23.789936805900002"/>
    <n v="24.980945264599999"/>
    <n v="26.216084450000007"/>
    <n v="28.686042069699997"/>
    <n v="27.372364916199999"/>
    <n v="26.4491544547"/>
    <n v="26.058632277400001"/>
    <n v="25.744902625800002"/>
    <n v="25.353076012399999"/>
    <n v="26.854816539799998"/>
    <n v="28.632124787707689"/>
    <n v="29.743970791057194"/>
    <n v="29.092349168991653"/>
    <n v="29.814175901419038"/>
    <n v="30.955629530766945"/>
    <n v="31.599196717775122"/>
    <n v="31.751463739676144"/>
    <n v="32.210617884047444"/>
    <n v="33.143440680516221"/>
    <n v="33.922930617146982"/>
    <n v="35.654690079880702"/>
    <n v="37.351750599964767"/>
    <n v="40.004190339922125"/>
    <n v="42.124477298133137"/>
    <n v="43.586663386068437"/>
    <n v="46.375149036027317"/>
    <n v="45.664778040612838"/>
    <n v="45.282530373752628"/>
    <n v="45.51288142821145"/>
    <n v="47.670234503751409"/>
    <n v="47.540052363904003"/>
    <n v="48.286947302702934"/>
    <n v="47.795928594812665"/>
    <n v="42.820963084441516"/>
    <n v="42.525175595094929"/>
    <x v="25"/>
    <x v="25"/>
    <x v="25"/>
    <x v="25"/>
    <x v="25"/>
    <x v="25"/>
    <x v="25"/>
    <x v="25"/>
    <x v="25"/>
    <x v="25"/>
    <x v="25"/>
    <n v="5.5739247101936451E-2"/>
    <n v="-1.1061351048967549E-2"/>
    <n v="1.0264653694604818E-3"/>
  </r>
  <r>
    <x v="2"/>
    <x v="26"/>
    <n v="204.86931277739433"/>
    <n v="222.68222264247049"/>
    <n v="246.18206430415827"/>
    <n v="266.46807459702177"/>
    <n v="288.27262103849353"/>
    <n v="320.40918986314182"/>
    <n v="342.31067806152197"/>
    <n v="357.75973223316231"/>
    <n v="374.83404611328774"/>
    <n v="374.93123161498539"/>
    <n v="368.74328798627437"/>
    <n v="384.34656354585195"/>
    <n v="378.73765272180981"/>
    <n v="377.1578396445824"/>
    <n v="388.84463081706173"/>
    <n v="383.18452804613162"/>
    <n v="374.05026451455967"/>
    <n v="370.58485736146878"/>
    <n v="353.13154666038213"/>
    <n v="355.4553973246426"/>
    <n v="354.39006732568595"/>
    <n v="362.55438356020659"/>
    <n v="378.15893677241218"/>
    <n v="383.84878132114403"/>
    <n v="403.21676506659981"/>
    <n v="403.7807453674734"/>
    <n v="407.19477124146204"/>
    <n v="403.61618356243446"/>
    <n v="396.50903879564697"/>
    <n v="393.37848289680124"/>
    <n v="413.11558196127874"/>
    <n v="407.86285901059898"/>
    <n v="414.46130318496546"/>
    <n v="426.31358731409574"/>
    <n v="427.21315989861358"/>
    <n v="434.37850298405823"/>
    <n v="429.51638259658068"/>
    <n v="433.0112573098254"/>
    <n v="450.8084206885153"/>
    <n v="468.29144706182609"/>
    <n v="470.19662548670175"/>
    <n v="467.08061235695328"/>
    <n v="458.03392872002559"/>
    <n v="442.47793238792991"/>
    <n v="391.53537394409528"/>
    <n v="397.11613954658515"/>
    <x v="26"/>
    <x v="26"/>
    <x v="26"/>
    <x v="26"/>
    <x v="26"/>
    <x v="26"/>
    <x v="26"/>
    <x v="26"/>
    <x v="26"/>
    <x v="26"/>
    <x v="26"/>
    <n v="9.9462743547761523E-2"/>
    <n v="-2.1962814875182368E-2"/>
    <n v="9.1833594877424943E-3"/>
  </r>
  <r>
    <x v="2"/>
    <x v="27"/>
    <n v="0"/>
    <n v="0"/>
    <n v="0"/>
    <n v="0"/>
    <n v="0"/>
    <n v="0"/>
    <n v="0"/>
    <n v="0"/>
    <n v="0"/>
    <n v="0"/>
    <n v="0"/>
    <n v="0"/>
    <n v="0"/>
    <n v="0"/>
    <n v="0"/>
    <n v="0"/>
    <n v="0"/>
    <n v="0"/>
    <n v="0"/>
    <n v="0"/>
    <n v="25.224327778951015"/>
    <n v="23.327720851029184"/>
    <n v="20.321346759307144"/>
    <n v="19.414880044219604"/>
    <n v="18.799167691864305"/>
    <n v="18.445459632820089"/>
    <n v="17.585257410239588"/>
    <n v="12.849427598472566"/>
    <n v="10.757171256230087"/>
    <n v="9.8737359970654222"/>
    <n v="9.1320633444112964"/>
    <n v="9.197267328589545"/>
    <n v="8.3099586506591585"/>
    <n v="8.0312632626898335"/>
    <n v="7.3804378347342903"/>
    <n v="6.946310732883723"/>
    <n v="7.7081304831390414"/>
    <n v="7.9120088502878998"/>
    <n v="7.882043745693962"/>
    <n v="8.4556251615214126"/>
    <n v="8.6796003034250813"/>
    <n v="8.4424966784011044"/>
    <n v="8.8185808789592901"/>
    <n v="8.6398883984181865"/>
    <n v="7.9358994760534767"/>
    <n v="9.2374148252855885"/>
    <x v="27"/>
    <x v="27"/>
    <x v="27"/>
    <x v="27"/>
    <x v="27"/>
    <x v="27"/>
    <x v="27"/>
    <x v="27"/>
    <x v="27"/>
    <x v="27"/>
    <x v="27"/>
    <n v="4.2454733835072922E-2"/>
    <n v="-1.1652909741309614E-2"/>
    <n v="2.1787429215567038E-4"/>
  </r>
  <r>
    <x v="2"/>
    <x v="28"/>
    <n v="0"/>
    <n v="0"/>
    <n v="0"/>
    <n v="0"/>
    <n v="0"/>
    <n v="0"/>
    <n v="0"/>
    <n v="0"/>
    <n v="0"/>
    <n v="0"/>
    <n v="0"/>
    <n v="0"/>
    <n v="0"/>
    <n v="0"/>
    <n v="0"/>
    <n v="0"/>
    <n v="0"/>
    <n v="0"/>
    <n v="0"/>
    <n v="0"/>
    <n v="37.430728406339085"/>
    <n v="33.551080264966103"/>
    <n v="36.0013995897896"/>
    <n v="35.388810246543301"/>
    <n v="36.231775537800154"/>
    <n v="36.065443568224381"/>
    <n v="38.966130678121466"/>
    <n v="20.724821880002786"/>
    <n v="16.370777295709814"/>
    <n v="15.444618194858011"/>
    <n v="14.316849644088709"/>
    <n v="14.805590931826252"/>
    <n v="14.086346700308312"/>
    <n v="14.702532147798683"/>
    <n v="12.705474400442458"/>
    <n v="10.885190045368049"/>
    <n v="12.098785928398994"/>
    <n v="11.582383747426471"/>
    <n v="11.755683837970381"/>
    <n v="12.254688333718548"/>
    <n v="13.138570909111246"/>
    <n v="13.390609601382623"/>
    <n v="13.147379766492046"/>
    <n v="13.277188843748366"/>
    <n v="12.030444004836893"/>
    <n v="13.160316211001909"/>
    <x v="28"/>
    <x v="28"/>
    <x v="28"/>
    <x v="28"/>
    <x v="28"/>
    <x v="28"/>
    <x v="28"/>
    <x v="28"/>
    <x v="28"/>
    <x v="28"/>
    <x v="28"/>
    <n v="3.4525418028869215E-2"/>
    <n v="-2.0397677949469672E-3"/>
    <n v="3.5804497708685572E-4"/>
  </r>
  <r>
    <x v="2"/>
    <x v="29"/>
    <n v="13.38389054588"/>
    <n v="12.704714322720001"/>
    <n v="12.405156766440001"/>
    <n v="13.401969236680001"/>
    <n v="14.409077660440001"/>
    <n v="14.927507975900001"/>
    <n v="14.24745104976"/>
    <n v="14.540692411080002"/>
    <n v="15.218406741480001"/>
    <n v="15.445947024119999"/>
    <n v="12.58563843028"/>
    <n v="12.465522917960001"/>
    <n v="11.42921971288"/>
    <n v="11.877484228480002"/>
    <n v="12.300461433600001"/>
    <n v="11.401738633659999"/>
    <n v="9.6401390342800006"/>
    <n v="9.0338845102800001"/>
    <n v="8.4203594631600005"/>
    <n v="9.1596364326399993"/>
    <n v="9.4015688787600009"/>
    <n v="9.0799516809800007"/>
    <n v="8.2946220491800027"/>
    <n v="8.4968546097000015"/>
    <n v="9.8714759933600025"/>
    <n v="10.320971757353844"/>
    <n v="10.985295856283635"/>
    <n v="10.955761899563857"/>
    <n v="11.125233005479432"/>
    <n v="10.563214785738381"/>
    <n v="8.7037558464037375"/>
    <n v="8.930599897090616"/>
    <n v="8.5485045006979394"/>
    <n v="8.0252426642716905"/>
    <n v="8.5002318757444204"/>
    <n v="9.0372242612056688"/>
    <n v="9.7057677865868275"/>
    <n v="10.463742034659337"/>
    <n v="11.009677225628369"/>
    <n v="12.500873501418448"/>
    <n v="12.786984146668846"/>
    <n v="12.494310673043143"/>
    <n v="12.008025519170502"/>
    <n v="11.942217074773428"/>
    <n v="11.362151691241486"/>
    <n v="11.961087658804326"/>
    <x v="29"/>
    <x v="29"/>
    <x v="29"/>
    <x v="29"/>
    <x v="29"/>
    <x v="29"/>
    <x v="29"/>
    <x v="29"/>
    <x v="29"/>
    <x v="29"/>
    <x v="29"/>
    <n v="3.6156097956545397E-2"/>
    <n v="-2.3054439287645168E-2"/>
    <n v="2.7411838903354687E-4"/>
  </r>
  <r>
    <x v="2"/>
    <x v="30"/>
    <n v="112.97627449550001"/>
    <n v="117.7611984446"/>
    <n v="122.83207556320001"/>
    <n v="138.2206632239"/>
    <n v="149.0947785182"/>
    <n v="166.95109822136175"/>
    <n v="171.88185897767198"/>
    <n v="196.73301808355632"/>
    <n v="206.28506937589847"/>
    <n v="189.18199330739472"/>
    <n v="184.91650287340622"/>
    <n v="203.40737478577972"/>
    <n v="200.01161065523081"/>
    <n v="184.61615252048625"/>
    <n v="191.32940889218565"/>
    <n v="180.93781166908826"/>
    <n v="174.02120039767223"/>
    <n v="168.43662111326569"/>
    <n v="164.70663115684525"/>
    <n v="169.77464807145213"/>
    <n v="172.74723783418182"/>
    <n v="174.90815680465815"/>
    <n v="182.46465547660335"/>
    <n v="187.82320462669136"/>
    <n v="188.41614733040748"/>
    <n v="191.87251898748067"/>
    <n v="199.60632030450134"/>
    <n v="200.10237670050165"/>
    <n v="204.98697939095663"/>
    <n v="202.21493122964822"/>
    <n v="208.59008518295911"/>
    <n v="219.55741648993674"/>
    <n v="217.23675409161979"/>
    <n v="218.06289993896308"/>
    <n v="215.11092765406124"/>
    <n v="216.19551366309506"/>
    <n v="225.9075141522757"/>
    <n v="225.95513436873441"/>
    <n v="225.43784900170661"/>
    <n v="231.40634658123929"/>
    <n v="233.10216675397166"/>
    <n v="231.60130261719468"/>
    <n v="229.132237475473"/>
    <n v="227.21960963762317"/>
    <n v="217.67541473025432"/>
    <n v="226.51920137019732"/>
    <x v="30"/>
    <x v="30"/>
    <x v="30"/>
    <x v="30"/>
    <x v="30"/>
    <x v="30"/>
    <x v="30"/>
    <x v="30"/>
    <x v="30"/>
    <x v="30"/>
    <x v="30"/>
    <n v="2.2999126081503007E-2"/>
    <n v="-2.0611946581821416E-2"/>
    <n v="5.2584487120565862E-3"/>
  </r>
  <r>
    <x v="2"/>
    <x v="31"/>
    <n v="0"/>
    <n v="0"/>
    <n v="0"/>
    <n v="0"/>
    <n v="0"/>
    <n v="0"/>
    <n v="0"/>
    <n v="0"/>
    <n v="0"/>
    <n v="0"/>
    <n v="0"/>
    <n v="0"/>
    <n v="0"/>
    <n v="0"/>
    <n v="0"/>
    <n v="0"/>
    <n v="0"/>
    <n v="0"/>
    <n v="0"/>
    <n v="0"/>
    <n v="0"/>
    <n v="0"/>
    <n v="0"/>
    <n v="0"/>
    <n v="0"/>
    <n v="8.7630393924617813"/>
    <n v="8.541813246526802"/>
    <n v="8.7464612135857394"/>
    <n v="9.057007715824982"/>
    <n v="8.4595778172794915"/>
    <n v="8.4414758469050035"/>
    <n v="9.6388391949223209"/>
    <n v="8.6067229202259004"/>
    <n v="9.9283166940946526"/>
    <n v="9.1010278120855457"/>
    <n v="8.7361003651925824"/>
    <n v="8.816438103220996"/>
    <n v="8.2839139731669764"/>
    <n v="8.9997572179111796"/>
    <n v="8.7258929015122568"/>
    <n v="9.0702095393083688"/>
    <n v="9.069917003335215"/>
    <n v="9.5311256534559163"/>
    <n v="9.3633047817887114"/>
    <n v="8.7472239609085705"/>
    <n v="8.5267143940104244"/>
    <x v="31"/>
    <x v="31"/>
    <x v="31"/>
    <x v="31"/>
    <x v="31"/>
    <x v="31"/>
    <x v="31"/>
    <x v="31"/>
    <x v="31"/>
    <x v="31"/>
    <x v="31"/>
    <n v="3.6868156690148313E-2"/>
    <n v="-3.0378794178058555E-2"/>
    <n v="2.0259197345864392E-4"/>
  </r>
  <r>
    <x v="2"/>
    <x v="32"/>
    <n v="17.714317637539786"/>
    <n v="19.417246741100939"/>
    <n v="19.992400000395467"/>
    <n v="21.896154995498907"/>
    <n v="23.9599391466367"/>
    <n v="26.749879819576346"/>
    <n v="26.502762422362125"/>
    <n v="27.904402851056481"/>
    <n v="28.0215081277053"/>
    <n v="26.206384010666824"/>
    <n v="26.886772483497431"/>
    <n v="29.623895660679715"/>
    <n v="29.458318445214267"/>
    <n v="31.271678539366043"/>
    <n v="32.647202067500352"/>
    <n v="30.11465124540241"/>
    <n v="28.501033596340807"/>
    <n v="27.331781632923263"/>
    <n v="27.289063124492724"/>
    <n v="27.314894608807581"/>
    <n v="28.689577486897015"/>
    <n v="31.082812987919109"/>
    <n v="30.206252639099169"/>
    <n v="29.789472665266818"/>
    <n v="30.196586582333495"/>
    <n v="29.00515720334209"/>
    <n v="27.330920837244577"/>
    <n v="28.892563814927666"/>
    <n v="29.77695379092297"/>
    <n v="31.574880665600251"/>
    <n v="31.622422551315744"/>
    <n v="34.276617042561433"/>
    <n v="35.537173922151354"/>
    <n v="36.486945080000773"/>
    <n v="36.160355444392536"/>
    <n v="33.944443245848191"/>
    <n v="36.349220652242309"/>
    <n v="35.675881964741862"/>
    <n v="37.14841197421925"/>
    <n v="37.652326528632791"/>
    <n v="36.647097454309545"/>
    <n v="36.944292753084611"/>
    <n v="36.522217690509493"/>
    <n v="36.119322766898577"/>
    <n v="36.151830894297206"/>
    <n v="37.464632985368752"/>
    <x v="32"/>
    <x v="32"/>
    <x v="32"/>
    <x v="32"/>
    <x v="32"/>
    <x v="32"/>
    <x v="32"/>
    <x v="32"/>
    <x v="32"/>
    <x v="32"/>
    <x v="32"/>
    <n v="1.5423618663282568E-2"/>
    <n v="-1.0634307991008285E-2"/>
    <n v="9.8459554548226591E-4"/>
  </r>
  <r>
    <x v="2"/>
    <x v="33"/>
    <n v="252.96025599333589"/>
    <n v="257.24361695564028"/>
    <n v="263.50184840756845"/>
    <n v="281.55390164516945"/>
    <n v="299.01926076855671"/>
    <n v="312.78901802108305"/>
    <n v="321.87938007256076"/>
    <n v="339.42172344664209"/>
    <n v="342.69624043511448"/>
    <n v="352.11824992745943"/>
    <n v="380.05299784286143"/>
    <n v="400.62917995015073"/>
    <n v="417.36994036863263"/>
    <n v="437.46786679475485"/>
    <n v="443.78965687538147"/>
    <n v="465.86391886657577"/>
    <n v="419.33141872538658"/>
    <n v="428.60792136708358"/>
    <n v="429.64877289321242"/>
    <n v="447.31306513137218"/>
    <n v="457.6718624035351"/>
    <n v="469.38577788201718"/>
    <n v="485.60149830722088"/>
    <n v="474.7986334531995"/>
    <n v="456.63796814818323"/>
    <n v="373.50117178825343"/>
    <n v="368.44571344490697"/>
    <n v="353.12315819790609"/>
    <n v="352.23361440354347"/>
    <n v="334.2973024473539"/>
    <n v="341.33576833810201"/>
    <n v="355.04568719611996"/>
    <n v="350.49758006839693"/>
    <n v="330.88320396893545"/>
    <n v="323.78271600647963"/>
    <n v="299.77550862376938"/>
    <n v="297.85375454865317"/>
    <n v="294.41370752319182"/>
    <n v="303.51595510715947"/>
    <n v="301.89892248000706"/>
    <n v="307.24177581867059"/>
    <n v="320.73473128156866"/>
    <n v="317.48696647202706"/>
    <n v="319.52435453113281"/>
    <n v="305.31306665744165"/>
    <n v="323.82231030054913"/>
    <x v="33"/>
    <x v="33"/>
    <x v="33"/>
    <x v="33"/>
    <x v="33"/>
    <x v="33"/>
    <x v="33"/>
    <x v="33"/>
    <x v="33"/>
    <x v="33"/>
    <x v="33"/>
    <n v="9.0615055124103172E-2"/>
    <n v="-4.687825693057035E-3"/>
    <n v="9.1234239830256629E-3"/>
  </r>
  <r>
    <x v="2"/>
    <x v="34"/>
    <n v="10.523820748"/>
    <n v="10.759803920200001"/>
    <n v="11.6159573909"/>
    <n v="12.047448490500001"/>
    <n v="12.380001520499999"/>
    <n v="14.887478141404999"/>
    <n v="16.487936820663002"/>
    <n v="17.683563211814999"/>
    <n v="20.100026229196001"/>
    <n v="20.995755637279998"/>
    <n v="21.831668861017995"/>
    <n v="22.840717854592999"/>
    <n v="22.177952379089998"/>
    <n v="23.300513958210999"/>
    <n v="24.903998230244"/>
    <n v="26.336673576083996"/>
    <n v="28.335190405258103"/>
    <n v="28.383127371568214"/>
    <n v="29.469298718069087"/>
    <n v="28.354325791982347"/>
    <n v="27.401548832902208"/>
    <n v="30.937288414240321"/>
    <n v="31.579174906460416"/>
    <n v="32.572077201199953"/>
    <n v="40.96599313731091"/>
    <n v="39.108681205458822"/>
    <n v="42.096224415249551"/>
    <n v="46.038858767835961"/>
    <n v="45.151203228273268"/>
    <n v="45.628645965986422"/>
    <n v="52.967091500682685"/>
    <n v="50.378312575248977"/>
    <n v="50.943070759290514"/>
    <n v="56.707044697603934"/>
    <n v="62.203035965818991"/>
    <n v="61.348877333510245"/>
    <n v="60.228250199414738"/>
    <n v="63.399715271053587"/>
    <n v="59.929416060806176"/>
    <n v="62.071663187183972"/>
    <n v="64.584211357046783"/>
    <n v="59.625780895730792"/>
    <n v="58.369652824828158"/>
    <n v="57.513217095794523"/>
    <n v="56.945899228496067"/>
    <n v="51.525398845719053"/>
    <x v="34"/>
    <x v="34"/>
    <x v="34"/>
    <x v="34"/>
    <x v="34"/>
    <x v="34"/>
    <x v="34"/>
    <x v="34"/>
    <x v="34"/>
    <x v="34"/>
    <x v="34"/>
    <n v="-2.2294510426542513E-2"/>
    <n v="-2.5516931261647335E-2"/>
    <n v="1.1719114264809999E-3"/>
  </r>
  <r>
    <x v="2"/>
    <x v="35"/>
    <n v="68.052326870102391"/>
    <n v="72.519285334541308"/>
    <n v="80.735921239395438"/>
    <n v="86.008879285621816"/>
    <n v="98.564122039572865"/>
    <n v="105.00485008272133"/>
    <n v="110.13900358324"/>
    <n v="114.56597886869001"/>
    <n v="125.79055174073"/>
    <n v="125.97225694701001"/>
    <n v="136.82971552101"/>
    <n v="148.01591472302999"/>
    <n v="156.23262489473498"/>
    <n v="169.39946556632998"/>
    <n v="174.23981581987999"/>
    <n v="174.48270338016002"/>
    <n v="174.43161284068003"/>
    <n v="172.40074654763001"/>
    <n v="174.17976517939002"/>
    <n v="171.79240349657996"/>
    <n v="172.52036403439001"/>
    <n v="178.01150650797999"/>
    <n v="186.18617614368003"/>
    <n v="188.14724967667999"/>
    <n v="189.41529008398001"/>
    <n v="178.23540513536801"/>
    <n v="143.32774149624976"/>
    <n v="125.12338370327883"/>
    <n v="122.21161639008314"/>
    <n v="117.87240907406638"/>
    <n v="127.64799178991211"/>
    <n v="126.19086419174164"/>
    <n v="115.06093747046945"/>
    <n v="101.71714205076464"/>
    <n v="86.335768202164985"/>
    <n v="88.857993850254559"/>
    <n v="90.937682958422911"/>
    <n v="94.10148064884244"/>
    <n v="98.199429003479366"/>
    <n v="99.636640741829353"/>
    <n v="95.632043723406611"/>
    <n v="101.33125707619755"/>
    <n v="97.826550087197532"/>
    <n v="95.601250248892583"/>
    <n v="80.577165975236412"/>
    <n v="78.153201296823539"/>
    <x v="35"/>
    <x v="35"/>
    <x v="35"/>
    <x v="35"/>
    <x v="35"/>
    <x v="35"/>
    <x v="35"/>
    <x v="35"/>
    <x v="35"/>
    <x v="35"/>
    <x v="35"/>
    <n v="9.1993076262741225E-2"/>
    <n v="-1.8856985840721707E-2"/>
    <n v="2.0753477833275677E-3"/>
  </r>
  <r>
    <x v="2"/>
    <x v="36"/>
    <n v="31.050590101579658"/>
    <n v="32.071467993548367"/>
    <n v="32.172465052212033"/>
    <n v="35.109524160308105"/>
    <n v="37.021858459709385"/>
    <n v="39.738035709656621"/>
    <n v="42.52361761147813"/>
    <n v="44.318789179908244"/>
    <n v="45.698860542480702"/>
    <n v="46.794501130957087"/>
    <n v="49.003995371726816"/>
    <n v="50.456271566812902"/>
    <n v="52.778374881035944"/>
    <n v="55.503774317641408"/>
    <n v="56.539888692900014"/>
    <n v="56.775303912551713"/>
    <n v="55.872598364927441"/>
    <n v="55.018898079535177"/>
    <n v="54.834135035379617"/>
    <n v="58.764119724308941"/>
    <n v="58.527195167103585"/>
    <n v="55.72934529762442"/>
    <n v="56.82409727197814"/>
    <n v="57.422894158049978"/>
    <n v="53.434128436157984"/>
    <n v="54.833602523324451"/>
    <n v="48.484004729738167"/>
    <n v="45.953434904143293"/>
    <n v="43.232926043354439"/>
    <n v="40.13061660647999"/>
    <n v="40.780403614853299"/>
    <n v="40.915038673633518"/>
    <n v="39.510860145132739"/>
    <n v="39.123194152368264"/>
    <n v="38.252154903864756"/>
    <n v="36.334135267384291"/>
    <n v="39.070531311426187"/>
    <n v="38.551214222807801"/>
    <n v="39.143372330846418"/>
    <n v="38.046057435606478"/>
    <n v="38.971380962976788"/>
    <n v="37.439361183645524"/>
    <n v="35.224572476259446"/>
    <n v="36.416932159043391"/>
    <n v="33.624636445224397"/>
    <n v="36.143929217256989"/>
    <x v="36"/>
    <x v="36"/>
    <x v="36"/>
    <x v="36"/>
    <x v="36"/>
    <x v="36"/>
    <x v="36"/>
    <x v="36"/>
    <x v="36"/>
    <x v="36"/>
    <x v="36"/>
    <n v="0.14381701753135623"/>
    <n v="-6.5703505924341599E-3"/>
    <n v="9.3696139588381449E-4"/>
  </r>
  <r>
    <x v="2"/>
    <x v="37"/>
    <n v="0"/>
    <n v="0"/>
    <n v="0"/>
    <n v="0"/>
    <n v="0"/>
    <n v="0"/>
    <n v="0"/>
    <n v="0"/>
    <n v="0"/>
    <n v="0"/>
    <n v="0"/>
    <n v="0"/>
    <n v="0"/>
    <n v="0"/>
    <n v="0"/>
    <n v="0"/>
    <n v="0"/>
    <n v="0"/>
    <n v="0"/>
    <n v="0"/>
    <n v="0"/>
    <n v="0"/>
    <n v="0"/>
    <n v="0"/>
    <n v="0"/>
    <n v="13.301774120029584"/>
    <n v="12.485484003939982"/>
    <n v="12.255159714131789"/>
    <n v="12.993134220456129"/>
    <n v="13.121405430829077"/>
    <n v="13.945718728802442"/>
    <n v="14.675465064479056"/>
    <n v="15.233442808072516"/>
    <n v="14.7001008607802"/>
    <n v="14.281209318165017"/>
    <n v="13.998305696413901"/>
    <n v="14.68794186175885"/>
    <n v="14.947948864180956"/>
    <n v="14.780808457172199"/>
    <n v="15.014756104828926"/>
    <n v="15.214929339220737"/>
    <n v="15.646141889961516"/>
    <n v="15.688143540779251"/>
    <n v="16.822663178593491"/>
    <n v="14.972277216648857"/>
    <n v="15.236084627386244"/>
    <x v="37"/>
    <x v="37"/>
    <x v="37"/>
    <x v="37"/>
    <x v="37"/>
    <x v="37"/>
    <x v="37"/>
    <x v="37"/>
    <x v="37"/>
    <x v="37"/>
    <x v="37"/>
    <n v="-1.7506364432359089E-2"/>
    <n v="-2.6563245521275425E-2"/>
    <n v="3.4293901334144677E-4"/>
  </r>
  <r>
    <x v="2"/>
    <x v="38"/>
    <n v="80.433101440499996"/>
    <n v="84.715756599599999"/>
    <n v="95.481917195999998"/>
    <n v="99.136070312499996"/>
    <n v="108.56326994840002"/>
    <n v="121.05783081920002"/>
    <n v="126.77987101900001"/>
    <n v="135.54115689580001"/>
    <n v="155.4356906356"/>
    <n v="162.00611518110003"/>
    <n v="168.38000545599871"/>
    <n v="185.19683439328398"/>
    <n v="179.16726527790797"/>
    <n v="174.13621466101318"/>
    <n v="186.59617794400003"/>
    <n v="208.23258947573214"/>
    <n v="211.93865545935458"/>
    <n v="208.61348535623108"/>
    <n v="211.40082339343945"/>
    <n v="201.850273772549"/>
    <n v="194.38629299745111"/>
    <n v="196.91409319968264"/>
    <n v="203.44145744157592"/>
    <n v="196.46816507011175"/>
    <n v="217.19371968955488"/>
    <n v="214.60154542884248"/>
    <n v="220.41050231540297"/>
    <n v="241.01282401114997"/>
    <n v="226.02908251141028"/>
    <n v="234.13301674181687"/>
    <n v="247.91568249808577"/>
    <n v="244.21286838970195"/>
    <n v="263.64034135575832"/>
    <n v="274.258652995136"/>
    <n v="298.79314028158404"/>
    <n v="309.32446122503961"/>
    <n v="313.99185036216812"/>
    <n v="332.30141009864207"/>
    <n v="340.08160005336896"/>
    <n v="362.09397793486062"/>
    <n v="374.94185660142438"/>
    <n v="369.37048219646726"/>
    <n v="380.53829693307853"/>
    <n v="354.79975480488139"/>
    <n v="316.27354260355622"/>
    <n v="300.1498569285834"/>
    <x v="38"/>
    <x v="38"/>
    <x v="38"/>
    <x v="38"/>
    <x v="38"/>
    <x v="38"/>
    <x v="38"/>
    <x v="38"/>
    <x v="38"/>
    <x v="38"/>
    <x v="38"/>
    <n v="0.10208260158577565"/>
    <n v="-2.250412841966698E-2"/>
    <n v="7.2518745636624624E-3"/>
  </r>
  <r>
    <x v="2"/>
    <x v="39"/>
    <n v="68.782632871800232"/>
    <n v="76.062603251308218"/>
    <n v="75.180685628898885"/>
    <n v="83.770810141393909"/>
    <n v="88.754137048329866"/>
    <n v="96.917322043876993"/>
    <n v="89.822056359381421"/>
    <n v="91.362283343565196"/>
    <n v="93.097734372587297"/>
    <n v="86.023402026334438"/>
    <n v="85.402477144988964"/>
    <n v="92.940283404354517"/>
    <n v="89.242366210305519"/>
    <n v="104.7353341996245"/>
    <n v="114.44357574762189"/>
    <n v="100.32915653453236"/>
    <n v="89.557980050867258"/>
    <n v="83.447516342223764"/>
    <n v="73.609410261954807"/>
    <n v="71.425640721222763"/>
    <n v="79.220058771621723"/>
    <n v="84.48286034721481"/>
    <n v="73.740613569165234"/>
    <n v="69.142041320929806"/>
    <n v="66.449645084708735"/>
    <n v="67.36859426479009"/>
    <n v="59.691348921084909"/>
    <n v="61.52963207207501"/>
    <n v="60.986082059833286"/>
    <n v="64.234921802648259"/>
    <n v="61.538876707401549"/>
    <n v="66.769287856909685"/>
    <n v="61.251221485109845"/>
    <n v="68.411952554476969"/>
    <n v="65.263431232972863"/>
    <n v="57.737394774786239"/>
    <n v="59.155914904873811"/>
    <n v="59.82663498461654"/>
    <n v="64.222715897685106"/>
    <n v="61.891347694704201"/>
    <n v="60.654583135853358"/>
    <n v="62.213477197754266"/>
    <n v="58.893383637680145"/>
    <n v="56.265569372892863"/>
    <n v="53.407162850972284"/>
    <n v="56.94723921331142"/>
    <x v="39"/>
    <x v="39"/>
    <x v="39"/>
    <x v="39"/>
    <x v="39"/>
    <x v="39"/>
    <x v="39"/>
    <x v="39"/>
    <x v="39"/>
    <x v="39"/>
    <x v="39"/>
    <n v="-6.7820856751968583E-2"/>
    <n v="-2.5754829367586218E-2"/>
    <n v="1.183245625528364E-3"/>
  </r>
  <r>
    <x v="2"/>
    <x v="40"/>
    <n v="29.234076968999997"/>
    <n v="29.655173336200001"/>
    <n v="31.343924955999999"/>
    <n v="34.291209061000004"/>
    <n v="36.907488840699997"/>
    <n v="40.414459395599998"/>
    <n v="42.060840218599999"/>
    <n v="42.93879938860001"/>
    <n v="46.19113068490001"/>
    <n v="41.331156939300001"/>
    <n v="39.867300141200005"/>
    <n v="41.594815859800001"/>
    <n v="42.113220958100001"/>
    <n v="42.564584345699814"/>
    <n v="40.982433673363417"/>
    <n v="41.609030183367999"/>
    <n v="39.359714799268232"/>
    <n v="37.23303746219424"/>
    <n v="40.780072833858036"/>
    <n v="40.143652099780041"/>
    <n v="41.265800886670476"/>
    <n v="44.322245958587814"/>
    <n v="41.907815082886799"/>
    <n v="41.723096591547709"/>
    <n v="40.385093842256019"/>
    <n v="43.276449973038318"/>
    <n v="44.173078573481526"/>
    <n v="44.638953088605263"/>
    <n v="42.204662312035907"/>
    <n v="43.442557555933298"/>
    <n v="40.925731939817155"/>
    <n v="42.504350534890179"/>
    <n v="44.20214525155211"/>
    <n v="44.747990750897031"/>
    <n v="44.155791269470932"/>
    <n v="43.112605101783252"/>
    <n v="46.231883992080192"/>
    <n v="43.938321027963084"/>
    <n v="43.214368085493916"/>
    <n v="43.259765379616574"/>
    <n v="44.215715206112527"/>
    <n v="44.974482721791325"/>
    <n v="40.993500423133582"/>
    <n v="43.76265511350492"/>
    <n v="44.238382235205961"/>
    <n v="42.056439038567405"/>
    <x v="40"/>
    <x v="40"/>
    <x v="40"/>
    <x v="40"/>
    <x v="40"/>
    <x v="40"/>
    <x v="40"/>
    <x v="40"/>
    <x v="40"/>
    <x v="40"/>
    <x v="40"/>
    <n v="2.3935778467629509E-2"/>
    <n v="-1.8025418381249825E-2"/>
    <n v="9.8544367058639622E-4"/>
  </r>
  <r>
    <x v="2"/>
    <x v="41"/>
    <n v="25.1395128361"/>
    <n v="28.955481831800004"/>
    <n v="29.0774314795"/>
    <n v="32.271513343499997"/>
    <n v="35.157765468099996"/>
    <n v="39.278938747400005"/>
    <n v="43.916504022799998"/>
    <n v="48.930993541400014"/>
    <n v="54.2215442802"/>
    <n v="56.471648449"/>
    <n v="60.655266277100012"/>
    <n v="66.845306699600002"/>
    <n v="73.105384296300016"/>
    <n v="77.135861995055308"/>
    <n v="71.669794214396589"/>
    <n v="74.655458979254576"/>
    <n v="74.16346789511023"/>
    <n v="81.409390009855329"/>
    <n v="87.140658830216836"/>
    <n v="91.437930006599998"/>
    <n v="100.39860868656692"/>
    <n v="109.0168617004759"/>
    <n v="118.48927867769379"/>
    <n v="115.89092942971102"/>
    <n v="129.0924926662276"/>
    <n v="136.23970613185722"/>
    <n v="139.62730089471637"/>
    <n v="143.72973793054845"/>
    <n v="148.3405992990532"/>
    <n v="146.98527488156026"/>
    <n v="161.11508899301572"/>
    <n v="175.18083027710108"/>
    <n v="184.99142112153655"/>
    <n v="186.8569229224168"/>
    <n v="187.55528426544959"/>
    <n v="205.69305232254791"/>
    <n v="186.10212073491661"/>
    <n v="196.86824466309372"/>
    <n v="208.88024904038991"/>
    <n v="216.42911845884962"/>
    <n v="224.82218916091566"/>
    <n v="247.988469420353"/>
    <n v="272.77273005140449"/>
    <n v="276.34939014846145"/>
    <n v="275.28450388158444"/>
    <n v="276.29986516553868"/>
    <x v="41"/>
    <x v="41"/>
    <x v="41"/>
    <x v="41"/>
    <x v="41"/>
    <x v="41"/>
    <x v="41"/>
    <x v="41"/>
    <x v="41"/>
    <x v="41"/>
    <x v="41"/>
    <n v="8.1417106277312135E-2"/>
    <n v="3.0425124826395589E-2"/>
    <n v="1.1901361886474894E-2"/>
  </r>
  <r>
    <x v="2"/>
    <x v="42"/>
    <n v="0"/>
    <n v="0"/>
    <n v="0"/>
    <n v="0"/>
    <n v="0"/>
    <n v="0"/>
    <n v="0"/>
    <n v="0"/>
    <n v="0"/>
    <n v="0"/>
    <n v="0"/>
    <n v="0"/>
    <n v="0"/>
    <n v="0"/>
    <n v="0"/>
    <n v="0"/>
    <n v="0"/>
    <n v="0"/>
    <n v="0"/>
    <n v="0"/>
    <n v="694.39950072505826"/>
    <n v="701.821209817056"/>
    <n v="709.90029110486739"/>
    <n v="686.18141673424873"/>
    <n v="652.89237317990558"/>
    <n v="761.94719803664952"/>
    <n v="708.14154834314593"/>
    <n v="603.5851602104309"/>
    <n v="519.90088687165394"/>
    <n v="431.72485561191593"/>
    <n v="423.11819714827072"/>
    <n v="366.48073386296807"/>
    <n v="352.703448220008"/>
    <n v="340.98617619835403"/>
    <n v="335.03968240626727"/>
    <n v="335.90752928640882"/>
    <n v="329.32265114591053"/>
    <n v="329.26675533891137"/>
    <n v="336.63041043753543"/>
    <n v="317.51369297265938"/>
    <n v="315.45677287568361"/>
    <n v="324.38907087875987"/>
    <n v="327.46010297348073"/>
    <n v="317.1636707601009"/>
    <n v="272.3748492799196"/>
    <n v="288.70062388265563"/>
    <x v="42"/>
    <x v="42"/>
    <x v="42"/>
    <x v="42"/>
    <x v="42"/>
    <x v="42"/>
    <x v="42"/>
    <x v="42"/>
    <x v="42"/>
    <x v="42"/>
    <x v="42"/>
    <n v="-2.6583029318374862E-2"/>
    <n v="-5.7422758307757227E-2"/>
    <n v="4.9538446841572636E-3"/>
  </r>
  <r>
    <x v="2"/>
    <x v="43"/>
    <n v="688.09804060316651"/>
    <n v="680.94696445283557"/>
    <n v="670.09744179048721"/>
    <n v="689.74301014936646"/>
    <n v="707.62573284646214"/>
    <n v="724.5425230198025"/>
    <n v="697.42770071471284"/>
    <n v="690.53681102079975"/>
    <n v="728.67754797170289"/>
    <n v="675.23768502730445"/>
    <n v="635.95573789468722"/>
    <n v="645.7295860149967"/>
    <n v="654.03986540118967"/>
    <n v="637.79081618509065"/>
    <n v="665.21706185042876"/>
    <n v="606.53625368133487"/>
    <n v="584.83443923714867"/>
    <n v="567.24433726948917"/>
    <n v="562.45418109091486"/>
    <n v="538.61655128394341"/>
    <n v="572.63966956756792"/>
    <n v="590.80455925197225"/>
    <n v="594.30998778111632"/>
    <n v="594.26434385710377"/>
    <n v="584.30461570895875"/>
    <n v="595.18240237737518"/>
    <n v="605.48383834863512"/>
    <n v="588.58119849466516"/>
    <n v="574.63127708443562"/>
    <n v="561.36664255739311"/>
    <n v="558.80194242897733"/>
    <n v="579.37383615301701"/>
    <n v="559.85628797372669"/>
    <n v="560.74981879304016"/>
    <n v="551.22302137814643"/>
    <n v="565.71675163509269"/>
    <n v="575.52179159425782"/>
    <n v="556.67682132005018"/>
    <n v="567.78606363734411"/>
    <n v="573.23600629244538"/>
    <n v="579.14200136151157"/>
    <n v="581.69430792932951"/>
    <n v="570.16727348009317"/>
    <n v="560.41605367920454"/>
    <n v="512.71574643371639"/>
    <n v="528.53300001791536"/>
    <x v="43"/>
    <x v="43"/>
    <x v="43"/>
    <x v="43"/>
    <x v="43"/>
    <x v="43"/>
    <x v="43"/>
    <x v="43"/>
    <x v="43"/>
    <x v="43"/>
    <x v="43"/>
    <n v="6.8452315306747558E-2"/>
    <n v="-3.7327630291808855E-2"/>
    <n v="9.9655916666726279E-3"/>
  </r>
  <r>
    <x v="3"/>
    <x v="44"/>
    <n v="0"/>
    <n v="0"/>
    <n v="0"/>
    <n v="0"/>
    <n v="0"/>
    <n v="0"/>
    <n v="0"/>
    <n v="0"/>
    <n v="0"/>
    <n v="0"/>
    <n v="0"/>
    <n v="0"/>
    <n v="0"/>
    <n v="0"/>
    <n v="0"/>
    <n v="0"/>
    <n v="0"/>
    <n v="0"/>
    <n v="0"/>
    <n v="0"/>
    <n v="50.404421898558979"/>
    <n v="54.236118731508114"/>
    <n v="52.228180462203277"/>
    <n v="52.188015184695956"/>
    <n v="52.898380047531241"/>
    <n v="54.379688110179472"/>
    <n v="52.002830308858243"/>
    <n v="44.069435622500002"/>
    <n v="41.486385910100005"/>
    <n v="37.875879289399997"/>
    <n v="35.852730010400002"/>
    <n v="29.279181326299998"/>
    <n v="27.874238720599998"/>
    <n v="27.854170222099999"/>
    <n v="27.2486848311"/>
    <n v="28.441471044"/>
    <n v="26.179328057500001"/>
    <n v="25.902624212899998"/>
    <n v="27.964723275900006"/>
    <n v="30.844110513829477"/>
    <n v="33.5340680860036"/>
    <n v="33.261203689496604"/>
    <n v="29.969075012168943"/>
    <n v="29.571269777634544"/>
    <n v="25.942608713124688"/>
    <n v="24.88440557556374"/>
    <x v="44"/>
    <x v="44"/>
    <x v="44"/>
    <x v="44"/>
    <x v="44"/>
    <x v="44"/>
    <x v="44"/>
    <x v="44"/>
    <x v="44"/>
    <x v="44"/>
    <x v="44"/>
    <n v="5.1865373964630423E-2"/>
    <n v="2.1541986564991289E-2"/>
    <n v="1.0429919734748505E-3"/>
  </r>
  <r>
    <x v="3"/>
    <x v="45"/>
    <n v="0"/>
    <n v="0"/>
    <n v="0"/>
    <n v="0"/>
    <n v="0"/>
    <n v="0"/>
    <n v="0"/>
    <n v="0"/>
    <n v="0"/>
    <n v="0"/>
    <n v="0"/>
    <n v="0"/>
    <n v="0"/>
    <n v="0"/>
    <n v="0"/>
    <n v="0"/>
    <n v="0"/>
    <n v="0"/>
    <n v="0"/>
    <n v="0"/>
    <n v="89.616797043603555"/>
    <n v="102.2579043975814"/>
    <n v="102.67548626225225"/>
    <n v="103.38766614087444"/>
    <n v="99.309864518727224"/>
    <n v="92.55682778135899"/>
    <n v="93.220542567862566"/>
    <n v="88.283089524978834"/>
    <n v="75.289618450243722"/>
    <n v="62.738653200156676"/>
    <n v="55.208472890526401"/>
    <n v="56.690489364560534"/>
    <n v="57.199019314088467"/>
    <n v="55.542788213670889"/>
    <n v="53.544577549557538"/>
    <n v="52.696667482991117"/>
    <n v="50.328705804589163"/>
    <n v="50.647225263241587"/>
    <n v="49.582233639554751"/>
    <n v="56.24349404180478"/>
    <n v="57.294188015707995"/>
    <n v="59.612842803295251"/>
    <n v="58.449960124359187"/>
    <n v="61.177391680755079"/>
    <n v="59.223531486914951"/>
    <n v="62.410709171656457"/>
    <x v="45"/>
    <x v="45"/>
    <x v="45"/>
    <x v="45"/>
    <x v="45"/>
    <x v="45"/>
    <x v="45"/>
    <x v="45"/>
    <x v="45"/>
    <x v="45"/>
    <x v="45"/>
    <n v="2.2170089705257467E-2"/>
    <n v="-3.5970210063489549E-3"/>
    <n v="1.6867233015000582E-3"/>
  </r>
  <r>
    <x v="3"/>
    <x v="46"/>
    <n v="0"/>
    <n v="0"/>
    <n v="0"/>
    <n v="0"/>
    <n v="0"/>
    <n v="0"/>
    <n v="0"/>
    <n v="0"/>
    <n v="0"/>
    <n v="0"/>
    <n v="0"/>
    <n v="0"/>
    <n v="0"/>
    <n v="0"/>
    <n v="0"/>
    <n v="0"/>
    <n v="0"/>
    <n v="0"/>
    <n v="0"/>
    <n v="0"/>
    <n v="231.17781802240685"/>
    <n v="236.3560921106619"/>
    <n v="240.97392556097611"/>
    <n v="248.64756211853657"/>
    <n v="242.09192626344861"/>
    <n v="240.60257439490559"/>
    <n v="238.26633253274048"/>
    <n v="236.3083767995266"/>
    <n v="208.54641153317158"/>
    <n v="192.75216766660876"/>
    <n v="168.86741510704857"/>
    <n v="146.98205980409944"/>
    <n v="129.93578676273737"/>
    <n v="122.95001177743846"/>
    <n v="114.15293080468042"/>
    <n v="101.54901377371968"/>
    <n v="117.73602722914654"/>
    <n v="119.70423233665055"/>
    <n v="131.77619562322002"/>
    <n v="141.76753957613255"/>
    <n v="144.39935139575368"/>
    <n v="155.64737907472502"/>
    <n v="170.33696270745097"/>
    <n v="185.52938124715527"/>
    <n v="166.73530855455382"/>
    <n v="178.57691934343194"/>
    <x v="46"/>
    <x v="46"/>
    <x v="46"/>
    <x v="46"/>
    <x v="46"/>
    <x v="46"/>
    <x v="46"/>
    <x v="46"/>
    <x v="46"/>
    <x v="46"/>
    <x v="46"/>
    <n v="-5.2749362450662529E-3"/>
    <n v="8.2884612537281743E-3"/>
    <n v="6.4757565453332127E-3"/>
  </r>
  <r>
    <x v="3"/>
    <x v="47"/>
    <n v="0"/>
    <n v="0"/>
    <n v="0"/>
    <n v="0"/>
    <n v="0"/>
    <n v="0"/>
    <n v="0"/>
    <n v="0"/>
    <n v="0"/>
    <n v="0"/>
    <n v="0"/>
    <n v="0"/>
    <n v="0"/>
    <n v="0"/>
    <n v="0"/>
    <n v="0"/>
    <n v="0"/>
    <n v="0"/>
    <n v="0"/>
    <n v="0"/>
    <n v="2172.3985347974417"/>
    <n v="2210.8047096220566"/>
    <n v="2268.3293005924929"/>
    <n v="2291.7629510694892"/>
    <n v="2290.0755327021293"/>
    <n v="2233.9205458297388"/>
    <n v="2167.920630980173"/>
    <n v="2072.5627841500159"/>
    <n v="1895.2090166708115"/>
    <n v="1726.2732529868408"/>
    <n v="1616.4181228902548"/>
    <n v="1562.9458643087778"/>
    <n v="1463.6551904914493"/>
    <n v="1445.305840369964"/>
    <n v="1445.8139798575905"/>
    <n v="1452.7630563057201"/>
    <n v="1466.0726901191219"/>
    <n v="1465.7352446036766"/>
    <n v="1494.675408228921"/>
    <n v="1489.9908135340797"/>
    <n v="1465.7339724913086"/>
    <n v="1536.6474061473484"/>
    <n v="1528.251924453119"/>
    <n v="1555.3687403056585"/>
    <n v="1446.5431318734686"/>
    <n v="1492.3847655113675"/>
    <x v="47"/>
    <x v="47"/>
    <x v="47"/>
    <x v="47"/>
    <x v="47"/>
    <x v="47"/>
    <x v="47"/>
    <x v="47"/>
    <x v="47"/>
    <x v="47"/>
    <x v="47"/>
    <n v="8.8874076930380408E-2"/>
    <n v="1.4367608190939407E-3"/>
    <n v="4.6669080880754055E-2"/>
  </r>
  <r>
    <x v="3"/>
    <x v="48"/>
    <n v="0"/>
    <n v="0"/>
    <n v="0"/>
    <n v="0"/>
    <n v="0"/>
    <n v="0"/>
    <n v="0"/>
    <n v="0"/>
    <n v="0"/>
    <n v="0"/>
    <n v="0"/>
    <n v="0"/>
    <n v="0"/>
    <n v="0"/>
    <n v="0"/>
    <n v="0"/>
    <n v="0"/>
    <n v="0"/>
    <n v="0"/>
    <n v="0"/>
    <n v="33.19409037657163"/>
    <n v="39.232765075672177"/>
    <n v="39.039417830169626"/>
    <n v="39.201575192494197"/>
    <n v="40.259901853903386"/>
    <n v="34.742664568091797"/>
    <n v="35.936463833799507"/>
    <n v="34.123747324129198"/>
    <n v="26.730756976029202"/>
    <n v="28.362244298437165"/>
    <n v="23.552015742018583"/>
    <n v="33.800143529700001"/>
    <n v="26.257604762"/>
    <n v="32.722250666200004"/>
    <n v="31.5850544579"/>
    <n v="26.898984454899999"/>
    <n v="33.085732357299996"/>
    <n v="28.671231295800002"/>
    <n v="38.892053314099996"/>
    <n v="38.548714661899993"/>
    <n v="39.053824677099996"/>
    <n v="39.379419420700003"/>
    <n v="38.453185361599999"/>
    <n v="32.263840760199997"/>
    <n v="50.332084600400009"/>
    <n v="54.306823690709003"/>
    <x v="48"/>
    <x v="48"/>
    <x v="48"/>
    <x v="48"/>
    <x v="48"/>
    <x v="48"/>
    <x v="48"/>
    <x v="48"/>
    <x v="48"/>
    <x v="48"/>
    <x v="48"/>
    <n v="0.19336358123391584"/>
    <n v="4.6337341900867246E-2"/>
    <n v="2.7820436095420636E-3"/>
  </r>
  <r>
    <x v="3"/>
    <x v="49"/>
    <n v="0"/>
    <n v="0"/>
    <n v="0"/>
    <n v="0"/>
    <n v="0"/>
    <n v="0"/>
    <n v="0"/>
    <n v="0"/>
    <n v="0"/>
    <n v="0"/>
    <n v="0"/>
    <n v="0"/>
    <n v="0"/>
    <n v="0"/>
    <n v="0"/>
    <n v="0"/>
    <n v="0"/>
    <n v="0"/>
    <n v="0"/>
    <n v="0"/>
    <n v="95.821883280645011"/>
    <n v="94.828516647374599"/>
    <n v="96.889964521505092"/>
    <n v="97.591448007826671"/>
    <n v="102.21764972163305"/>
    <n v="106.40599145625268"/>
    <n v="104.8921855180019"/>
    <n v="99.415534103498501"/>
    <n v="107.60669328088355"/>
    <n v="100.39661464968772"/>
    <n v="103.78974394235246"/>
    <n v="106.86974245702703"/>
    <n v="105.90040809560418"/>
    <n v="105.60469604590466"/>
    <n v="119.7008931467394"/>
    <n v="122.09508908239253"/>
    <n v="122.18038967043874"/>
    <n v="125.25846412266691"/>
    <n v="113.94366536614223"/>
    <n v="114.02477987966108"/>
    <n v="113.07453369888172"/>
    <n v="106.66237636154347"/>
    <n v="114.1832377735853"/>
    <n v="108.23520448126388"/>
    <n v="105.71665994566712"/>
    <n v="106.11218346656557"/>
    <x v="49"/>
    <x v="49"/>
    <x v="49"/>
    <x v="49"/>
    <x v="49"/>
    <x v="49"/>
    <x v="49"/>
    <x v="49"/>
    <x v="49"/>
    <x v="49"/>
    <x v="49"/>
    <n v="3.9764226669978253E-2"/>
    <n v="-9.6879455061915642E-4"/>
    <n v="3.3133603730315744E-3"/>
  </r>
  <r>
    <x v="4"/>
    <x v="50"/>
    <n v="21.226315119451453"/>
    <n v="23.434113774451429"/>
    <n v="26.114891309598658"/>
    <n v="29.043867663476501"/>
    <n v="32.112802069618063"/>
    <n v="37.749167117819184"/>
    <n v="40.871024525741646"/>
    <n v="46.100157388522355"/>
    <n v="56.506206220538452"/>
    <n v="63.288258312948187"/>
    <n v="74.395062595159104"/>
    <n v="85.011289883968033"/>
    <n v="96.05110174267331"/>
    <n v="93.342053504311949"/>
    <n v="102.04257843294916"/>
    <n v="95.079999602838413"/>
    <n v="97.064074468691828"/>
    <n v="109.43188761511526"/>
    <n v="130.15971527451424"/>
    <n v="140.81893144376986"/>
    <n v="153.81644156131756"/>
    <n v="143.7502733320791"/>
    <n v="152.71103086279811"/>
    <n v="154.40118003340496"/>
    <n v="169.08963084763187"/>
    <n v="181.77449454831176"/>
    <n v="201.47114151826747"/>
    <n v="217.83548778128724"/>
    <n v="202.70838980119558"/>
    <n v="227.42823858260479"/>
    <n v="236.59012091019716"/>
    <n v="251.05391779774774"/>
    <n v="259.76712909786829"/>
    <n v="267.89187134532978"/>
    <n v="289.54846596563863"/>
    <n v="304.89229875301174"/>
    <n v="323.8900243815832"/>
    <n v="350.9378859328321"/>
    <n v="354.97620754262749"/>
    <n v="387.08603353748634"/>
    <n v="409.09187895137211"/>
    <n v="443.4545239936474"/>
    <n v="469.53908601736379"/>
    <n v="488.40934248519562"/>
    <n v="495.49578819223717"/>
    <n v="504.84588389851734"/>
    <x v="50"/>
    <x v="50"/>
    <x v="50"/>
    <x v="50"/>
    <x v="50"/>
    <x v="50"/>
    <x v="50"/>
    <x v="50"/>
    <x v="50"/>
    <x v="50"/>
    <x v="50"/>
    <n v="2.6186888758201077E-2"/>
    <n v="2.4791675827730897E-2"/>
    <n v="1.9493175830162697E-2"/>
  </r>
  <r>
    <x v="4"/>
    <x v="51"/>
    <n v="5.8256624134925881"/>
    <n v="6.3776691885509091"/>
    <n v="6.5142120272893731"/>
    <n v="6.9283314951672228"/>
    <n v="7.8864959330913731"/>
    <n v="9.9102995640527585"/>
    <n v="10.786701377773662"/>
    <n v="12.782794018918452"/>
    <n v="12.468315702380986"/>
    <n v="12.113761277943942"/>
    <n v="12.890903383490283"/>
    <n v="16.149512932851689"/>
    <n v="17.289010401648174"/>
    <n v="14.887044952360583"/>
    <n v="18.385075830856124"/>
    <n v="24.159596463266286"/>
    <n v="22.884599896761344"/>
    <n v="23.936363919307095"/>
    <n v="27.888621792270815"/>
    <n v="30.904317076107091"/>
    <n v="35.372832571832852"/>
    <n v="40.663831417870291"/>
    <n v="45.660173865603468"/>
    <n v="52.449035179821983"/>
    <n v="59.770069286879966"/>
    <n v="54.83086611263154"/>
    <n v="35.808678044441479"/>
    <n v="55.752511345108758"/>
    <n v="75.033927479253919"/>
    <n v="85.449943069617902"/>
    <n v="84.446739520444169"/>
    <n v="85.002474686670894"/>
    <n v="102.44916649690292"/>
    <n v="75.200213550418667"/>
    <n v="53.813405539380533"/>
    <n v="80.098545734231237"/>
    <n v="89.798100241734517"/>
    <n v="84.779571718875317"/>
    <n v="74.885830298317487"/>
    <n v="80.435273110482768"/>
    <n v="75.673446398049037"/>
    <n v="72.989232950147837"/>
    <n v="71.90992878803776"/>
    <n v="83.635573609993671"/>
    <n v="81.986043549143403"/>
    <n v="92.362360864466496"/>
    <x v="51"/>
    <x v="51"/>
    <x v="51"/>
    <x v="51"/>
    <x v="51"/>
    <x v="51"/>
    <x v="51"/>
    <x v="51"/>
    <x v="51"/>
    <x v="51"/>
    <x v="51"/>
    <n v="8.723722993149341E-2"/>
    <n v="4.1132947756951976E-2"/>
    <n v="4.15977692850702E-3"/>
  </r>
  <r>
    <x v="4"/>
    <x v="52"/>
    <n v="10.593953447513965"/>
    <n v="10.981744426699516"/>
    <n v="13.311814160415064"/>
    <n v="13.498425052861458"/>
    <n v="15.346142886295729"/>
    <n v="16.291084558670576"/>
    <n v="18.479862525596065"/>
    <n v="17.306351912316678"/>
    <n v="18.839217344392001"/>
    <n v="18.87137426978876"/>
    <n v="19.10145610547951"/>
    <n v="19.605056569233742"/>
    <n v="20.62234037746606"/>
    <n v="22.394751364187147"/>
    <n v="22.807678090634045"/>
    <n v="23.246220914116407"/>
    <n v="23.775803862931316"/>
    <n v="26.039314331903618"/>
    <n v="26.414286382695053"/>
    <n v="28.114032086680393"/>
    <n v="26.488565662323733"/>
    <n v="27.708704894599755"/>
    <n v="29.465612657150693"/>
    <n v="31.668379690093836"/>
    <n v="33.460868577949597"/>
    <n v="34.748477191121474"/>
    <n v="35.402267256554246"/>
    <n v="41.42026045852397"/>
    <n v="44.515708024821841"/>
    <n v="46.768561508768968"/>
    <n v="52.249416196086486"/>
    <n v="55.205991272317661"/>
    <n v="59.267560832914775"/>
    <n v="61.714695741292417"/>
    <n v="63.728536441548854"/>
    <n v="60.239788097104856"/>
    <n v="61.222935975931591"/>
    <n v="62.848152372599309"/>
    <n v="64.59485729341641"/>
    <n v="64.593995447866533"/>
    <n v="64.867797439916885"/>
    <n v="65.576127738852122"/>
    <n v="67.403963386185694"/>
    <n v="68.343129486976324"/>
    <n v="66.005819396223913"/>
    <n v="67.861153072972783"/>
    <x v="52"/>
    <x v="52"/>
    <x v="52"/>
    <x v="52"/>
    <x v="52"/>
    <x v="52"/>
    <x v="52"/>
    <x v="52"/>
    <x v="52"/>
    <x v="52"/>
    <x v="52"/>
    <n v="6.9984850051996172E-3"/>
    <n v="-8.0816098549918447E-3"/>
    <n v="1.866827737173156E-3"/>
  </r>
  <r>
    <x v="4"/>
    <x v="53"/>
    <n v="16.635193732710359"/>
    <n v="17.368001829673776"/>
    <n v="17.660238711354975"/>
    <n v="18.547273560382951"/>
    <n v="18.978824958766658"/>
    <n v="15.434299599518235"/>
    <n v="15.391333358099999"/>
    <n v="16.994665711900002"/>
    <n v="16.906063322999998"/>
    <n v="16.193228814099999"/>
    <n v="14.382326362500001"/>
    <n v="17.154852566599999"/>
    <n v="17.5096820851"/>
    <n v="19.2168814387"/>
    <n v="23.401377734099999"/>
    <n v="19.286446104499998"/>
    <n v="25.373051237200006"/>
    <n v="25.5124952484"/>
    <n v="28.457640868000006"/>
    <n v="29.999608610099997"/>
    <n v="28.736208258800001"/>
    <n v="32.574357821400007"/>
    <n v="30.327473631600004"/>
    <n v="33.599094590600004"/>
    <n v="35.761467924000002"/>
    <n v="21.649546754000003"/>
    <n v="11.735887357599999"/>
    <n v="19.760574634400005"/>
    <n v="22.823384724600004"/>
    <n v="26.923843318200003"/>
    <n v="33.77215306850001"/>
    <n v="33.385576530200005"/>
    <n v="34.462260560599994"/>
    <n v="41.671185302600001"/>
    <n v="43.760208228800003"/>
    <n v="46.63355571393226"/>
    <n v="47.385897984257198"/>
    <n v="51.140925987541593"/>
    <n v="62.084831004342426"/>
    <n v="70.043587422839479"/>
    <n v="77.315977989833598"/>
    <n v="73.453030147730374"/>
    <n v="71.047845650053532"/>
    <n v="76.796802911180336"/>
    <n v="78.571553518971498"/>
    <n v="87.425878669055493"/>
    <x v="53"/>
    <x v="53"/>
    <x v="53"/>
    <x v="53"/>
    <x v="53"/>
    <x v="53"/>
    <x v="53"/>
    <x v="53"/>
    <x v="53"/>
    <x v="53"/>
    <x v="53"/>
    <n v="7.8524701882874748E-2"/>
    <n v="1.4943715603978891E-2"/>
    <n v="3.0437979445388191E-3"/>
  </r>
  <r>
    <x v="4"/>
    <x v="54"/>
    <n v="2.5375940999999999E-2"/>
    <n v="3.1691574E-2"/>
    <n v="0.138332712"/>
    <n v="0.16637637600000002"/>
    <n v="0.24025267199999997"/>
    <n v="0.24373760999999999"/>
    <n v="4.2911033879999998"/>
    <n v="4.9056520139999993"/>
    <n v="4.2611374349999993"/>
    <n v="3.8968084650000003"/>
    <n v="3.5312982990000004"/>
    <n v="4.0154434859999997"/>
    <n v="3.7777538819999998"/>
    <n v="4.237309668"/>
    <n v="4.759439844000001"/>
    <n v="3.9407458665000004"/>
    <n v="4.0745737650000002"/>
    <n v="5.7037204905999994"/>
    <n v="5.1443012508000017"/>
    <n v="7.4790161153000012"/>
    <n v="7.597392108800002"/>
    <n v="7.0367766671000016"/>
    <n v="7.9448247682000002"/>
    <n v="7.6634068712000012"/>
    <n v="8.7837393145"/>
    <n v="11.285723340400002"/>
    <n v="15.668473204100003"/>
    <n v="14.854001050499999"/>
    <n v="14.142769640000001"/>
    <n v="13.198856066497138"/>
    <n v="15.257368389153681"/>
    <n v="15.550739340094653"/>
    <n v="15.63812876580187"/>
    <n v="15.993574873168603"/>
    <n v="18.742773796624533"/>
    <n v="25.398901731794606"/>
    <n v="28.090251537229026"/>
    <n v="30.816771874015981"/>
    <n v="31.655649107551696"/>
    <n v="29.54726110264177"/>
    <n v="32.809769959773341"/>
    <n v="35.802808359998608"/>
    <n v="35.424468092872445"/>
    <n v="42.36798024342518"/>
    <n v="41.753714648453411"/>
    <n v="49.041726061760393"/>
    <x v="54"/>
    <x v="54"/>
    <x v="54"/>
    <x v="54"/>
    <x v="54"/>
    <x v="54"/>
    <x v="54"/>
    <x v="54"/>
    <x v="54"/>
    <x v="54"/>
    <x v="54"/>
    <n v="0.12566447336517705"/>
    <n v="4.631924720913716E-2"/>
    <n v="2.4232310556950493E-3"/>
  </r>
  <r>
    <x v="4"/>
    <x v="55"/>
    <n v="0.30802509300000003"/>
    <n v="0.30684431100000004"/>
    <n v="0.44049198900000003"/>
    <n v="1.3424760930000001"/>
    <n v="2.0937119970000002"/>
    <n v="2.3692931850000005"/>
    <n v="2.3499727770000005"/>
    <n v="2.5988603430000001"/>
    <n v="3.6866036187000004"/>
    <n v="3.2480969486000002"/>
    <n v="4.8292092816000025"/>
    <n v="2.9983288976072955"/>
    <n v="4.219311910995776"/>
    <n v="4.051577091254547"/>
    <n v="9.440375865607022"/>
    <n v="9.3333050483302511"/>
    <n v="8.8234084797194079"/>
    <n v="9.5083626284022511"/>
    <n v="10.02601617600623"/>
    <n v="11.391611522678579"/>
    <n v="10.793714599483247"/>
    <n v="11.644174186271909"/>
    <n v="11.330478512931414"/>
    <n v="12.078342517386417"/>
    <n v="12.696050284301744"/>
    <n v="12.858314315507934"/>
    <n v="15.168466259351618"/>
    <n v="24.005636448823712"/>
    <n v="25.712232699918001"/>
    <n v="26.221171117647135"/>
    <n v="26.396474514909382"/>
    <n v="19.587435908546272"/>
    <n v="21.149732125989015"/>
    <n v="22.950481687366761"/>
    <n v="25.899909011921316"/>
    <n v="22.570032751623547"/>
    <n v="21.615267304328039"/>
    <n v="24.460889281756039"/>
    <n v="27.306506181227139"/>
    <n v="33.552148325379022"/>
    <n v="37.742304860128947"/>
    <n v="39.99664687573123"/>
    <n v="45.871904600188088"/>
    <n v="52.058891984451307"/>
    <n v="53.332810413366133"/>
    <n v="62.233642396717002"/>
    <x v="55"/>
    <x v="55"/>
    <x v="55"/>
    <x v="55"/>
    <x v="55"/>
    <x v="55"/>
    <x v="55"/>
    <x v="55"/>
    <x v="55"/>
    <x v="55"/>
    <x v="55"/>
    <n v="7.3960758733760068E-2"/>
    <n v="4.5090288060493533E-2"/>
    <n v="3.4024125110570101E-3"/>
  </r>
  <r>
    <x v="4"/>
    <x v="56"/>
    <n v="62.489927850400001"/>
    <n v="63.261300317000007"/>
    <n v="64.085434833600019"/>
    <n v="64.973714954300007"/>
    <n v="65.942558520700004"/>
    <n v="67.046536631199999"/>
    <n v="67.077046851700004"/>
    <n v="71.857632776800003"/>
    <n v="76.499828392500007"/>
    <n v="80.863327322900005"/>
    <n v="62.664340886100007"/>
    <n v="72.359505374550963"/>
    <n v="85.632049879535415"/>
    <n v="94.936753766739756"/>
    <n v="115.84079879242017"/>
    <n v="97.911755768619173"/>
    <n v="110.44424260313133"/>
    <n v="122.5081490495611"/>
    <n v="133.88231455760197"/>
    <n v="156.87023018295343"/>
    <n v="161.54047853132067"/>
    <n v="158.84811652468886"/>
    <n v="168.29271674727136"/>
    <n v="173.22223220084354"/>
    <n v="168.78033703673162"/>
    <n v="202.28258005668519"/>
    <n v="212.06111395752328"/>
    <n v="208.57627884239037"/>
    <n v="212.97962359482386"/>
    <n v="249.45193003517488"/>
    <n v="242.05291167199556"/>
    <n v="246.54543861759012"/>
    <n v="250.85297657086252"/>
    <n v="265.04410219262985"/>
    <n v="269.83505354976211"/>
    <n v="278.18768739803181"/>
    <n v="287.1651573605053"/>
    <n v="295.17971529887154"/>
    <n v="314.65853614803484"/>
    <n v="340.37788077575135"/>
    <n v="342.7539081658648"/>
    <n v="360.29162281112201"/>
    <n v="379.23819521694082"/>
    <n v="411.97652930597098"/>
    <n v="426.8633895159648"/>
    <n v="471.96307424436742"/>
    <x v="56"/>
    <x v="56"/>
    <x v="56"/>
    <x v="56"/>
    <x v="56"/>
    <x v="56"/>
    <x v="56"/>
    <x v="56"/>
    <x v="56"/>
    <x v="56"/>
    <x v="56"/>
    <n v="1.359298300585432E-2"/>
    <n v="1.4167633511322109E-2"/>
    <n v="1.6979286131479282E-2"/>
  </r>
  <r>
    <x v="4"/>
    <x v="57"/>
    <n v="0.21880372099240339"/>
    <n v="0.23352868376705471"/>
    <n v="1.1449203945959046"/>
    <n v="1.4617727004860173"/>
    <n v="1.4732521139344099"/>
    <n v="2.0164844731961069"/>
    <n v="3.0466376250000007"/>
    <n v="3.281389008000001"/>
    <n v="4.2904929149999997"/>
    <n v="4.7690401950000005"/>
    <n v="5.2595311860000002"/>
    <n v="6.7748128349999996"/>
    <n v="11.088406905000001"/>
    <n v="12.779637352300004"/>
    <n v="15.246910695300002"/>
    <n v="25.8874615364"/>
    <n v="29.783449993300003"/>
    <n v="32.275029339999996"/>
    <n v="31.118438920800003"/>
    <n v="38.334978092099995"/>
    <n v="47.744272565999999"/>
    <n v="57.869685817100006"/>
    <n v="64.406778997200007"/>
    <n v="72.054455119399989"/>
    <n v="80.293666308300004"/>
    <n v="81.69423686079999"/>
    <n v="100.24377426949999"/>
    <n v="97.5200461684"/>
    <n v="101.39269021659999"/>
    <n v="110.62933191380003"/>
    <n v="114.60245597529999"/>
    <n v="117.00531326460001"/>
    <n v="121.6622675541"/>
    <n v="124.1354637254"/>
    <n v="124.49293126900001"/>
    <n v="123.59239611620001"/>
    <n v="124.2405824549336"/>
    <n v="132.42424171570957"/>
    <n v="142.08262180017601"/>
    <n v="152.52100625817522"/>
    <n v="159.16707246750224"/>
    <n v="168.14383908890173"/>
    <n v="184.79534625448554"/>
    <n v="210.57414100407948"/>
    <n v="204.36729738063062"/>
    <n v="213.79442654205027"/>
    <x v="57"/>
    <x v="57"/>
    <x v="57"/>
    <x v="57"/>
    <x v="57"/>
    <x v="57"/>
    <x v="57"/>
    <x v="57"/>
    <x v="57"/>
    <x v="57"/>
    <x v="57"/>
    <n v="5.4161735877213735E-2"/>
    <n v="1.6525241288728676E-2"/>
    <n v="7.6757188416823208E-3"/>
  </r>
  <r>
    <x v="5"/>
    <x v="58"/>
    <n v="5.5687527760999993"/>
    <n v="6.8675059786000006"/>
    <n v="6.3693069021999991"/>
    <n v="6.7711372300000008"/>
    <n v="7.5921183510000008"/>
    <n v="8.2644246325000008"/>
    <n v="8.9308441677000001"/>
    <n v="9.9864805262000012"/>
    <n v="11.612214034399999"/>
    <n v="12.9736952606"/>
    <n v="15.475229450899999"/>
    <n v="17.8837581216"/>
    <n v="19.344210753199999"/>
    <n v="24.534641815600008"/>
    <n v="32.111406676200005"/>
    <n v="38.515784769700012"/>
    <n v="46.310180658700013"/>
    <n v="54.25844172610001"/>
    <n v="59.032390566899991"/>
    <n v="56.957719137400005"/>
    <n v="57.612451381500001"/>
    <n v="60.985561377800003"/>
    <n v="62.674556869000007"/>
    <n v="66.885058725100009"/>
    <n v="65.134722602600007"/>
    <n v="65.353827316638771"/>
    <n v="65.278287355589853"/>
    <n v="66.562375391534147"/>
    <n v="62.124192225866544"/>
    <n v="62.815184916807389"/>
    <n v="65.159314553586938"/>
    <n v="64.334883846144308"/>
    <n v="61.840854779206275"/>
    <n v="64.410321237409477"/>
    <n v="64.428168927886489"/>
    <n v="62.594872727915408"/>
    <n v="64.932626594414572"/>
    <n v="67.855492242760121"/>
    <n v="70.954476825326665"/>
    <n v="74.30688159493431"/>
    <n v="76.945452844436161"/>
    <n v="80.80320163987561"/>
    <n v="85.218883823562734"/>
    <n v="90.622267981208012"/>
    <n v="95.672767596934534"/>
    <n v="94.598406718257863"/>
    <x v="58"/>
    <x v="58"/>
    <x v="58"/>
    <x v="58"/>
    <x v="58"/>
    <x v="58"/>
    <x v="58"/>
    <x v="58"/>
    <x v="58"/>
    <x v="58"/>
    <x v="58"/>
    <n v="5.0811016616309157E-2"/>
    <n v="3.3376300187883512E-2"/>
    <n v="4.1218526820118008E-3"/>
  </r>
  <r>
    <x v="5"/>
    <x v="59"/>
    <n v="22.901558258900003"/>
    <n v="24.025285808500005"/>
    <n v="20.1245571806"/>
    <n v="21.062653505299998"/>
    <n v="15.880501040399997"/>
    <n v="20.200589046600001"/>
    <n v="20.4924383393464"/>
    <n v="23.132135868677601"/>
    <n v="21.604228776873601"/>
    <n v="24.620663176730396"/>
    <n v="27.530614695421111"/>
    <n v="32.522112612102418"/>
    <n v="35.092125819846977"/>
    <n v="36.206660094186212"/>
    <n v="40.363206027977398"/>
    <n v="45.247120790688939"/>
    <n v="52.273864755444635"/>
    <n v="59.316209796776782"/>
    <n v="64.894135636988224"/>
    <n v="70.886748643370623"/>
    <n v="73.48975870539229"/>
    <n v="74.780032624180322"/>
    <n v="79.848574874755059"/>
    <n v="81.052226019506847"/>
    <n v="84.896353477064707"/>
    <n v="86.600985871434062"/>
    <n v="87.132135562690365"/>
    <n v="85.558607787125354"/>
    <n v="84.400741179085898"/>
    <n v="88.238136175514185"/>
    <n v="93.559829281923015"/>
    <n v="99.745855165185759"/>
    <n v="103.67492232731381"/>
    <n v="108.31882878324069"/>
    <n v="114.01171431625956"/>
    <n v="122.03579917314262"/>
    <n v="119.89951597135345"/>
    <n v="125.22484871618521"/>
    <n v="131.90060965250808"/>
    <n v="140.13095595005922"/>
    <n v="144.15974744609812"/>
    <n v="150.04311528878191"/>
    <n v="159.37788194333055"/>
    <n v="168.08458202769478"/>
    <n v="176.1364753835723"/>
    <n v="184.19871844946101"/>
    <x v="59"/>
    <x v="59"/>
    <x v="59"/>
    <x v="59"/>
    <x v="59"/>
    <x v="59"/>
    <x v="59"/>
    <x v="59"/>
    <x v="59"/>
    <x v="59"/>
    <x v="59"/>
    <n v="8.3528821796290176E-2"/>
    <n v="1.3250992881056467E-2"/>
    <n v="6.4818148295348261E-3"/>
  </r>
  <r>
    <x v="5"/>
    <x v="60"/>
    <n v="3.5655904121076891"/>
    <n v="5.3403021936311479"/>
    <n v="5.7435352745418786"/>
    <n v="6.074594992170935"/>
    <n v="6.4850617932566363"/>
    <n v="6.8817527616887224"/>
    <n v="7.2500579521469879"/>
    <n v="7.9136741053198101"/>
    <n v="9.257988303696342"/>
    <n v="9.8472352126609639"/>
    <n v="10.300005479199303"/>
    <n v="11.276378074570051"/>
    <n v="12.394828402175174"/>
    <n v="13.225917735304241"/>
    <n v="14.78652260819962"/>
    <n v="14.925869869025705"/>
    <n v="14.843577915468716"/>
    <n v="15.663374605573795"/>
    <n v="16.273673443143949"/>
    <n v="16.575663901482404"/>
    <n v="17.173013047433603"/>
    <n v="17.759272888106402"/>
    <n v="18.212554390919603"/>
    <n v="19.156340468778794"/>
    <n v="20.9802026073232"/>
    <n v="21.315648822438803"/>
    <n v="21.546515954054801"/>
    <n v="24.248551740149601"/>
    <n v="25.159782561571198"/>
    <n v="27.295016939298002"/>
    <n v="27.147050950884402"/>
    <n v="27.624743793552"/>
    <n v="28.373526108802398"/>
    <n v="29.894788165729597"/>
    <n v="31.499392267367604"/>
    <n v="31.581344246031204"/>
    <n v="34.35978836845279"/>
    <n v="35.371638376139998"/>
    <n v="34.697929632360001"/>
    <n v="40.120194067075992"/>
    <n v="43.888725461404007"/>
    <n v="44.56264295062801"/>
    <n v="43.794254297926202"/>
    <n v="48.665477365584003"/>
    <n v="45.179484741842352"/>
    <n v="49.097374123529733"/>
    <x v="60"/>
    <x v="60"/>
    <x v="60"/>
    <x v="60"/>
    <x v="60"/>
    <x v="60"/>
    <x v="60"/>
    <x v="60"/>
    <x v="60"/>
    <x v="60"/>
    <x v="60"/>
    <n v="0.11359280600420951"/>
    <n v="2.6765538810002099E-2"/>
    <n v="2.0337735293827711E-3"/>
  </r>
  <r>
    <x v="5"/>
    <x v="61"/>
    <n v="113.20419410417682"/>
    <n v="113.52191288393732"/>
    <n v="116.84266568853263"/>
    <n v="123.10519673788721"/>
    <n v="126.25207973377373"/>
    <n v="131.62169927759336"/>
    <n v="142.21758911830204"/>
    <n v="145.69312783163568"/>
    <n v="156.60978033459691"/>
    <n v="161.76568390244094"/>
    <n v="172.49991413788101"/>
    <n v="180.03706895910727"/>
    <n v="184.99389288001086"/>
    <n v="182.24410179471789"/>
    <n v="190.13631703727359"/>
    <n v="205.85763789660817"/>
    <n v="240.26865932946612"/>
    <n v="264.04681270094329"/>
    <n v="270.39216157028312"/>
    <n v="290.40108848038699"/>
    <n v="297.12008844151171"/>
    <n v="299.42426834708857"/>
    <n v="306.76202441176554"/>
    <n v="330.54446789957797"/>
    <n v="312.52537271948654"/>
    <n v="324.86961087666879"/>
    <n v="319.22141570856166"/>
    <n v="327.2336777180102"/>
    <n v="329.59389687315991"/>
    <n v="340.2975419647675"/>
    <n v="351.15398629817236"/>
    <n v="357.30590499966274"/>
    <n v="365.14954686438784"/>
    <n v="357.55156376385213"/>
    <n v="370.11097702201533"/>
    <n v="371.64958338183089"/>
    <n v="376.47557506394048"/>
    <n v="366.56266957545733"/>
    <n v="399.77850249043189"/>
    <n v="439.14458056854733"/>
    <n v="421.6636468372252"/>
    <n v="430.85894938072113"/>
    <n v="441.04324248122379"/>
    <n v="475.95471686558272"/>
    <n v="474.40187762108292"/>
    <n v="474.86426135681575"/>
    <x v="61"/>
    <x v="61"/>
    <x v="61"/>
    <x v="61"/>
    <x v="61"/>
    <x v="61"/>
    <x v="61"/>
    <x v="61"/>
    <x v="61"/>
    <x v="61"/>
    <x v="61"/>
    <n v="6.6206793989076473E-3"/>
    <n v="-6.0288120156920533E-3"/>
    <n v="1.2953480583180035E-2"/>
  </r>
  <r>
    <x v="5"/>
    <x v="62"/>
    <n v="7.0362951447878457"/>
    <n v="7.1979891436104326"/>
    <n v="7.2774033191989957"/>
    <n v="7.5456289094795839"/>
    <n v="7.7777788816542381"/>
    <n v="7.8939786681331068"/>
    <n v="9.1810316198419688"/>
    <n v="9.4576818714726212"/>
    <n v="10.587540871421687"/>
    <n v="10.949926618513528"/>
    <n v="9.930150437211072"/>
    <n v="9.9461369298390423"/>
    <n v="10.632970988859011"/>
    <n v="12.441471116074485"/>
    <n v="12.45849424959518"/>
    <n v="13.05890394912756"/>
    <n v="13.842388958204824"/>
    <n v="12.832624951229446"/>
    <n v="14.485208776015575"/>
    <n v="12.981953259637026"/>
    <n v="14.537971543248966"/>
    <n v="14.097787408793518"/>
    <n v="14.48978469670848"/>
    <n v="15.483243676778855"/>
    <n v="15.369108433720193"/>
    <n v="14.3598123618403"/>
    <n v="13.18939694494747"/>
    <n v="13.136582234247639"/>
    <n v="13.350461644117562"/>
    <n v="13.039880905742173"/>
    <n v="13.026010878552043"/>
    <n v="13.134328443574425"/>
    <n v="13.566787052433114"/>
    <n v="12.667713773024406"/>
    <n v="13.533001221687393"/>
    <n v="14.811813403032057"/>
    <n v="15.048231291553439"/>
    <n v="18.451483696607166"/>
    <n v="20.380614164667591"/>
    <n v="21.910847721302151"/>
    <n v="21.599631885638811"/>
    <n v="25.303792456280458"/>
    <n v="27.734636228084028"/>
    <n v="30.804247022682961"/>
    <n v="33.316482907517454"/>
    <n v="36.887169413770451"/>
    <x v="62"/>
    <x v="62"/>
    <x v="62"/>
    <x v="62"/>
    <x v="62"/>
    <x v="62"/>
    <x v="62"/>
    <x v="62"/>
    <x v="62"/>
    <x v="62"/>
    <x v="62"/>
    <n v="9.3425387514161962E-2"/>
    <n v="2.3691446353605539E-2"/>
    <n v="1.467202343638828E-3"/>
  </r>
  <r>
    <x v="6"/>
    <x v="63"/>
    <n v="118.82150192270001"/>
    <n v="125.0705571738"/>
    <n v="132.3871345691"/>
    <n v="139.72629683650001"/>
    <n v="144.31864821526065"/>
    <n v="155.27696887103014"/>
    <n v="161.23739364645954"/>
    <n v="168.20581263211886"/>
    <n v="178.64312312579258"/>
    <n v="188.99466500562863"/>
    <n v="191.88549126974729"/>
    <n v="198.37523085343045"/>
    <n v="208.40458602058618"/>
    <n v="215.11079346575352"/>
    <n v="223.14823943905915"/>
    <n v="224.26152812977818"/>
    <n v="227.78263615568488"/>
    <n v="226.77319638723867"/>
    <n v="218.00589977929556"/>
    <n v="226.8457293106533"/>
    <n v="232.79007395078068"/>
    <n v="237.72825186789964"/>
    <n v="245.59672266615286"/>
    <n v="257.06227700775349"/>
    <n v="270.33724126062737"/>
    <n v="274.88848316148488"/>
    <n v="274.77863741996038"/>
    <n v="278.72540867195147"/>
    <n v="283.2786252298834"/>
    <n v="293.33382660035954"/>
    <n v="307.67342586849833"/>
    <n v="318.05245850034083"/>
    <n v="327.89203205771111"/>
    <n v="337.39473264268889"/>
    <n v="352.96988614967546"/>
    <n v="355.05921078142774"/>
    <n v="356.82385261714182"/>
    <n v="363.40175330050744"/>
    <n v="369.80664542527308"/>
    <n v="382.8532883355964"/>
    <n v="382.91294110452401"/>
    <n v="398.37956022811375"/>
    <n v="406.7399441155813"/>
    <n v="417.37052619823953"/>
    <n v="408.81269177729814"/>
    <n v="401.97912759406205"/>
    <x v="63"/>
    <x v="63"/>
    <x v="63"/>
    <x v="63"/>
    <x v="63"/>
    <x v="63"/>
    <x v="63"/>
    <x v="63"/>
    <x v="63"/>
    <x v="63"/>
    <x v="63"/>
    <n v="-2.0606893353531386E-2"/>
    <n v="-9.5849486104888637E-3"/>
    <n v="1.0902849447719775E-2"/>
  </r>
  <r>
    <x v="6"/>
    <x v="64"/>
    <n v="0"/>
    <n v="0"/>
    <n v="0"/>
    <n v="0"/>
    <n v="0"/>
    <n v="0"/>
    <n v="2.8390185675779063"/>
    <n v="3.2630659722640667"/>
    <n v="3.8161939616168068"/>
    <n v="4.1020166517263759"/>
    <n v="4.6749832880068283"/>
    <n v="4.9715821015558541"/>
    <n v="5.1628388782155072"/>
    <n v="5.5396950591201337"/>
    <n v="6.0839785200857239"/>
    <n v="7.093946905877532"/>
    <n v="7.4638592052900501"/>
    <n v="7.8511338574822531"/>
    <n v="7.4822686693654656"/>
    <n v="7.5952656842616735"/>
    <n v="8.8832313641026435"/>
    <n v="9.7343797092160038"/>
    <n v="10.643562998431324"/>
    <n v="10.892488050708632"/>
    <n v="11.761634340583447"/>
    <n v="12.753649105542259"/>
    <n v="12.025650870530519"/>
    <n v="13.085877215800425"/>
    <n v="14.145754886479104"/>
    <n v="14.842794711443076"/>
    <n v="18.221961738937651"/>
    <n v="18.424046994816006"/>
    <n v="20.817409713291596"/>
    <n v="21.145258739396972"/>
    <n v="21.889563552124105"/>
    <n v="23.512997278683855"/>
    <n v="27.683541473796346"/>
    <n v="29.672064949339969"/>
    <n v="30.750082212067007"/>
    <n v="33.012387938156181"/>
    <n v="36.37207523777672"/>
    <n v="40.415175757460261"/>
    <n v="40.768385978964865"/>
    <n v="44.181007082007554"/>
    <n v="49.240781459396985"/>
    <n v="50.572725126242013"/>
    <x v="64"/>
    <x v="64"/>
    <x v="64"/>
    <x v="64"/>
    <x v="64"/>
    <x v="64"/>
    <x v="64"/>
    <x v="64"/>
    <x v="64"/>
    <x v="64"/>
    <x v="64"/>
    <n v="4.5183304008980629E-2"/>
    <n v="5.9680446026661782E-2"/>
    <n v="2.9764517456410482E-3"/>
  </r>
  <r>
    <x v="6"/>
    <x v="65"/>
    <n v="488.52541892093012"/>
    <n v="530.3490445334894"/>
    <n v="475.92067379776904"/>
    <n v="476.68279034602921"/>
    <n v="582.47370012630086"/>
    <n v="748.50713026285484"/>
    <n v="881.70115564368234"/>
    <n v="945.37672443751217"/>
    <n v="987.0023005725692"/>
    <n v="1006.7685345206478"/>
    <n v="1131.2727890228239"/>
    <n v="1183.1413922532035"/>
    <n v="1293.5481105760441"/>
    <n v="1418.532586747363"/>
    <n v="1458.4542207472805"/>
    <n v="1460.8687595994213"/>
    <n v="1438.2743101264939"/>
    <n v="1502.0269664244233"/>
    <n v="1596.6630396190794"/>
    <n v="1722.0274507557617"/>
    <n v="1821.7374677805224"/>
    <n v="1903.6070815355015"/>
    <n v="2048.1079590977843"/>
    <n v="2196.8157046647434"/>
    <n v="2295.0439971197993"/>
    <n v="2308.7927180692673"/>
    <n v="2439.9543994206479"/>
    <n v="2562.7561650206198"/>
    <n v="2769.6143932261989"/>
    <n v="2921.3575447781091"/>
    <n v="3009.1633952455327"/>
    <n v="3156.6551437130406"/>
    <n v="3142.331399513736"/>
    <n v="3139.8079925590823"/>
    <n v="3268.4739024830374"/>
    <n v="3327.9839765459546"/>
    <n v="3489.7272184312355"/>
    <n v="3809.2639735733774"/>
    <n v="4494.1359430538841"/>
    <n v="5317.1677672187197"/>
    <n v="6079.2594960209781"/>
    <n v="6659.9736229057262"/>
    <n v="7217.1390952255242"/>
    <n v="7356.5598839361937"/>
    <n v="7685.0200937024192"/>
    <n v="8121.6877334976934"/>
    <x v="65"/>
    <x v="65"/>
    <x v="65"/>
    <x v="65"/>
    <x v="65"/>
    <x v="65"/>
    <x v="65"/>
    <x v="65"/>
    <x v="65"/>
    <x v="65"/>
    <x v="65"/>
    <n v="5.7907478480708763E-2"/>
    <n v="1.8117569090603913E-2"/>
    <n v="0.31055977778944399"/>
  </r>
  <r>
    <x v="6"/>
    <x v="66"/>
    <n v="7.1344079634000002"/>
    <n v="7.6970268718000003"/>
    <n v="9.0744267300000008"/>
    <n v="9.7814015577999989"/>
    <n v="11.469609726800002"/>
    <n v="12.323401988799999"/>
    <n v="12.9674313096"/>
    <n v="14.743716101400002"/>
    <n v="15.275989169599999"/>
    <n v="15.6077192056"/>
    <n v="14.747617147800002"/>
    <n v="17.383496153400003"/>
    <n v="18.798891393600005"/>
    <n v="19.570464791999999"/>
    <n v="19.980849945199999"/>
    <n v="20.456704937599998"/>
    <n v="21.849400361000001"/>
    <n v="24.660754563999998"/>
    <n v="27.007361677600002"/>
    <n v="28.066884940200005"/>
    <n v="29.563442160600001"/>
    <n v="31.216561093800003"/>
    <n v="34.778210632799997"/>
    <n v="40.182899516200003"/>
    <n v="42.7995524078"/>
    <n v="41.272772859600003"/>
    <n v="43.048548776799997"/>
    <n v="50.140836971600002"/>
    <n v="55.072495218999997"/>
    <n v="48.433496617599999"/>
    <n v="52.21417831621001"/>
    <n v="49.715928852710007"/>
    <n v="49.04382948807001"/>
    <n v="50.808364647830004"/>
    <n v="50.180347513520012"/>
    <n v="53.392267453309003"/>
    <n v="70.008707032578997"/>
    <n v="67.192795502648991"/>
    <n v="71.264688801550989"/>
    <n v="78.463721894330021"/>
    <n v="75.76791380051101"/>
    <n v="79.926210800475246"/>
    <n v="85.619367951426725"/>
    <n v="79.171720810467207"/>
    <n v="86.473341449044298"/>
    <n v="88.321088701088286"/>
    <x v="66"/>
    <x v="66"/>
    <x v="66"/>
    <x v="66"/>
    <x v="66"/>
    <x v="66"/>
    <x v="66"/>
    <x v="66"/>
    <x v="66"/>
    <x v="66"/>
    <x v="66"/>
    <n v="-4.9681091762725615E-2"/>
    <n v="-3.4793590655709417E-2"/>
    <n v="1.9051739188953776E-3"/>
  </r>
  <r>
    <x v="6"/>
    <x v="67"/>
    <n v="167.4509926325685"/>
    <n v="170.02447995424808"/>
    <n v="174.47009923071872"/>
    <n v="182.54080195622367"/>
    <n v="197.47643325543399"/>
    <n v="189.8960621324658"/>
    <n v="206.58544585453333"/>
    <n v="218.56776807801435"/>
    <n v="219.0153238787633"/>
    <n v="238.59651534385355"/>
    <n v="253.40622074681653"/>
    <n v="263.84393135558116"/>
    <n v="277.6243549173019"/>
    <n v="276.55952196922897"/>
    <n v="295.91793369647962"/>
    <n v="310.32590313888539"/>
    <n v="339.83410229719573"/>
    <n v="341.7765816518546"/>
    <n v="364.60867812837654"/>
    <n v="386.00373017364598"/>
    <n v="409.00452428047117"/>
    <n v="437.93512050763161"/>
    <n v="474.79506978123368"/>
    <n v="511.7503414623875"/>
    <n v="558.96986072530126"/>
    <n v="602.06400895511956"/>
    <n v="634.8806992694922"/>
    <n v="671.91638958476597"/>
    <n v="694.04494084709211"/>
    <n v="724.78653628170457"/>
    <n v="773.41672144041331"/>
    <n v="812.45265074550116"/>
    <n v="854.97680057327079"/>
    <n v="895.69741566981293"/>
    <n v="914.3057747667782"/>
    <n v="959.77840002577045"/>
    <n v="968.64324192778133"/>
    <n v="1008.5812946402369"/>
    <n v="1049.3823608792338"/>
    <n v="1112.1166528118856"/>
    <n v="1200.2454238970031"/>
    <n v="1251.8586589827216"/>
    <n v="1362.6827095032779"/>
    <n v="1461.9708091486107"/>
    <n v="1594.1545723990728"/>
    <n v="1648.3127274987876"/>
    <x v="67"/>
    <x v="67"/>
    <x v="67"/>
    <x v="67"/>
    <x v="67"/>
    <x v="67"/>
    <x v="67"/>
    <x v="67"/>
    <x v="67"/>
    <x v="67"/>
    <x v="67"/>
    <n v="0.12212026852733993"/>
    <n v="3.9774244314733087E-2"/>
    <n v="7.5340229544234069E-2"/>
  </r>
  <r>
    <x v="6"/>
    <x v="68"/>
    <n v="20.140748035116083"/>
    <n v="19.548794321954404"/>
    <n v="18.687915740607441"/>
    <n v="19.61409071054576"/>
    <n v="21.29242965689177"/>
    <n v="22.64742209000805"/>
    <n v="23.535819269221701"/>
    <n v="25.417305160370763"/>
    <n v="29.723092434261297"/>
    <n v="31.409715239637979"/>
    <n v="36.857157595916497"/>
    <n v="39.716428725043841"/>
    <n v="48.113679446759967"/>
    <n v="53.738490013184844"/>
    <n v="61.957556478441077"/>
    <n v="68.763934389512045"/>
    <n v="75.177772282141518"/>
    <n v="77.26834308749784"/>
    <n v="78.758873295239781"/>
    <n v="85.121399577057929"/>
    <n v="86.48076393809086"/>
    <n v="90.816911802125162"/>
    <n v="98.783942656769739"/>
    <n v="104.10907059689409"/>
    <n v="113.81683881730757"/>
    <n v="132.38299824935518"/>
    <n v="143.17289973332558"/>
    <n v="157.03910328299708"/>
    <n v="169.10003668799999"/>
    <n v="176.61769234765043"/>
    <n v="193.41100050677269"/>
    <n v="205.62927626072789"/>
    <n v="230.50329907355425"/>
    <n v="228.48460794531343"/>
    <n v="247.02553449918645"/>
    <n v="264.06089279278837"/>
    <n v="286.77047052761083"/>
    <n v="294.58497312264223"/>
    <n v="332.1454360458082"/>
    <n v="322.97009230994757"/>
    <n v="332.83152237394876"/>
    <n v="353.8806691864944"/>
    <n v="384.55167475455272"/>
    <n v="378.88961973105688"/>
    <n v="390.94655316643997"/>
    <n v="432.87759941036927"/>
    <x v="68"/>
    <x v="68"/>
    <x v="68"/>
    <x v="68"/>
    <x v="68"/>
    <x v="68"/>
    <x v="68"/>
    <x v="68"/>
    <x v="68"/>
    <x v="68"/>
    <x v="68"/>
    <n v="2.3685152448236657E-2"/>
    <n v="1.9798837449965356E-2"/>
    <n v="1.6895031347113121E-2"/>
  </r>
  <r>
    <x v="6"/>
    <x v="69"/>
    <n v="446.89827084320245"/>
    <n v="492.8140498979202"/>
    <n v="578.15446178536899"/>
    <n v="641.6420740312243"/>
    <n v="731.47587292673143"/>
    <n v="810.51981020888581"/>
    <n v="845.34655128725524"/>
    <n v="880.912876635457"/>
    <n v="994.97896820088431"/>
    <n v="985.69326895345716"/>
    <n v="923.55691962084916"/>
    <n v="951.1964819348857"/>
    <n v="960.65324002161935"/>
    <n v="924.27439669012301"/>
    <n v="949.65193842327119"/>
    <n v="920.71562538999274"/>
    <n v="914.73967253657099"/>
    <n v="863.5983717870256"/>
    <n v="864.01099131571527"/>
    <n v="952.64554795039282"/>
    <n v="930.45269586289373"/>
    <n v="919.80306726582887"/>
    <n v="927.6077484739485"/>
    <n v="999.2888323267689"/>
    <n v="1025.4900381320508"/>
    <n v="1084.1171891224883"/>
    <n v="1100.8349974856462"/>
    <n v="1113.2713770131854"/>
    <n v="1107.4839134435917"/>
    <n v="1171.489944515205"/>
    <n v="1187.4757725336467"/>
    <n v="1208.5499607306954"/>
    <n v="1207.5615053959423"/>
    <n v="1175.8090784230792"/>
    <n v="1207.9385490737636"/>
    <n v="1229.998171213103"/>
    <n v="1223.5494595630532"/>
    <n v="1234.3581563134669"/>
    <n v="1274.3175850256396"/>
    <n v="1258.4299761218865"/>
    <n v="1291.6183127835473"/>
    <n v="1268.9781362898545"/>
    <n v="1282.6243031077829"/>
    <n v="1293.0672545238535"/>
    <n v="1124.076159496859"/>
    <n v="1195.9135371448947"/>
    <x v="69"/>
    <x v="69"/>
    <x v="69"/>
    <x v="69"/>
    <x v="69"/>
    <x v="69"/>
    <x v="69"/>
    <x v="69"/>
    <x v="69"/>
    <x v="69"/>
    <x v="69"/>
    <n v="2.6292166339159762E-2"/>
    <n v="-1.3529043805311614E-2"/>
    <n v="3.1097246657770403E-2"/>
  </r>
  <r>
    <x v="6"/>
    <x v="70"/>
    <n v="8.2603696645357374"/>
    <n v="9.5503232354875056"/>
    <n v="10.372903414369018"/>
    <n v="10.675222807200994"/>
    <n v="11.595707007798135"/>
    <n v="10.827638378299458"/>
    <n v="12.298753897804923"/>
    <n v="13.725169554423736"/>
    <n v="14.546245373923737"/>
    <n v="14.790327270010099"/>
    <n v="15.187267358759462"/>
    <n v="17.045144337402828"/>
    <n v="19.916410036296892"/>
    <n v="25.3361371881"/>
    <n v="28.870686876700002"/>
    <n v="30.2020280116"/>
    <n v="31.461346125200002"/>
    <n v="33.446165798400003"/>
    <n v="38.142370125000006"/>
    <n v="39.499869999800012"/>
    <n v="38.28020671681351"/>
    <n v="39.670112252248146"/>
    <n v="40.516366032917205"/>
    <n v="42.530176337095561"/>
    <n v="49.550335333060687"/>
    <n v="54.629264153370734"/>
    <n v="67.328240142573847"/>
    <n v="76.601639229864119"/>
    <n v="74.035846100909268"/>
    <n v="79.59122442932474"/>
    <n v="84.901289306574554"/>
    <n v="98.918505200970699"/>
    <n v="114.02863137880415"/>
    <n v="108.25838433337189"/>
    <n v="113.54187611951554"/>
    <n v="131.39068257275127"/>
    <n v="137.31882150819067"/>
    <n v="145.53234786387694"/>
    <n v="159.78915889643042"/>
    <n v="174.13823011035896"/>
    <n v="187.62726030824814"/>
    <n v="187.62666780898527"/>
    <n v="200.00992170845137"/>
    <n v="208.06569083737179"/>
    <n v="199.6726943411586"/>
    <n v="214.00211598597602"/>
    <x v="70"/>
    <x v="70"/>
    <x v="70"/>
    <x v="70"/>
    <x v="70"/>
    <x v="70"/>
    <x v="70"/>
    <x v="70"/>
    <x v="70"/>
    <x v="70"/>
    <x v="70"/>
    <n v="-5.5458104177015244E-3"/>
    <n v="1.295649664424281E-2"/>
    <n v="7.0413409370878822E-3"/>
  </r>
  <r>
    <x v="6"/>
    <x v="71"/>
    <n v="15.0472116104"/>
    <n v="15.795854125400002"/>
    <n v="15.7338014134"/>
    <n v="15.670935314100001"/>
    <n v="16.198284196899998"/>
    <n v="18.242556868900003"/>
    <n v="18.0823140436"/>
    <n v="19.350707761400002"/>
    <n v="20.896554476600006"/>
    <n v="20.65275097013992"/>
    <n v="19.864381774567239"/>
    <n v="21.604033848316263"/>
    <n v="22.431287507115819"/>
    <n v="21.139174716752482"/>
    <n v="19.741080822723013"/>
    <n v="19.20631368283598"/>
    <n v="18.851277940396287"/>
    <n v="20.440424425847951"/>
    <n v="20.558225692830923"/>
    <n v="20.65002751224128"/>
    <n v="21.118128704640402"/>
    <n v="22.106022578242083"/>
    <n v="22.471294230085501"/>
    <n v="23.542488840154192"/>
    <n v="20.564878140595198"/>
    <n v="25.891586359229827"/>
    <n v="26.352765453004491"/>
    <n v="27.992739735024998"/>
    <n v="27.436332318174028"/>
    <n v="28.487427539967456"/>
    <n v="28.78599708109715"/>
    <n v="29.709880038672075"/>
    <n v="31.749839501210186"/>
    <n v="30.447834353332333"/>
    <n v="31.699903311259742"/>
    <n v="32.229898468681078"/>
    <n v="34.447028568151424"/>
    <n v="34.352420489063157"/>
    <n v="36.643846025193511"/>
    <n v="35.725839592267057"/>
    <n v="37.865041696230456"/>
    <n v="37.746926254810703"/>
    <n v="36.654282005393377"/>
    <n v="37.543937890225145"/>
    <n v="34.57909293571462"/>
    <n v="34.441484829645368"/>
    <x v="71"/>
    <x v="71"/>
    <x v="71"/>
    <x v="71"/>
    <x v="71"/>
    <x v="71"/>
    <x v="71"/>
    <x v="71"/>
    <x v="71"/>
    <x v="71"/>
    <x v="71"/>
    <n v="-1.8267376812004632E-2"/>
    <n v="-4.9937397332083799E-3"/>
    <n v="9.647720518940042E-4"/>
  </r>
  <r>
    <x v="6"/>
    <x v="72"/>
    <n v="19.504432058725833"/>
    <n v="19.301984140464288"/>
    <n v="21.051020357129985"/>
    <n v="23.811172030127643"/>
    <n v="23.218189689019155"/>
    <n v="22.695246589099931"/>
    <n v="20.021679058523706"/>
    <n v="17.890342211543782"/>
    <n v="18.95337871284282"/>
    <n v="20.493875665290929"/>
    <n v="21.141385447567323"/>
    <n v="21.223269972340677"/>
    <n v="22.69693754163163"/>
    <n v="23.632817550576807"/>
    <n v="25.163554044627233"/>
    <n v="27.42566303833382"/>
    <n v="28.901046405104069"/>
    <n v="31.94859974545146"/>
    <n v="33.949398970566712"/>
    <n v="36.689089618730733"/>
    <n v="39.161264498795717"/>
    <n v="43.321330472955623"/>
    <n v="47.568182680339348"/>
    <n v="51.281992999313729"/>
    <n v="54.771726356519096"/>
    <n v="58.461980713401424"/>
    <n v="62.635591094853815"/>
    <n v="65.559813124096138"/>
    <n v="72.567706234906183"/>
    <n v="76.156001284959757"/>
    <n v="80.034648892752614"/>
    <n v="84.818484561423602"/>
    <n v="85.318441686074266"/>
    <n v="88.660623843798234"/>
    <n v="94.38696779743772"/>
    <n v="97.87207709585374"/>
    <n v="98.990213450850831"/>
    <n v="102.12616153232081"/>
    <n v="107.26312572916642"/>
    <n v="118.08818935738805"/>
    <n v="120.48548554090274"/>
    <n v="130.30832671306371"/>
    <n v="141.74467353478954"/>
    <n v="145.91509702866864"/>
    <n v="146.09365413623661"/>
    <n v="146.12645705341924"/>
    <x v="72"/>
    <x v="72"/>
    <x v="72"/>
    <x v="72"/>
    <x v="72"/>
    <x v="72"/>
    <x v="72"/>
    <x v="72"/>
    <x v="72"/>
    <x v="72"/>
    <x v="72"/>
    <n v="0.1004801348293467"/>
    <n v="4.5431677740906062E-2"/>
    <n v="6.6810596080338997E-3"/>
  </r>
  <r>
    <x v="6"/>
    <x v="73"/>
    <n v="13.209439858885602"/>
    <n v="14.388342102323202"/>
    <n v="16.168303497673602"/>
    <n v="18.37843920735936"/>
    <n v="19.712485837084159"/>
    <n v="22.40719916438416"/>
    <n v="25.983388019491681"/>
    <n v="25.489670403699204"/>
    <n v="29.578104226399205"/>
    <n v="27.772640210078887"/>
    <n v="30.048952092102883"/>
    <n v="30.972917535152483"/>
    <n v="34.045476916461276"/>
    <n v="35.274899612066612"/>
    <n v="36.336381694884068"/>
    <n v="34.666439127688307"/>
    <n v="33.032650789042513"/>
    <n v="31.867138685007436"/>
    <n v="33.760778565300363"/>
    <n v="29.155553762945125"/>
    <n v="27.476170777936936"/>
    <n v="27.740619675621975"/>
    <n v="31.972544200822401"/>
    <n v="35.142330344906718"/>
    <n v="37.83883792930736"/>
    <n v="39.94286463716417"/>
    <n v="39.417986945543518"/>
    <n v="47.524212226311199"/>
    <n v="48.796716390702876"/>
    <n v="51.243450933081704"/>
    <n v="57.999294149355826"/>
    <n v="62.451445637124145"/>
    <n v="68.473567908032123"/>
    <n v="69.233768338098656"/>
    <n v="67.367244768987277"/>
    <n v="66.846292729503332"/>
    <n v="67.695532169323002"/>
    <n v="65.895777721007022"/>
    <n v="67.999157518851703"/>
    <n v="70.295680465924363"/>
    <n v="70.424867051501423"/>
    <n v="67.536093305990249"/>
    <n v="71.764854680830197"/>
    <n v="74.003942543632647"/>
    <n v="74.499719575435421"/>
    <n v="79.938480061448843"/>
    <x v="73"/>
    <x v="73"/>
    <x v="73"/>
    <x v="73"/>
    <x v="73"/>
    <x v="73"/>
    <x v="73"/>
    <x v="73"/>
    <x v="73"/>
    <x v="73"/>
    <x v="73"/>
    <n v="7.8133391700853094E-2"/>
    <n v="5.4252596903366701E-2"/>
    <n v="4.0370451321831459E-3"/>
  </r>
  <r>
    <x v="6"/>
    <x v="74"/>
    <n v="13.092580560011635"/>
    <n v="14.966979859034907"/>
    <n v="18.022106835692366"/>
    <n v="22.43462046749762"/>
    <n v="22.039571114955333"/>
    <n v="23.927454430596832"/>
    <n v="20.685392004016002"/>
    <n v="25.934842139636004"/>
    <n v="24.215731027977601"/>
    <n v="23.900270816957605"/>
    <n v="23.516192779032803"/>
    <n v="27.866585590910397"/>
    <n v="27.964013063477601"/>
    <n v="28.4955663572952"/>
    <n v="30.353818222327202"/>
    <n v="30.1480878612184"/>
    <n v="34.732220373695199"/>
    <n v="33.678260882076806"/>
    <n v="35.722472721153608"/>
    <n v="36.690116185287202"/>
    <n v="37.137689265915995"/>
    <n v="43.286696243543197"/>
    <n v="44.73927055549521"/>
    <n v="52.092221725964002"/>
    <n v="59.806092586422402"/>
    <n v="69.62332448783441"/>
    <n v="71.150145693457603"/>
    <n v="76.310929867316005"/>
    <n v="83.059396165271991"/>
    <n v="95.677757098909595"/>
    <n v="98.554628650559991"/>
    <n v="98.373015207035209"/>
    <n v="102.40399765730001"/>
    <n v="101.2021721454"/>
    <n v="99.952506694300013"/>
    <n v="107.09629548941216"/>
    <n v="117.53554014688577"/>
    <n v="111.799605153933"/>
    <n v="103.68147850720679"/>
    <n v="116.19978094642201"/>
    <n v="127.26686081709265"/>
    <n v="140.29568804943165"/>
    <n v="151.42339294828366"/>
    <n v="163.38444117040302"/>
    <n v="176.678872805433"/>
    <n v="185.33757776346266"/>
    <x v="74"/>
    <x v="74"/>
    <x v="74"/>
    <x v="74"/>
    <x v="74"/>
    <x v="74"/>
    <x v="74"/>
    <x v="74"/>
    <x v="74"/>
    <x v="74"/>
    <x v="74"/>
    <n v="2.2123022884247723E-2"/>
    <n v="1.1319673479038173E-2"/>
    <n v="6.3653366765495777E-3"/>
  </r>
  <r>
    <x v="6"/>
    <x v="75"/>
    <n v="24.871254348607639"/>
    <n v="29.610809963791748"/>
    <n v="32.781864578110998"/>
    <n v="36.303338444089029"/>
    <n v="42.484064584321999"/>
    <n v="49.034028980407783"/>
    <n v="52.602322391560506"/>
    <n v="54.590029323667068"/>
    <n v="67.747556221250903"/>
    <n v="68.778507510568602"/>
    <n v="75.266172866274843"/>
    <n v="84.095876801501035"/>
    <n v="96.22548800187721"/>
    <n v="103.96394703299323"/>
    <n v="119.18055054843066"/>
    <n v="123.4286463187797"/>
    <n v="128.72955290569774"/>
    <n v="129.11919305547505"/>
    <n v="135.34804663015785"/>
    <n v="148.03288795179083"/>
    <n v="158.92454975022852"/>
    <n v="169.98918574977858"/>
    <n v="179.15284217814016"/>
    <n v="204.12211680722137"/>
    <n v="215.48221936558502"/>
    <n v="235.43760050487947"/>
    <n v="263.81890817754788"/>
    <n v="288.34094344213713"/>
    <n v="317.93134732020718"/>
    <n v="343.36615315700567"/>
    <n v="372.71421814604537"/>
    <n v="413.61949392903335"/>
    <n v="438.24577304953027"/>
    <n v="376.59424226141766"/>
    <n v="410.50476399817256"/>
    <n v="437.20823959080701"/>
    <n v="450.61817962988499"/>
    <n v="468.93522130410281"/>
    <n v="478.29272939563486"/>
    <n v="487.82433402869572"/>
    <n v="496.44093473799512"/>
    <n v="501.48801143692401"/>
    <n v="513.34617454058753"/>
    <n v="525.87190390722071"/>
    <n v="530.20499392239333"/>
    <n v="586.86619334891066"/>
    <x v="75"/>
    <x v="75"/>
    <x v="75"/>
    <x v="75"/>
    <x v="75"/>
    <x v="75"/>
    <x v="75"/>
    <x v="75"/>
    <x v="75"/>
    <x v="75"/>
    <x v="75"/>
    <n v="2.8146413636270351E-2"/>
    <n v="-1.6325536303457566E-3"/>
    <n v="1.7818425536926811E-2"/>
  </r>
  <r>
    <x v="6"/>
    <x v="76"/>
    <n v="2.5346378897937623"/>
    <n v="2.595965823222631"/>
    <n v="2.6589642158256286"/>
    <n v="2.7258554927319802"/>
    <n v="2.7858280315631716"/>
    <n v="4.6102158284715244"/>
    <n v="4.6911379025919997"/>
    <n v="4.8656816432139998"/>
    <n v="5.1965107929510008"/>
    <n v="4.1542948566360005"/>
    <n v="4.3117015641909999"/>
    <n v="4.1826140503757996"/>
    <n v="4.4905749113260001"/>
    <n v="4.6159693475370389"/>
    <n v="4.8555768171358009"/>
    <n v="4.9422419028429596"/>
    <n v="5.1467687008017799"/>
    <n v="5.6186425719851405"/>
    <n v="5.8173015052621011"/>
    <n v="5.5369399585721002"/>
    <n v="4.8697013241536"/>
    <n v="4.9916568157674011"/>
    <n v="5.5991169988991008"/>
    <n v="5.2017068636948993"/>
    <n v="4.8145838028040009"/>
    <n v="5.3747660217565008"/>
    <n v="5.3624311445288999"/>
    <n v="6.1172798993294002"/>
    <n v="6.1443227472048392"/>
    <n v="6.6660001458523004"/>
    <n v="7.1009644302280597"/>
    <n v="8.6602746932066204"/>
    <n v="8.8869241986387983"/>
    <n v="9.2576615990885394"/>
    <n v="9.9787238243377985"/>
    <n v="11.485149792165863"/>
    <n v="11.215265872265361"/>
    <n v="11.988150905927784"/>
    <n v="11.92478689689896"/>
    <n v="11.743993416302901"/>
    <n v="13.607241155715363"/>
    <n v="13.869732731273842"/>
    <n v="14.714534499549741"/>
    <n v="13.55575764359636"/>
    <n v="13.95834633688948"/>
    <n v="13.999476151990811"/>
    <x v="76"/>
    <x v="76"/>
    <x v="76"/>
    <x v="76"/>
    <x v="76"/>
    <x v="76"/>
    <x v="76"/>
    <x v="76"/>
    <x v="76"/>
    <x v="76"/>
    <x v="76"/>
    <n v="-3.8852944409036083E-2"/>
    <n v="3.3768185060034428E-2"/>
    <n v="6.7320171969026822E-4"/>
  </r>
  <r>
    <x v="6"/>
    <x v="77"/>
    <n v="18.847525698326141"/>
    <n v="20.038235221373004"/>
    <n v="21.790530145541393"/>
    <n v="23.867890323154739"/>
    <n v="25.229035768384154"/>
    <n v="27.556515560951329"/>
    <n v="33.857983764089468"/>
    <n v="35.344837677573253"/>
    <n v="41.496921582614135"/>
    <n v="38.576296912783022"/>
    <n v="41.849872726949037"/>
    <n v="52.214745094931828"/>
    <n v="57.13257223682799"/>
    <n v="65.319394954633495"/>
    <n v="67.707025098427863"/>
    <n v="73.621853089161377"/>
    <n v="64.774069150811215"/>
    <n v="67.849064165941599"/>
    <n v="72.746809574450168"/>
    <n v="74.704614188027222"/>
    <n v="73.72730715651214"/>
    <n v="85.495524147690361"/>
    <n v="90.562269059015136"/>
    <n v="106.83757871687672"/>
    <n v="116.76565809631998"/>
    <n v="120.1167448988587"/>
    <n v="128.41787466283455"/>
    <n v="138.33787190188679"/>
    <n v="149.71495401112969"/>
    <n v="158.50251469496226"/>
    <n v="168.95443495232965"/>
    <n v="176.7498778461927"/>
    <n v="191.86862152968249"/>
    <n v="203.97165894201541"/>
    <n v="214.82072285431931"/>
    <n v="232.35747424046909"/>
    <n v="230.14575559669063"/>
    <n v="239.68273224453642"/>
    <n v="248.91813816136559"/>
    <n v="258.87516002395125"/>
    <n v="264.13382331338278"/>
    <n v="273.24536115798651"/>
    <n v="275.08760520329918"/>
    <n v="261.89286986478487"/>
    <n v="248.33555385226995"/>
    <n v="267.96976094157492"/>
    <x v="77"/>
    <x v="77"/>
    <x v="77"/>
    <x v="77"/>
    <x v="77"/>
    <x v="77"/>
    <x v="77"/>
    <x v="77"/>
    <x v="77"/>
    <x v="77"/>
    <x v="77"/>
    <n v="5.8196131979964649E-2"/>
    <n v="2.2697115038128324E-3"/>
    <n v="8.2408806948340088E-3"/>
  </r>
  <r>
    <x v="6"/>
    <x v="78"/>
    <n v="7.3668859639999997"/>
    <n v="8.7439073650000019"/>
    <n v="9.9006741540000007"/>
    <n v="12.985646962000001"/>
    <n v="14.063613007000001"/>
    <n v="16.258675998899999"/>
    <n v="17.899369072659997"/>
    <n v="22.296594282050403"/>
    <n v="23.616328170485602"/>
    <n v="24.276611492358398"/>
    <n v="26.112678511384001"/>
    <n v="27.577938943464002"/>
    <n v="30.8912527093288"/>
    <n v="34.075425807708001"/>
    <n v="35.61100244826001"/>
    <n v="37.366350474880001"/>
    <n v="36.080983707991997"/>
    <n v="35.691915354512801"/>
    <n v="39.327768135064801"/>
    <n v="43.278900388055995"/>
    <n v="46.060459689284805"/>
    <n v="47.775916189507797"/>
    <n v="56.421785444508039"/>
    <n v="63.768148147322449"/>
    <n v="74.00915306749387"/>
    <n v="89.400789278260746"/>
    <n v="99.095497603828193"/>
    <n v="108.67058486695015"/>
    <n v="122.54510149226645"/>
    <n v="137.31193258581186"/>
    <n v="154.0935871264989"/>
    <n v="172.01769334371582"/>
    <n v="178.76857163323774"/>
    <n v="162.54276823834158"/>
    <n v="168.625943109373"/>
    <n v="169.65466593921218"/>
    <n v="176.66047079150627"/>
    <n v="187.87674342896236"/>
    <n v="197.31596918437242"/>
    <n v="216.15990840640507"/>
    <n v="223.89735377606212"/>
    <n v="225.757364217504"/>
    <n v="234.51931443798142"/>
    <n v="235.83469634912242"/>
    <n v="235.89270997556633"/>
    <n v="248.80329280611042"/>
    <x v="78"/>
    <x v="78"/>
    <x v="78"/>
    <x v="78"/>
    <x v="78"/>
    <x v="78"/>
    <x v="78"/>
    <x v="78"/>
    <x v="78"/>
    <x v="78"/>
    <x v="78"/>
    <n v="4.0806878614585429E-4"/>
    <n v="7.7873280983855597E-3"/>
    <n v="7.9499521782879466E-3"/>
  </r>
  <r>
    <x v="6"/>
    <x v="79"/>
    <n v="8.2264654826344525"/>
    <n v="13.943996822971076"/>
    <n v="19.045887619325221"/>
    <n v="19.795273947433241"/>
    <n v="23.276364618104353"/>
    <n v="24.282179872480651"/>
    <n v="21.845811783101801"/>
    <n v="21.11919730161128"/>
    <n v="22.700246508560802"/>
    <n v="17.295286477767441"/>
    <n v="19.762352166136182"/>
    <n v="12.052431432646845"/>
    <n v="12.863038280653736"/>
    <n v="13.07570627025752"/>
    <n v="13.89414917780177"/>
    <n v="14.939786599705243"/>
    <n v="15.196125101035097"/>
    <n v="16.357117667151471"/>
    <n v="17.338861057955501"/>
    <n v="17.19853794145784"/>
    <n v="17.432023988718381"/>
    <n v="19.028281083523613"/>
    <n v="21.531364861141665"/>
    <n v="20.982772570311113"/>
    <n v="17.929745766037993"/>
    <n v="17.956835930797684"/>
    <n v="17.529964745744312"/>
    <n v="18.435966837657535"/>
    <n v="20.684662847600002"/>
    <n v="23.0691610328"/>
    <n v="27.414227980221554"/>
    <n v="31.39410890632923"/>
    <n v="38.030811537594758"/>
    <n v="41.52215049122826"/>
    <n v="40.61500122403713"/>
    <n v="47.49222200549579"/>
    <n v="51.942190584893972"/>
    <n v="58.141932212137775"/>
    <n v="63.526914504904774"/>
    <n v="82.000943835213107"/>
    <n v="87.548015940238798"/>
    <n v="73.448196015188913"/>
    <n v="80.447920304544311"/>
    <n v="105.19008867660011"/>
    <n v="103.31391839714706"/>
    <n v="122.82911251847501"/>
    <x v="79"/>
    <x v="79"/>
    <x v="79"/>
    <x v="79"/>
    <x v="79"/>
    <x v="79"/>
    <x v="79"/>
    <x v="79"/>
    <x v="79"/>
    <x v="79"/>
    <x v="79"/>
    <n v="-1.0410918590541773E-2"/>
    <n v="7.5159357804474913E-2"/>
    <n v="8.0478923631547277E-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x v="0"/>
    <n v="0.31055977778944399"/>
  </r>
  <r>
    <x v="1"/>
    <x v="1"/>
    <n v="0.13874092437012162"/>
  </r>
  <r>
    <x v="0"/>
    <x v="2"/>
    <n v="7.5340229544234069E-2"/>
  </r>
  <r>
    <x v="2"/>
    <x v="3"/>
    <n v="4.6669080880754055E-2"/>
  </r>
  <r>
    <x v="0"/>
    <x v="4"/>
    <n v="3.1097246657770403E-2"/>
  </r>
  <r>
    <x v="3"/>
    <x v="5"/>
    <n v="1.9493175830162697E-2"/>
  </r>
  <r>
    <x v="4"/>
    <x v="6"/>
    <n v="1.8560201879289636E-2"/>
  </r>
  <r>
    <x v="0"/>
    <x v="7"/>
    <n v="1.7818425536926811E-2"/>
  </r>
  <r>
    <x v="3"/>
    <x v="8"/>
    <n v="1.6979286131479282E-2"/>
  </r>
  <r>
    <x v="0"/>
    <x v="9"/>
    <n v="1.6895031347113121E-2"/>
  </r>
  <r>
    <x v="1"/>
    <x v="10"/>
    <n v="1.5563877442778682E-2"/>
  </r>
  <r>
    <x v="5"/>
    <x v="11"/>
    <n v="1.2953480583180035E-2"/>
  </r>
  <r>
    <x v="6"/>
    <x v="12"/>
    <n v="1.2885379670807516E-2"/>
  </r>
  <r>
    <x v="4"/>
    <x v="13"/>
    <n v="1.1901361886474894E-2"/>
  </r>
  <r>
    <x v="1"/>
    <x v="14"/>
    <n v="1.1030488023986788E-2"/>
  </r>
  <r>
    <x v="0"/>
    <x v="15"/>
    <n v="1.0902849447719775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8AD393-E44F-45F3-A507-3EA6C510458F}" name="SHARE/REGION"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3:B40" firstHeaderRow="1" firstDataRow="1" firstDataCol="1"/>
  <pivotFields count="3">
    <pivotField axis="axisRow" showAll="0" sortType="descending">
      <items count="8">
        <item x="5"/>
        <item x="0"/>
        <item x="2"/>
        <item x="4"/>
        <item x="3"/>
        <item x="1"/>
        <item x="6"/>
        <item t="default"/>
      </items>
      <autoSortScope>
        <pivotArea dataOnly="0" outline="0" fieldPosition="0">
          <references count="1">
            <reference field="4294967294" count="1" selected="0">
              <x v="0"/>
            </reference>
          </references>
        </pivotArea>
      </autoSortScope>
    </pivotField>
    <pivotField showAll="0">
      <items count="17">
        <item x="15"/>
        <item x="12"/>
        <item x="10"/>
        <item x="0"/>
        <item x="6"/>
        <item x="2"/>
        <item x="9"/>
        <item x="5"/>
        <item x="4"/>
        <item x="14"/>
        <item x="3"/>
        <item x="8"/>
        <item x="11"/>
        <item x="7"/>
        <item x="13"/>
        <item x="1"/>
        <item t="default"/>
      </items>
    </pivotField>
    <pivotField dataField="1" numFmtId="10" showAll="0"/>
  </pivotFields>
  <rowFields count="1">
    <field x="0"/>
  </rowFields>
  <rowItems count="7">
    <i>
      <x v="1"/>
    </i>
    <i>
      <x v="5"/>
    </i>
    <i>
      <x v="2"/>
    </i>
    <i>
      <x v="4"/>
    </i>
    <i>
      <x v="3"/>
    </i>
    <i>
      <x/>
    </i>
    <i>
      <x v="6"/>
    </i>
  </rowItems>
  <colItems count="1">
    <i/>
  </colItems>
  <dataFields count="1">
    <dataField name="Sum of SHARE 2021" fld="2" baseField="0" baseItem="0" numFmtId="168"/>
  </dataFields>
  <chartFormats count="1">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782B1D-D7F5-43C0-A9B3-BE2338CFB7A4}" name="BIG5"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F26" firstHeaderRow="1" firstDataRow="2" firstDataCol="1"/>
  <pivotFields count="63">
    <pivotField multipleItemSelectionAllowed="1" showAll="0">
      <items count="8">
        <item h="1" x="5"/>
        <item x="6"/>
        <item x="3"/>
        <item x="2"/>
        <item h="1" x="4"/>
        <item x="0"/>
        <item h="1" x="1"/>
        <item t="default"/>
      </items>
    </pivotField>
    <pivotField axis="axisCol" showAll="0">
      <items count="81">
        <item h="1" x="58"/>
        <item h="1" x="3"/>
        <item h="1" x="63"/>
        <item h="1" x="11"/>
        <item h="1" x="44"/>
        <item h="1" x="64"/>
        <item h="1" x="45"/>
        <item h="1" x="12"/>
        <item h="1" x="4"/>
        <item h="1" x="13"/>
        <item h="1" x="0"/>
        <item h="1" x="5"/>
        <item x="65"/>
        <item h="1" x="66"/>
        <item h="1" x="6"/>
        <item h="1" x="14"/>
        <item h="1" x="15"/>
        <item h="1" x="16"/>
        <item h="1" x="17"/>
        <item h="1" x="7"/>
        <item h="1" x="59"/>
        <item h="1" x="18"/>
        <item h="1" x="19"/>
        <item h="1" x="20"/>
        <item h="1" x="21"/>
        <item h="1" x="22"/>
        <item h="1" x="23"/>
        <item h="1" x="24"/>
        <item h="1" x="68"/>
        <item h="1" x="50"/>
        <item h="1" x="51"/>
        <item h="1" x="25"/>
        <item h="1" x="52"/>
        <item h="1" x="26"/>
        <item x="69"/>
        <item h="1" x="46"/>
        <item h="1" x="53"/>
        <item h="1" x="27"/>
        <item h="1" x="28"/>
        <item h="1" x="29"/>
        <item h="1" x="70"/>
        <item h="1" x="1"/>
        <item h="1" x="62"/>
        <item h="1" x="60"/>
        <item h="1" x="30"/>
        <item h="1" x="71"/>
        <item h="1" x="31"/>
        <item h="1" x="32"/>
        <item h="1" x="54"/>
        <item h="1" x="72"/>
        <item h="1" x="8"/>
        <item h="1" x="73"/>
        <item h="1" x="33"/>
        <item h="1" x="34"/>
        <item h="1" x="55"/>
        <item h="1" x="35"/>
        <item x="2"/>
        <item x="67"/>
        <item x="47"/>
        <item h="1" x="56"/>
        <item h="1" x="74"/>
        <item h="1" x="36"/>
        <item h="1" x="37"/>
        <item h="1" x="61"/>
        <item h="1" x="75"/>
        <item h="1" x="38"/>
        <item h="1" x="76"/>
        <item h="1" x="39"/>
        <item h="1" x="40"/>
        <item h="1" x="77"/>
        <item h="1" x="78"/>
        <item h="1" x="9"/>
        <item h="1" x="41"/>
        <item h="1" x="48"/>
        <item h="1" x="42"/>
        <item h="1" x="57"/>
        <item h="1" x="43"/>
        <item h="1" x="49"/>
        <item h="1" x="10"/>
        <item h="1" x="79"/>
        <item t="default"/>
      </items>
    </pivotField>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items count="81">
        <item x="24"/>
        <item x="27"/>
        <item x="15"/>
        <item x="31"/>
        <item x="29"/>
        <item x="28"/>
        <item x="37"/>
        <item x="76"/>
        <item x="14"/>
        <item x="18"/>
        <item x="9"/>
        <item x="44"/>
        <item x="7"/>
        <item x="36"/>
        <item x="71"/>
        <item x="32"/>
        <item x="25"/>
        <item x="62"/>
        <item x="40"/>
        <item x="8"/>
        <item x="17"/>
        <item x="23"/>
        <item x="13"/>
        <item x="34"/>
        <item x="39"/>
        <item x="54"/>
        <item x="60"/>
        <item x="64"/>
        <item x="19"/>
        <item x="45"/>
        <item x="48"/>
        <item x="11"/>
        <item x="52"/>
        <item x="6"/>
        <item x="55"/>
        <item x="73"/>
        <item x="35"/>
        <item x="5"/>
        <item x="53"/>
        <item x="66"/>
        <item x="51"/>
        <item x="22"/>
        <item x="58"/>
        <item x="16"/>
        <item x="49"/>
        <item x="12"/>
        <item x="79"/>
        <item x="72"/>
        <item x="10"/>
        <item x="3"/>
        <item x="59"/>
        <item x="74"/>
        <item x="46"/>
        <item x="70"/>
        <item x="30"/>
        <item x="57"/>
        <item x="78"/>
        <item x="77"/>
        <item x="41"/>
        <item x="42"/>
        <item x="38"/>
        <item x="33"/>
        <item x="20"/>
        <item x="26"/>
        <item x="63"/>
        <item x="4"/>
        <item x="1"/>
        <item x="61"/>
        <item x="68"/>
        <item x="43"/>
        <item x="56"/>
        <item x="50"/>
        <item x="0"/>
        <item x="75"/>
        <item x="21"/>
        <item x="69"/>
        <item x="47"/>
        <item x="67"/>
        <item x="2"/>
        <item x="65"/>
        <item t="default"/>
      </items>
    </pivotField>
    <pivotField dataField="1" numFmtId="164" showAll="0">
      <items count="81">
        <item x="24"/>
        <item x="27"/>
        <item x="15"/>
        <item x="31"/>
        <item x="29"/>
        <item x="28"/>
        <item x="37"/>
        <item x="14"/>
        <item x="76"/>
        <item x="18"/>
        <item x="9"/>
        <item x="44"/>
        <item x="36"/>
        <item x="7"/>
        <item x="71"/>
        <item x="32"/>
        <item x="25"/>
        <item x="17"/>
        <item x="40"/>
        <item x="62"/>
        <item x="23"/>
        <item x="13"/>
        <item x="8"/>
        <item x="39"/>
        <item x="34"/>
        <item x="19"/>
        <item x="60"/>
        <item x="54"/>
        <item x="64"/>
        <item x="45"/>
        <item x="11"/>
        <item x="48"/>
        <item x="52"/>
        <item x="6"/>
        <item x="35"/>
        <item x="73"/>
        <item x="22"/>
        <item x="66"/>
        <item x="55"/>
        <item x="5"/>
        <item x="53"/>
        <item x="51"/>
        <item x="58"/>
        <item x="16"/>
        <item x="49"/>
        <item x="12"/>
        <item x="79"/>
        <item x="72"/>
        <item x="10"/>
        <item x="3"/>
        <item x="74"/>
        <item x="59"/>
        <item x="46"/>
        <item x="30"/>
        <item x="70"/>
        <item x="57"/>
        <item x="78"/>
        <item x="77"/>
        <item x="42"/>
        <item x="38"/>
        <item x="33"/>
        <item x="41"/>
        <item x="20"/>
        <item x="26"/>
        <item x="63"/>
        <item x="4"/>
        <item x="61"/>
        <item x="1"/>
        <item x="68"/>
        <item x="43"/>
        <item x="50"/>
        <item x="56"/>
        <item x="0"/>
        <item x="75"/>
        <item x="21"/>
        <item x="69"/>
        <item x="47"/>
        <item x="67"/>
        <item x="2"/>
        <item x="65"/>
        <item t="default"/>
      </items>
    </pivotField>
    <pivotField dataField="1" numFmtId="164" showAll="0">
      <items count="81">
        <item x="24"/>
        <item x="15"/>
        <item x="31"/>
        <item x="27"/>
        <item x="29"/>
        <item x="28"/>
        <item x="37"/>
        <item x="76"/>
        <item x="14"/>
        <item x="18"/>
        <item x="9"/>
        <item x="44"/>
        <item x="36"/>
        <item x="71"/>
        <item x="7"/>
        <item x="32"/>
        <item x="25"/>
        <item x="13"/>
        <item x="23"/>
        <item x="17"/>
        <item x="40"/>
        <item x="8"/>
        <item x="39"/>
        <item x="62"/>
        <item x="34"/>
        <item x="19"/>
        <item x="60"/>
        <item x="48"/>
        <item x="45"/>
        <item x="64"/>
        <item x="11"/>
        <item x="54"/>
        <item x="52"/>
        <item x="35"/>
        <item x="22"/>
        <item x="6"/>
        <item x="5"/>
        <item x="66"/>
        <item x="73"/>
        <item x="53"/>
        <item x="55"/>
        <item x="16"/>
        <item x="49"/>
        <item x="51"/>
        <item x="58"/>
        <item x="12"/>
        <item x="79"/>
        <item x="72"/>
        <item x="10"/>
        <item x="3"/>
        <item x="74"/>
        <item x="59"/>
        <item x="30"/>
        <item x="46"/>
        <item x="70"/>
        <item x="57"/>
        <item x="78"/>
        <item x="77"/>
        <item x="38"/>
        <item x="42"/>
        <item x="41"/>
        <item x="33"/>
        <item x="20"/>
        <item x="26"/>
        <item x="63"/>
        <item x="68"/>
        <item x="61"/>
        <item x="1"/>
        <item x="4"/>
        <item x="43"/>
        <item x="56"/>
        <item x="50"/>
        <item x="0"/>
        <item x="75"/>
        <item x="21"/>
        <item x="69"/>
        <item x="47"/>
        <item x="67"/>
        <item x="2"/>
        <item x="65"/>
        <item t="default"/>
      </items>
    </pivotField>
    <pivotField dataField="1" numFmtId="164" showAll="0">
      <items count="81">
        <item x="24"/>
        <item x="15"/>
        <item x="31"/>
        <item x="27"/>
        <item x="29"/>
        <item x="28"/>
        <item x="37"/>
        <item x="14"/>
        <item x="76"/>
        <item x="18"/>
        <item x="9"/>
        <item x="36"/>
        <item x="44"/>
        <item x="71"/>
        <item x="32"/>
        <item x="25"/>
        <item x="7"/>
        <item x="40"/>
        <item x="17"/>
        <item x="23"/>
        <item x="13"/>
        <item x="39"/>
        <item x="19"/>
        <item x="8"/>
        <item x="34"/>
        <item x="62"/>
        <item x="60"/>
        <item x="11"/>
        <item x="45"/>
        <item x="48"/>
        <item x="52"/>
        <item x="54"/>
        <item x="64"/>
        <item x="35"/>
        <item x="22"/>
        <item x="6"/>
        <item x="5"/>
        <item x="66"/>
        <item x="53"/>
        <item x="73"/>
        <item x="16"/>
        <item x="12"/>
        <item x="55"/>
        <item x="51"/>
        <item x="49"/>
        <item x="58"/>
        <item x="79"/>
        <item x="72"/>
        <item x="10"/>
        <item x="3"/>
        <item x="74"/>
        <item x="30"/>
        <item x="59"/>
        <item x="46"/>
        <item x="57"/>
        <item x="70"/>
        <item x="42"/>
        <item x="38"/>
        <item x="78"/>
        <item x="77"/>
        <item x="33"/>
        <item x="20"/>
        <item x="26"/>
        <item x="41"/>
        <item x="63"/>
        <item x="43"/>
        <item x="1"/>
        <item x="61"/>
        <item x="68"/>
        <item x="4"/>
        <item x="50"/>
        <item x="0"/>
        <item x="56"/>
        <item x="75"/>
        <item x="21"/>
        <item x="69"/>
        <item x="47"/>
        <item x="67"/>
        <item x="2"/>
        <item x="65"/>
        <item t="default"/>
      </items>
    </pivotField>
    <pivotField dataField="1" numFmtId="164" showAll="0">
      <items count="81">
        <item x="24"/>
        <item x="31"/>
        <item x="15"/>
        <item x="27"/>
        <item x="29"/>
        <item x="28"/>
        <item x="37"/>
        <item x="14"/>
        <item x="18"/>
        <item x="76"/>
        <item x="9"/>
        <item x="36"/>
        <item x="44"/>
        <item x="32"/>
        <item x="71"/>
        <item x="17"/>
        <item x="7"/>
        <item x="25"/>
        <item x="40"/>
        <item x="23"/>
        <item x="19"/>
        <item x="13"/>
        <item x="39"/>
        <item x="8"/>
        <item x="62"/>
        <item x="34"/>
        <item x="45"/>
        <item x="60"/>
        <item x="11"/>
        <item x="52"/>
        <item x="54"/>
        <item x="48"/>
        <item x="35"/>
        <item x="22"/>
        <item x="64"/>
        <item x="6"/>
        <item x="5"/>
        <item x="66"/>
        <item x="53"/>
        <item x="16"/>
        <item x="73"/>
        <item x="51"/>
        <item x="49"/>
        <item x="12"/>
        <item x="55"/>
        <item x="58"/>
        <item x="72"/>
        <item x="10"/>
        <item x="79"/>
        <item x="3"/>
        <item x="42"/>
        <item x="46"/>
        <item x="74"/>
        <item x="59"/>
        <item x="30"/>
        <item x="70"/>
        <item x="57"/>
        <item x="77"/>
        <item x="78"/>
        <item x="38"/>
        <item x="33"/>
        <item x="20"/>
        <item x="26"/>
        <item x="41"/>
        <item x="63"/>
        <item x="43"/>
        <item x="61"/>
        <item x="1"/>
        <item x="4"/>
        <item x="68"/>
        <item x="50"/>
        <item x="0"/>
        <item x="56"/>
        <item x="75"/>
        <item x="21"/>
        <item x="69"/>
        <item x="47"/>
        <item x="67"/>
        <item x="2"/>
        <item x="65"/>
        <item t="default"/>
      </items>
    </pivotField>
    <pivotField dataField="1" numFmtId="164" showAll="0">
      <items count="81">
        <item x="24"/>
        <item x="31"/>
        <item x="15"/>
        <item x="27"/>
        <item x="29"/>
        <item x="28"/>
        <item x="37"/>
        <item x="14"/>
        <item x="9"/>
        <item x="18"/>
        <item x="76"/>
        <item x="36"/>
        <item x="44"/>
        <item x="32"/>
        <item x="7"/>
        <item x="71"/>
        <item x="17"/>
        <item x="40"/>
        <item x="25"/>
        <item x="13"/>
        <item x="23"/>
        <item x="39"/>
        <item x="19"/>
        <item x="62"/>
        <item x="34"/>
        <item x="8"/>
        <item x="45"/>
        <item x="60"/>
        <item x="11"/>
        <item x="52"/>
        <item x="54"/>
        <item x="35"/>
        <item x="22"/>
        <item x="48"/>
        <item x="64"/>
        <item x="6"/>
        <item x="66"/>
        <item x="5"/>
        <item x="53"/>
        <item x="49"/>
        <item x="16"/>
        <item x="73"/>
        <item x="12"/>
        <item x="51"/>
        <item x="55"/>
        <item x="58"/>
        <item x="10"/>
        <item x="72"/>
        <item x="3"/>
        <item x="79"/>
        <item x="46"/>
        <item x="30"/>
        <item x="59"/>
        <item x="42"/>
        <item x="74"/>
        <item x="70"/>
        <item x="57"/>
        <item x="38"/>
        <item x="77"/>
        <item x="78"/>
        <item x="33"/>
        <item x="20"/>
        <item x="26"/>
        <item x="41"/>
        <item x="63"/>
        <item x="43"/>
        <item x="4"/>
        <item x="1"/>
        <item x="61"/>
        <item x="68"/>
        <item x="0"/>
        <item x="50"/>
        <item x="56"/>
        <item x="75"/>
        <item x="21"/>
        <item x="69"/>
        <item x="47"/>
        <item x="67"/>
        <item x="2"/>
        <item x="65"/>
        <item t="default"/>
      </items>
    </pivotField>
    <pivotField dataField="1" numFmtId="164" showAll="0">
      <items count="81">
        <item x="24"/>
        <item x="31"/>
        <item x="27"/>
        <item x="15"/>
        <item x="29"/>
        <item x="28"/>
        <item x="37"/>
        <item x="14"/>
        <item x="9"/>
        <item x="76"/>
        <item x="18"/>
        <item x="44"/>
        <item x="36"/>
        <item x="7"/>
        <item x="32"/>
        <item x="17"/>
        <item x="71"/>
        <item x="40"/>
        <item x="25"/>
        <item x="19"/>
        <item x="39"/>
        <item x="13"/>
        <item x="23"/>
        <item x="62"/>
        <item x="8"/>
        <item x="22"/>
        <item x="45"/>
        <item x="34"/>
        <item x="60"/>
        <item x="11"/>
        <item x="52"/>
        <item x="48"/>
        <item x="35"/>
        <item x="54"/>
        <item x="64"/>
        <item x="6"/>
        <item x="5"/>
        <item x="66"/>
        <item x="53"/>
        <item x="16"/>
        <item x="49"/>
        <item x="55"/>
        <item x="12"/>
        <item x="73"/>
        <item x="51"/>
        <item x="58"/>
        <item x="10"/>
        <item x="42"/>
        <item x="3"/>
        <item x="72"/>
        <item x="79"/>
        <item x="30"/>
        <item x="46"/>
        <item x="59"/>
        <item x="74"/>
        <item x="70"/>
        <item x="57"/>
        <item x="77"/>
        <item x="78"/>
        <item x="38"/>
        <item x="33"/>
        <item x="20"/>
        <item x="26"/>
        <item x="41"/>
        <item x="43"/>
        <item x="63"/>
        <item x="4"/>
        <item x="61"/>
        <item x="1"/>
        <item x="68"/>
        <item x="0"/>
        <item x="50"/>
        <item x="56"/>
        <item x="75"/>
        <item x="21"/>
        <item x="69"/>
        <item x="47"/>
        <item x="67"/>
        <item x="2"/>
        <item x="65"/>
        <item t="default"/>
      </items>
    </pivotField>
    <pivotField dataField="1" numFmtId="164" showAll="0">
      <items count="81">
        <item x="24"/>
        <item x="31"/>
        <item x="27"/>
        <item x="15"/>
        <item x="29"/>
        <item x="28"/>
        <item x="37"/>
        <item x="14"/>
        <item x="9"/>
        <item x="76"/>
        <item x="18"/>
        <item x="36"/>
        <item x="44"/>
        <item x="32"/>
        <item x="17"/>
        <item x="7"/>
        <item x="40"/>
        <item x="71"/>
        <item x="25"/>
        <item x="13"/>
        <item x="39"/>
        <item x="19"/>
        <item x="23"/>
        <item x="62"/>
        <item x="34"/>
        <item x="8"/>
        <item x="45"/>
        <item x="60"/>
        <item x="11"/>
        <item x="52"/>
        <item x="22"/>
        <item x="35"/>
        <item x="54"/>
        <item x="48"/>
        <item x="6"/>
        <item x="64"/>
        <item x="5"/>
        <item x="66"/>
        <item x="53"/>
        <item x="16"/>
        <item x="49"/>
        <item x="55"/>
        <item x="10"/>
        <item x="12"/>
        <item x="73"/>
        <item x="58"/>
        <item x="51"/>
        <item x="3"/>
        <item x="72"/>
        <item x="42"/>
        <item x="30"/>
        <item x="59"/>
        <item x="74"/>
        <item x="46"/>
        <item x="79"/>
        <item x="70"/>
        <item x="57"/>
        <item x="77"/>
        <item x="38"/>
        <item x="78"/>
        <item x="20"/>
        <item x="33"/>
        <item x="26"/>
        <item x="41"/>
        <item x="43"/>
        <item x="63"/>
        <item x="4"/>
        <item x="61"/>
        <item x="1"/>
        <item x="68"/>
        <item x="0"/>
        <item x="56"/>
        <item x="50"/>
        <item x="75"/>
        <item x="21"/>
        <item x="69"/>
        <item x="47"/>
        <item x="67"/>
        <item x="2"/>
        <item x="65"/>
        <item t="default"/>
      </items>
    </pivotField>
    <pivotField dataField="1" numFmtId="164" showAll="0">
      <items count="81">
        <item x="24"/>
        <item x="31"/>
        <item x="15"/>
        <item x="27"/>
        <item x="29"/>
        <item x="28"/>
        <item x="37"/>
        <item x="14"/>
        <item x="18"/>
        <item x="9"/>
        <item x="76"/>
        <item x="36"/>
        <item x="17"/>
        <item x="32"/>
        <item x="44"/>
        <item x="7"/>
        <item x="25"/>
        <item x="40"/>
        <item x="71"/>
        <item x="13"/>
        <item x="19"/>
        <item x="23"/>
        <item x="39"/>
        <item x="62"/>
        <item x="34"/>
        <item x="8"/>
        <item x="45"/>
        <item x="11"/>
        <item x="60"/>
        <item x="22"/>
        <item x="52"/>
        <item x="35"/>
        <item x="54"/>
        <item x="48"/>
        <item x="6"/>
        <item x="5"/>
        <item x="66"/>
        <item x="16"/>
        <item x="64"/>
        <item x="10"/>
        <item x="53"/>
        <item x="49"/>
        <item x="12"/>
        <item x="55"/>
        <item x="73"/>
        <item x="58"/>
        <item x="51"/>
        <item x="3"/>
        <item x="42"/>
        <item x="30"/>
        <item x="72"/>
        <item x="74"/>
        <item x="59"/>
        <item x="46"/>
        <item x="70"/>
        <item x="57"/>
        <item x="38"/>
        <item x="77"/>
        <item x="78"/>
        <item x="79"/>
        <item x="20"/>
        <item x="33"/>
        <item x="26"/>
        <item x="43"/>
        <item x="41"/>
        <item x="63"/>
        <item x="4"/>
        <item x="1"/>
        <item x="61"/>
        <item x="0"/>
        <item x="56"/>
        <item x="68"/>
        <item x="50"/>
        <item x="75"/>
        <item x="21"/>
        <item x="69"/>
        <item x="47"/>
        <item x="67"/>
        <item x="2"/>
        <item x="65"/>
        <item t="default"/>
      </items>
    </pivotField>
    <pivotField dataField="1" numFmtId="164" showAll="0">
      <items count="81">
        <item x="24"/>
        <item x="31"/>
        <item x="15"/>
        <item x="27"/>
        <item x="29"/>
        <item x="28"/>
        <item x="37"/>
        <item x="14"/>
        <item x="18"/>
        <item x="9"/>
        <item x="76"/>
        <item x="17"/>
        <item x="36"/>
        <item x="7"/>
        <item x="40"/>
        <item x="32"/>
        <item x="25"/>
        <item x="71"/>
        <item x="44"/>
        <item x="13"/>
        <item x="19"/>
        <item x="34"/>
        <item x="39"/>
        <item x="23"/>
        <item x="62"/>
        <item x="8"/>
        <item x="22"/>
        <item x="11"/>
        <item x="45"/>
        <item x="60"/>
        <item x="52"/>
        <item x="35"/>
        <item x="66"/>
        <item x="54"/>
        <item x="48"/>
        <item x="6"/>
        <item x="10"/>
        <item x="5"/>
        <item x="16"/>
        <item x="53"/>
        <item x="64"/>
        <item x="12"/>
        <item x="55"/>
        <item x="49"/>
        <item x="73"/>
        <item x="51"/>
        <item x="58"/>
        <item x="3"/>
        <item x="42"/>
        <item x="30"/>
        <item x="59"/>
        <item x="72"/>
        <item x="74"/>
        <item x="46"/>
        <item x="38"/>
        <item x="70"/>
        <item x="57"/>
        <item x="20"/>
        <item x="77"/>
        <item x="78"/>
        <item x="79"/>
        <item x="26"/>
        <item x="33"/>
        <item x="43"/>
        <item x="1"/>
        <item x="41"/>
        <item x="63"/>
        <item x="4"/>
        <item x="61"/>
        <item x="0"/>
        <item x="68"/>
        <item x="56"/>
        <item x="75"/>
        <item x="21"/>
        <item x="50"/>
        <item x="69"/>
        <item x="47"/>
        <item x="67"/>
        <item x="2"/>
        <item x="65"/>
        <item t="default"/>
      </items>
    </pivotField>
    <pivotField dataField="1" numFmtId="164" showAll="0">
      <items count="81">
        <item x="24"/>
        <item x="31"/>
        <item x="15"/>
        <item x="27"/>
        <item x="29"/>
        <item x="37"/>
        <item x="28"/>
        <item x="14"/>
        <item x="9"/>
        <item x="18"/>
        <item x="76"/>
        <item x="17"/>
        <item x="36"/>
        <item x="71"/>
        <item x="32"/>
        <item x="40"/>
        <item x="25"/>
        <item x="44"/>
        <item x="7"/>
        <item x="19"/>
        <item x="34"/>
        <item x="39"/>
        <item x="13"/>
        <item x="23"/>
        <item x="62"/>
        <item x="8"/>
        <item x="22"/>
        <item x="45"/>
        <item x="11"/>
        <item x="52"/>
        <item x="66"/>
        <item x="60"/>
        <item x="35"/>
        <item x="54"/>
        <item x="6"/>
        <item x="5"/>
        <item x="10"/>
        <item x="16"/>
        <item x="48"/>
        <item x="64"/>
        <item x="53"/>
        <item x="49"/>
        <item x="12"/>
        <item x="55"/>
        <item x="73"/>
        <item x="58"/>
        <item x="51"/>
        <item x="42"/>
        <item x="30"/>
        <item x="3"/>
        <item x="74"/>
        <item x="46"/>
        <item x="59"/>
        <item x="72"/>
        <item x="70"/>
        <item x="38"/>
        <item x="57"/>
        <item x="78"/>
        <item x="79"/>
        <item x="20"/>
        <item x="77"/>
        <item x="33"/>
        <item x="26"/>
        <item x="43"/>
        <item x="63"/>
        <item x="1"/>
        <item x="41"/>
        <item x="4"/>
        <item x="61"/>
        <item x="0"/>
        <item x="68"/>
        <item x="56"/>
        <item x="75"/>
        <item x="21"/>
        <item x="50"/>
        <item x="69"/>
        <item x="47"/>
        <item x="67"/>
        <item x="2"/>
        <item x="65"/>
        <item t="default"/>
      </items>
    </pivotField>
    <pivotField numFmtId="165" showAll="0"/>
    <pivotField numFmtId="166" showAll="0"/>
    <pivotField numFmtId="166" showAll="0"/>
    <pivotField dragToRow="0" dragToCol="0" dragToPage="0" showAll="0" defaultSubtotal="0"/>
  </pivotFields>
  <rowFields count="1">
    <field x="-2"/>
  </rowFields>
  <rowItems count="22">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rowItems>
  <colFields count="1">
    <field x="1"/>
  </colFields>
  <colItems count="5">
    <i>
      <x v="12"/>
    </i>
    <i>
      <x v="34"/>
    </i>
    <i>
      <x v="56"/>
    </i>
    <i>
      <x v="57"/>
    </i>
    <i>
      <x v="58"/>
    </i>
  </colItems>
  <dataFields count="22">
    <dataField name=" 2000" fld="37" baseField="1" baseItem="10" numFmtId="1"/>
    <dataField name=" 2001" fld="38" baseField="1" baseItem="10" numFmtId="1"/>
    <dataField name=" 2002" fld="39" baseField="1" baseItem="42" numFmtId="1"/>
    <dataField name=" 2003" fld="40" baseField="1" baseItem="10" numFmtId="1"/>
    <dataField name=" 2004" fld="41" baseField="1" baseItem="10" numFmtId="1"/>
    <dataField name=" 2005" fld="42" baseField="0" baseItem="0" numFmtId="1"/>
    <dataField name=" 2006" fld="43" baseField="0" baseItem="0" numFmtId="1"/>
    <dataField name=" 2007" fld="44" baseField="0" baseItem="0" numFmtId="1"/>
    <dataField name=" 2008" fld="45" baseField="0" baseItem="0" numFmtId="1"/>
    <dataField name=" 2009 " fld="46" baseField="0" baseItem="0" numFmtId="1"/>
    <dataField name=" 2010" fld="47" baseField="0" baseItem="0" numFmtId="1"/>
    <dataField name=" 2011" fld="48" baseField="0" baseItem="0" numFmtId="1"/>
    <dataField name=" 2012" fld="49" baseField="0" baseItem="0" numFmtId="1"/>
    <dataField name=" 2013" fld="50" baseField="0" baseItem="0" numFmtId="1"/>
    <dataField name=" 2014" fld="51" baseField="0" baseItem="0" numFmtId="1"/>
    <dataField name=" 2015" fld="52" baseField="0" baseItem="0" numFmtId="1"/>
    <dataField name=" 2016" fld="53" baseField="0" baseItem="0" numFmtId="1"/>
    <dataField name=" 2017 " fld="54" baseField="0" baseItem="0" numFmtId="1"/>
    <dataField name=" 2018" fld="55" baseField="0" baseItem="0" numFmtId="1"/>
    <dataField name=" 2019" fld="56" baseField="0" baseItem="0" numFmtId="1"/>
    <dataField name=" 2020" fld="57" baseField="0" baseItem="0" numFmtId="1"/>
    <dataField name=" 2021" fld="58" baseField="0" baseItem="0" numFmtId="1"/>
  </dataFields>
  <formats count="5">
    <format dxfId="10">
      <pivotArea collapsedLevelsAreSubtotals="1" fieldPosition="0">
        <references count="2">
          <reference field="4294967294" count="1" selected="0">
            <x v="2"/>
          </reference>
          <reference field="1" count="1">
            <x v="10"/>
          </reference>
        </references>
      </pivotArea>
    </format>
    <format dxfId="9">
      <pivotArea outline="0" fieldPosition="0">
        <references count="1">
          <reference field="4294967294" count="1">
            <x v="2"/>
          </reference>
        </references>
      </pivotArea>
    </format>
    <format dxfId="8">
      <pivotArea outline="0" fieldPosition="0">
        <references count="1">
          <reference field="4294967294" count="1">
            <x v="3"/>
          </reference>
        </references>
      </pivotArea>
    </format>
    <format dxfId="7">
      <pivotArea outline="0" fieldPosition="0">
        <references count="1">
          <reference field="4294967294" count="1">
            <x v="4"/>
          </reference>
        </references>
      </pivotArea>
    </format>
    <format dxfId="6">
      <pivotArea outline="0" collapsedLevelsAreSubtotals="1" fieldPosition="0">
        <references count="1">
          <reference field="4294967294" count="17" selected="0">
            <x v="5"/>
            <x v="6"/>
            <x v="7"/>
            <x v="8"/>
            <x v="9"/>
            <x v="10"/>
            <x v="11"/>
            <x v="12"/>
            <x v="13"/>
            <x v="14"/>
            <x v="15"/>
            <x v="16"/>
            <x v="17"/>
            <x v="18"/>
            <x v="19"/>
            <x v="20"/>
            <x v="21"/>
          </reference>
        </references>
      </pivotArea>
    </format>
  </formats>
  <chartFormats count="75">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2"/>
          </reference>
        </references>
      </pivotArea>
    </chartFormat>
    <chartFormat chart="15" format="3" series="1">
      <pivotArea type="data" outline="0" fieldPosition="0">
        <references count="1">
          <reference field="4294967294" count="1" selected="0">
            <x v="3"/>
          </reference>
        </references>
      </pivotArea>
    </chartFormat>
    <chartFormat chart="15" format="4" series="1">
      <pivotArea type="data" outline="0" fieldPosition="0">
        <references count="1">
          <reference field="4294967294" count="1" selected="0">
            <x v="4"/>
          </reference>
        </references>
      </pivotArea>
    </chartFormat>
    <chartFormat chart="15" format="5" series="1">
      <pivotArea type="data" outline="0" fieldPosition="0">
        <references count="1">
          <reference field="4294967294" count="1" selected="0">
            <x v="5"/>
          </reference>
        </references>
      </pivotArea>
    </chartFormat>
    <chartFormat chart="15" format="6" series="1">
      <pivotArea type="data" outline="0" fieldPosition="0">
        <references count="1">
          <reference field="4294967294" count="1" selected="0">
            <x v="6"/>
          </reference>
        </references>
      </pivotArea>
    </chartFormat>
    <chartFormat chart="15" format="7" series="1">
      <pivotArea type="data" outline="0" fieldPosition="0">
        <references count="1">
          <reference field="4294967294" count="1" selected="0">
            <x v="7"/>
          </reference>
        </references>
      </pivotArea>
    </chartFormat>
    <chartFormat chart="15" format="8" series="1">
      <pivotArea type="data" outline="0" fieldPosition="0">
        <references count="1">
          <reference field="4294967294" count="1" selected="0">
            <x v="8"/>
          </reference>
        </references>
      </pivotArea>
    </chartFormat>
    <chartFormat chart="15" format="9" series="1">
      <pivotArea type="data" outline="0" fieldPosition="0">
        <references count="1">
          <reference field="4294967294" count="1" selected="0">
            <x v="9"/>
          </reference>
        </references>
      </pivotArea>
    </chartFormat>
    <chartFormat chart="15" format="10" series="1">
      <pivotArea type="data" outline="0" fieldPosition="0">
        <references count="1">
          <reference field="4294967294" count="1" selected="0">
            <x v="10"/>
          </reference>
        </references>
      </pivotArea>
    </chartFormat>
    <chartFormat chart="15" format="11" series="1">
      <pivotArea type="data" outline="0" fieldPosition="0">
        <references count="1">
          <reference field="4294967294" count="1" selected="0">
            <x v="11"/>
          </reference>
        </references>
      </pivotArea>
    </chartFormat>
    <chartFormat chart="15" format="12" series="1">
      <pivotArea type="data" outline="0" fieldPosition="0">
        <references count="1">
          <reference field="4294967294" count="1" selected="0">
            <x v="12"/>
          </reference>
        </references>
      </pivotArea>
    </chartFormat>
    <chartFormat chart="15" format="13" series="1">
      <pivotArea type="data" outline="0" fieldPosition="0">
        <references count="1">
          <reference field="4294967294" count="1" selected="0">
            <x v="13"/>
          </reference>
        </references>
      </pivotArea>
    </chartFormat>
    <chartFormat chart="15" format="14" series="1">
      <pivotArea type="data" outline="0" fieldPosition="0">
        <references count="1">
          <reference field="4294967294" count="1" selected="0">
            <x v="14"/>
          </reference>
        </references>
      </pivotArea>
    </chartFormat>
    <chartFormat chart="15" format="15" series="1">
      <pivotArea type="data" outline="0" fieldPosition="0">
        <references count="1">
          <reference field="4294967294" count="1" selected="0">
            <x v="15"/>
          </reference>
        </references>
      </pivotArea>
    </chartFormat>
    <chartFormat chart="15" format="16" series="1">
      <pivotArea type="data" outline="0" fieldPosition="0">
        <references count="1">
          <reference field="4294967294" count="1" selected="0">
            <x v="16"/>
          </reference>
        </references>
      </pivotArea>
    </chartFormat>
    <chartFormat chart="15" format="17" series="1">
      <pivotArea type="data" outline="0" fieldPosition="0">
        <references count="1">
          <reference field="4294967294" count="1" selected="0">
            <x v="17"/>
          </reference>
        </references>
      </pivotArea>
    </chartFormat>
    <chartFormat chart="15" format="18" series="1">
      <pivotArea type="data" outline="0" fieldPosition="0">
        <references count="1">
          <reference field="4294967294" count="1" selected="0">
            <x v="18"/>
          </reference>
        </references>
      </pivotArea>
    </chartFormat>
    <chartFormat chart="15" format="19" series="1">
      <pivotArea type="data" outline="0" fieldPosition="0">
        <references count="1">
          <reference field="4294967294" count="1" selected="0">
            <x v="19"/>
          </reference>
        </references>
      </pivotArea>
    </chartFormat>
    <chartFormat chart="15" format="20" series="1">
      <pivotArea type="data" outline="0" fieldPosition="0">
        <references count="1">
          <reference field="4294967294" count="1" selected="0">
            <x v="20"/>
          </reference>
        </references>
      </pivotArea>
    </chartFormat>
    <chartFormat chart="15" format="21" series="1">
      <pivotArea type="data" outline="0" fieldPosition="0">
        <references count="1">
          <reference field="4294967294" count="1" selected="0">
            <x v="21"/>
          </reference>
        </references>
      </pivotArea>
    </chartFormat>
    <chartFormat chart="15" format="25" series="1">
      <pivotArea type="data" outline="0" fieldPosition="0">
        <references count="2">
          <reference field="4294967294" count="1" selected="0">
            <x v="0"/>
          </reference>
          <reference field="1" count="1" selected="0">
            <x v="10"/>
          </reference>
        </references>
      </pivotArea>
    </chartFormat>
    <chartFormat chart="15" format="26" series="1">
      <pivotArea type="data" outline="0" fieldPosition="0">
        <references count="2">
          <reference field="4294967294" count="1" selected="0">
            <x v="0"/>
          </reference>
          <reference field="1" count="1" selected="0">
            <x v="15"/>
          </reference>
        </references>
      </pivotArea>
    </chartFormat>
    <chartFormat chart="15" format="27" series="1">
      <pivotArea type="data" outline="0" fieldPosition="0">
        <references count="2">
          <reference field="4294967294" count="1" selected="0">
            <x v="0"/>
          </reference>
          <reference field="1" count="1" selected="0">
            <x v="16"/>
          </reference>
        </references>
      </pivotArea>
    </chartFormat>
    <chartFormat chart="15" format="28" series="1">
      <pivotArea type="data" outline="0" fieldPosition="0">
        <references count="2">
          <reference field="4294967294" count="1" selected="0">
            <x v="0"/>
          </reference>
          <reference field="1" count="1" selected="0">
            <x v="17"/>
          </reference>
        </references>
      </pivotArea>
    </chartFormat>
    <chartFormat chart="15" format="29" series="1">
      <pivotArea type="data" outline="0" fieldPosition="0">
        <references count="2">
          <reference field="4294967294" count="1" selected="0">
            <x v="0"/>
          </reference>
          <reference field="1" count="1" selected="0">
            <x v="18"/>
          </reference>
        </references>
      </pivotArea>
    </chartFormat>
    <chartFormat chart="15" format="30" series="1">
      <pivotArea type="data" outline="0" fieldPosition="0">
        <references count="2">
          <reference field="4294967294" count="1" selected="0">
            <x v="0"/>
          </reference>
          <reference field="1" count="1" selected="0">
            <x v="21"/>
          </reference>
        </references>
      </pivotArea>
    </chartFormat>
    <chartFormat chart="15" format="31" series="1">
      <pivotArea type="data" outline="0" fieldPosition="0">
        <references count="2">
          <reference field="4294967294" count="1" selected="0">
            <x v="0"/>
          </reference>
          <reference field="1" count="1" selected="0">
            <x v="22"/>
          </reference>
        </references>
      </pivotArea>
    </chartFormat>
    <chartFormat chart="15" format="32" series="1">
      <pivotArea type="data" outline="0" fieldPosition="0">
        <references count="2">
          <reference field="4294967294" count="1" selected="0">
            <x v="0"/>
          </reference>
          <reference field="1" count="1" selected="0">
            <x v="23"/>
          </reference>
        </references>
      </pivotArea>
    </chartFormat>
    <chartFormat chart="15" format="33" series="1">
      <pivotArea type="data" outline="0" fieldPosition="0">
        <references count="2">
          <reference field="4294967294" count="1" selected="0">
            <x v="0"/>
          </reference>
          <reference field="1" count="1" selected="0">
            <x v="24"/>
          </reference>
        </references>
      </pivotArea>
    </chartFormat>
    <chartFormat chart="15" format="34" series="1">
      <pivotArea type="data" outline="0" fieldPosition="0">
        <references count="2">
          <reference field="4294967294" count="1" selected="0">
            <x v="0"/>
          </reference>
          <reference field="1" count="1" selected="0">
            <x v="25"/>
          </reference>
        </references>
      </pivotArea>
    </chartFormat>
    <chartFormat chart="15" format="35" series="1">
      <pivotArea type="data" outline="0" fieldPosition="0">
        <references count="2">
          <reference field="4294967294" count="1" selected="0">
            <x v="0"/>
          </reference>
          <reference field="1" count="1" selected="0">
            <x v="26"/>
          </reference>
        </references>
      </pivotArea>
    </chartFormat>
    <chartFormat chart="15" format="36" series="1">
      <pivotArea type="data" outline="0" fieldPosition="0">
        <references count="2">
          <reference field="4294967294" count="1" selected="0">
            <x v="0"/>
          </reference>
          <reference field="1" count="1" selected="0">
            <x v="27"/>
          </reference>
        </references>
      </pivotArea>
    </chartFormat>
    <chartFormat chart="15" format="37" series="1">
      <pivotArea type="data" outline="0" fieldPosition="0">
        <references count="2">
          <reference field="4294967294" count="1" selected="0">
            <x v="0"/>
          </reference>
          <reference field="1" count="1" selected="0">
            <x v="31"/>
          </reference>
        </references>
      </pivotArea>
    </chartFormat>
    <chartFormat chart="15" format="38" series="1">
      <pivotArea type="data" outline="0" fieldPosition="0">
        <references count="2">
          <reference field="4294967294" count="1" selected="0">
            <x v="0"/>
          </reference>
          <reference field="1" count="1" selected="0">
            <x v="33"/>
          </reference>
        </references>
      </pivotArea>
    </chartFormat>
    <chartFormat chart="15" format="39" series="1">
      <pivotArea type="data" outline="0" fieldPosition="0">
        <references count="2">
          <reference field="4294967294" count="1" selected="0">
            <x v="0"/>
          </reference>
          <reference field="1" count="1" selected="0">
            <x v="37"/>
          </reference>
        </references>
      </pivotArea>
    </chartFormat>
    <chartFormat chart="15" format="40" series="1">
      <pivotArea type="data" outline="0" fieldPosition="0">
        <references count="2">
          <reference field="4294967294" count="1" selected="0">
            <x v="0"/>
          </reference>
          <reference field="1" count="1" selected="0">
            <x v="38"/>
          </reference>
        </references>
      </pivotArea>
    </chartFormat>
    <chartFormat chart="15" format="41" series="1">
      <pivotArea type="data" outline="0" fieldPosition="0">
        <references count="2">
          <reference field="4294967294" count="1" selected="0">
            <x v="0"/>
          </reference>
          <reference field="1" count="1" selected="0">
            <x v="39"/>
          </reference>
        </references>
      </pivotArea>
    </chartFormat>
    <chartFormat chart="15" format="42" series="1">
      <pivotArea type="data" outline="0" fieldPosition="0">
        <references count="2">
          <reference field="4294967294" count="1" selected="0">
            <x v="0"/>
          </reference>
          <reference field="1" count="1" selected="0">
            <x v="41"/>
          </reference>
        </references>
      </pivotArea>
    </chartFormat>
    <chartFormat chart="15" format="43" series="1">
      <pivotArea type="data" outline="0" fieldPosition="0">
        <references count="2">
          <reference field="4294967294" count="1" selected="0">
            <x v="0"/>
          </reference>
          <reference field="1" count="1" selected="0">
            <x v="44"/>
          </reference>
        </references>
      </pivotArea>
    </chartFormat>
    <chartFormat chart="15" format="44" series="1">
      <pivotArea type="data" outline="0" fieldPosition="0">
        <references count="2">
          <reference field="4294967294" count="1" selected="0">
            <x v="0"/>
          </reference>
          <reference field="1" count="1" selected="0">
            <x v="46"/>
          </reference>
        </references>
      </pivotArea>
    </chartFormat>
    <chartFormat chart="15" format="45" series="1">
      <pivotArea type="data" outline="0" fieldPosition="0">
        <references count="2">
          <reference field="4294967294" count="1" selected="0">
            <x v="0"/>
          </reference>
          <reference field="1" count="1" selected="0">
            <x v="47"/>
          </reference>
        </references>
      </pivotArea>
    </chartFormat>
    <chartFormat chart="15" format="46" series="1">
      <pivotArea type="data" outline="0" fieldPosition="0">
        <references count="2">
          <reference field="4294967294" count="1" selected="0">
            <x v="0"/>
          </reference>
          <reference field="1" count="1" selected="0">
            <x v="52"/>
          </reference>
        </references>
      </pivotArea>
    </chartFormat>
    <chartFormat chart="15" format="47" series="1">
      <pivotArea type="data" outline="0" fieldPosition="0">
        <references count="2">
          <reference field="4294967294" count="1" selected="0">
            <x v="0"/>
          </reference>
          <reference field="1" count="1" selected="0">
            <x v="53"/>
          </reference>
        </references>
      </pivotArea>
    </chartFormat>
    <chartFormat chart="15" format="48" series="1">
      <pivotArea type="data" outline="0" fieldPosition="0">
        <references count="2">
          <reference field="4294967294" count="1" selected="0">
            <x v="0"/>
          </reference>
          <reference field="1" count="1" selected="0">
            <x v="55"/>
          </reference>
        </references>
      </pivotArea>
    </chartFormat>
    <chartFormat chart="15" format="49" series="1">
      <pivotArea type="data" outline="0" fieldPosition="0">
        <references count="2">
          <reference field="4294967294" count="1" selected="0">
            <x v="0"/>
          </reference>
          <reference field="1" count="1" selected="0">
            <x v="61"/>
          </reference>
        </references>
      </pivotArea>
    </chartFormat>
    <chartFormat chart="15" format="50" series="1">
      <pivotArea type="data" outline="0" fieldPosition="0">
        <references count="2">
          <reference field="4294967294" count="1" selected="0">
            <x v="0"/>
          </reference>
          <reference field="1" count="1" selected="0">
            <x v="62"/>
          </reference>
        </references>
      </pivotArea>
    </chartFormat>
    <chartFormat chart="15" format="51" series="1">
      <pivotArea type="data" outline="0" fieldPosition="0">
        <references count="2">
          <reference field="4294967294" count="1" selected="0">
            <x v="0"/>
          </reference>
          <reference field="1" count="1" selected="0">
            <x v="65"/>
          </reference>
        </references>
      </pivotArea>
    </chartFormat>
    <chartFormat chart="15" format="52" series="1">
      <pivotArea type="data" outline="0" fieldPosition="0">
        <references count="2">
          <reference field="4294967294" count="1" selected="0">
            <x v="0"/>
          </reference>
          <reference field="1" count="1" selected="0">
            <x v="67"/>
          </reference>
        </references>
      </pivotArea>
    </chartFormat>
    <chartFormat chart="15" format="53" series="1">
      <pivotArea type="data" outline="0" fieldPosition="0">
        <references count="2">
          <reference field="4294967294" count="1" selected="0">
            <x v="0"/>
          </reference>
          <reference field="1" count="1" selected="0">
            <x v="68"/>
          </reference>
        </references>
      </pivotArea>
    </chartFormat>
    <chartFormat chart="15" format="54" series="1">
      <pivotArea type="data" outline="0" fieldPosition="0">
        <references count="2">
          <reference field="4294967294" count="1" selected="0">
            <x v="0"/>
          </reference>
          <reference field="1" count="1" selected="0">
            <x v="72"/>
          </reference>
        </references>
      </pivotArea>
    </chartFormat>
    <chartFormat chart="15" format="55" series="1">
      <pivotArea type="data" outline="0" fieldPosition="0">
        <references count="2">
          <reference field="4294967294" count="1" selected="0">
            <x v="0"/>
          </reference>
          <reference field="1" count="1" selected="0">
            <x v="74"/>
          </reference>
        </references>
      </pivotArea>
    </chartFormat>
    <chartFormat chart="15" format="56" series="1">
      <pivotArea type="data" outline="0" fieldPosition="0">
        <references count="2">
          <reference field="4294967294" count="1" selected="0">
            <x v="0"/>
          </reference>
          <reference field="1" count="1" selected="0">
            <x v="76"/>
          </reference>
        </references>
      </pivotArea>
    </chartFormat>
    <chartFormat chart="15" format="57" series="1">
      <pivotArea type="data" outline="0" fieldPosition="0">
        <references count="2">
          <reference field="4294967294" count="1" selected="0">
            <x v="0"/>
          </reference>
          <reference field="1" count="1" selected="0">
            <x v="56"/>
          </reference>
        </references>
      </pivotArea>
    </chartFormat>
    <chartFormat chart="15" format="58" series="1">
      <pivotArea type="data" outline="0" fieldPosition="0">
        <references count="2">
          <reference field="4294967294" count="1" selected="0">
            <x v="0"/>
          </reference>
          <reference field="1" count="1" selected="0">
            <x v="34"/>
          </reference>
        </references>
      </pivotArea>
    </chartFormat>
    <chartFormat chart="15" format="59" series="1">
      <pivotArea type="data" outline="0" fieldPosition="0">
        <references count="2">
          <reference field="4294967294" count="1" selected="0">
            <x v="0"/>
          </reference>
          <reference field="1" count="1" selected="0">
            <x v="35"/>
          </reference>
        </references>
      </pivotArea>
    </chartFormat>
    <chartFormat chart="15" format="60" series="1">
      <pivotArea type="data" outline="0" fieldPosition="0">
        <references count="2">
          <reference field="4294967294" count="1" selected="0">
            <x v="0"/>
          </reference>
          <reference field="1" count="1" selected="0">
            <x v="40"/>
          </reference>
        </references>
      </pivotArea>
    </chartFormat>
    <chartFormat chart="15" format="61" series="1">
      <pivotArea type="data" outline="0" fieldPosition="0">
        <references count="2">
          <reference field="4294967294" count="1" selected="0">
            <x v="0"/>
          </reference>
          <reference field="1" count="1" selected="0">
            <x v="45"/>
          </reference>
        </references>
      </pivotArea>
    </chartFormat>
    <chartFormat chart="15" format="62" series="1">
      <pivotArea type="data" outline="0" fieldPosition="0">
        <references count="2">
          <reference field="4294967294" count="1" selected="0">
            <x v="0"/>
          </reference>
          <reference field="1" count="1" selected="0">
            <x v="49"/>
          </reference>
        </references>
      </pivotArea>
    </chartFormat>
    <chartFormat chart="15" format="63" series="1">
      <pivotArea type="data" outline="0" fieldPosition="0">
        <references count="2">
          <reference field="4294967294" count="1" selected="0">
            <x v="0"/>
          </reference>
          <reference field="1" count="1" selected="0">
            <x v="51"/>
          </reference>
        </references>
      </pivotArea>
    </chartFormat>
    <chartFormat chart="15" format="64" series="1">
      <pivotArea type="data" outline="0" fieldPosition="0">
        <references count="2">
          <reference field="4294967294" count="1" selected="0">
            <x v="0"/>
          </reference>
          <reference field="1" count="1" selected="0">
            <x v="58"/>
          </reference>
        </references>
      </pivotArea>
    </chartFormat>
    <chartFormat chart="15" format="65" series="1">
      <pivotArea type="data" outline="0" fieldPosition="0">
        <references count="2">
          <reference field="4294967294" count="1" selected="0">
            <x v="0"/>
          </reference>
          <reference field="1" count="1" selected="0">
            <x v="60"/>
          </reference>
        </references>
      </pivotArea>
    </chartFormat>
    <chartFormat chart="15" format="66" series="1">
      <pivotArea type="data" outline="0" fieldPosition="0">
        <references count="2">
          <reference field="4294967294" count="1" selected="0">
            <x v="0"/>
          </reference>
          <reference field="1" count="1" selected="0">
            <x v="64"/>
          </reference>
        </references>
      </pivotArea>
    </chartFormat>
    <chartFormat chart="15" format="67" series="1">
      <pivotArea type="data" outline="0" fieldPosition="0">
        <references count="2">
          <reference field="4294967294" count="1" selected="0">
            <x v="0"/>
          </reference>
          <reference field="1" count="1" selected="0">
            <x v="66"/>
          </reference>
        </references>
      </pivotArea>
    </chartFormat>
    <chartFormat chart="15" format="68" series="1">
      <pivotArea type="data" outline="0" fieldPosition="0">
        <references count="2">
          <reference field="4294967294" count="1" selected="0">
            <x v="0"/>
          </reference>
          <reference field="1" count="1" selected="0">
            <x v="69"/>
          </reference>
        </references>
      </pivotArea>
    </chartFormat>
    <chartFormat chart="15" format="69" series="1">
      <pivotArea type="data" outline="0" fieldPosition="0">
        <references count="2">
          <reference field="4294967294" count="1" selected="0">
            <x v="0"/>
          </reference>
          <reference field="1" count="1" selected="0">
            <x v="70"/>
          </reference>
        </references>
      </pivotArea>
    </chartFormat>
    <chartFormat chart="15" format="70" series="1">
      <pivotArea type="data" outline="0" fieldPosition="0">
        <references count="2">
          <reference field="4294967294" count="1" selected="0">
            <x v="0"/>
          </reference>
          <reference field="1" count="1" selected="0">
            <x v="73"/>
          </reference>
        </references>
      </pivotArea>
    </chartFormat>
    <chartFormat chart="15" format="71" series="1">
      <pivotArea type="data" outline="0" fieldPosition="0">
        <references count="2">
          <reference field="4294967294" count="1" selected="0">
            <x v="0"/>
          </reference>
          <reference field="1" count="1" selected="0">
            <x v="77"/>
          </reference>
        </references>
      </pivotArea>
    </chartFormat>
    <chartFormat chart="15" format="72" series="1">
      <pivotArea type="data" outline="0" fieldPosition="0">
        <references count="2">
          <reference field="4294967294" count="1" selected="0">
            <x v="0"/>
          </reference>
          <reference field="1" count="1" selected="0">
            <x v="79"/>
          </reference>
        </references>
      </pivotArea>
    </chartFormat>
    <chartFormat chart="19" format="77" series="1">
      <pivotArea type="data" outline="0" fieldPosition="0">
        <references count="2">
          <reference field="4294967294" count="1" selected="0">
            <x v="0"/>
          </reference>
          <reference field="1" count="1" selected="0">
            <x v="12"/>
          </reference>
        </references>
      </pivotArea>
    </chartFormat>
    <chartFormat chart="19" format="78" series="1">
      <pivotArea type="data" outline="0" fieldPosition="0">
        <references count="2">
          <reference field="4294967294" count="1" selected="0">
            <x v="0"/>
          </reference>
          <reference field="1" count="1" selected="0">
            <x v="56"/>
          </reference>
        </references>
      </pivotArea>
    </chartFormat>
    <chartFormat chart="19" format="79" series="1">
      <pivotArea type="data" outline="0" fieldPosition="0">
        <references count="2">
          <reference field="4294967294" count="1" selected="0">
            <x v="0"/>
          </reference>
          <reference field="1" count="1" selected="0">
            <x v="57"/>
          </reference>
        </references>
      </pivotArea>
    </chartFormat>
    <chartFormat chart="19" format="80" series="1">
      <pivotArea type="data" outline="0" fieldPosition="0">
        <references count="2">
          <reference field="4294967294" count="1" selected="0">
            <x v="0"/>
          </reference>
          <reference field="1" count="1" selected="0">
            <x v="58"/>
          </reference>
        </references>
      </pivotArea>
    </chartFormat>
    <chartFormat chart="19" format="81" series="1">
      <pivotArea type="data" outline="0" fieldPosition="0">
        <references count="2">
          <reference field="4294967294" count="1" selected="0">
            <x v="0"/>
          </reference>
          <reference field="1"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E3BD3C-C7C4-411E-8940-40C81C76DA30}" name="SHAREOFTOTAL"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62:B78" firstHeaderRow="1" firstDataRow="1" firstDataCol="1"/>
  <pivotFields count="3">
    <pivotField showAll="0" sortType="descending">
      <items count="8">
        <item x="5"/>
        <item x="0"/>
        <item x="2"/>
        <item x="4"/>
        <item x="3"/>
        <item x="1"/>
        <item x="6"/>
        <item t="default"/>
      </items>
      <autoSortScope>
        <pivotArea dataOnly="0" outline="0" fieldPosition="0">
          <references count="1">
            <reference field="4294967294" count="1" selected="0">
              <x v="0"/>
            </reference>
          </references>
        </pivotArea>
      </autoSortScope>
    </pivotField>
    <pivotField axis="axisRow" showAll="0" sortType="descending">
      <items count="17">
        <item x="15"/>
        <item x="12"/>
        <item x="10"/>
        <item x="0"/>
        <item x="6"/>
        <item x="2"/>
        <item x="9"/>
        <item x="5"/>
        <item x="4"/>
        <item x="14"/>
        <item x="3"/>
        <item x="8"/>
        <item x="11"/>
        <item x="7"/>
        <item x="13"/>
        <item x="1"/>
        <item t="default"/>
      </items>
      <autoSortScope>
        <pivotArea dataOnly="0" outline="0" fieldPosition="0">
          <references count="1">
            <reference field="4294967294" count="1" selected="0">
              <x v="0"/>
            </reference>
          </references>
        </pivotArea>
      </autoSortScope>
    </pivotField>
    <pivotField dataField="1" numFmtId="10" showAll="0"/>
  </pivotFields>
  <rowFields count="1">
    <field x="1"/>
  </rowFields>
  <rowItems count="16">
    <i>
      <x v="3"/>
    </i>
    <i>
      <x v="15"/>
    </i>
    <i>
      <x v="5"/>
    </i>
    <i>
      <x v="10"/>
    </i>
    <i>
      <x v="8"/>
    </i>
    <i>
      <x v="7"/>
    </i>
    <i>
      <x v="4"/>
    </i>
    <i>
      <x v="13"/>
    </i>
    <i>
      <x v="11"/>
    </i>
    <i>
      <x v="6"/>
    </i>
    <i>
      <x v="2"/>
    </i>
    <i>
      <x v="12"/>
    </i>
    <i>
      <x v="1"/>
    </i>
    <i>
      <x v="14"/>
    </i>
    <i>
      <x v="9"/>
    </i>
    <i>
      <x/>
    </i>
  </rowItems>
  <colItems count="1">
    <i/>
  </colItems>
  <dataFields count="1">
    <dataField name="Sum of SHARE 2021" fld="2" showDataAs="percentOfTotal" baseField="1" baseItem="5" numFmtId="168"/>
  </dataFields>
  <chartFormats count="25">
    <chartFormat chart="0" format="0"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5" format="19" series="1">
      <pivotArea type="data" outline="0" fieldPosition="0">
        <references count="1">
          <reference field="4294967294" count="1" selected="0">
            <x v="0"/>
          </reference>
        </references>
      </pivotArea>
    </chartFormat>
    <chartFormat chart="5" format="20">
      <pivotArea type="data" outline="0" fieldPosition="0">
        <references count="2">
          <reference field="4294967294" count="1" selected="0">
            <x v="0"/>
          </reference>
          <reference field="1" count="1" selected="0">
            <x v="3"/>
          </reference>
        </references>
      </pivotArea>
    </chartFormat>
    <chartFormat chart="5" format="21">
      <pivotArea type="data" outline="0" fieldPosition="0">
        <references count="2">
          <reference field="4294967294" count="1" selected="0">
            <x v="0"/>
          </reference>
          <reference field="1" count="1" selected="0">
            <x v="15"/>
          </reference>
        </references>
      </pivotArea>
    </chartFormat>
    <chartFormat chart="5" format="22">
      <pivotArea type="data" outline="0" fieldPosition="0">
        <references count="2">
          <reference field="4294967294" count="1" selected="0">
            <x v="0"/>
          </reference>
          <reference field="1" count="1" selected="0">
            <x v="5"/>
          </reference>
        </references>
      </pivotArea>
    </chartFormat>
    <chartFormat chart="5" format="23">
      <pivotArea type="data" outline="0" fieldPosition="0">
        <references count="2">
          <reference field="4294967294" count="1" selected="0">
            <x v="0"/>
          </reference>
          <reference field="1" count="1" selected="0">
            <x v="10"/>
          </reference>
        </references>
      </pivotArea>
    </chartFormat>
    <chartFormat chart="5" format="24">
      <pivotArea type="data" outline="0" fieldPosition="0">
        <references count="2">
          <reference field="4294967294" count="1" selected="0">
            <x v="0"/>
          </reference>
          <reference field="1" count="1" selected="0">
            <x v="8"/>
          </reference>
        </references>
      </pivotArea>
    </chartFormat>
    <chartFormat chart="5" format="25">
      <pivotArea type="data" outline="0" fieldPosition="0">
        <references count="2">
          <reference field="4294967294" count="1" selected="0">
            <x v="0"/>
          </reference>
          <reference field="1" count="1" selected="0">
            <x v="7"/>
          </reference>
        </references>
      </pivotArea>
    </chartFormat>
    <chartFormat chart="5" format="26">
      <pivotArea type="data" outline="0" fieldPosition="0">
        <references count="2">
          <reference field="4294967294" count="1" selected="0">
            <x v="0"/>
          </reference>
          <reference field="1" count="1" selected="0">
            <x v="4"/>
          </reference>
        </references>
      </pivotArea>
    </chartFormat>
    <chartFormat chart="5" format="27">
      <pivotArea type="data" outline="0" fieldPosition="0">
        <references count="2">
          <reference field="4294967294" count="1" selected="0">
            <x v="0"/>
          </reference>
          <reference field="1" count="1" selected="0">
            <x v="13"/>
          </reference>
        </references>
      </pivotArea>
    </chartFormat>
    <chartFormat chart="5" format="28">
      <pivotArea type="data" outline="0" fieldPosition="0">
        <references count="2">
          <reference field="4294967294" count="1" selected="0">
            <x v="0"/>
          </reference>
          <reference field="1" count="1" selected="0">
            <x v="11"/>
          </reference>
        </references>
      </pivotArea>
    </chartFormat>
    <chartFormat chart="5" format="29">
      <pivotArea type="data" outline="0" fieldPosition="0">
        <references count="2">
          <reference field="4294967294" count="1" selected="0">
            <x v="0"/>
          </reference>
          <reference field="1" count="1" selected="0">
            <x v="6"/>
          </reference>
        </references>
      </pivotArea>
    </chartFormat>
    <chartFormat chart="5" format="30">
      <pivotArea type="data" outline="0" fieldPosition="0">
        <references count="2">
          <reference field="4294967294" count="1" selected="0">
            <x v="0"/>
          </reference>
          <reference field="1" count="1" selected="0">
            <x v="2"/>
          </reference>
        </references>
      </pivotArea>
    </chartFormat>
    <chartFormat chart="5" format="31">
      <pivotArea type="data" outline="0" fieldPosition="0">
        <references count="2">
          <reference field="4294967294" count="1" selected="0">
            <x v="0"/>
          </reference>
          <reference field="1" count="1" selected="0">
            <x v="12"/>
          </reference>
        </references>
      </pivotArea>
    </chartFormat>
    <chartFormat chart="5" format="32">
      <pivotArea type="data" outline="0" fieldPosition="0">
        <references count="2">
          <reference field="4294967294" count="1" selected="0">
            <x v="0"/>
          </reference>
          <reference field="1" count="1" selected="0">
            <x v="1"/>
          </reference>
        </references>
      </pivotArea>
    </chartFormat>
    <chartFormat chart="5" format="33">
      <pivotArea type="data" outline="0" fieldPosition="0">
        <references count="2">
          <reference field="4294967294" count="1" selected="0">
            <x v="0"/>
          </reference>
          <reference field="1" count="1" selected="0">
            <x v="14"/>
          </reference>
        </references>
      </pivotArea>
    </chartFormat>
    <chartFormat chart="5" format="34">
      <pivotArea type="data" outline="0" fieldPosition="0">
        <references count="2">
          <reference field="4294967294" count="1" selected="0">
            <x v="0"/>
          </reference>
          <reference field="1" count="1" selected="0">
            <x v="9"/>
          </reference>
        </references>
      </pivotArea>
    </chartFormat>
    <chartFormat chart="5" format="35">
      <pivotArea type="data" outline="0" fieldPosition="0">
        <references count="2">
          <reference field="4294967294" count="1" selected="0">
            <x v="0"/>
          </reference>
          <reference field="1"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 count="1" selected="0">
            <x v="8"/>
          </reference>
        </references>
      </pivotArea>
    </chartFormat>
    <chartFormat chart="7" format="2">
      <pivotArea type="data" outline="0" fieldPosition="0">
        <references count="2">
          <reference field="4294967294" count="1" selected="0">
            <x v="0"/>
          </reference>
          <reference field="1" count="1" selected="0">
            <x v="7"/>
          </reference>
        </references>
      </pivotArea>
    </chartFormat>
    <chartFormat chart="7" format="3">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B0486A-4EBF-4FFC-AF34-CFB1BDC19A36}" name="PivotTable1"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84:B96" firstHeaderRow="1" firstDataRow="2" firstDataCol="1"/>
  <pivotFields count="63">
    <pivotField multipleItemSelectionAllowed="1" showAll="0">
      <items count="8">
        <item h="1" x="5"/>
        <item x="6"/>
        <item x="3"/>
        <item x="2"/>
        <item h="1" x="4"/>
        <item x="0"/>
        <item h="1" x="1"/>
        <item t="default"/>
      </items>
    </pivotField>
    <pivotField axis="axisCol" showAll="0">
      <items count="81">
        <item h="1" x="58"/>
        <item h="1" x="3"/>
        <item h="1" x="63"/>
        <item h="1" x="11"/>
        <item h="1" x="44"/>
        <item h="1" x="64"/>
        <item h="1" x="45"/>
        <item h="1" x="12"/>
        <item h="1" x="4"/>
        <item h="1" x="13"/>
        <item h="1" x="0"/>
        <item h="1" x="5"/>
        <item h="1" x="65"/>
        <item h="1" x="66"/>
        <item h="1" x="6"/>
        <item h="1" x="14"/>
        <item h="1" x="15"/>
        <item h="1" x="16"/>
        <item h="1" x="17"/>
        <item h="1" x="7"/>
        <item h="1" x="59"/>
        <item h="1" x="18"/>
        <item h="1" x="19"/>
        <item h="1" x="20"/>
        <item h="1" x="21"/>
        <item h="1" x="22"/>
        <item h="1" x="23"/>
        <item h="1" x="24"/>
        <item h="1" x="68"/>
        <item h="1" x="50"/>
        <item h="1" x="51"/>
        <item h="1" x="25"/>
        <item h="1" x="52"/>
        <item h="1" x="26"/>
        <item h="1" x="69"/>
        <item h="1" x="46"/>
        <item h="1" x="53"/>
        <item h="1" x="27"/>
        <item h="1" x="28"/>
        <item h="1" x="29"/>
        <item h="1" x="70"/>
        <item h="1" x="1"/>
        <item h="1" x="62"/>
        <item h="1" x="60"/>
        <item h="1" x="30"/>
        <item h="1" x="71"/>
        <item h="1" x="31"/>
        <item h="1" x="32"/>
        <item h="1" x="54"/>
        <item h="1" x="72"/>
        <item h="1" x="8"/>
        <item h="1" x="73"/>
        <item h="1" x="33"/>
        <item h="1" x="34"/>
        <item h="1" x="55"/>
        <item h="1" x="35"/>
        <item x="2"/>
        <item h="1" x="67"/>
        <item h="1" x="47"/>
        <item h="1" x="56"/>
        <item h="1" x="74"/>
        <item h="1" x="36"/>
        <item h="1" x="37"/>
        <item h="1" x="61"/>
        <item h="1" x="75"/>
        <item h="1" x="38"/>
        <item h="1" x="76"/>
        <item h="1" x="39"/>
        <item h="1" x="40"/>
        <item h="1" x="77"/>
        <item h="1" x="78"/>
        <item h="1" x="9"/>
        <item h="1" x="41"/>
        <item h="1" x="48"/>
        <item h="1" x="42"/>
        <item h="1" x="57"/>
        <item h="1" x="43"/>
        <item h="1" x="49"/>
        <item h="1" x="10"/>
        <item h="1" x="79"/>
        <item t="default"/>
      </items>
    </pivotField>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numFmtId="165" showAll="0"/>
    <pivotField numFmtId="166" showAll="0"/>
    <pivotField numFmtId="166" showAll="0"/>
    <pivotField dragToRow="0" dragToCol="0" dragToPage="0" showAll="0" defaultSubtotal="0"/>
  </pivotFields>
  <rowFields count="1">
    <field x="-2"/>
  </rowFields>
  <rowItems count="11">
    <i>
      <x/>
    </i>
    <i i="1">
      <x v="1"/>
    </i>
    <i i="2">
      <x v="2"/>
    </i>
    <i i="3">
      <x v="3"/>
    </i>
    <i i="4">
      <x v="4"/>
    </i>
    <i i="5">
      <x v="5"/>
    </i>
    <i i="6">
      <x v="6"/>
    </i>
    <i i="7">
      <x v="7"/>
    </i>
    <i i="8">
      <x v="8"/>
    </i>
    <i i="9">
      <x v="9"/>
    </i>
    <i i="10">
      <x v="10"/>
    </i>
  </rowItems>
  <colFields count="1">
    <field x="1"/>
  </colFields>
  <colItems count="1">
    <i>
      <x v="56"/>
    </i>
  </colItems>
  <dataFields count="11">
    <dataField name=" 2011" fld="48" baseField="0" baseItem="0" numFmtId="1"/>
    <dataField name=" 2012" fld="49" baseField="0" baseItem="0" numFmtId="1"/>
    <dataField name=" 2013" fld="50" baseField="0" baseItem="0" numFmtId="1"/>
    <dataField name=" 2014" fld="51" baseField="0" baseItem="0" numFmtId="1"/>
    <dataField name=" 2015" fld="52" baseField="0" baseItem="0" numFmtId="1"/>
    <dataField name=" 2016" fld="53" baseField="0" baseItem="0" numFmtId="1"/>
    <dataField name=" 2017 " fld="54" baseField="0" baseItem="0" numFmtId="1"/>
    <dataField name=" 2018" fld="55" baseField="0" baseItem="0" numFmtId="1"/>
    <dataField name=" 2019" fld="56" baseField="0" baseItem="0" numFmtId="1"/>
    <dataField name=" 2020" fld="57" baseField="0" baseItem="0" numFmtId="1"/>
    <dataField name=" 2021" fld="58" baseField="0" baseItem="0" numFmtId="1"/>
  </dataFields>
  <formats count="1">
    <format dxfId="11">
      <pivotArea outline="0" collapsedLevelsAreSubtotals="1" fieldPosition="0">
        <references count="1">
          <reference field="4294967294" count="11" selected="0">
            <x v="0"/>
            <x v="1"/>
            <x v="2"/>
            <x v="3"/>
            <x v="4"/>
            <x v="5"/>
            <x v="6"/>
            <x v="7"/>
            <x v="8"/>
            <x v="9"/>
            <x v="10"/>
          </reference>
        </references>
      </pivotArea>
    </format>
  </formats>
  <chartFormats count="11">
    <chartFormat chart="15" format="11" series="1">
      <pivotArea type="data" outline="0" fieldPosition="0">
        <references count="1">
          <reference field="4294967294" count="1" selected="0">
            <x v="0"/>
          </reference>
        </references>
      </pivotArea>
    </chartFormat>
    <chartFormat chart="15" format="12" series="1">
      <pivotArea type="data" outline="0" fieldPosition="0">
        <references count="1">
          <reference field="4294967294" count="1" selected="0">
            <x v="1"/>
          </reference>
        </references>
      </pivotArea>
    </chartFormat>
    <chartFormat chart="15" format="13" series="1">
      <pivotArea type="data" outline="0" fieldPosition="0">
        <references count="1">
          <reference field="4294967294" count="1" selected="0">
            <x v="2"/>
          </reference>
        </references>
      </pivotArea>
    </chartFormat>
    <chartFormat chart="15" format="14" series="1">
      <pivotArea type="data" outline="0" fieldPosition="0">
        <references count="1">
          <reference field="4294967294" count="1" selected="0">
            <x v="3"/>
          </reference>
        </references>
      </pivotArea>
    </chartFormat>
    <chartFormat chart="15" format="15" series="1">
      <pivotArea type="data" outline="0" fieldPosition="0">
        <references count="1">
          <reference field="4294967294" count="1" selected="0">
            <x v="4"/>
          </reference>
        </references>
      </pivotArea>
    </chartFormat>
    <chartFormat chart="15" format="16" series="1">
      <pivotArea type="data" outline="0" fieldPosition="0">
        <references count="1">
          <reference field="4294967294" count="1" selected="0">
            <x v="5"/>
          </reference>
        </references>
      </pivotArea>
    </chartFormat>
    <chartFormat chart="15" format="17" series="1">
      <pivotArea type="data" outline="0" fieldPosition="0">
        <references count="1">
          <reference field="4294967294" count="1" selected="0">
            <x v="6"/>
          </reference>
        </references>
      </pivotArea>
    </chartFormat>
    <chartFormat chart="15" format="18" series="1">
      <pivotArea type="data" outline="0" fieldPosition="0">
        <references count="1">
          <reference field="4294967294" count="1" selected="0">
            <x v="7"/>
          </reference>
        </references>
      </pivotArea>
    </chartFormat>
    <chartFormat chart="15" format="19" series="1">
      <pivotArea type="data" outline="0" fieldPosition="0">
        <references count="1">
          <reference field="4294967294" count="1" selected="0">
            <x v="8"/>
          </reference>
        </references>
      </pivotArea>
    </chartFormat>
    <chartFormat chart="15" format="20" series="1">
      <pivotArea type="data" outline="0" fieldPosition="0">
        <references count="1">
          <reference field="4294967294" count="1" selected="0">
            <x v="9"/>
          </reference>
        </references>
      </pivotArea>
    </chartFormat>
    <chartFormat chart="15" format="21" series="1">
      <pivotArea type="data" outline="0" fieldPosition="0">
        <references count="1">
          <reference field="429496729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D63865-D6E9-4834-AB27-0493DE5585D6}" name="SHARE202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43:B59" firstHeaderRow="1" firstDataRow="1" firstDataCol="1"/>
  <pivotFields count="3">
    <pivotField showAll="0" sortType="descending">
      <items count="8">
        <item x="5"/>
        <item x="0"/>
        <item x="2"/>
        <item x="4"/>
        <item x="3"/>
        <item x="1"/>
        <item x="6"/>
        <item t="default"/>
      </items>
      <autoSortScope>
        <pivotArea dataOnly="0" outline="0" fieldPosition="0">
          <references count="1">
            <reference field="4294967294" count="1" selected="0">
              <x v="0"/>
            </reference>
          </references>
        </pivotArea>
      </autoSortScope>
    </pivotField>
    <pivotField axis="axisRow" showAll="0" sortType="descending">
      <items count="17">
        <item x="15"/>
        <item x="12"/>
        <item x="10"/>
        <item x="0"/>
        <item x="6"/>
        <item x="2"/>
        <item x="9"/>
        <item x="5"/>
        <item x="4"/>
        <item x="14"/>
        <item x="3"/>
        <item x="8"/>
        <item x="11"/>
        <item x="7"/>
        <item x="13"/>
        <item x="1"/>
        <item t="default"/>
      </items>
      <autoSortScope>
        <pivotArea dataOnly="0" outline="0" fieldPosition="0">
          <references count="1">
            <reference field="4294967294" count="1" selected="0">
              <x v="0"/>
            </reference>
          </references>
        </pivotArea>
      </autoSortScope>
    </pivotField>
    <pivotField dataField="1" numFmtId="10" showAll="0"/>
  </pivotFields>
  <rowFields count="1">
    <field x="1"/>
  </rowFields>
  <rowItems count="16">
    <i>
      <x v="3"/>
    </i>
    <i>
      <x v="15"/>
    </i>
    <i>
      <x v="5"/>
    </i>
    <i>
      <x v="10"/>
    </i>
    <i>
      <x v="8"/>
    </i>
    <i>
      <x v="7"/>
    </i>
    <i>
      <x v="4"/>
    </i>
    <i>
      <x v="13"/>
    </i>
    <i>
      <x v="11"/>
    </i>
    <i>
      <x v="6"/>
    </i>
    <i>
      <x v="2"/>
    </i>
    <i>
      <x v="12"/>
    </i>
    <i>
      <x v="1"/>
    </i>
    <i>
      <x v="14"/>
    </i>
    <i>
      <x v="9"/>
    </i>
    <i>
      <x/>
    </i>
  </rowItems>
  <colItems count="1">
    <i/>
  </colItems>
  <dataFields count="1">
    <dataField name="Sum of SHARE 2021" fld="2" baseField="0" baseItem="0" numFmtId="168"/>
  </dataFields>
  <chartFormats count="21">
    <chartFormat chart="0" format="0"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5" format="19" series="1">
      <pivotArea type="data" outline="0" fieldPosition="0">
        <references count="1">
          <reference field="4294967294" count="1" selected="0">
            <x v="0"/>
          </reference>
        </references>
      </pivotArea>
    </chartFormat>
    <chartFormat chart="5" format="20">
      <pivotArea type="data" outline="0" fieldPosition="0">
        <references count="2">
          <reference field="4294967294" count="1" selected="0">
            <x v="0"/>
          </reference>
          <reference field="1" count="1" selected="0">
            <x v="3"/>
          </reference>
        </references>
      </pivotArea>
    </chartFormat>
    <chartFormat chart="5" format="21">
      <pivotArea type="data" outline="0" fieldPosition="0">
        <references count="2">
          <reference field="4294967294" count="1" selected="0">
            <x v="0"/>
          </reference>
          <reference field="1" count="1" selected="0">
            <x v="15"/>
          </reference>
        </references>
      </pivotArea>
    </chartFormat>
    <chartFormat chart="5" format="22">
      <pivotArea type="data" outline="0" fieldPosition="0">
        <references count="2">
          <reference field="4294967294" count="1" selected="0">
            <x v="0"/>
          </reference>
          <reference field="1" count="1" selected="0">
            <x v="5"/>
          </reference>
        </references>
      </pivotArea>
    </chartFormat>
    <chartFormat chart="5" format="23">
      <pivotArea type="data" outline="0" fieldPosition="0">
        <references count="2">
          <reference field="4294967294" count="1" selected="0">
            <x v="0"/>
          </reference>
          <reference field="1" count="1" selected="0">
            <x v="10"/>
          </reference>
        </references>
      </pivotArea>
    </chartFormat>
    <chartFormat chart="5" format="24">
      <pivotArea type="data" outline="0" fieldPosition="0">
        <references count="2">
          <reference field="4294967294" count="1" selected="0">
            <x v="0"/>
          </reference>
          <reference field="1" count="1" selected="0">
            <x v="8"/>
          </reference>
        </references>
      </pivotArea>
    </chartFormat>
    <chartFormat chart="5" format="25">
      <pivotArea type="data" outline="0" fieldPosition="0">
        <references count="2">
          <reference field="4294967294" count="1" selected="0">
            <x v="0"/>
          </reference>
          <reference field="1" count="1" selected="0">
            <x v="7"/>
          </reference>
        </references>
      </pivotArea>
    </chartFormat>
    <chartFormat chart="5" format="26">
      <pivotArea type="data" outline="0" fieldPosition="0">
        <references count="2">
          <reference field="4294967294" count="1" selected="0">
            <x v="0"/>
          </reference>
          <reference field="1" count="1" selected="0">
            <x v="4"/>
          </reference>
        </references>
      </pivotArea>
    </chartFormat>
    <chartFormat chart="5" format="27">
      <pivotArea type="data" outline="0" fieldPosition="0">
        <references count="2">
          <reference field="4294967294" count="1" selected="0">
            <x v="0"/>
          </reference>
          <reference field="1" count="1" selected="0">
            <x v="13"/>
          </reference>
        </references>
      </pivotArea>
    </chartFormat>
    <chartFormat chart="5" format="28">
      <pivotArea type="data" outline="0" fieldPosition="0">
        <references count="2">
          <reference field="4294967294" count="1" selected="0">
            <x v="0"/>
          </reference>
          <reference field="1" count="1" selected="0">
            <x v="11"/>
          </reference>
        </references>
      </pivotArea>
    </chartFormat>
    <chartFormat chart="5" format="29">
      <pivotArea type="data" outline="0" fieldPosition="0">
        <references count="2">
          <reference field="4294967294" count="1" selected="0">
            <x v="0"/>
          </reference>
          <reference field="1" count="1" selected="0">
            <x v="6"/>
          </reference>
        </references>
      </pivotArea>
    </chartFormat>
    <chartFormat chart="5" format="30">
      <pivotArea type="data" outline="0" fieldPosition="0">
        <references count="2">
          <reference field="4294967294" count="1" selected="0">
            <x v="0"/>
          </reference>
          <reference field="1" count="1" selected="0">
            <x v="2"/>
          </reference>
        </references>
      </pivotArea>
    </chartFormat>
    <chartFormat chart="5" format="31">
      <pivotArea type="data" outline="0" fieldPosition="0">
        <references count="2">
          <reference field="4294967294" count="1" selected="0">
            <x v="0"/>
          </reference>
          <reference field="1" count="1" selected="0">
            <x v="12"/>
          </reference>
        </references>
      </pivotArea>
    </chartFormat>
    <chartFormat chart="5" format="32">
      <pivotArea type="data" outline="0" fieldPosition="0">
        <references count="2">
          <reference field="4294967294" count="1" selected="0">
            <x v="0"/>
          </reference>
          <reference field="1" count="1" selected="0">
            <x v="1"/>
          </reference>
        </references>
      </pivotArea>
    </chartFormat>
    <chartFormat chart="5" format="33">
      <pivotArea type="data" outline="0" fieldPosition="0">
        <references count="2">
          <reference field="4294967294" count="1" selected="0">
            <x v="0"/>
          </reference>
          <reference field="1" count="1" selected="0">
            <x v="14"/>
          </reference>
        </references>
      </pivotArea>
    </chartFormat>
    <chartFormat chart="5" format="34">
      <pivotArea type="data" outline="0" fieldPosition="0">
        <references count="2">
          <reference field="4294967294" count="1" selected="0">
            <x v="0"/>
          </reference>
          <reference field="1" count="1" selected="0">
            <x v="9"/>
          </reference>
        </references>
      </pivotArea>
    </chartFormat>
    <chartFormat chart="5" format="35">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C9D5E37-44D1-4223-963F-567726E0EAA0}" sourceName="REGION">
  <pivotTables>
    <pivotTable tabId="5" name="SHARE/REGION"/>
    <pivotTable tabId="5" name="SHARE2021"/>
    <pivotTable tabId="5" name="SHAREOFTOTAL"/>
  </pivotTables>
  <data>
    <tabular pivotCacheId="328810578">
      <items count="7">
        <i x="5" s="1"/>
        <i x="0" s="1"/>
        <i x="2" s="1"/>
        <i x="4" s="1"/>
        <i x="3" s="1"/>
        <i x="1"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894BE40-56D3-4B6F-ABF6-CA4B6BA3B232}"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40D2A07-D1F9-4205-96E8-CC170C1FE29C}" name="Table4" displayName="Table4" ref="A3:BJ83" totalsRowShown="0" headerRowDxfId="79" headerRowCellStyle="Normal 2 2">
  <autoFilter ref="A3:BJ83" xr:uid="{A40D2A07-D1F9-4205-96E8-CC170C1FE29C}"/>
  <tableColumns count="62">
    <tableColumn id="62" xr3:uid="{2EC8195D-8AF8-453C-807E-28DC6C7D4B5D}" name="REGION" dataDxfId="78" dataCellStyle="Normal 2 2"/>
    <tableColumn id="1" xr3:uid="{3BB97655-727E-4F2E-8534-23869E7792B4}" name="COUNTRY" dataDxfId="77" dataCellStyle="Normal 2 2"/>
    <tableColumn id="2" xr3:uid="{C6851D1E-0265-4CBA-A613-BD39C3EFE40E}" name="1965" dataDxfId="76" dataCellStyle="Normal 2 2"/>
    <tableColumn id="3" xr3:uid="{79CC5BB4-74A5-41D3-A765-8A2706FC9110}" name="1966" dataDxfId="75" dataCellStyle="Normal 2 2"/>
    <tableColumn id="4" xr3:uid="{32C2D359-A199-413F-BC06-15963FC9DE1F}" name="1967" dataDxfId="74" dataCellStyle="Normal 2 2"/>
    <tableColumn id="5" xr3:uid="{CFDE5A2E-DE16-4994-A0F0-2006AAAD146C}" name="1968" dataDxfId="73" dataCellStyle="Normal 2 2"/>
    <tableColumn id="6" xr3:uid="{3F67FF67-D557-446A-8BB8-36A6053C439B}" name="1969" dataDxfId="72" dataCellStyle="Normal 2 2"/>
    <tableColumn id="7" xr3:uid="{BEC947A9-EE72-4788-AA3D-306A12601073}" name="1970" dataDxfId="71" dataCellStyle="Normal 2 2"/>
    <tableColumn id="8" xr3:uid="{316BD39D-A9C2-4B37-A372-28864CB0FC0E}" name="1971" dataDxfId="70" dataCellStyle="Normal 2 2"/>
    <tableColumn id="9" xr3:uid="{B09DCA47-61E4-4540-A51B-CF43E7204770}" name="1972" dataDxfId="69" dataCellStyle="Normal 2 2"/>
    <tableColumn id="10" xr3:uid="{A9ADF410-005A-46CA-9D68-E566B3CE1D9D}" name="1973" dataDxfId="68" dataCellStyle="Normal 2 2"/>
    <tableColumn id="11" xr3:uid="{4C0F6B57-5EBC-47EC-8021-26855C45637F}" name="1974" dataDxfId="67" dataCellStyle="Normal 2 2"/>
    <tableColumn id="12" xr3:uid="{D21F11D7-E5C3-43BC-ADA7-0B6BD42D4A1B}" name="1975" dataDxfId="66" dataCellStyle="Normal 2 2"/>
    <tableColumn id="13" xr3:uid="{A94D1208-3CCD-450E-BC93-68C29CEB549B}" name="1976" dataDxfId="65" dataCellStyle="Normal 2 2"/>
    <tableColumn id="14" xr3:uid="{EE22E6F3-51FC-475E-880E-6B468C9A7AD9}" name="1977" dataDxfId="64" dataCellStyle="Normal 2 2"/>
    <tableColumn id="15" xr3:uid="{680DF806-92EB-475C-AFFF-AA5F033D5C10}" name="1978" dataDxfId="63" dataCellStyle="Normal 2 2"/>
    <tableColumn id="16" xr3:uid="{97552384-CD74-43EB-B6F4-1A7B92903D65}" name="1979" dataDxfId="62" dataCellStyle="Normal 2 2"/>
    <tableColumn id="17" xr3:uid="{60AB2D84-2116-4CCC-BFBE-8C8061ECEBD2}" name="1980" dataDxfId="61" dataCellStyle="Normal 2 2"/>
    <tableColumn id="18" xr3:uid="{9647C17B-F18C-4523-A0DA-6D9D04812707}" name="1981" dataDxfId="60" dataCellStyle="Normal 2 2"/>
    <tableColumn id="19" xr3:uid="{DA9E2A47-59C5-43CE-86F3-09F1D82DD1DF}" name="1982" dataDxfId="59" dataCellStyle="Normal 2 2"/>
    <tableColumn id="20" xr3:uid="{4422AF44-0C83-4D3C-92C9-9FACBDEFD41E}" name="1983" dataDxfId="58" dataCellStyle="Normal 2 2"/>
    <tableColumn id="21" xr3:uid="{394EC180-454C-4EF8-855F-EC75F4E7470C}" name="1984" dataDxfId="57" dataCellStyle="Normal 2 2"/>
    <tableColumn id="22" xr3:uid="{AAE9121F-5328-4ADB-8CDF-1AE936743093}" name="1985" dataDxfId="56" dataCellStyle="Normal 2 2"/>
    <tableColumn id="23" xr3:uid="{45591DF8-B986-48CF-B603-83AFCA81C740}" name="1986" dataDxfId="55" dataCellStyle="Normal 2 2"/>
    <tableColumn id="24" xr3:uid="{2FD27978-6B05-4EF3-B900-7399B000FC29}" name="1987" dataDxfId="54" dataCellStyle="Normal 2 2"/>
    <tableColumn id="25" xr3:uid="{B9FA4379-C479-4DF2-B6A7-20B3B54E4141}" name="1988" dataDxfId="53" dataCellStyle="Normal 2 2"/>
    <tableColumn id="26" xr3:uid="{8CA6C07F-7F1E-4027-9E55-968E12289239}" name="1989" dataDxfId="52" dataCellStyle="Normal 2 2"/>
    <tableColumn id="27" xr3:uid="{13C929E3-4253-43ED-B0D9-743B5C8473D8}" name="1990" dataDxfId="51" dataCellStyle="Normal 2 2"/>
    <tableColumn id="28" xr3:uid="{E19B4AB3-DE44-4B05-BDB2-2F2CAD07CD1D}" name="1991" dataDxfId="50" dataCellStyle="Normal 2 2"/>
    <tableColumn id="29" xr3:uid="{2311795E-1248-4BF8-9B88-CFDC6A0B4C7B}" name="1992" dataDxfId="49" dataCellStyle="Normal 2 2"/>
    <tableColumn id="30" xr3:uid="{1D6ADBFF-EA78-43FF-B1AD-FC202E2B77F5}" name="1993" dataDxfId="48" dataCellStyle="Normal 2 2"/>
    <tableColumn id="31" xr3:uid="{EA0E0C37-313A-4761-BAF3-81A96E93291A}" name="1994" dataDxfId="47" dataCellStyle="Normal 2 2"/>
    <tableColumn id="32" xr3:uid="{CAF853A4-28A0-463C-859E-68339E120679}" name="1995" dataDxfId="46" dataCellStyle="Normal 2 2"/>
    <tableColumn id="33" xr3:uid="{6BDD18D4-C755-43C0-BB4D-168B719F4D51}" name="1996" dataDxfId="45" dataCellStyle="Normal 2 2"/>
    <tableColumn id="34" xr3:uid="{3F9F2BA0-6A34-4637-88F5-A28DA1997480}" name="1997" dataDxfId="44" dataCellStyle="Normal 2 2"/>
    <tableColumn id="35" xr3:uid="{6EF23648-8C95-4BC2-94C2-4BB5C94CA898}" name="1998" dataDxfId="43" dataCellStyle="Normal 2 2"/>
    <tableColumn id="36" xr3:uid="{D66F6A62-E58F-4314-94B1-2CEAC8F3F6C9}" name="1999" dataDxfId="42" dataCellStyle="Normal 2 2"/>
    <tableColumn id="37" xr3:uid="{C7060A42-8EA9-4F8C-96F2-EA771B12A527}" name="2000" dataDxfId="41" dataCellStyle="Normal 2 2"/>
    <tableColumn id="38" xr3:uid="{CB2C7560-E01D-40B3-9385-95F390DE0478}" name="2001" dataDxfId="40" dataCellStyle="Normal 2 2"/>
    <tableColumn id="39" xr3:uid="{CAA2C0F1-B1CE-44A4-B312-C1BE8F6E1726}" name="2002" dataDxfId="39" dataCellStyle="Normal 2 2"/>
    <tableColumn id="40" xr3:uid="{025DC2D7-872A-4CDA-8C1E-35D38AC38A4A}" name="2003" dataDxfId="38" dataCellStyle="Normal 2 2"/>
    <tableColumn id="41" xr3:uid="{B8D64FEF-5880-4400-8E03-27D23B2CCBC6}" name="2004" dataDxfId="37" dataCellStyle="Normal 2 2"/>
    <tableColumn id="42" xr3:uid="{ACAAAA47-11B0-4422-BF07-A9B65F7515C1}" name="2005" dataDxfId="36" dataCellStyle="Normal 2 2"/>
    <tableColumn id="43" xr3:uid="{5A41A9F2-3E8C-4A5B-9E00-98E5AECE2244}" name="2006" dataDxfId="35" dataCellStyle="Normal 2 2"/>
    <tableColumn id="44" xr3:uid="{1A70314E-7960-4D9F-92B1-6A39D1ADA434}" name="2007" dataDxfId="34" dataCellStyle="Normal 2 2"/>
    <tableColumn id="45" xr3:uid="{F61F001D-F263-494B-903D-750CB55FE844}" name="2008" dataDxfId="33" dataCellStyle="Normal 2 2"/>
    <tableColumn id="46" xr3:uid="{5E6BBC69-9BBF-4480-9A96-08B4D336F793}" name="2009" dataDxfId="32" dataCellStyle="Normal 2 2"/>
    <tableColumn id="47" xr3:uid="{162DAF6A-C5F8-4E75-B5A6-C027475A4E2C}" name="2010" dataDxfId="31" dataCellStyle="Normal 2 2"/>
    <tableColumn id="48" xr3:uid="{2470E3E4-4FDF-464C-B7AA-435D9BBA8D95}" name="2011" dataDxfId="30" dataCellStyle="Normal 2 2"/>
    <tableColumn id="49" xr3:uid="{DEB83BFC-2F17-46FA-A47C-B7F2611A3102}" name="2012" dataDxfId="29" dataCellStyle="Normal 2 2"/>
    <tableColumn id="50" xr3:uid="{01AC55B5-51AB-46EC-B05B-FA56942170CE}" name="2013" dataDxfId="28" dataCellStyle="Normal 2 2"/>
    <tableColumn id="51" xr3:uid="{585A9F88-6EC6-4ACF-BB43-F063017D3877}" name="2014" dataDxfId="27" dataCellStyle="Normal 2 2"/>
    <tableColumn id="52" xr3:uid="{F5F3D6B3-93F5-440F-AEF0-CACFFCAF2ED5}" name="2015" dataDxfId="26" dataCellStyle="Normal 2 2"/>
    <tableColumn id="53" xr3:uid="{2970875C-8007-48BE-B5DF-8727E921F06D}" name="2016" dataDxfId="25" dataCellStyle="Normal 2 2"/>
    <tableColumn id="54" xr3:uid="{402914E2-1B58-48CA-B89A-035EF5B4C35F}" name="2017" dataDxfId="24" dataCellStyle="Normal 2 2"/>
    <tableColumn id="55" xr3:uid="{558E2FB4-D80D-4BE3-889E-1EC5AB7416AF}" name="2018" dataDxfId="23" dataCellStyle="Normal 2 2"/>
    <tableColumn id="56" xr3:uid="{A6817476-3974-47C2-8774-F10892651D83}" name="2019" dataDxfId="22" dataCellStyle="Normal 2 2"/>
    <tableColumn id="57" xr3:uid="{DF03EB6F-A7A0-4083-AF16-868A055EAB8B}" name="2020" dataDxfId="21" dataCellStyle="Normal 2 2"/>
    <tableColumn id="58" xr3:uid="{B9FC89E3-A9F6-4DB3-AD50-C5FE93A5E483}" name="2021" dataDxfId="20" dataCellStyle="Normal 2 2"/>
    <tableColumn id="59" xr3:uid="{F6887E08-9D09-48F5-92D9-49DF58EAB0DC}" name="Growth rate per annum 2021" dataDxfId="19" dataCellStyle="Normal 2 2"/>
    <tableColumn id="60" xr3:uid="{C8F6CEAA-E7B4-4076-854A-F061C2BE54D1}" name="Growth rate per annum 2011-21" dataDxfId="18" dataCellStyle="Normal 2 2"/>
    <tableColumn id="61" xr3:uid="{D3F1F3EF-7B7F-4245-B0F8-C0F76A887562}" name="Share 2021" dataDxfId="17" dataCellStyle="Normal 2 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DCCAC00-CE08-460C-81CF-72184CEF00B5}" name="Table5" displayName="Table5" ref="A1:C17" totalsRowShown="0" headerRowBorderDxfId="16" tableBorderDxfId="15">
  <autoFilter ref="A1:C17" xr:uid="{7DCCAC00-CE08-460C-81CF-72184CEF00B5}"/>
  <sortState xmlns:xlrd2="http://schemas.microsoft.com/office/spreadsheetml/2017/richdata2" ref="A2:C17">
    <sortCondition descending="1" ref="C1:C17"/>
  </sortState>
  <tableColumns count="3">
    <tableColumn id="1" xr3:uid="{C50F1945-43D5-415F-A750-07F72F7D6010}" name="REGION" dataDxfId="14" dataCellStyle="Normal 2 2"/>
    <tableColumn id="2" xr3:uid="{705A22ED-8778-4974-8902-A17936C7C738}" name="COUNTRY" dataDxfId="13" dataCellStyle="Normal 2 2"/>
    <tableColumn id="3" xr3:uid="{FB943B06-DB76-4751-90B7-C246563BE1B4}" name="SHARE 2021" dataDxfId="12"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F26E2B-7E13-469C-B00A-B4E89EF606EA}" name="Table1" displayName="Table1" ref="A1:F12" totalsRowShown="0">
  <autoFilter ref="A1:F12" xr:uid="{7FF26E2B-7E13-469C-B00A-B4E89EF606EA}"/>
  <tableColumns count="6">
    <tableColumn id="1" xr3:uid="{3DD2C43C-2954-42AD-85B2-C8D437EAA922}" name="Values" dataDxfId="5"/>
    <tableColumn id="2" xr3:uid="{C5C67028-A1CA-4A03-9179-E5B26D7835DB}" name="US" dataDxfId="4"/>
    <tableColumn id="3" xr3:uid="{24D466E5-051A-4738-AF8F-838D3FC7BA16}" name="Diff" dataDxfId="3">
      <calculatedColumnFormula>B2-B1</calculatedColumnFormula>
    </tableColumn>
    <tableColumn id="7" xr3:uid="{365DA453-BA1D-455E-923C-901955D653A0}" name="Positive" dataDxfId="2"/>
    <tableColumn id="5" xr3:uid="{E41222ED-98FD-4190-95A4-4882864C5359}" name="Base" dataDxfId="1"/>
    <tableColumn id="6" xr3:uid="{5C26BB27-B0B4-45C8-B024-037AB10865F5}" name="Final"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FC4AB-654F-42EA-A854-AEFF6C0457B6}">
  <dimension ref="A1:BI164"/>
  <sheetViews>
    <sheetView workbookViewId="0">
      <selection activeCell="A26" sqref="A26"/>
    </sheetView>
  </sheetViews>
  <sheetFormatPr defaultColWidth="9.28515625" defaultRowHeight="11.25" x14ac:dyDescent="0.2"/>
  <cols>
    <col min="1" max="1" width="26.42578125" style="2" customWidth="1"/>
    <col min="2" max="57" width="7.140625" style="2" customWidth="1"/>
    <col min="58" max="58" width="7.140625" style="4" customWidth="1"/>
    <col min="59" max="59" width="7.5703125" style="2" customWidth="1"/>
    <col min="60" max="60" width="10.28515625" style="2" customWidth="1"/>
    <col min="61" max="16384" width="9.28515625" style="2"/>
  </cols>
  <sheetData>
    <row r="1" spans="1:61" ht="15" x14ac:dyDescent="0.25">
      <c r="A1" s="1" t="s">
        <v>0</v>
      </c>
      <c r="L1" s="3"/>
      <c r="BI1" s="5"/>
    </row>
    <row r="2" spans="1:61" ht="15" customHeight="1" x14ac:dyDescent="0.2">
      <c r="BF2" s="6"/>
      <c r="BG2" s="59" t="s">
        <v>1</v>
      </c>
      <c r="BH2" s="59"/>
      <c r="BI2" s="7" t="s">
        <v>2</v>
      </c>
    </row>
    <row r="3" spans="1:61" x14ac:dyDescent="0.2">
      <c r="A3" s="8" t="s">
        <v>3</v>
      </c>
      <c r="B3" s="2">
        <v>1965</v>
      </c>
      <c r="C3" s="2">
        <v>1966</v>
      </c>
      <c r="D3" s="2">
        <v>1967</v>
      </c>
      <c r="E3" s="2">
        <v>1968</v>
      </c>
      <c r="F3" s="2">
        <v>1969</v>
      </c>
      <c r="G3" s="2">
        <v>1970</v>
      </c>
      <c r="H3" s="2">
        <v>1971</v>
      </c>
      <c r="I3" s="2">
        <v>1972</v>
      </c>
      <c r="J3" s="2">
        <v>1973</v>
      </c>
      <c r="K3" s="2">
        <v>1974</v>
      </c>
      <c r="L3" s="2">
        <v>1975</v>
      </c>
      <c r="M3" s="2">
        <v>1976</v>
      </c>
      <c r="N3" s="2">
        <v>1977</v>
      </c>
      <c r="O3" s="2">
        <v>1978</v>
      </c>
      <c r="P3" s="2">
        <v>1979</v>
      </c>
      <c r="Q3" s="2">
        <v>1980</v>
      </c>
      <c r="R3" s="2">
        <v>1981</v>
      </c>
      <c r="S3" s="2">
        <v>1982</v>
      </c>
      <c r="T3" s="2">
        <v>1983</v>
      </c>
      <c r="U3" s="2">
        <v>1984</v>
      </c>
      <c r="V3" s="2">
        <v>1985</v>
      </c>
      <c r="W3" s="2">
        <v>1986</v>
      </c>
      <c r="X3" s="2">
        <v>1987</v>
      </c>
      <c r="Y3" s="2">
        <v>1988</v>
      </c>
      <c r="Z3" s="2">
        <v>1989</v>
      </c>
      <c r="AA3" s="2">
        <v>1990</v>
      </c>
      <c r="AB3" s="2">
        <v>1991</v>
      </c>
      <c r="AC3" s="2">
        <v>1992</v>
      </c>
      <c r="AD3" s="2">
        <v>1993</v>
      </c>
      <c r="AE3" s="2">
        <v>1994</v>
      </c>
      <c r="AF3" s="2">
        <v>1995</v>
      </c>
      <c r="AG3" s="2">
        <v>1996</v>
      </c>
      <c r="AH3" s="2">
        <v>1997</v>
      </c>
      <c r="AI3" s="2">
        <v>1998</v>
      </c>
      <c r="AJ3" s="2">
        <v>1999</v>
      </c>
      <c r="AK3" s="2">
        <v>2000</v>
      </c>
      <c r="AL3" s="2">
        <v>2001</v>
      </c>
      <c r="AM3" s="2">
        <v>2002</v>
      </c>
      <c r="AN3" s="2">
        <v>2003</v>
      </c>
      <c r="AO3" s="2">
        <v>2004</v>
      </c>
      <c r="AP3" s="2">
        <v>2005</v>
      </c>
      <c r="AQ3" s="2">
        <v>2006</v>
      </c>
      <c r="AR3" s="2">
        <v>2007</v>
      </c>
      <c r="AS3" s="2">
        <v>2008</v>
      </c>
      <c r="AT3" s="2">
        <v>2009</v>
      </c>
      <c r="AU3" s="2">
        <v>2010</v>
      </c>
      <c r="AV3" s="2">
        <v>2011</v>
      </c>
      <c r="AW3" s="2">
        <v>2012</v>
      </c>
      <c r="AX3" s="2">
        <v>2013</v>
      </c>
      <c r="AY3" s="2">
        <v>2014</v>
      </c>
      <c r="AZ3" s="2">
        <v>2015</v>
      </c>
      <c r="BA3" s="2">
        <v>2016</v>
      </c>
      <c r="BB3" s="2">
        <v>2017</v>
      </c>
      <c r="BC3" s="2">
        <v>2018</v>
      </c>
      <c r="BD3" s="2">
        <v>2019</v>
      </c>
      <c r="BE3" s="2">
        <v>2020</v>
      </c>
      <c r="BF3" s="4">
        <v>2021</v>
      </c>
      <c r="BG3" s="7">
        <v>2021</v>
      </c>
      <c r="BH3" s="7" t="s">
        <v>4</v>
      </c>
      <c r="BI3" s="7">
        <v>2021</v>
      </c>
    </row>
    <row r="4" spans="1:61" x14ac:dyDescent="0.2">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10"/>
      <c r="BG4" s="9"/>
      <c r="BH4" s="9"/>
      <c r="BI4" s="9"/>
    </row>
    <row r="5" spans="1:61" x14ac:dyDescent="0.2">
      <c r="A5" s="2" t="s">
        <v>5</v>
      </c>
      <c r="B5" s="11">
        <v>260.3284936282468</v>
      </c>
      <c r="C5" s="11">
        <v>271.69513455453546</v>
      </c>
      <c r="D5" s="11">
        <v>285.5430648955317</v>
      </c>
      <c r="E5" s="11">
        <v>308.28217364278743</v>
      </c>
      <c r="F5" s="11">
        <v>320.45580166418517</v>
      </c>
      <c r="G5" s="11">
        <v>344.91156554120903</v>
      </c>
      <c r="H5" s="11">
        <v>351.5879037528839</v>
      </c>
      <c r="I5" s="11">
        <v>367.98215192557387</v>
      </c>
      <c r="J5" s="11">
        <v>393.72468782751554</v>
      </c>
      <c r="K5" s="11">
        <v>400.1831261641571</v>
      </c>
      <c r="L5" s="11">
        <v>398.06554255068255</v>
      </c>
      <c r="M5" s="11">
        <v>412.88026891337466</v>
      </c>
      <c r="N5" s="11">
        <v>436.38947941050043</v>
      </c>
      <c r="O5" s="11">
        <v>424.59371305846724</v>
      </c>
      <c r="P5" s="11">
        <v>430.70898947813623</v>
      </c>
      <c r="Q5" s="11">
        <v>440.58174584176771</v>
      </c>
      <c r="R5" s="11">
        <v>420.67008040106765</v>
      </c>
      <c r="S5" s="11">
        <v>406.96533224392039</v>
      </c>
      <c r="T5" s="11">
        <v>387.98746370773767</v>
      </c>
      <c r="U5" s="11">
        <v>408.42665149741424</v>
      </c>
      <c r="V5" s="11">
        <v>403.47308129281089</v>
      </c>
      <c r="W5" s="11">
        <v>393.38521382807176</v>
      </c>
      <c r="X5" s="11">
        <v>406.72509586172339</v>
      </c>
      <c r="Y5" s="11">
        <v>437.3821959532176</v>
      </c>
      <c r="Z5" s="11">
        <v>457.38235171333361</v>
      </c>
      <c r="AA5" s="11">
        <v>444.83044956203651</v>
      </c>
      <c r="AB5" s="11">
        <v>427.9907948601425</v>
      </c>
      <c r="AC5" s="11">
        <v>441.94120067021191</v>
      </c>
      <c r="AD5" s="11">
        <v>438.44546998548896</v>
      </c>
      <c r="AE5" s="11">
        <v>453.15328706710625</v>
      </c>
      <c r="AF5" s="11">
        <v>471.48365456535549</v>
      </c>
      <c r="AG5" s="11">
        <v>480.56038338718065</v>
      </c>
      <c r="AH5" s="11">
        <v>493.98477428055668</v>
      </c>
      <c r="AI5" s="11">
        <v>508.33724754165394</v>
      </c>
      <c r="AJ5" s="11">
        <v>513.23051624271045</v>
      </c>
      <c r="AK5" s="11">
        <v>533.10585924679788</v>
      </c>
      <c r="AL5" s="11">
        <v>535.83675087793995</v>
      </c>
      <c r="AM5" s="11">
        <v>548.65366741582068</v>
      </c>
      <c r="AN5" s="11">
        <v>557.76443447140332</v>
      </c>
      <c r="AO5" s="11">
        <v>555.30700688352181</v>
      </c>
      <c r="AP5" s="11">
        <v>555.0252731870296</v>
      </c>
      <c r="AQ5" s="11">
        <v>547.99052018819623</v>
      </c>
      <c r="AR5" s="11">
        <v>574.99276646140754</v>
      </c>
      <c r="AS5" s="11">
        <v>559.466992680874</v>
      </c>
      <c r="AT5" s="11">
        <v>531.5976576382817</v>
      </c>
      <c r="AU5" s="11">
        <v>546.27127858895199</v>
      </c>
      <c r="AV5" s="11">
        <v>550.24637639472166</v>
      </c>
      <c r="AW5" s="11">
        <v>546.48209130744715</v>
      </c>
      <c r="AX5" s="11">
        <v>560.72663628483667</v>
      </c>
      <c r="AY5" s="11">
        <v>566.42818759282557</v>
      </c>
      <c r="AZ5" s="11">
        <v>566.18589474024657</v>
      </c>
      <c r="BA5" s="11">
        <v>547.69539949690147</v>
      </c>
      <c r="BB5" s="11">
        <v>563.7261448171522</v>
      </c>
      <c r="BC5" s="11">
        <v>573.49956745485872</v>
      </c>
      <c r="BD5" s="11">
        <v>571.30330855381862</v>
      </c>
      <c r="BE5" s="11">
        <v>517.31697601808594</v>
      </c>
      <c r="BF5" s="12">
        <v>527.36735199137479</v>
      </c>
      <c r="BG5" s="13">
        <v>2.2220840541558706E-2</v>
      </c>
      <c r="BH5" s="14">
        <v>-4.2378714414889052E-3</v>
      </c>
      <c r="BI5" s="14">
        <v>1.5563877442778682E-2</v>
      </c>
    </row>
    <row r="6" spans="1:61" x14ac:dyDescent="0.2">
      <c r="A6" s="2" t="s">
        <v>6</v>
      </c>
      <c r="B6" s="11">
        <v>62.133328844078548</v>
      </c>
      <c r="C6" s="11">
        <v>65.055673060973376</v>
      </c>
      <c r="D6" s="11">
        <v>66.647498120242219</v>
      </c>
      <c r="E6" s="11">
        <v>72.170911063298831</v>
      </c>
      <c r="F6" s="11">
        <v>79.106715856312618</v>
      </c>
      <c r="G6" s="11">
        <v>84.172179648840597</v>
      </c>
      <c r="H6" s="11">
        <v>89.461650387260519</v>
      </c>
      <c r="I6" s="11">
        <v>99.667880017176685</v>
      </c>
      <c r="J6" s="11">
        <v>107.67402467599425</v>
      </c>
      <c r="K6" s="11">
        <v>120.85930368650455</v>
      </c>
      <c r="L6" s="11">
        <v>131.13171875673893</v>
      </c>
      <c r="M6" s="11">
        <v>138.87263359871432</v>
      </c>
      <c r="N6" s="11">
        <v>146.52959479861119</v>
      </c>
      <c r="O6" s="11">
        <v>165.14394542571247</v>
      </c>
      <c r="P6" s="11">
        <v>180.23013829726767</v>
      </c>
      <c r="Q6" s="11">
        <v>198.12399944634657</v>
      </c>
      <c r="R6" s="11">
        <v>210.96445648708766</v>
      </c>
      <c r="S6" s="11">
        <v>221.33768687800722</v>
      </c>
      <c r="T6" s="11">
        <v>217.82706829430595</v>
      </c>
      <c r="U6" s="11">
        <v>226.52933227869343</v>
      </c>
      <c r="V6" s="11">
        <v>233.89510329893471</v>
      </c>
      <c r="W6" s="11">
        <v>230.37299775975032</v>
      </c>
      <c r="X6" s="11">
        <v>239.93272917221631</v>
      </c>
      <c r="Y6" s="11">
        <v>240.95735755839729</v>
      </c>
      <c r="Z6" s="11">
        <v>253.87194410815312</v>
      </c>
      <c r="AA6" s="11">
        <v>267.7074034760895</v>
      </c>
      <c r="AB6" s="11">
        <v>277.11715296743421</v>
      </c>
      <c r="AC6" s="11">
        <v>279.98785791495845</v>
      </c>
      <c r="AD6" s="11">
        <v>283.96920217025331</v>
      </c>
      <c r="AE6" s="11">
        <v>307.61711019111885</v>
      </c>
      <c r="AF6" s="11">
        <v>294.85610246835017</v>
      </c>
      <c r="AG6" s="11">
        <v>306.29824538639906</v>
      </c>
      <c r="AH6" s="11">
        <v>319.92748982406124</v>
      </c>
      <c r="AI6" s="11">
        <v>337.09065013728951</v>
      </c>
      <c r="AJ6" s="11">
        <v>333.9032996311459</v>
      </c>
      <c r="AK6" s="11">
        <v>353.84719538641548</v>
      </c>
      <c r="AL6" s="11">
        <v>352.34912308147671</v>
      </c>
      <c r="AM6" s="11">
        <v>371.57381386682619</v>
      </c>
      <c r="AN6" s="11">
        <v>372.85309448294157</v>
      </c>
      <c r="AO6" s="11">
        <v>390.43884137941899</v>
      </c>
      <c r="AP6" s="11">
        <v>416.58843677460283</v>
      </c>
      <c r="AQ6" s="11">
        <v>427.33949167858657</v>
      </c>
      <c r="AR6" s="11">
        <v>429.60109981776384</v>
      </c>
      <c r="AS6" s="11">
        <v>432.23491395594908</v>
      </c>
      <c r="AT6" s="11">
        <v>433.54467140096324</v>
      </c>
      <c r="AU6" s="11">
        <v>442.61352013592381</v>
      </c>
      <c r="AV6" s="11">
        <v>465.84496484859983</v>
      </c>
      <c r="AW6" s="11">
        <v>473.97299990932783</v>
      </c>
      <c r="AX6" s="11">
        <v>472.83736830418616</v>
      </c>
      <c r="AY6" s="11">
        <v>459.63659339894019</v>
      </c>
      <c r="AZ6" s="11">
        <v>463.12194837424249</v>
      </c>
      <c r="BA6" s="11">
        <v>468.7896321690385</v>
      </c>
      <c r="BB6" s="11">
        <v>476.94689613780372</v>
      </c>
      <c r="BC6" s="11">
        <v>468.22321932107354</v>
      </c>
      <c r="BD6" s="11">
        <v>449.31283412321847</v>
      </c>
      <c r="BE6" s="11">
        <v>357.68241292421328</v>
      </c>
      <c r="BF6" s="12">
        <v>373.75771441078189</v>
      </c>
      <c r="BG6" s="13">
        <v>4.7805803715329276E-2</v>
      </c>
      <c r="BH6" s="15">
        <v>-2.1783743304703007E-2</v>
      </c>
      <c r="BI6" s="14">
        <v>1.1030488023986788E-2</v>
      </c>
    </row>
    <row r="7" spans="1:61" x14ac:dyDescent="0.2">
      <c r="A7" s="2" t="s">
        <v>7</v>
      </c>
      <c r="B7" s="11">
        <v>3451.8918551264583</v>
      </c>
      <c r="C7" s="11">
        <v>3639.7950043545588</v>
      </c>
      <c r="D7" s="11">
        <v>3738.1613189062891</v>
      </c>
      <c r="E7" s="11">
        <v>3947.3434587959282</v>
      </c>
      <c r="F7" s="11">
        <v>4117.3962468389836</v>
      </c>
      <c r="G7" s="11">
        <v>4271.5281316410365</v>
      </c>
      <c r="H7" s="11">
        <v>4309.0686010129366</v>
      </c>
      <c r="I7" s="11">
        <v>4525.8307804311098</v>
      </c>
      <c r="J7" s="11">
        <v>4739.4624470760809</v>
      </c>
      <c r="K7" s="11">
        <v>4567.579913263271</v>
      </c>
      <c r="L7" s="11">
        <v>4386.8002964495099</v>
      </c>
      <c r="M7" s="11">
        <v>4647.5627810323931</v>
      </c>
      <c r="N7" s="11">
        <v>4791.3366931107685</v>
      </c>
      <c r="O7" s="11">
        <v>4833.6994741605304</v>
      </c>
      <c r="P7" s="11">
        <v>4921.1426864542864</v>
      </c>
      <c r="Q7" s="11">
        <v>4742.3744641367075</v>
      </c>
      <c r="R7" s="11">
        <v>4596.2059256407538</v>
      </c>
      <c r="S7" s="11">
        <v>4371.0942139550152</v>
      </c>
      <c r="T7" s="11">
        <v>4332.1167610171278</v>
      </c>
      <c r="U7" s="11">
        <v>4558.8415662436155</v>
      </c>
      <c r="V7" s="11">
        <v>4576.0066285788507</v>
      </c>
      <c r="W7" s="11">
        <v>4598.1855904034046</v>
      </c>
      <c r="X7" s="11">
        <v>4749.8535398785925</v>
      </c>
      <c r="Y7" s="11">
        <v>4969.1382379712304</v>
      </c>
      <c r="Z7" s="11">
        <v>5058.0780322754927</v>
      </c>
      <c r="AA7" s="11">
        <v>4970.4918137787045</v>
      </c>
      <c r="AB7" s="11">
        <v>4922.618223180496</v>
      </c>
      <c r="AC7" s="11">
        <v>5004.9212940754969</v>
      </c>
      <c r="AD7" s="11">
        <v>5117.5533244741682</v>
      </c>
      <c r="AE7" s="11">
        <v>5195.3887867089979</v>
      </c>
      <c r="AF7" s="11">
        <v>5227.8938286675802</v>
      </c>
      <c r="AG7" s="11">
        <v>5407.6390174560056</v>
      </c>
      <c r="AH7" s="11">
        <v>5483.0260855097486</v>
      </c>
      <c r="AI7" s="11">
        <v>5524.1391265076418</v>
      </c>
      <c r="AJ7" s="11">
        <v>5574.1401775780978</v>
      </c>
      <c r="AK7" s="11">
        <v>5740.6846116446732</v>
      </c>
      <c r="AL7" s="11">
        <v>5650.6683812030496</v>
      </c>
      <c r="AM7" s="11">
        <v>5672.3471414571104</v>
      </c>
      <c r="AN7" s="11">
        <v>5737.6315800818229</v>
      </c>
      <c r="AO7" s="11">
        <v>5838.8821084181218</v>
      </c>
      <c r="AP7" s="11">
        <v>5873.1730257153622</v>
      </c>
      <c r="AQ7" s="11">
        <v>5795.2234799100825</v>
      </c>
      <c r="AR7" s="11">
        <v>5884.2188450922959</v>
      </c>
      <c r="AS7" s="11">
        <v>5700.8620581709656</v>
      </c>
      <c r="AT7" s="11">
        <v>5289.2448848641452</v>
      </c>
      <c r="AU7" s="11">
        <v>5485.7237663389669</v>
      </c>
      <c r="AV7" s="11">
        <v>5336.1570120306806</v>
      </c>
      <c r="AW7" s="11">
        <v>5089.1479845773465</v>
      </c>
      <c r="AX7" s="11">
        <v>5246.6141284887808</v>
      </c>
      <c r="AY7" s="11">
        <v>5251.6621074038867</v>
      </c>
      <c r="AZ7" s="11">
        <v>5137.4780900471551</v>
      </c>
      <c r="BA7" s="11">
        <v>5037.9966849839084</v>
      </c>
      <c r="BB7" s="11">
        <v>4978.7624087969161</v>
      </c>
      <c r="BC7" s="11">
        <v>5132.7352553834871</v>
      </c>
      <c r="BD7" s="11">
        <v>4980.9484148609336</v>
      </c>
      <c r="BE7" s="11">
        <v>4420.6068497414399</v>
      </c>
      <c r="BF7" s="12">
        <v>4701.1057602393812</v>
      </c>
      <c r="BG7" s="13">
        <v>6.6366148874780873E-2</v>
      </c>
      <c r="BH7" s="15">
        <v>-1.2590861814508858E-2</v>
      </c>
      <c r="BI7" s="14">
        <v>0.13874092437012162</v>
      </c>
    </row>
    <row r="8" spans="1:61" s="4" customFormat="1" x14ac:dyDescent="0.2">
      <c r="A8" s="16" t="s">
        <v>8</v>
      </c>
      <c r="B8" s="17">
        <v>3774.3536775987836</v>
      </c>
      <c r="C8" s="17">
        <v>3976.5458119700675</v>
      </c>
      <c r="D8" s="17">
        <v>4090.3518819220631</v>
      </c>
      <c r="E8" s="17">
        <v>4327.7965435020142</v>
      </c>
      <c r="F8" s="17">
        <v>4516.9587643594814</v>
      </c>
      <c r="G8" s="17">
        <v>4700.6118768310862</v>
      </c>
      <c r="H8" s="17">
        <v>4750.1181551530808</v>
      </c>
      <c r="I8" s="17">
        <v>4993.4808123738603</v>
      </c>
      <c r="J8" s="17">
        <v>5240.861159579591</v>
      </c>
      <c r="K8" s="17">
        <v>5088.6223431139333</v>
      </c>
      <c r="L8" s="17">
        <v>4915.9975577569321</v>
      </c>
      <c r="M8" s="17">
        <v>5199.3156835444815</v>
      </c>
      <c r="N8" s="17">
        <v>5374.2557673198808</v>
      </c>
      <c r="O8" s="17">
        <v>5423.4371326447099</v>
      </c>
      <c r="P8" s="17">
        <v>5532.0818142296903</v>
      </c>
      <c r="Q8" s="17">
        <v>5381.080209424822</v>
      </c>
      <c r="R8" s="17">
        <v>5227.8404625289095</v>
      </c>
      <c r="S8" s="17">
        <v>4999.3972330769429</v>
      </c>
      <c r="T8" s="17">
        <v>4937.9312930191718</v>
      </c>
      <c r="U8" s="17">
        <v>5193.7975500197235</v>
      </c>
      <c r="V8" s="17">
        <v>5213.3748131705961</v>
      </c>
      <c r="W8" s="17">
        <v>5221.9438019912268</v>
      </c>
      <c r="X8" s="17">
        <v>5396.5113649125324</v>
      </c>
      <c r="Y8" s="17">
        <v>5647.4777914828455</v>
      </c>
      <c r="Z8" s="17">
        <v>5769.3323280969789</v>
      </c>
      <c r="AA8" s="17">
        <v>5683.0296668168312</v>
      </c>
      <c r="AB8" s="17">
        <v>5627.726171008072</v>
      </c>
      <c r="AC8" s="17">
        <v>5726.8503526606673</v>
      </c>
      <c r="AD8" s="17">
        <v>5839.96799662991</v>
      </c>
      <c r="AE8" s="17">
        <v>5956.1591839672228</v>
      </c>
      <c r="AF8" s="17">
        <v>5994.2335857012858</v>
      </c>
      <c r="AG8" s="17">
        <v>6194.4976462295854</v>
      </c>
      <c r="AH8" s="17">
        <v>6296.9383496143664</v>
      </c>
      <c r="AI8" s="17">
        <v>6369.5670241865846</v>
      </c>
      <c r="AJ8" s="17">
        <v>6421.2739934519541</v>
      </c>
      <c r="AK8" s="17">
        <v>6627.6376662778866</v>
      </c>
      <c r="AL8" s="17">
        <v>6538.8542551624669</v>
      </c>
      <c r="AM8" s="17">
        <v>6592.5746227397567</v>
      </c>
      <c r="AN8" s="17">
        <v>6668.2491090361673</v>
      </c>
      <c r="AO8" s="17">
        <v>6784.6279566810626</v>
      </c>
      <c r="AP8" s="17">
        <v>6844.7867356769948</v>
      </c>
      <c r="AQ8" s="17">
        <v>6770.5534917768655</v>
      </c>
      <c r="AR8" s="17">
        <v>6888.8127113714672</v>
      </c>
      <c r="AS8" s="17">
        <v>6692.5639648077886</v>
      </c>
      <c r="AT8" s="17">
        <v>6254.3872139033901</v>
      </c>
      <c r="AU8" s="17">
        <v>6474.6085650638424</v>
      </c>
      <c r="AV8" s="17">
        <v>6352.2483532740025</v>
      </c>
      <c r="AW8" s="17">
        <v>6109.6030757941217</v>
      </c>
      <c r="AX8" s="17">
        <v>6280.178133077804</v>
      </c>
      <c r="AY8" s="17">
        <v>6277.7268883956522</v>
      </c>
      <c r="AZ8" s="17">
        <v>6166.7859331616437</v>
      </c>
      <c r="BA8" s="17">
        <v>6054.4817166498487</v>
      </c>
      <c r="BB8" s="17">
        <v>6019.4354497518716</v>
      </c>
      <c r="BC8" s="17">
        <v>6174.4580421594192</v>
      </c>
      <c r="BD8" s="17">
        <v>6001.5645575379713</v>
      </c>
      <c r="BE8" s="17">
        <v>5295.6062386837393</v>
      </c>
      <c r="BF8" s="17">
        <v>5602.2308266415375</v>
      </c>
      <c r="BG8" s="18">
        <v>6.0800057831539966E-2</v>
      </c>
      <c r="BH8" s="18">
        <v>-1.2485791672034896E-2</v>
      </c>
      <c r="BI8" s="18">
        <v>0.16533528983688706</v>
      </c>
    </row>
    <row r="9" spans="1:61" s="4" customFormat="1" x14ac:dyDescent="0.2">
      <c r="A9" s="3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46"/>
      <c r="AY9" s="46"/>
      <c r="AZ9" s="46"/>
      <c r="BA9" s="46"/>
      <c r="BB9" s="46"/>
      <c r="BC9" s="46"/>
      <c r="BD9" s="46"/>
      <c r="BE9" s="46"/>
      <c r="BF9" s="46"/>
      <c r="BG9" s="46"/>
      <c r="BH9" s="45"/>
      <c r="BI9" s="45"/>
    </row>
    <row r="10" spans="1:61" x14ac:dyDescent="0.2">
      <c r="A10" s="2" t="s">
        <v>9</v>
      </c>
      <c r="B10" s="11">
        <v>82.16638649378217</v>
      </c>
      <c r="C10" s="11">
        <v>84.521585748708802</v>
      </c>
      <c r="D10" s="11">
        <v>86.851602992003691</v>
      </c>
      <c r="E10" s="11">
        <v>89.327271412780505</v>
      </c>
      <c r="F10" s="11">
        <v>92.188656327244658</v>
      </c>
      <c r="G10" s="11">
        <v>85.899743028832148</v>
      </c>
      <c r="H10" s="11">
        <v>90.804629084100398</v>
      </c>
      <c r="I10" s="11">
        <v>91.590778255267495</v>
      </c>
      <c r="J10" s="11">
        <v>94.936139984076078</v>
      </c>
      <c r="K10" s="11">
        <v>97.134210991710546</v>
      </c>
      <c r="L10" s="11">
        <v>93.233893146562721</v>
      </c>
      <c r="M10" s="11">
        <v>97.78817752348904</v>
      </c>
      <c r="N10" s="11">
        <v>102.09409934839402</v>
      </c>
      <c r="O10" s="11">
        <v>99.465442329037387</v>
      </c>
      <c r="P10" s="11">
        <v>106.06428513778464</v>
      </c>
      <c r="Q10" s="11">
        <v>101.64301392307488</v>
      </c>
      <c r="R10" s="11">
        <v>97.215867476993111</v>
      </c>
      <c r="S10" s="11">
        <v>97.174009856331594</v>
      </c>
      <c r="T10" s="11">
        <v>100.18643298730017</v>
      </c>
      <c r="U10" s="11">
        <v>97.797472129248874</v>
      </c>
      <c r="V10" s="11">
        <v>94.636076530476743</v>
      </c>
      <c r="W10" s="11">
        <v>100.00370471989534</v>
      </c>
      <c r="X10" s="11">
        <v>104.61759951704219</v>
      </c>
      <c r="Y10" s="11">
        <v>109.94354351915639</v>
      </c>
      <c r="Z10" s="11">
        <v>107.20245908153332</v>
      </c>
      <c r="AA10" s="11">
        <v>100.25377273328895</v>
      </c>
      <c r="AB10" s="11">
        <v>102.83215622645716</v>
      </c>
      <c r="AC10" s="11">
        <v>108.88215951022437</v>
      </c>
      <c r="AD10" s="11">
        <v>107.67447760818924</v>
      </c>
      <c r="AE10" s="11">
        <v>113.98107652857293</v>
      </c>
      <c r="AF10" s="11">
        <v>118.92434807025769</v>
      </c>
      <c r="AG10" s="11">
        <v>126.33340564854139</v>
      </c>
      <c r="AH10" s="11">
        <v>125.01102053648104</v>
      </c>
      <c r="AI10" s="11">
        <v>131.95225995491774</v>
      </c>
      <c r="AJ10" s="11">
        <v>136.43007543947405</v>
      </c>
      <c r="AK10" s="11">
        <v>131.38909338566035</v>
      </c>
      <c r="AL10" s="11">
        <v>120.69070871958093</v>
      </c>
      <c r="AM10" s="11">
        <v>115.99943181110918</v>
      </c>
      <c r="AN10" s="11">
        <v>125.41285225123826</v>
      </c>
      <c r="AO10" s="11">
        <v>137.10844919037285</v>
      </c>
      <c r="AP10" s="11">
        <v>145.27246747060747</v>
      </c>
      <c r="AQ10" s="11">
        <v>151.17958578575585</v>
      </c>
      <c r="AR10" s="11">
        <v>164.52401070328708</v>
      </c>
      <c r="AS10" s="11">
        <v>166.01727589710904</v>
      </c>
      <c r="AT10" s="11">
        <v>158.20182642913431</v>
      </c>
      <c r="AU10" s="11">
        <v>167.08348939829705</v>
      </c>
      <c r="AV10" s="11">
        <v>173.07892701823437</v>
      </c>
      <c r="AW10" s="11">
        <v>181.88720663000319</v>
      </c>
      <c r="AX10" s="11">
        <v>187.81160123146907</v>
      </c>
      <c r="AY10" s="11">
        <v>187.77527275102</v>
      </c>
      <c r="AZ10" s="11">
        <v>191.21907127976209</v>
      </c>
      <c r="BA10" s="11">
        <v>190.13821717499769</v>
      </c>
      <c r="BB10" s="11">
        <v>188.46937075535405</v>
      </c>
      <c r="BC10" s="11">
        <v>185.87558890213404</v>
      </c>
      <c r="BD10" s="11">
        <v>175.45226149516108</v>
      </c>
      <c r="BE10" s="11">
        <v>164.84798975283351</v>
      </c>
      <c r="BF10" s="12">
        <v>181.67249433085368</v>
      </c>
      <c r="BG10" s="13">
        <v>0.10508006476252962</v>
      </c>
      <c r="BH10" s="15">
        <v>4.8575466494000796E-3</v>
      </c>
      <c r="BI10" s="14">
        <v>5.3615917364098721E-3</v>
      </c>
    </row>
    <row r="11" spans="1:61" x14ac:dyDescent="0.2">
      <c r="A11" s="2" t="s">
        <v>10</v>
      </c>
      <c r="B11" s="11">
        <v>51.522214840475684</v>
      </c>
      <c r="C11" s="11">
        <v>56.166233856357039</v>
      </c>
      <c r="D11" s="11">
        <v>58.011406483092237</v>
      </c>
      <c r="E11" s="11">
        <v>68.146554855937907</v>
      </c>
      <c r="F11" s="11">
        <v>74.257419541223271</v>
      </c>
      <c r="G11" s="11">
        <v>83.880160304832813</v>
      </c>
      <c r="H11" s="11">
        <v>92.170670386253008</v>
      </c>
      <c r="I11" s="11">
        <v>103.54556158175842</v>
      </c>
      <c r="J11" s="11">
        <v>123.61191843011041</v>
      </c>
      <c r="K11" s="11">
        <v>133.36170328142794</v>
      </c>
      <c r="L11" s="11">
        <v>139.22214723811595</v>
      </c>
      <c r="M11" s="11">
        <v>149.49582947834759</v>
      </c>
      <c r="N11" s="11">
        <v>156.02666321262819</v>
      </c>
      <c r="O11" s="11">
        <v>168.39217670605112</v>
      </c>
      <c r="P11" s="11">
        <v>176.38010370631389</v>
      </c>
      <c r="Q11" s="11">
        <v>175.76922386213863</v>
      </c>
      <c r="R11" s="11">
        <v>167.32056719367904</v>
      </c>
      <c r="S11" s="11">
        <v>167.89300463237771</v>
      </c>
      <c r="T11" s="11">
        <v>162.70413817614806</v>
      </c>
      <c r="U11" s="11">
        <v>169.69005777249851</v>
      </c>
      <c r="V11" s="11">
        <v>176.84164490012324</v>
      </c>
      <c r="W11" s="11">
        <v>191.7297884151684</v>
      </c>
      <c r="X11" s="11">
        <v>197.59691217021879</v>
      </c>
      <c r="Y11" s="11">
        <v>201.13359360028787</v>
      </c>
      <c r="Z11" s="11">
        <v>205.1052069114327</v>
      </c>
      <c r="AA11" s="11">
        <v>196.58704671367801</v>
      </c>
      <c r="AB11" s="11">
        <v>205.95154126897569</v>
      </c>
      <c r="AC11" s="11">
        <v>216.34092806846121</v>
      </c>
      <c r="AD11" s="11">
        <v>227.22342375517542</v>
      </c>
      <c r="AE11" s="11">
        <v>237.21546928951619</v>
      </c>
      <c r="AF11" s="11">
        <v>251.66307855086092</v>
      </c>
      <c r="AG11" s="11">
        <v>270.8036330268327</v>
      </c>
      <c r="AH11" s="11">
        <v>283.92599894852992</v>
      </c>
      <c r="AI11" s="11">
        <v>294.48120603295013</v>
      </c>
      <c r="AJ11" s="11">
        <v>297.47052427816539</v>
      </c>
      <c r="AK11" s="11">
        <v>302.12875687505692</v>
      </c>
      <c r="AL11" s="11">
        <v>311.49774153979661</v>
      </c>
      <c r="AM11" s="11">
        <v>312.06774378372984</v>
      </c>
      <c r="AN11" s="11">
        <v>308.91023647134216</v>
      </c>
      <c r="AO11" s="11">
        <v>323.10207760739809</v>
      </c>
      <c r="AP11" s="11">
        <v>330.18840293125351</v>
      </c>
      <c r="AQ11" s="11">
        <v>335.69271959799846</v>
      </c>
      <c r="AR11" s="11">
        <v>350.12320644986431</v>
      </c>
      <c r="AS11" s="11">
        <v>372.94195177555559</v>
      </c>
      <c r="AT11" s="11">
        <v>350.7885239502516</v>
      </c>
      <c r="AU11" s="11">
        <v>399.4068404625823</v>
      </c>
      <c r="AV11" s="11">
        <v>424.20902276529694</v>
      </c>
      <c r="AW11" s="11">
        <v>444.51600665209912</v>
      </c>
      <c r="AX11" s="11">
        <v>483.01085484742117</v>
      </c>
      <c r="AY11" s="11">
        <v>505.20858227914914</v>
      </c>
      <c r="AZ11" s="11">
        <v>476.61927392594271</v>
      </c>
      <c r="BA11" s="11">
        <v>440.77104249545209</v>
      </c>
      <c r="BB11" s="11">
        <v>446.37423454784863</v>
      </c>
      <c r="BC11" s="11">
        <v>427.5636993933573</v>
      </c>
      <c r="BD11" s="11">
        <v>425.12523803468849</v>
      </c>
      <c r="BE11" s="11">
        <v>390.50315204832418</v>
      </c>
      <c r="BF11" s="12">
        <v>436.60897365586391</v>
      </c>
      <c r="BG11" s="13">
        <v>0.12113093153882226</v>
      </c>
      <c r="BH11" s="15">
        <v>2.8853230972516464E-3</v>
      </c>
      <c r="BI11" s="14">
        <v>1.2885379670807516E-2</v>
      </c>
    </row>
    <row r="12" spans="1:61" x14ac:dyDescent="0.2">
      <c r="A12" s="2" t="s">
        <v>11</v>
      </c>
      <c r="B12" s="11">
        <v>16.704365294528134</v>
      </c>
      <c r="C12" s="11">
        <v>17.923390655556467</v>
      </c>
      <c r="D12" s="11">
        <v>18.252534745405185</v>
      </c>
      <c r="E12" s="11">
        <v>18.728528732725859</v>
      </c>
      <c r="F12" s="11">
        <v>19.850407062612341</v>
      </c>
      <c r="G12" s="11">
        <v>20.933188283161858</v>
      </c>
      <c r="H12" s="11">
        <v>22.3880568706</v>
      </c>
      <c r="I12" s="11">
        <v>22.373272153599999</v>
      </c>
      <c r="J12" s="11">
        <v>21.603397893299999</v>
      </c>
      <c r="K12" s="11">
        <v>20.712262739200003</v>
      </c>
      <c r="L12" s="11">
        <v>17.959126213599998</v>
      </c>
      <c r="M12" s="11">
        <v>18.916770531699999</v>
      </c>
      <c r="N12" s="11">
        <v>19.552914064800003</v>
      </c>
      <c r="O12" s="11">
        <v>20.786603241600002</v>
      </c>
      <c r="P12" s="11">
        <v>21.542211931199997</v>
      </c>
      <c r="Q12" s="11">
        <v>22.092953377000004</v>
      </c>
      <c r="R12" s="11">
        <v>22.531936231500005</v>
      </c>
      <c r="S12" s="11">
        <v>19.214764440700002</v>
      </c>
      <c r="T12" s="11">
        <v>19.404303901900001</v>
      </c>
      <c r="U12" s="11">
        <v>20.623244638900001</v>
      </c>
      <c r="V12" s="11">
        <v>20.245290472600001</v>
      </c>
      <c r="W12" s="11">
        <v>20.874816525900002</v>
      </c>
      <c r="X12" s="11">
        <v>21.593906049000005</v>
      </c>
      <c r="Y12" s="11">
        <v>25.524882053100001</v>
      </c>
      <c r="Z12" s="11">
        <v>30.77505412</v>
      </c>
      <c r="AA12" s="11">
        <v>31.687395030603302</v>
      </c>
      <c r="AB12" s="11">
        <v>32.713462535887984</v>
      </c>
      <c r="AC12" s="11">
        <v>33.393172732795833</v>
      </c>
      <c r="AD12" s="11">
        <v>35.613566995118994</v>
      </c>
      <c r="AE12" s="11">
        <v>38.777766689819096</v>
      </c>
      <c r="AF12" s="11">
        <v>42.280931612639755</v>
      </c>
      <c r="AG12" s="11">
        <v>47.649455710281238</v>
      </c>
      <c r="AH12" s="11">
        <v>54.937400023925733</v>
      </c>
      <c r="AI12" s="11">
        <v>56.357503037934038</v>
      </c>
      <c r="AJ12" s="11">
        <v>58.340954664079412</v>
      </c>
      <c r="AK12" s="11">
        <v>56.352876652782882</v>
      </c>
      <c r="AL12" s="11">
        <v>53.787739192637503</v>
      </c>
      <c r="AM12" s="11">
        <v>55.287811184997651</v>
      </c>
      <c r="AN12" s="11">
        <v>55.288287024073597</v>
      </c>
      <c r="AO12" s="11">
        <v>60.237774354879875</v>
      </c>
      <c r="AP12" s="11">
        <v>61.533850092204595</v>
      </c>
      <c r="AQ12" s="11">
        <v>65.436609756956415</v>
      </c>
      <c r="AR12" s="11">
        <v>76.466743584876951</v>
      </c>
      <c r="AS12" s="11">
        <v>77.401806114537308</v>
      </c>
      <c r="AT12" s="11">
        <v>74.37199043524069</v>
      </c>
      <c r="AU12" s="11">
        <v>76.073855311023465</v>
      </c>
      <c r="AV12" s="11">
        <v>87.004447497369952</v>
      </c>
      <c r="AW12" s="11">
        <v>89.377934668763004</v>
      </c>
      <c r="AX12" s="11">
        <v>91.121367588397845</v>
      </c>
      <c r="AY12" s="11">
        <v>88.415051459199333</v>
      </c>
      <c r="AZ12" s="11">
        <v>88.919193256198483</v>
      </c>
      <c r="BA12" s="11">
        <v>94.062948844362921</v>
      </c>
      <c r="BB12" s="11">
        <v>92.393582272060712</v>
      </c>
      <c r="BC12" s="11">
        <v>92.988448913172789</v>
      </c>
      <c r="BD12" s="11">
        <v>94.558408731534186</v>
      </c>
      <c r="BE12" s="11">
        <v>84.410698048321976</v>
      </c>
      <c r="BF12" s="12">
        <v>86.960548941750261</v>
      </c>
      <c r="BG12" s="13">
        <v>3.3030161308755801E-2</v>
      </c>
      <c r="BH12" s="15">
        <v>-5.0466990172304271E-5</v>
      </c>
      <c r="BI12" s="14">
        <v>2.566414703101102E-3</v>
      </c>
    </row>
    <row r="13" spans="1:61" x14ac:dyDescent="0.2">
      <c r="A13" s="2" t="s">
        <v>12</v>
      </c>
      <c r="B13" s="11">
        <v>21.308531378001824</v>
      </c>
      <c r="C13" s="11">
        <v>23.0525867392153</v>
      </c>
      <c r="D13" s="11">
        <v>24.368448651947531</v>
      </c>
      <c r="E13" s="11">
        <v>25.214097786168868</v>
      </c>
      <c r="F13" s="11">
        <v>25.320420938761082</v>
      </c>
      <c r="G13" s="11">
        <v>27.662610554449756</v>
      </c>
      <c r="H13" s="11">
        <v>26.202925415429601</v>
      </c>
      <c r="I13" s="11">
        <v>29.349780427013599</v>
      </c>
      <c r="J13" s="11">
        <v>28.5913596490808</v>
      </c>
      <c r="K13" s="11">
        <v>32.304652390242403</v>
      </c>
      <c r="L13" s="11">
        <v>32.669946375044283</v>
      </c>
      <c r="M13" s="11">
        <v>33.796884993746943</v>
      </c>
      <c r="N13" s="11">
        <v>34.53684693670138</v>
      </c>
      <c r="O13" s="11">
        <v>35.841788785073149</v>
      </c>
      <c r="P13" s="11">
        <v>37.624094896027195</v>
      </c>
      <c r="Q13" s="11">
        <v>37.407386776271402</v>
      </c>
      <c r="R13" s="11">
        <v>38.498272058461374</v>
      </c>
      <c r="S13" s="11">
        <v>39.951172118779766</v>
      </c>
      <c r="T13" s="11">
        <v>42.500596585878831</v>
      </c>
      <c r="U13" s="11">
        <v>42.717834972943891</v>
      </c>
      <c r="V13" s="11">
        <v>44.02678632185259</v>
      </c>
      <c r="W13" s="11">
        <v>43.652324289628446</v>
      </c>
      <c r="X13" s="11">
        <v>48.227645087480987</v>
      </c>
      <c r="Y13" s="11">
        <v>46.406976726806008</v>
      </c>
      <c r="Z13" s="11">
        <v>48.799640409195177</v>
      </c>
      <c r="AA13" s="11">
        <v>41.979376780745696</v>
      </c>
      <c r="AB13" s="11">
        <v>44.575791053052491</v>
      </c>
      <c r="AC13" s="11">
        <v>52.677584042453915</v>
      </c>
      <c r="AD13" s="11">
        <v>55.292070471469309</v>
      </c>
      <c r="AE13" s="11">
        <v>58.328211026966834</v>
      </c>
      <c r="AF13" s="11">
        <v>58.781662522366467</v>
      </c>
      <c r="AG13" s="11">
        <v>57.499737832134052</v>
      </c>
      <c r="AH13" s="11">
        <v>62.710669932403533</v>
      </c>
      <c r="AI13" s="11">
        <v>63.330513107023378</v>
      </c>
      <c r="AJ13" s="11">
        <v>54.974529537740949</v>
      </c>
      <c r="AK13" s="11">
        <v>54.920625636148557</v>
      </c>
      <c r="AL13" s="11">
        <v>52.905749418041381</v>
      </c>
      <c r="AM13" s="11">
        <v>50.541708038181483</v>
      </c>
      <c r="AN13" s="11">
        <v>52.339448608283888</v>
      </c>
      <c r="AO13" s="11">
        <v>51.877272609578988</v>
      </c>
      <c r="AP13" s="11">
        <v>50.88352866508145</v>
      </c>
      <c r="AQ13" s="11">
        <v>60.77582527001163</v>
      </c>
      <c r="AR13" s="11">
        <v>59.379574268348357</v>
      </c>
      <c r="AS13" s="11">
        <v>66.63895754275643</v>
      </c>
      <c r="AT13" s="11">
        <v>66.775442574944719</v>
      </c>
      <c r="AU13" s="11">
        <v>72.09492835638855</v>
      </c>
      <c r="AV13" s="11">
        <v>69.054626667512224</v>
      </c>
      <c r="AW13" s="11">
        <v>77.499671405996651</v>
      </c>
      <c r="AX13" s="11">
        <v>80.545871701254086</v>
      </c>
      <c r="AY13" s="11">
        <v>85.588985497952024</v>
      </c>
      <c r="AZ13" s="11">
        <v>86.710324722633175</v>
      </c>
      <c r="BA13" s="11">
        <v>91.44446882770697</v>
      </c>
      <c r="BB13" s="11">
        <v>84.517967455333249</v>
      </c>
      <c r="BC13" s="11">
        <v>86.582383536423649</v>
      </c>
      <c r="BD13" s="11">
        <v>92.660680339561267</v>
      </c>
      <c r="BE13" s="11">
        <v>80.870578898908335</v>
      </c>
      <c r="BF13" s="12">
        <v>86.517437338003276</v>
      </c>
      <c r="BG13" s="13">
        <v>7.2756898665813807E-2</v>
      </c>
      <c r="BH13" s="15">
        <v>2.2800864755929462E-2</v>
      </c>
      <c r="BI13" s="14">
        <v>2.5533374151951492E-3</v>
      </c>
    </row>
    <row r="14" spans="1:61" x14ac:dyDescent="0.2">
      <c r="A14" s="2" t="s">
        <v>13</v>
      </c>
      <c r="B14" s="11">
        <v>2.0685126201000004</v>
      </c>
      <c r="C14" s="11">
        <v>2.1505593794000002</v>
      </c>
      <c r="D14" s="11">
        <v>2.3124342583000002</v>
      </c>
      <c r="E14" s="11">
        <v>2.7633608443000002</v>
      </c>
      <c r="F14" s="11">
        <v>2.9319866589000005</v>
      </c>
      <c r="G14" s="11">
        <v>3.4808998979999997</v>
      </c>
      <c r="H14" s="11">
        <v>3.8028869143000006</v>
      </c>
      <c r="I14" s="11">
        <v>3.8394284029000003</v>
      </c>
      <c r="J14" s="11">
        <v>4.3208075135000001</v>
      </c>
      <c r="K14" s="11">
        <v>4.8103891714999998</v>
      </c>
      <c r="L14" s="11">
        <v>4.8339064213</v>
      </c>
      <c r="M14" s="11">
        <v>5.6202178901000002</v>
      </c>
      <c r="N14" s="11">
        <v>6.8015886702000001</v>
      </c>
      <c r="O14" s="11">
        <v>6.9313611588000006</v>
      </c>
      <c r="P14" s="11">
        <v>7.3101045924000001</v>
      </c>
      <c r="Q14" s="11">
        <v>9.1544504425</v>
      </c>
      <c r="R14" s="11">
        <v>10.032192733099999</v>
      </c>
      <c r="S14" s="11">
        <v>10.925194139100002</v>
      </c>
      <c r="T14" s="11">
        <v>10.0633096803</v>
      </c>
      <c r="U14" s="11">
        <v>10.600992586900002</v>
      </c>
      <c r="V14" s="11">
        <v>12.822463053399998</v>
      </c>
      <c r="W14" s="11">
        <v>13.0154179094</v>
      </c>
      <c r="X14" s="11">
        <v>13.063830577399999</v>
      </c>
      <c r="Y14" s="11">
        <v>15.6093397031</v>
      </c>
      <c r="Z14" s="11">
        <v>15.811178269900003</v>
      </c>
      <c r="AA14" s="11">
        <v>16.60942175944567</v>
      </c>
      <c r="AB14" s="11">
        <v>18.734610751976504</v>
      </c>
      <c r="AC14" s="11">
        <v>18.795136957562331</v>
      </c>
      <c r="AD14" s="11">
        <v>18.811760066137339</v>
      </c>
      <c r="AE14" s="11">
        <v>20.231987237296352</v>
      </c>
      <c r="AF14" s="11">
        <v>19.909887388916971</v>
      </c>
      <c r="AG14" s="11">
        <v>22.500720647672683</v>
      </c>
      <c r="AH14" s="11">
        <v>25.703013817229049</v>
      </c>
      <c r="AI14" s="11">
        <v>25.665637689157801</v>
      </c>
      <c r="AJ14" s="11">
        <v>22.446533482837758</v>
      </c>
      <c r="AK14" s="11">
        <v>20.270632326008531</v>
      </c>
      <c r="AL14" s="11">
        <v>20.880575638237115</v>
      </c>
      <c r="AM14" s="11">
        <v>20.287542120545879</v>
      </c>
      <c r="AN14" s="11">
        <v>20.674659494103345</v>
      </c>
      <c r="AO14" s="11">
        <v>23.097126963044971</v>
      </c>
      <c r="AP14" s="11">
        <v>25.229422853265444</v>
      </c>
      <c r="AQ14" s="11">
        <v>26.734186306459669</v>
      </c>
      <c r="AR14" s="11">
        <v>26.999972505919814</v>
      </c>
      <c r="AS14" s="11">
        <v>27.567227029841714</v>
      </c>
      <c r="AT14" s="11">
        <v>27.911665634060331</v>
      </c>
      <c r="AU14" s="11">
        <v>32.16648132637787</v>
      </c>
      <c r="AV14" s="11">
        <v>32.769075189551231</v>
      </c>
      <c r="AW14" s="11">
        <v>34.208713806341734</v>
      </c>
      <c r="AX14" s="11">
        <v>36.488901787690104</v>
      </c>
      <c r="AY14" s="11">
        <v>38.422629562327728</v>
      </c>
      <c r="AZ14" s="11">
        <v>37.556963583826743</v>
      </c>
      <c r="BA14" s="11">
        <v>35.434898797734292</v>
      </c>
      <c r="BB14" s="11">
        <v>34.315543188757559</v>
      </c>
      <c r="BC14" s="11">
        <v>37.141930249287434</v>
      </c>
      <c r="BD14" s="11">
        <v>35.657964684207194</v>
      </c>
      <c r="BE14" s="11">
        <v>28.68185482252083</v>
      </c>
      <c r="BF14" s="12">
        <v>35.537499163387182</v>
      </c>
      <c r="BG14" s="13">
        <v>0.2424183301706635</v>
      </c>
      <c r="BH14" s="15">
        <v>8.1432989859344662E-3</v>
      </c>
      <c r="BI14" s="14">
        <v>1.0487969714341628E-3</v>
      </c>
    </row>
    <row r="15" spans="1:61" x14ac:dyDescent="0.2">
      <c r="A15" s="2" t="s">
        <v>14</v>
      </c>
      <c r="B15" s="11">
        <v>12.529141818775502</v>
      </c>
      <c r="C15" s="11">
        <v>15.395373486722582</v>
      </c>
      <c r="D15" s="11">
        <v>15.488571208512445</v>
      </c>
      <c r="E15" s="11">
        <v>15.669609125870384</v>
      </c>
      <c r="F15" s="11">
        <v>15.65376926691653</v>
      </c>
      <c r="G15" s="11">
        <v>16.413504507560106</v>
      </c>
      <c r="H15" s="11">
        <v>16.423961628000004</v>
      </c>
      <c r="I15" s="11">
        <v>14.2262462206</v>
      </c>
      <c r="J15" s="11">
        <v>16.641077396499998</v>
      </c>
      <c r="K15" s="11">
        <v>19.624896218100002</v>
      </c>
      <c r="L15" s="11">
        <v>20.069763798899999</v>
      </c>
      <c r="M15" s="11">
        <v>20.133854507100004</v>
      </c>
      <c r="N15" s="11">
        <v>20.156724927400003</v>
      </c>
      <c r="O15" s="11">
        <v>19.905696928600001</v>
      </c>
      <c r="P15" s="11">
        <v>20.675030921099999</v>
      </c>
      <c r="Q15" s="11">
        <v>22.227533915699997</v>
      </c>
      <c r="R15" s="11">
        <v>22.776774873500003</v>
      </c>
      <c r="S15" s="11">
        <v>22.500239352599998</v>
      </c>
      <c r="T15" s="11">
        <v>19.481858673600001</v>
      </c>
      <c r="U15" s="11">
        <v>20.262412331100006</v>
      </c>
      <c r="V15" s="11">
        <v>19.583881711500002</v>
      </c>
      <c r="W15" s="11">
        <v>20.850580046099999</v>
      </c>
      <c r="X15" s="11">
        <v>22.475851635200005</v>
      </c>
      <c r="Y15" s="11">
        <v>22.236020539800005</v>
      </c>
      <c r="Z15" s="11">
        <v>19.845181556299995</v>
      </c>
      <c r="AA15" s="11">
        <v>19.555756598400006</v>
      </c>
      <c r="AB15" s="11">
        <v>18.627414436299997</v>
      </c>
      <c r="AC15" s="11">
        <v>19.244468155400003</v>
      </c>
      <c r="AD15" s="11">
        <v>19.946498380000005</v>
      </c>
      <c r="AE15" s="11">
        <v>21.5829566245</v>
      </c>
      <c r="AF15" s="11">
        <v>24.282285599300003</v>
      </c>
      <c r="AG15" s="11">
        <v>25.502873538199999</v>
      </c>
      <c r="AH15" s="11">
        <v>25.800466663500004</v>
      </c>
      <c r="AI15" s="11">
        <v>25.3903007521</v>
      </c>
      <c r="AJ15" s="11">
        <v>25.9180056507</v>
      </c>
      <c r="AK15" s="11">
        <v>26.046162586100003</v>
      </c>
      <c r="AL15" s="11">
        <v>24.405532907600001</v>
      </c>
      <c r="AM15" s="11">
        <v>25.093490591793824</v>
      </c>
      <c r="AN15" s="11">
        <v>24.298160219632027</v>
      </c>
      <c r="AO15" s="11">
        <v>27.431789306736729</v>
      </c>
      <c r="AP15" s="11">
        <v>28.56422946415822</v>
      </c>
      <c r="AQ15" s="11">
        <v>27.213934056372953</v>
      </c>
      <c r="AR15" s="11">
        <v>31.014409553824212</v>
      </c>
      <c r="AS15" s="11">
        <v>34.37952892430652</v>
      </c>
      <c r="AT15" s="11">
        <v>34.501295432554208</v>
      </c>
      <c r="AU15" s="11">
        <v>40.094946786276807</v>
      </c>
      <c r="AV15" s="11">
        <v>44.972609363149203</v>
      </c>
      <c r="AW15" s="11">
        <v>45.991349410572361</v>
      </c>
      <c r="AX15" s="11">
        <v>46.874611961048551</v>
      </c>
      <c r="AY15" s="11">
        <v>47.806152300701186</v>
      </c>
      <c r="AZ15" s="11">
        <v>50.178105358420424</v>
      </c>
      <c r="BA15" s="11">
        <v>54.831569079973995</v>
      </c>
      <c r="BB15" s="11">
        <v>54.023701643984182</v>
      </c>
      <c r="BC15" s="11">
        <v>56.536323639090845</v>
      </c>
      <c r="BD15" s="11">
        <v>58.452872752904646</v>
      </c>
      <c r="BE15" s="11">
        <v>46.409122374876091</v>
      </c>
      <c r="BF15" s="12">
        <v>56.009559108299598</v>
      </c>
      <c r="BG15" s="13">
        <v>0.21017177402121923</v>
      </c>
      <c r="BH15" s="15">
        <v>2.2189479303911686E-2</v>
      </c>
      <c r="BI15" s="14">
        <v>1.652976640085791E-3</v>
      </c>
    </row>
    <row r="16" spans="1:61" x14ac:dyDescent="0.2">
      <c r="A16" s="2" t="s">
        <v>15</v>
      </c>
      <c r="B16" s="11">
        <v>7.6615847316840986</v>
      </c>
      <c r="C16" s="11">
        <v>8.0029559860649613</v>
      </c>
      <c r="D16" s="11">
        <v>8.4716393212501746</v>
      </c>
      <c r="E16" s="11">
        <v>8.7010032093225469</v>
      </c>
      <c r="F16" s="11">
        <v>9.0210766558793747</v>
      </c>
      <c r="G16" s="11">
        <v>9.7181951503036395</v>
      </c>
      <c r="H16" s="11">
        <v>9.8740223820053536</v>
      </c>
      <c r="I16" s="11">
        <v>14.304807841703589</v>
      </c>
      <c r="J16" s="11">
        <v>14.17855351202231</v>
      </c>
      <c r="K16" s="11">
        <v>13.312792719033668</v>
      </c>
      <c r="L16" s="11">
        <v>10.212259224191273</v>
      </c>
      <c r="M16" s="11">
        <v>11.707735517229732</v>
      </c>
      <c r="N16" s="11">
        <v>11.745097789183905</v>
      </c>
      <c r="O16" s="11">
        <v>10.954722488434893</v>
      </c>
      <c r="P16" s="11">
        <v>9.1409629268832973</v>
      </c>
      <c r="Q16" s="11">
        <v>8.5728974962742726</v>
      </c>
      <c r="R16" s="11">
        <v>9.5815082986060052</v>
      </c>
      <c r="S16" s="11">
        <v>9.9185223394153645</v>
      </c>
      <c r="T16" s="11">
        <v>8.9665747179553907</v>
      </c>
      <c r="U16" s="11">
        <v>8.1440596343777347</v>
      </c>
      <c r="V16" s="11">
        <v>8.4006886821441533</v>
      </c>
      <c r="W16" s="11">
        <v>9.1027865162320118</v>
      </c>
      <c r="X16" s="11">
        <v>7.9538881588706118</v>
      </c>
      <c r="Y16" s="11">
        <v>8.3277842753433866</v>
      </c>
      <c r="Z16" s="11">
        <v>8.0347979018682132</v>
      </c>
      <c r="AA16" s="11">
        <v>9.647707117483904</v>
      </c>
      <c r="AB16" s="11">
        <v>9.0808053282637236</v>
      </c>
      <c r="AC16" s="11">
        <v>10.59070770621441</v>
      </c>
      <c r="AD16" s="11">
        <v>10.678017690168868</v>
      </c>
      <c r="AE16" s="11">
        <v>10.151326472646875</v>
      </c>
      <c r="AF16" s="11">
        <v>11.26452835202136</v>
      </c>
      <c r="AG16" s="11">
        <v>11.792660146083257</v>
      </c>
      <c r="AH16" s="11">
        <v>10.799844830185187</v>
      </c>
      <c r="AI16" s="11">
        <v>10.279395435145906</v>
      </c>
      <c r="AJ16" s="11">
        <v>12.40648772600937</v>
      </c>
      <c r="AK16" s="11">
        <v>13.168703643866998</v>
      </c>
      <c r="AL16" s="11">
        <v>13.92110786376486</v>
      </c>
      <c r="AM16" s="11">
        <v>15.692231892255013</v>
      </c>
      <c r="AN16" s="11">
        <v>18.12887686715931</v>
      </c>
      <c r="AO16" s="11">
        <v>19.200636134872902</v>
      </c>
      <c r="AP16" s="11">
        <v>19.065925903250594</v>
      </c>
      <c r="AQ16" s="11">
        <v>22.400580434312921</v>
      </c>
      <c r="AR16" s="11">
        <v>23.632824377756386</v>
      </c>
      <c r="AS16" s="11">
        <v>23.772696787045131</v>
      </c>
      <c r="AT16" s="11">
        <v>22.198191880763435</v>
      </c>
      <c r="AU16" s="11">
        <v>24.697155607902861</v>
      </c>
      <c r="AV16" s="11">
        <v>24.621975866809457</v>
      </c>
      <c r="AW16" s="11">
        <v>24.21679908549838</v>
      </c>
      <c r="AX16" s="11">
        <v>25.527780103982366</v>
      </c>
      <c r="AY16" s="11">
        <v>24.772520260741413</v>
      </c>
      <c r="AZ16" s="11">
        <v>23.950237675568843</v>
      </c>
      <c r="BA16" s="11">
        <v>21.864118201386972</v>
      </c>
      <c r="BB16" s="11">
        <v>21.297577155203875</v>
      </c>
      <c r="BC16" s="11">
        <v>20.62945502588035</v>
      </c>
      <c r="BD16" s="11">
        <v>18.338705470957056</v>
      </c>
      <c r="BE16" s="11">
        <v>16.067219090601998</v>
      </c>
      <c r="BF16" s="12">
        <v>15.953801682074284</v>
      </c>
      <c r="BG16" s="13">
        <v>-4.3385456083172569E-3</v>
      </c>
      <c r="BH16" s="15">
        <v>-4.2466165373794329E-2</v>
      </c>
      <c r="BI16" s="14">
        <v>4.7083501318121335E-4</v>
      </c>
    </row>
    <row r="17" spans="1:61" x14ac:dyDescent="0.2">
      <c r="A17" s="2" t="s">
        <v>16</v>
      </c>
      <c r="B17" s="11">
        <v>43.741593930774243</v>
      </c>
      <c r="C17" s="11">
        <v>44.034360878939765</v>
      </c>
      <c r="D17" s="11">
        <v>45.994829359167994</v>
      </c>
      <c r="E17" s="11">
        <v>48.952327686452939</v>
      </c>
      <c r="F17" s="11">
        <v>49.102185004006209</v>
      </c>
      <c r="G17" s="11">
        <v>49.361449398713937</v>
      </c>
      <c r="H17" s="11">
        <v>49.542571852941165</v>
      </c>
      <c r="I17" s="11">
        <v>52.286282898421845</v>
      </c>
      <c r="J17" s="11">
        <v>59.676739021238149</v>
      </c>
      <c r="K17" s="11">
        <v>60.831640813997126</v>
      </c>
      <c r="L17" s="11">
        <v>62.707320058347172</v>
      </c>
      <c r="M17" s="11">
        <v>66.190185128284341</v>
      </c>
      <c r="N17" s="11">
        <v>73.91360036014018</v>
      </c>
      <c r="O17" s="11">
        <v>75.187775160620191</v>
      </c>
      <c r="P17" s="11">
        <v>83.152410353494389</v>
      </c>
      <c r="Q17" s="11">
        <v>95.367501528591163</v>
      </c>
      <c r="R17" s="11">
        <v>99.219723274121151</v>
      </c>
      <c r="S17" s="11">
        <v>99.841422028562718</v>
      </c>
      <c r="T17" s="11">
        <v>98.373636628826972</v>
      </c>
      <c r="U17" s="11">
        <v>98.470724001491092</v>
      </c>
      <c r="V17" s="11">
        <v>99.991776764466337</v>
      </c>
      <c r="W17" s="11">
        <v>105.75463995439982</v>
      </c>
      <c r="X17" s="11">
        <v>101.24808602999569</v>
      </c>
      <c r="Y17" s="11">
        <v>103.63203781549868</v>
      </c>
      <c r="Z17" s="11">
        <v>106.40825160303383</v>
      </c>
      <c r="AA17" s="11">
        <v>112.20272245082056</v>
      </c>
      <c r="AB17" s="11">
        <v>106.24002939576371</v>
      </c>
      <c r="AC17" s="11">
        <v>117.54415311510907</v>
      </c>
      <c r="AD17" s="11">
        <v>114.73610102990995</v>
      </c>
      <c r="AE17" s="11">
        <v>124.90475944524987</v>
      </c>
      <c r="AF17" s="11">
        <v>128.17358503788316</v>
      </c>
      <c r="AG17" s="11">
        <v>119.37184105194791</v>
      </c>
      <c r="AH17" s="11">
        <v>127.15459807606352</v>
      </c>
      <c r="AI17" s="11">
        <v>137.88349304914382</v>
      </c>
      <c r="AJ17" s="11">
        <v>138.61234936593917</v>
      </c>
      <c r="AK17" s="11">
        <v>142.06481703519998</v>
      </c>
      <c r="AL17" s="11">
        <v>151.76272278923619</v>
      </c>
      <c r="AM17" s="11">
        <v>156.26968862748853</v>
      </c>
      <c r="AN17" s="11">
        <v>144.36368688702976</v>
      </c>
      <c r="AO17" s="11">
        <v>152.86897061686383</v>
      </c>
      <c r="AP17" s="11">
        <v>153.64615237068097</v>
      </c>
      <c r="AQ17" s="11">
        <v>160.08263548047665</v>
      </c>
      <c r="AR17" s="11">
        <v>171.49393489192809</v>
      </c>
      <c r="AS17" s="11">
        <v>165.35569133108126</v>
      </c>
      <c r="AT17" s="11">
        <v>166.22310104844263</v>
      </c>
      <c r="AU17" s="11">
        <v>167.42953520513854</v>
      </c>
      <c r="AV17" s="11">
        <v>167.30416076388903</v>
      </c>
      <c r="AW17" s="11">
        <v>177.91817399320109</v>
      </c>
      <c r="AX17" s="11">
        <v>183.39241615083972</v>
      </c>
      <c r="AY17" s="11">
        <v>173.33001241576639</v>
      </c>
      <c r="AZ17" s="11">
        <v>172.20115624615298</v>
      </c>
      <c r="BA17" s="11">
        <v>149.28313495331668</v>
      </c>
      <c r="BB17" s="11">
        <v>146.32277072475017</v>
      </c>
      <c r="BC17" s="11">
        <v>121.1372962833163</v>
      </c>
      <c r="BD17" s="11">
        <v>100.09284391645191</v>
      </c>
      <c r="BE17" s="11">
        <v>82.832743157971592</v>
      </c>
      <c r="BF17" s="12">
        <v>89.175543266769836</v>
      </c>
      <c r="BG17" s="13">
        <v>7.9523101789966244E-2</v>
      </c>
      <c r="BH17" s="15">
        <v>-6.0982032687853516E-2</v>
      </c>
      <c r="BI17" s="14">
        <v>2.6317845066751743E-3</v>
      </c>
    </row>
    <row r="18" spans="1:61" x14ac:dyDescent="0.2">
      <c r="A18" s="2" t="s">
        <v>17</v>
      </c>
      <c r="B18" s="11">
        <v>10.818121591481988</v>
      </c>
      <c r="C18" s="11">
        <v>10.714837485257975</v>
      </c>
      <c r="D18" s="11">
        <v>11.155239240099128</v>
      </c>
      <c r="E18" s="11">
        <v>11.506238918968696</v>
      </c>
      <c r="F18" s="11">
        <v>11.965558781485843</v>
      </c>
      <c r="G18" s="11">
        <v>12.421662114267454</v>
      </c>
      <c r="H18" s="11">
        <v>12.894665593195029</v>
      </c>
      <c r="I18" s="11">
        <v>13.67977422877879</v>
      </c>
      <c r="J18" s="11">
        <v>15.065639369311466</v>
      </c>
      <c r="K18" s="11">
        <v>15.998585285605392</v>
      </c>
      <c r="L18" s="11">
        <v>17.905602044670644</v>
      </c>
      <c r="M18" s="11">
        <v>18.712995327056515</v>
      </c>
      <c r="N18" s="11">
        <v>19.926892908058118</v>
      </c>
      <c r="O18" s="11">
        <v>20.152435238920312</v>
      </c>
      <c r="P18" s="11">
        <v>20.389996498692881</v>
      </c>
      <c r="Q18" s="11">
        <v>19.068081338940189</v>
      </c>
      <c r="R18" s="11">
        <v>18.482954131648519</v>
      </c>
      <c r="S18" s="11">
        <v>18.437536190382055</v>
      </c>
      <c r="T18" s="11">
        <v>18.131927833827987</v>
      </c>
      <c r="U18" s="11">
        <v>18.400142224846732</v>
      </c>
      <c r="V18" s="11">
        <v>18.754359792140605</v>
      </c>
      <c r="W18" s="11">
        <v>18.761003380140629</v>
      </c>
      <c r="X18" s="11">
        <v>20.154548652545746</v>
      </c>
      <c r="Y18" s="11">
        <v>19.53136664607829</v>
      </c>
      <c r="Z18" s="11">
        <v>20.352578283953996</v>
      </c>
      <c r="AA18" s="11">
        <v>21.084993401977801</v>
      </c>
      <c r="AB18" s="11">
        <v>23.094100159284334</v>
      </c>
      <c r="AC18" s="11">
        <v>26.30641848906901</v>
      </c>
      <c r="AD18" s="11">
        <v>28.116010720218437</v>
      </c>
      <c r="AE18" s="11">
        <v>30.796789193193213</v>
      </c>
      <c r="AF18" s="11">
        <v>34.071590011558364</v>
      </c>
      <c r="AG18" s="11">
        <v>33.407174406654946</v>
      </c>
      <c r="AH18" s="11">
        <v>35.994352441363134</v>
      </c>
      <c r="AI18" s="11">
        <v>41.38018108551509</v>
      </c>
      <c r="AJ18" s="11">
        <v>40.789478909390674</v>
      </c>
      <c r="AK18" s="11">
        <v>42.736628738353289</v>
      </c>
      <c r="AL18" s="11">
        <v>45.94460694398699</v>
      </c>
      <c r="AM18" s="11">
        <v>46.016213807253699</v>
      </c>
      <c r="AN18" s="11">
        <v>48.01820537340916</v>
      </c>
      <c r="AO18" s="11">
        <v>49.152064626656326</v>
      </c>
      <c r="AP18" s="11">
        <v>48.533939712738835</v>
      </c>
      <c r="AQ18" s="11">
        <v>51.542408618085759</v>
      </c>
      <c r="AR18" s="11">
        <v>54.100749977848331</v>
      </c>
      <c r="AS18" s="11">
        <v>54.563809904377678</v>
      </c>
      <c r="AT18" s="11">
        <v>53.403245597366137</v>
      </c>
      <c r="AU18" s="11">
        <v>54.499766065725126</v>
      </c>
      <c r="AV18" s="11">
        <v>58.285045551967002</v>
      </c>
      <c r="AW18" s="11">
        <v>59.400947717477209</v>
      </c>
      <c r="AX18" s="11">
        <v>60.339878141995037</v>
      </c>
      <c r="AY18" s="11">
        <v>62.338970939151615</v>
      </c>
      <c r="AZ18" s="11">
        <v>68.442737338256364</v>
      </c>
      <c r="BA18" s="11">
        <v>71.162722536354764</v>
      </c>
      <c r="BB18" s="11">
        <v>70.554312859482081</v>
      </c>
      <c r="BC18" s="11">
        <v>67.812728688177685</v>
      </c>
      <c r="BD18" s="11">
        <v>74.885426625724676</v>
      </c>
      <c r="BE18" s="11">
        <v>63.504706226493745</v>
      </c>
      <c r="BF18" s="12">
        <v>72.535873732915633</v>
      </c>
      <c r="BG18" s="13">
        <v>0.14534191993092493</v>
      </c>
      <c r="BH18" s="15">
        <v>2.2114550121521637E-2</v>
      </c>
      <c r="BI18" s="14">
        <v>2.1407078855394E-3</v>
      </c>
    </row>
    <row r="19" spans="1:61" x14ac:dyDescent="0.2">
      <c r="A19" s="2" t="s">
        <v>18</v>
      </c>
      <c r="B19" s="11">
        <v>48.678751510247615</v>
      </c>
      <c r="C19" s="11">
        <v>50.145993911073127</v>
      </c>
      <c r="D19" s="11">
        <v>52.228041201402014</v>
      </c>
      <c r="E19" s="11">
        <v>53.334342615662024</v>
      </c>
      <c r="F19" s="11">
        <v>56.417459315120631</v>
      </c>
      <c r="G19" s="11">
        <v>70.238254119506195</v>
      </c>
      <c r="H19" s="11">
        <v>71.374311182289617</v>
      </c>
      <c r="I19" s="11">
        <v>76.445959493761194</v>
      </c>
      <c r="J19" s="11">
        <v>82.698907284967319</v>
      </c>
      <c r="K19" s="11">
        <v>81.888855169714802</v>
      </c>
      <c r="L19" s="11">
        <v>79.293563780390585</v>
      </c>
      <c r="M19" s="11">
        <v>80.464759435522822</v>
      </c>
      <c r="N19" s="11">
        <v>84.69367008386206</v>
      </c>
      <c r="O19" s="11">
        <v>86.28009337071299</v>
      </c>
      <c r="P19" s="11">
        <v>88.830643229720224</v>
      </c>
      <c r="Q19" s="11">
        <v>99.126159328724597</v>
      </c>
      <c r="R19" s="11">
        <v>99.821119569460421</v>
      </c>
      <c r="S19" s="11">
        <v>87.269594857915934</v>
      </c>
      <c r="T19" s="11">
        <v>83.662474319262515</v>
      </c>
      <c r="U19" s="11">
        <v>88.770650983379838</v>
      </c>
      <c r="V19" s="11">
        <v>83.227049849501043</v>
      </c>
      <c r="W19" s="11">
        <v>81.3358196065752</v>
      </c>
      <c r="X19" s="11">
        <v>85.104128497048521</v>
      </c>
      <c r="Y19" s="11">
        <v>85.2073036897837</v>
      </c>
      <c r="Z19" s="11">
        <v>89.690608106534455</v>
      </c>
      <c r="AA19" s="11">
        <v>89.332709013769048</v>
      </c>
      <c r="AB19" s="11">
        <v>84.949915041365671</v>
      </c>
      <c r="AC19" s="11">
        <v>83.349011376347022</v>
      </c>
      <c r="AD19" s="11">
        <v>84.42469604477634</v>
      </c>
      <c r="AE19" s="11">
        <v>89.314958402101851</v>
      </c>
      <c r="AF19" s="11">
        <v>87.278586309435326</v>
      </c>
      <c r="AG19" s="11">
        <v>88.703701032560858</v>
      </c>
      <c r="AH19" s="11">
        <v>94.093172285768432</v>
      </c>
      <c r="AI19" s="11">
        <v>96.996029063651775</v>
      </c>
      <c r="AJ19" s="11">
        <v>90.541601871858902</v>
      </c>
      <c r="AK19" s="11">
        <v>106.55768229396537</v>
      </c>
      <c r="AL19" s="11">
        <v>113.94963934823919</v>
      </c>
      <c r="AM19" s="11">
        <v>114.11851227222523</v>
      </c>
      <c r="AN19" s="11">
        <v>117.0243929778355</v>
      </c>
      <c r="AO19" s="11">
        <v>119.64707548068316</v>
      </c>
      <c r="AP19" s="11">
        <v>119.8632120143874</v>
      </c>
      <c r="AQ19" s="11">
        <v>123.62823132839802</v>
      </c>
      <c r="AR19" s="11">
        <v>122.87801448360169</v>
      </c>
      <c r="AS19" s="11">
        <v>115.38359762397778</v>
      </c>
      <c r="AT19" s="11">
        <v>109.86927216228968</v>
      </c>
      <c r="AU19" s="11">
        <v>108.01217877336957</v>
      </c>
      <c r="AV19" s="11">
        <v>110.24175892393635</v>
      </c>
      <c r="AW19" s="11">
        <v>107.35499922974462</v>
      </c>
      <c r="AX19" s="11">
        <v>104.81032164179774</v>
      </c>
      <c r="AY19" s="11">
        <v>103.92775347892793</v>
      </c>
      <c r="AZ19" s="11">
        <v>107.08130455605981</v>
      </c>
      <c r="BA19" s="11">
        <v>110.73753153498647</v>
      </c>
      <c r="BB19" s="11">
        <v>107.00368778625767</v>
      </c>
      <c r="BC19" s="11">
        <v>110.22403318919679</v>
      </c>
      <c r="BD19" s="11">
        <v>113.8899296547614</v>
      </c>
      <c r="BE19" s="11">
        <v>100.24963026207189</v>
      </c>
      <c r="BF19" s="12">
        <v>112.34090607457486</v>
      </c>
      <c r="BG19" s="13">
        <v>0.12368184385721248</v>
      </c>
      <c r="BH19" s="15">
        <v>1.8880090484363343E-3</v>
      </c>
      <c r="BI19" s="14">
        <v>3.3154500128858766E-3</v>
      </c>
    </row>
    <row r="20" spans="1:61" x14ac:dyDescent="0.2">
      <c r="A20" s="2" t="s">
        <v>19</v>
      </c>
      <c r="B20" s="11">
        <v>9.8237574440697131</v>
      </c>
      <c r="C20" s="11">
        <v>10.009092000429687</v>
      </c>
      <c r="D20" s="11">
        <v>10.085683308460343</v>
      </c>
      <c r="E20" s="11">
        <v>10.304383621300012</v>
      </c>
      <c r="F20" s="11">
        <v>11.028213592449124</v>
      </c>
      <c r="G20" s="11">
        <v>11.303082969389397</v>
      </c>
      <c r="H20" s="11">
        <v>11.43565187947001</v>
      </c>
      <c r="I20" s="11">
        <v>12.059551233516011</v>
      </c>
      <c r="J20" s="11">
        <v>12.354329738389808</v>
      </c>
      <c r="K20" s="11">
        <v>12.106605768971919</v>
      </c>
      <c r="L20" s="11">
        <v>13.463805734964577</v>
      </c>
      <c r="M20" s="11">
        <v>13.904753712760073</v>
      </c>
      <c r="N20" s="11">
        <v>14.17731910769584</v>
      </c>
      <c r="O20" s="11">
        <v>15.84242286740885</v>
      </c>
      <c r="P20" s="11">
        <v>16.346129284022748</v>
      </c>
      <c r="Q20" s="11">
        <v>15.487708719814714</v>
      </c>
      <c r="R20" s="11">
        <v>15.298275312662753</v>
      </c>
      <c r="S20" s="11">
        <v>14.239002422403146</v>
      </c>
      <c r="T20" s="11">
        <v>12.717113565392054</v>
      </c>
      <c r="U20" s="11">
        <v>12.402066765793167</v>
      </c>
      <c r="V20" s="11">
        <v>12.587644967766295</v>
      </c>
      <c r="W20" s="11">
        <v>12.635730518482443</v>
      </c>
      <c r="X20" s="11">
        <v>12.964670150081979</v>
      </c>
      <c r="Y20" s="11">
        <v>14.534432503280984</v>
      </c>
      <c r="Z20" s="11">
        <v>14.833790114486611</v>
      </c>
      <c r="AA20" s="11">
        <v>14.113835799508998</v>
      </c>
      <c r="AB20" s="11">
        <v>14.733072818063212</v>
      </c>
      <c r="AC20" s="11">
        <v>15.417238472662527</v>
      </c>
      <c r="AD20" s="11">
        <v>16.096220613556529</v>
      </c>
      <c r="AE20" s="11">
        <v>17.933032486121949</v>
      </c>
      <c r="AF20" s="11">
        <v>20.397826719324986</v>
      </c>
      <c r="AG20" s="11">
        <v>20.983464147004263</v>
      </c>
      <c r="AH20" s="11">
        <v>21.256523593820816</v>
      </c>
      <c r="AI20" s="11">
        <v>21.821559722947644</v>
      </c>
      <c r="AJ20" s="11">
        <v>23.58827590490295</v>
      </c>
      <c r="AK20" s="11">
        <v>20.354447648082228</v>
      </c>
      <c r="AL20" s="11">
        <v>19.732395663427887</v>
      </c>
      <c r="AM20" s="11">
        <v>19.788905691629154</v>
      </c>
      <c r="AN20" s="11">
        <v>21.311493081000862</v>
      </c>
      <c r="AO20" s="11">
        <v>23.030584473145932</v>
      </c>
      <c r="AP20" s="11">
        <v>23.101733790891466</v>
      </c>
      <c r="AQ20" s="11">
        <v>23.180089594882272</v>
      </c>
      <c r="AR20" s="11">
        <v>25.200075413347971</v>
      </c>
      <c r="AS20" s="11">
        <v>27.909319116180818</v>
      </c>
      <c r="AT20" s="11">
        <v>30.124057757955988</v>
      </c>
      <c r="AU20" s="11">
        <v>32.096509969552287</v>
      </c>
      <c r="AV20" s="11">
        <v>33.516561800264491</v>
      </c>
      <c r="AW20" s="11">
        <v>34.035546739668213</v>
      </c>
      <c r="AX20" s="11">
        <v>34.681461329129057</v>
      </c>
      <c r="AY20" s="11">
        <v>35.039362147003317</v>
      </c>
      <c r="AZ20" s="11">
        <v>35.506391575784775</v>
      </c>
      <c r="BA20" s="11">
        <v>37.399872839696883</v>
      </c>
      <c r="BB20" s="11">
        <v>38.090178663996006</v>
      </c>
      <c r="BC20" s="11">
        <v>39.516188310554512</v>
      </c>
      <c r="BD20" s="11">
        <v>39.418108110564717</v>
      </c>
      <c r="BE20" s="11">
        <v>36.205456932557958</v>
      </c>
      <c r="BF20" s="12">
        <v>39.810834118787177</v>
      </c>
      <c r="BG20" s="13">
        <v>0.1025935944284857</v>
      </c>
      <c r="BH20" s="15">
        <v>1.7358883267055703E-2</v>
      </c>
      <c r="BI20" s="14">
        <v>1.1749133517270321E-3</v>
      </c>
    </row>
    <row r="21" spans="1:61" s="4" customFormat="1" x14ac:dyDescent="0.2">
      <c r="A21" s="16" t="s">
        <v>20</v>
      </c>
      <c r="B21" s="17">
        <v>307.02296165392102</v>
      </c>
      <c r="C21" s="17">
        <v>322.11697012772584</v>
      </c>
      <c r="D21" s="17">
        <v>333.22043076964081</v>
      </c>
      <c r="E21" s="17">
        <v>352.64771880948973</v>
      </c>
      <c r="F21" s="17">
        <v>367.73715314459901</v>
      </c>
      <c r="G21" s="17">
        <v>391.31275032901738</v>
      </c>
      <c r="H21" s="17">
        <v>406.9143531885843</v>
      </c>
      <c r="I21" s="17">
        <v>433.70144273732092</v>
      </c>
      <c r="J21" s="17">
        <v>473.67886979249636</v>
      </c>
      <c r="K21" s="17">
        <v>492.08659454950373</v>
      </c>
      <c r="L21" s="17">
        <v>491.57133403608719</v>
      </c>
      <c r="M21" s="17">
        <v>516.73216404533696</v>
      </c>
      <c r="N21" s="17">
        <v>543.62541740906374</v>
      </c>
      <c r="O21" s="17">
        <v>559.74051827525898</v>
      </c>
      <c r="P21" s="17">
        <v>587.45597347763908</v>
      </c>
      <c r="Q21" s="17">
        <v>605.91691070902993</v>
      </c>
      <c r="R21" s="17">
        <v>600.77919115373231</v>
      </c>
      <c r="S21" s="17">
        <v>587.36446237856819</v>
      </c>
      <c r="T21" s="17">
        <v>576.19236707039204</v>
      </c>
      <c r="U21" s="17">
        <v>587.87965804147973</v>
      </c>
      <c r="V21" s="17">
        <v>591.11766304597097</v>
      </c>
      <c r="W21" s="17">
        <v>617.71661188192218</v>
      </c>
      <c r="X21" s="17">
        <v>635.00106652488466</v>
      </c>
      <c r="Y21" s="17">
        <v>652.08728107223521</v>
      </c>
      <c r="Z21" s="17">
        <v>666.85874635823802</v>
      </c>
      <c r="AA21" s="17">
        <v>653.05473739972194</v>
      </c>
      <c r="AB21" s="17">
        <v>661.53289901539074</v>
      </c>
      <c r="AC21" s="17">
        <v>702.54097862629953</v>
      </c>
      <c r="AD21" s="17">
        <v>718.61284337472034</v>
      </c>
      <c r="AE21" s="17">
        <v>763.21833339598527</v>
      </c>
      <c r="AF21" s="17">
        <v>797.02831017456492</v>
      </c>
      <c r="AG21" s="17">
        <v>824.54866718791334</v>
      </c>
      <c r="AH21" s="17">
        <v>867.38706114927038</v>
      </c>
      <c r="AI21" s="17">
        <v>905.53807893048747</v>
      </c>
      <c r="AJ21" s="17">
        <v>901.51881683109877</v>
      </c>
      <c r="AK21" s="17">
        <v>915.9904268212249</v>
      </c>
      <c r="AL21" s="17">
        <v>929.47852002454874</v>
      </c>
      <c r="AM21" s="17">
        <v>931.16327982120947</v>
      </c>
      <c r="AN21" s="17">
        <v>935.77029925510783</v>
      </c>
      <c r="AO21" s="17">
        <v>986.75382136423377</v>
      </c>
      <c r="AP21" s="17">
        <v>1005.8828652685199</v>
      </c>
      <c r="AQ21" s="17">
        <v>1047.8668062297106</v>
      </c>
      <c r="AR21" s="17">
        <v>1105.8135162106034</v>
      </c>
      <c r="AS21" s="17">
        <v>1131.9318620467689</v>
      </c>
      <c r="AT21" s="17">
        <v>1094.3686129030036</v>
      </c>
      <c r="AU21" s="17">
        <v>1173.6556872626345</v>
      </c>
      <c r="AV21" s="17">
        <v>1225.0582114079805</v>
      </c>
      <c r="AW21" s="17">
        <v>1276.407349339366</v>
      </c>
      <c r="AX21" s="17">
        <v>1334.6050664850247</v>
      </c>
      <c r="AY21" s="17">
        <v>1352.6252930919406</v>
      </c>
      <c r="AZ21" s="17">
        <v>1338.3847595186062</v>
      </c>
      <c r="BA21" s="17">
        <v>1297.1305252859695</v>
      </c>
      <c r="BB21" s="17">
        <v>1283.362927053028</v>
      </c>
      <c r="BC21" s="17">
        <v>1246.0080761305915</v>
      </c>
      <c r="BD21" s="17">
        <v>1228.5324398165171</v>
      </c>
      <c r="BE21" s="17">
        <v>1094.5831516154822</v>
      </c>
      <c r="BF21" s="17">
        <v>1213.1234714132797</v>
      </c>
      <c r="BG21" s="18">
        <v>0.11133365753622049</v>
      </c>
      <c r="BH21" s="18">
        <v>-9.7851568944828937E-4</v>
      </c>
      <c r="BI21" s="18">
        <v>3.5802187907042288E-2</v>
      </c>
    </row>
    <row r="22" spans="1:61" x14ac:dyDescent="0.2">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2"/>
      <c r="BG22" s="13"/>
      <c r="BH22" s="15"/>
      <c r="BI22" s="14"/>
    </row>
    <row r="23" spans="1:61" x14ac:dyDescent="0.2">
      <c r="A23" s="8" t="s">
        <v>21</v>
      </c>
      <c r="B23" s="11">
        <v>39.529179217571652</v>
      </c>
      <c r="C23" s="11">
        <v>39.819096883898347</v>
      </c>
      <c r="D23" s="11">
        <v>40.112029226577384</v>
      </c>
      <c r="E23" s="11">
        <v>43.012019821875178</v>
      </c>
      <c r="F23" s="11">
        <v>46.052561282902516</v>
      </c>
      <c r="G23" s="11">
        <v>50.712922520657067</v>
      </c>
      <c r="H23" s="11">
        <v>53.331180299231555</v>
      </c>
      <c r="I23" s="11">
        <v>54.510506223024997</v>
      </c>
      <c r="J23" s="11">
        <v>57.902046527418406</v>
      </c>
      <c r="K23" s="11">
        <v>55.203742254573434</v>
      </c>
      <c r="L23" s="11">
        <v>53.272720297936594</v>
      </c>
      <c r="M23" s="11">
        <v>58.035267106834873</v>
      </c>
      <c r="N23" s="11">
        <v>53.840278239308461</v>
      </c>
      <c r="O23" s="11">
        <v>56.618193646637472</v>
      </c>
      <c r="P23" s="11">
        <v>59.126919753238695</v>
      </c>
      <c r="Q23" s="11">
        <v>57.869817673397598</v>
      </c>
      <c r="R23" s="11">
        <v>54.49495452853099</v>
      </c>
      <c r="S23" s="11">
        <v>51.859650727465528</v>
      </c>
      <c r="T23" s="11">
        <v>51.347143963473776</v>
      </c>
      <c r="U23" s="11">
        <v>53.192629136697484</v>
      </c>
      <c r="V23" s="11">
        <v>54.250896195465614</v>
      </c>
      <c r="W23" s="11">
        <v>53.878545315247777</v>
      </c>
      <c r="X23" s="11">
        <v>54.858148864051259</v>
      </c>
      <c r="Y23" s="11">
        <v>53.374936707657703</v>
      </c>
      <c r="Z23" s="11">
        <v>53.652226633371086</v>
      </c>
      <c r="AA23" s="11">
        <v>57.955634290305817</v>
      </c>
      <c r="AB23" s="11">
        <v>62.843586914014452</v>
      </c>
      <c r="AC23" s="11">
        <v>57.534919300419588</v>
      </c>
      <c r="AD23" s="11">
        <v>58.016149244980355</v>
      </c>
      <c r="AE23" s="11">
        <v>58.543818278683801</v>
      </c>
      <c r="AF23" s="11">
        <v>61.098331058255631</v>
      </c>
      <c r="AG23" s="11">
        <v>62.93257577315493</v>
      </c>
      <c r="AH23" s="11">
        <v>63.508866508122495</v>
      </c>
      <c r="AI23" s="11">
        <v>63.755343793428452</v>
      </c>
      <c r="AJ23" s="11">
        <v>62.993243567205383</v>
      </c>
      <c r="AK23" s="11">
        <v>63.54874684810887</v>
      </c>
      <c r="AL23" s="11">
        <v>68.185130786834208</v>
      </c>
      <c r="AM23" s="11">
        <v>69.295093925232479</v>
      </c>
      <c r="AN23" s="11">
        <v>75.016087970187385</v>
      </c>
      <c r="AO23" s="11">
        <v>73.715680608542755</v>
      </c>
      <c r="AP23" s="11">
        <v>74.739079714918944</v>
      </c>
      <c r="AQ23" s="11">
        <v>72.65942543977765</v>
      </c>
      <c r="AR23" s="11">
        <v>68.973639692617269</v>
      </c>
      <c r="AS23" s="11">
        <v>69.787216328723346</v>
      </c>
      <c r="AT23" s="11">
        <v>63.572053320119402</v>
      </c>
      <c r="AU23" s="11">
        <v>67.818579950407525</v>
      </c>
      <c r="AV23" s="11">
        <v>64.671654473640103</v>
      </c>
      <c r="AW23" s="11">
        <v>62.19580596360678</v>
      </c>
      <c r="AX23" s="11">
        <v>62.854178899462902</v>
      </c>
      <c r="AY23" s="11">
        <v>58.63438100522896</v>
      </c>
      <c r="AZ23" s="11">
        <v>60.690358275374614</v>
      </c>
      <c r="BA23" s="11">
        <v>61.642668125376936</v>
      </c>
      <c r="BB23" s="11">
        <v>64.433242369155266</v>
      </c>
      <c r="BC23" s="11">
        <v>62.07078293136275</v>
      </c>
      <c r="BD23" s="11">
        <v>63.643946289505926</v>
      </c>
      <c r="BE23" s="11">
        <v>55.992711525636018</v>
      </c>
      <c r="BF23" s="12">
        <v>58.365730768664243</v>
      </c>
      <c r="BG23" s="13">
        <v>4.523669752202486E-2</v>
      </c>
      <c r="BH23" s="15">
        <v>-1.0206960063126269E-2</v>
      </c>
      <c r="BI23" s="14">
        <v>1.7225129259737795E-3</v>
      </c>
    </row>
    <row r="24" spans="1:61" x14ac:dyDescent="0.2">
      <c r="A24" s="8" t="s">
        <v>22</v>
      </c>
      <c r="B24" s="11">
        <v>124.71285672724909</v>
      </c>
      <c r="C24" s="11">
        <v>118.47594249741687</v>
      </c>
      <c r="D24" s="11">
        <v>123.42954984338046</v>
      </c>
      <c r="E24" s="11">
        <v>135.09605709083533</v>
      </c>
      <c r="F24" s="11">
        <v>144.44474956243377</v>
      </c>
      <c r="G24" s="11">
        <v>148.98690889338818</v>
      </c>
      <c r="H24" s="11">
        <v>142.06511731131314</v>
      </c>
      <c r="I24" s="11">
        <v>149.25974624087883</v>
      </c>
      <c r="J24" s="11">
        <v>147.14229904731434</v>
      </c>
      <c r="K24" s="11">
        <v>141.36546711216829</v>
      </c>
      <c r="L24" s="11">
        <v>126.04934709113078</v>
      </c>
      <c r="M24" s="11">
        <v>132.04882913237691</v>
      </c>
      <c r="N24" s="11">
        <v>131.60855761311046</v>
      </c>
      <c r="O24" s="11">
        <v>136.81002269304338</v>
      </c>
      <c r="P24" s="11">
        <v>142.24250041423446</v>
      </c>
      <c r="Q24" s="11">
        <v>136.06324771320644</v>
      </c>
      <c r="R24" s="11">
        <v>129.38558820715028</v>
      </c>
      <c r="S24" s="11">
        <v>121.93492088202258</v>
      </c>
      <c r="T24" s="11">
        <v>109.25615358025169</v>
      </c>
      <c r="U24" s="11">
        <v>113.18895783272643</v>
      </c>
      <c r="V24" s="11">
        <v>114.22874550488768</v>
      </c>
      <c r="W24" s="11">
        <v>113.7231911912796</v>
      </c>
      <c r="X24" s="11">
        <v>115.2147564577586</v>
      </c>
      <c r="Y24" s="11">
        <v>117.18859417390367</v>
      </c>
      <c r="Z24" s="11">
        <v>119.75029468728579</v>
      </c>
      <c r="AA24" s="11">
        <v>126.49766868483796</v>
      </c>
      <c r="AB24" s="11">
        <v>130.7295905224606</v>
      </c>
      <c r="AC24" s="11">
        <v>128.07084807555131</v>
      </c>
      <c r="AD24" s="11">
        <v>126.06543899816454</v>
      </c>
      <c r="AE24" s="11">
        <v>129.57845523396952</v>
      </c>
      <c r="AF24" s="11">
        <v>128.92872993010303</v>
      </c>
      <c r="AG24" s="11">
        <v>137.19224745321816</v>
      </c>
      <c r="AH24" s="11">
        <v>135.91401478757578</v>
      </c>
      <c r="AI24" s="11">
        <v>139.85770572572829</v>
      </c>
      <c r="AJ24" s="11">
        <v>133.26341940642541</v>
      </c>
      <c r="AK24" s="11">
        <v>136.28817499098454</v>
      </c>
      <c r="AL24" s="11">
        <v>136.33913149391574</v>
      </c>
      <c r="AM24" s="11">
        <v>134.15200620622329</v>
      </c>
      <c r="AN24" s="11">
        <v>141.24912839229717</v>
      </c>
      <c r="AO24" s="11">
        <v>140.10648621688722</v>
      </c>
      <c r="AP24" s="11">
        <v>136.15502014590254</v>
      </c>
      <c r="AQ24" s="11">
        <v>138.22495740383735</v>
      </c>
      <c r="AR24" s="11">
        <v>137.77828442363921</v>
      </c>
      <c r="AS24" s="11">
        <v>139.13469741645918</v>
      </c>
      <c r="AT24" s="11">
        <v>124.62538538126533</v>
      </c>
      <c r="AU24" s="11">
        <v>133.49443234747005</v>
      </c>
      <c r="AV24" s="11">
        <v>120.61102800017903</v>
      </c>
      <c r="AW24" s="11">
        <v>116.27575395578006</v>
      </c>
      <c r="AX24" s="11">
        <v>117.3388474640531</v>
      </c>
      <c r="AY24" s="11">
        <v>108.99737756166</v>
      </c>
      <c r="AZ24" s="11">
        <v>115.22841629901839</v>
      </c>
      <c r="BA24" s="11">
        <v>116.87059006014375</v>
      </c>
      <c r="BB24" s="11">
        <v>118.78641795190634</v>
      </c>
      <c r="BC24" s="11">
        <v>125.43522464471306</v>
      </c>
      <c r="BD24" s="11">
        <v>121.71242263842211</v>
      </c>
      <c r="BE24" s="11">
        <v>105.53794778000176</v>
      </c>
      <c r="BF24" s="12">
        <v>114.74939145731321</v>
      </c>
      <c r="BG24" s="13">
        <v>9.0259719580411124E-2</v>
      </c>
      <c r="BH24" s="15">
        <v>-4.9696280512139257E-3</v>
      </c>
      <c r="BI24" s="14">
        <v>3.3865302023934683E-3</v>
      </c>
    </row>
    <row r="25" spans="1:61" x14ac:dyDescent="0.2">
      <c r="A25" s="8" t="s">
        <v>23</v>
      </c>
      <c r="B25" s="11">
        <v>36.7442132336</v>
      </c>
      <c r="C25" s="11">
        <v>39.2106661798</v>
      </c>
      <c r="D25" s="11">
        <v>45.227863366200005</v>
      </c>
      <c r="E25" s="11">
        <v>51.011343779000001</v>
      </c>
      <c r="F25" s="11">
        <v>55.747480970399991</v>
      </c>
      <c r="G25" s="11">
        <v>62.362575212300001</v>
      </c>
      <c r="H25" s="11">
        <v>64.572936237500002</v>
      </c>
      <c r="I25" s="11">
        <v>66.629984883000006</v>
      </c>
      <c r="J25" s="11">
        <v>68.637047357200004</v>
      </c>
      <c r="K25" s="11">
        <v>69.8614355813</v>
      </c>
      <c r="L25" s="11">
        <v>75.133677198100003</v>
      </c>
      <c r="M25" s="11">
        <v>75.923646191800003</v>
      </c>
      <c r="N25" s="11">
        <v>78.436930045300002</v>
      </c>
      <c r="O25" s="11">
        <v>82.095275479300014</v>
      </c>
      <c r="P25" s="11">
        <v>84.922342234300004</v>
      </c>
      <c r="Q25" s="11">
        <v>89.136716401900003</v>
      </c>
      <c r="R25" s="11">
        <v>85.465490667500006</v>
      </c>
      <c r="S25" s="11">
        <v>87.046276686600009</v>
      </c>
      <c r="T25" s="11">
        <v>85.980120827100009</v>
      </c>
      <c r="U25" s="11">
        <v>85.011034948800003</v>
      </c>
      <c r="V25" s="11">
        <v>84.876635437299996</v>
      </c>
      <c r="W25" s="11">
        <v>87.893583952200004</v>
      </c>
      <c r="X25" s="11">
        <v>87.760496958200022</v>
      </c>
      <c r="Y25" s="11">
        <v>86.551172153999985</v>
      </c>
      <c r="Z25" s="11">
        <v>86.792073131800009</v>
      </c>
      <c r="AA25" s="11">
        <v>74.399807559345007</v>
      </c>
      <c r="AB25" s="11">
        <v>59.883492511362149</v>
      </c>
      <c r="AC25" s="11">
        <v>58.121798187083634</v>
      </c>
      <c r="AD25" s="11">
        <v>60.262506386805661</v>
      </c>
      <c r="AE25" s="11">
        <v>56.6927607977345</v>
      </c>
      <c r="AF25" s="11">
        <v>58.784126503076997</v>
      </c>
      <c r="AG25" s="11">
        <v>56.813971680024864</v>
      </c>
      <c r="AH25" s="11">
        <v>56.084514411183655</v>
      </c>
      <c r="AI25" s="11">
        <v>53.773859280261988</v>
      </c>
      <c r="AJ25" s="11">
        <v>45.800287312204972</v>
      </c>
      <c r="AK25" s="11">
        <v>43.434353251611064</v>
      </c>
      <c r="AL25" s="11">
        <v>46.368468652000082</v>
      </c>
      <c r="AM25" s="11">
        <v>44.563602144881287</v>
      </c>
      <c r="AN25" s="11">
        <v>48.577104293902558</v>
      </c>
      <c r="AO25" s="11">
        <v>46.666819923489562</v>
      </c>
      <c r="AP25" s="11">
        <v>48.546668016704359</v>
      </c>
      <c r="AQ25" s="11">
        <v>49.391392974911653</v>
      </c>
      <c r="AR25" s="11">
        <v>52.735820164635456</v>
      </c>
      <c r="AS25" s="11">
        <v>50.345216012146352</v>
      </c>
      <c r="AT25" s="11">
        <v>43.532093111445839</v>
      </c>
      <c r="AU25" s="11">
        <v>45.587037022523432</v>
      </c>
      <c r="AV25" s="11">
        <v>50.521447086213271</v>
      </c>
      <c r="AW25" s="11">
        <v>45.811676895709965</v>
      </c>
      <c r="AX25" s="11">
        <v>40.667532030623143</v>
      </c>
      <c r="AY25" s="11">
        <v>43.11450148757794</v>
      </c>
      <c r="AZ25" s="11">
        <v>45.831861580794829</v>
      </c>
      <c r="BA25" s="11">
        <v>43.015751232805698</v>
      </c>
      <c r="BB25" s="11">
        <v>45.698101019481108</v>
      </c>
      <c r="BC25" s="11">
        <v>42.534286964766757</v>
      </c>
      <c r="BD25" s="11">
        <v>41.285218656338039</v>
      </c>
      <c r="BE25" s="11">
        <v>35.856102717057588</v>
      </c>
      <c r="BF25" s="12">
        <v>41.731134327526199</v>
      </c>
      <c r="BG25" s="13">
        <v>0.1670388868695778</v>
      </c>
      <c r="BH25" s="15">
        <v>-1.8933512429637367E-2</v>
      </c>
      <c r="BI25" s="14">
        <v>1.231586023991062E-3</v>
      </c>
    </row>
    <row r="26" spans="1:61" x14ac:dyDescent="0.2">
      <c r="A26" s="8" t="s">
        <v>24</v>
      </c>
      <c r="B26" s="11">
        <v>0</v>
      </c>
      <c r="C26" s="11">
        <v>0</v>
      </c>
      <c r="D26" s="11">
        <v>0</v>
      </c>
      <c r="E26" s="11">
        <v>0</v>
      </c>
      <c r="F26" s="11">
        <v>0</v>
      </c>
      <c r="G26" s="11">
        <v>0</v>
      </c>
      <c r="H26" s="11">
        <v>0</v>
      </c>
      <c r="I26" s="11">
        <v>0</v>
      </c>
      <c r="J26" s="11">
        <v>0</v>
      </c>
      <c r="K26" s="11">
        <v>0</v>
      </c>
      <c r="L26" s="11">
        <v>0</v>
      </c>
      <c r="M26" s="11">
        <v>0</v>
      </c>
      <c r="N26" s="11">
        <v>0</v>
      </c>
      <c r="O26" s="11">
        <v>0</v>
      </c>
      <c r="P26" s="11">
        <v>0</v>
      </c>
      <c r="Q26" s="11">
        <v>0</v>
      </c>
      <c r="R26" s="11">
        <v>0</v>
      </c>
      <c r="S26" s="11">
        <v>0</v>
      </c>
      <c r="T26" s="11">
        <v>0</v>
      </c>
      <c r="U26" s="11">
        <v>0</v>
      </c>
      <c r="V26" s="11">
        <v>0</v>
      </c>
      <c r="W26" s="11">
        <v>0</v>
      </c>
      <c r="X26" s="11">
        <v>0</v>
      </c>
      <c r="Y26" s="11">
        <v>0</v>
      </c>
      <c r="Z26" s="11">
        <v>0</v>
      </c>
      <c r="AA26" s="11">
        <v>21.277308208373565</v>
      </c>
      <c r="AB26" s="11">
        <v>14.801013100923939</v>
      </c>
      <c r="AC26" s="11">
        <v>14.498005884492891</v>
      </c>
      <c r="AD26" s="11">
        <v>15.539702854074607</v>
      </c>
      <c r="AE26" s="11">
        <v>14.457086578470919</v>
      </c>
      <c r="AF26" s="11">
        <v>15.119304733632886</v>
      </c>
      <c r="AG26" s="11">
        <v>15.121798175555305</v>
      </c>
      <c r="AH26" s="11">
        <v>16.619676874285553</v>
      </c>
      <c r="AI26" s="11">
        <v>18.880424291667079</v>
      </c>
      <c r="AJ26" s="11">
        <v>18.58401088358147</v>
      </c>
      <c r="AK26" s="11">
        <v>17.474727913790112</v>
      </c>
      <c r="AL26" s="11">
        <v>18.426904864550405</v>
      </c>
      <c r="AM26" s="11">
        <v>19.523909333842674</v>
      </c>
      <c r="AN26" s="11">
        <v>20.857041034782036</v>
      </c>
      <c r="AO26" s="11">
        <v>20.128185874912042</v>
      </c>
      <c r="AP26" s="11">
        <v>20.636676294739722</v>
      </c>
      <c r="AQ26" s="11">
        <v>20.676836346436993</v>
      </c>
      <c r="AR26" s="11">
        <v>21.875343076269534</v>
      </c>
      <c r="AS26" s="11">
        <v>20.939088518646816</v>
      </c>
      <c r="AT26" s="11">
        <v>19.61674454924443</v>
      </c>
      <c r="AU26" s="11">
        <v>18.846582683758118</v>
      </c>
      <c r="AV26" s="11">
        <v>18.205611017960159</v>
      </c>
      <c r="AW26" s="11">
        <v>16.621050381228876</v>
      </c>
      <c r="AX26" s="11">
        <v>16.110601676965803</v>
      </c>
      <c r="AY26" s="11">
        <v>15.824331879636837</v>
      </c>
      <c r="AZ26" s="11">
        <v>16.243276864181325</v>
      </c>
      <c r="BA26" s="11">
        <v>16.687526769102568</v>
      </c>
      <c r="BB26" s="11">
        <v>17.140309444559101</v>
      </c>
      <c r="BC26" s="11">
        <v>16.314306802125447</v>
      </c>
      <c r="BD26" s="11">
        <v>16.29748170684632</v>
      </c>
      <c r="BE26" s="11">
        <v>14.841027151974355</v>
      </c>
      <c r="BF26" s="12">
        <v>15.743122894524904</v>
      </c>
      <c r="BG26" s="13">
        <v>6.3690172952176383E-2</v>
      </c>
      <c r="BH26" s="15">
        <v>-1.4427532738929494E-2</v>
      </c>
      <c r="BI26" s="14">
        <v>4.6461737605060582E-4</v>
      </c>
    </row>
    <row r="27" spans="1:61" x14ac:dyDescent="0.2">
      <c r="A27" s="8" t="s">
        <v>25</v>
      </c>
      <c r="B27" s="11">
        <v>1.2138395040000001</v>
      </c>
      <c r="C27" s="11">
        <v>1.345540419</v>
      </c>
      <c r="D27" s="11">
        <v>1.4642365590000002</v>
      </c>
      <c r="E27" s="11">
        <v>1.6310668230000001</v>
      </c>
      <c r="F27" s="11">
        <v>1.9226578140000001</v>
      </c>
      <c r="G27" s="11">
        <v>2.0436866280000001</v>
      </c>
      <c r="H27" s="11">
        <v>2.4020402760000001</v>
      </c>
      <c r="I27" s="11">
        <v>2.7420118194999996</v>
      </c>
      <c r="J27" s="11">
        <v>2.9187053657000002</v>
      </c>
      <c r="K27" s="11">
        <v>2.3959778544000003</v>
      </c>
      <c r="L27" s="11">
        <v>2.0835467886000001</v>
      </c>
      <c r="M27" s="11">
        <v>2.1215836624</v>
      </c>
      <c r="N27" s="11">
        <v>2.5031303762000001</v>
      </c>
      <c r="O27" s="11">
        <v>2.6230971605000004</v>
      </c>
      <c r="P27" s="11">
        <v>2.6569444715000001</v>
      </c>
      <c r="Q27" s="11">
        <v>2.6853939825000004</v>
      </c>
      <c r="R27" s="11">
        <v>2.5429220301000006</v>
      </c>
      <c r="S27" s="11">
        <v>3.0745800172999997</v>
      </c>
      <c r="T27" s="11">
        <v>3.2249125899000002</v>
      </c>
      <c r="U27" s="11">
        <v>3.2299133708000003</v>
      </c>
      <c r="V27" s="11">
        <v>3.5732236263999995</v>
      </c>
      <c r="W27" s="11">
        <v>3.6989548224000002</v>
      </c>
      <c r="X27" s="11">
        <v>4.5881583633999998</v>
      </c>
      <c r="Y27" s="11">
        <v>4.6684765181000003</v>
      </c>
      <c r="Z27" s="11">
        <v>4.7423814769999995</v>
      </c>
      <c r="AA27" s="11">
        <v>4.9701871046999999</v>
      </c>
      <c r="AB27" s="11">
        <v>5.1393256955999984</v>
      </c>
      <c r="AC27" s="11">
        <v>6.0391413599000003</v>
      </c>
      <c r="AD27" s="11">
        <v>6.2775457406999999</v>
      </c>
      <c r="AE27" s="11">
        <v>6.3086076902000006</v>
      </c>
      <c r="AF27" s="11">
        <v>6.7428392281000002</v>
      </c>
      <c r="AG27" s="11">
        <v>6.8465889086000002</v>
      </c>
      <c r="AH27" s="11">
        <v>6.8737522500000008</v>
      </c>
      <c r="AI27" s="11">
        <v>7.2251204510000004</v>
      </c>
      <c r="AJ27" s="11">
        <v>7.5908147259000005</v>
      </c>
      <c r="AK27" s="11">
        <v>7.9759322397000005</v>
      </c>
      <c r="AL27" s="11">
        <v>8.0901362011</v>
      </c>
      <c r="AM27" s="11">
        <v>7.9455695308000003</v>
      </c>
      <c r="AN27" s="11">
        <v>8.4931941481000006</v>
      </c>
      <c r="AO27" s="11">
        <v>8.277335302900001</v>
      </c>
      <c r="AP27" s="11">
        <v>9.316718741899999</v>
      </c>
      <c r="AQ27" s="11">
        <v>9.1421102677922743</v>
      </c>
      <c r="AR27" s="11">
        <v>9.3220752728264049</v>
      </c>
      <c r="AS27" s="11">
        <v>9.4823662430844315</v>
      </c>
      <c r="AT27" s="11">
        <v>9.180957256357221</v>
      </c>
      <c r="AU27" s="11">
        <v>8.839898304954799</v>
      </c>
      <c r="AV27" s="11">
        <v>8.7029551575360617</v>
      </c>
      <c r="AW27" s="11">
        <v>8.1350524813200007</v>
      </c>
      <c r="AX27" s="11">
        <v>7.2521347043200013</v>
      </c>
      <c r="AY27" s="11">
        <v>7.3250737914053543</v>
      </c>
      <c r="AZ27" s="11">
        <v>7.4977633148130316</v>
      </c>
      <c r="BA27" s="11">
        <v>8.1126407481696017</v>
      </c>
      <c r="BB27" s="11">
        <v>8.3090064280803855</v>
      </c>
      <c r="BC27" s="11">
        <v>8.2300322272020026</v>
      </c>
      <c r="BD27" s="11">
        <v>8.1891924743830025</v>
      </c>
      <c r="BE27" s="11">
        <v>6.9910884872800025</v>
      </c>
      <c r="BF27" s="12">
        <v>7.2453665324870018</v>
      </c>
      <c r="BG27" s="13">
        <v>3.9211113544457721E-2</v>
      </c>
      <c r="BH27" s="15">
        <v>-1.8163074013234803E-2</v>
      </c>
      <c r="BI27" s="14">
        <v>2.13828171793013E-4</v>
      </c>
    </row>
    <row r="28" spans="1:61" x14ac:dyDescent="0.2">
      <c r="A28" s="8" t="s">
        <v>26</v>
      </c>
      <c r="B28" s="11">
        <v>156.20148922656648</v>
      </c>
      <c r="C28" s="11">
        <v>156.9696305230791</v>
      </c>
      <c r="D28" s="11">
        <v>153.76433253856243</v>
      </c>
      <c r="E28" s="11">
        <v>160.3789718960582</v>
      </c>
      <c r="F28" s="11">
        <v>167.23533140108319</v>
      </c>
      <c r="G28" s="11">
        <v>172.49735444158301</v>
      </c>
      <c r="H28" s="11">
        <v>180.95130537732044</v>
      </c>
      <c r="I28" s="11">
        <v>180.6948551753496</v>
      </c>
      <c r="J28" s="11">
        <v>180.62827182401972</v>
      </c>
      <c r="K28" s="11">
        <v>181.3659915392912</v>
      </c>
      <c r="L28" s="11">
        <v>188.12740521305025</v>
      </c>
      <c r="M28" s="11">
        <v>193.70360387981202</v>
      </c>
      <c r="N28" s="11">
        <v>199.1912711417765</v>
      </c>
      <c r="O28" s="11">
        <v>201.49170562926608</v>
      </c>
      <c r="P28" s="11">
        <v>202.56334588322605</v>
      </c>
      <c r="Q28" s="11">
        <v>195.17716588044976</v>
      </c>
      <c r="R28" s="11">
        <v>194.2925685699546</v>
      </c>
      <c r="S28" s="11">
        <v>191.79130210383789</v>
      </c>
      <c r="T28" s="11">
        <v>191.540257006345</v>
      </c>
      <c r="U28" s="11">
        <v>195.82027950444692</v>
      </c>
      <c r="V28" s="11">
        <v>193.9222209931369</v>
      </c>
      <c r="W28" s="11">
        <v>191.96584125285432</v>
      </c>
      <c r="X28" s="11">
        <v>190.63991903419571</v>
      </c>
      <c r="Y28" s="11">
        <v>190.93573157570739</v>
      </c>
      <c r="Z28" s="11">
        <v>184.93231259909396</v>
      </c>
      <c r="AA28" s="11">
        <v>155.32937361543614</v>
      </c>
      <c r="AB28" s="11">
        <v>143.21045937170325</v>
      </c>
      <c r="AC28" s="11">
        <v>136.6361505008945</v>
      </c>
      <c r="AD28" s="11">
        <v>134.08792482532118</v>
      </c>
      <c r="AE28" s="11">
        <v>128.63905243593601</v>
      </c>
      <c r="AF28" s="11">
        <v>130.18062826154417</v>
      </c>
      <c r="AG28" s="11">
        <v>132.87771078372631</v>
      </c>
      <c r="AH28" s="11">
        <v>127.15932542339984</v>
      </c>
      <c r="AI28" s="11">
        <v>121.64851543051694</v>
      </c>
      <c r="AJ28" s="11">
        <v>113.92412375646202</v>
      </c>
      <c r="AK28" s="11">
        <v>124.09675857365727</v>
      </c>
      <c r="AL28" s="11">
        <v>125.08851071034651</v>
      </c>
      <c r="AM28" s="11">
        <v>120.78100178101593</v>
      </c>
      <c r="AN28" s="11">
        <v>123.99704806520715</v>
      </c>
      <c r="AO28" s="11">
        <v>124.84376970574203</v>
      </c>
      <c r="AP28" s="11">
        <v>123.42563348392468</v>
      </c>
      <c r="AQ28" s="11">
        <v>125.96920056284411</v>
      </c>
      <c r="AR28" s="11">
        <v>125.55381114332259</v>
      </c>
      <c r="AS28" s="11">
        <v>120.32619678509374</v>
      </c>
      <c r="AT28" s="11">
        <v>113.53141050413839</v>
      </c>
      <c r="AU28" s="11">
        <v>116.52298415652365</v>
      </c>
      <c r="AV28" s="11">
        <v>113.07398883441373</v>
      </c>
      <c r="AW28" s="11">
        <v>109.31070455664792</v>
      </c>
      <c r="AX28" s="11">
        <v>104.98007471676887</v>
      </c>
      <c r="AY28" s="11">
        <v>101.97365606376609</v>
      </c>
      <c r="AZ28" s="11">
        <v>102.77308922914348</v>
      </c>
      <c r="BA28" s="11">
        <v>104.79078681610218</v>
      </c>
      <c r="BB28" s="11">
        <v>102.93656005497925</v>
      </c>
      <c r="BC28" s="11">
        <v>101.91628224878016</v>
      </c>
      <c r="BD28" s="11">
        <v>98.222273354096345</v>
      </c>
      <c r="BE28" s="11">
        <v>87.941149571987594</v>
      </c>
      <c r="BF28" s="12">
        <v>92.396200827686883</v>
      </c>
      <c r="BG28" s="13">
        <v>5.3537980284024567E-2</v>
      </c>
      <c r="BH28" s="15">
        <v>-1.9993084948318862E-2</v>
      </c>
      <c r="BI28" s="14">
        <v>2.7268338482280647E-3</v>
      </c>
    </row>
    <row r="29" spans="1:61" x14ac:dyDescent="0.2">
      <c r="A29" s="8" t="s">
        <v>27</v>
      </c>
      <c r="B29" s="11">
        <v>47.709174563180007</v>
      </c>
      <c r="C29" s="11">
        <v>54.281656356040003</v>
      </c>
      <c r="D29" s="11">
        <v>54.018275061119994</v>
      </c>
      <c r="E29" s="11">
        <v>56.094669892360002</v>
      </c>
      <c r="F29" s="11">
        <v>63.90701053834001</v>
      </c>
      <c r="G29" s="11">
        <v>67.531658558900006</v>
      </c>
      <c r="H29" s="11">
        <v>63.161910924200001</v>
      </c>
      <c r="I29" s="11">
        <v>66.636027446779991</v>
      </c>
      <c r="J29" s="11">
        <v>64.981344986520014</v>
      </c>
      <c r="K29" s="11">
        <v>59.204795214640008</v>
      </c>
      <c r="L29" s="11">
        <v>56.423518733319995</v>
      </c>
      <c r="M29" s="11">
        <v>62.489240886480005</v>
      </c>
      <c r="N29" s="11">
        <v>63.898609469080007</v>
      </c>
      <c r="O29" s="11">
        <v>65.717366702579994</v>
      </c>
      <c r="P29" s="11">
        <v>66.242353096179997</v>
      </c>
      <c r="Q29" s="11">
        <v>66.177681975660022</v>
      </c>
      <c r="R29" s="11">
        <v>58.920657920763439</v>
      </c>
      <c r="S29" s="11">
        <v>57.397613542759657</v>
      </c>
      <c r="T29" s="11">
        <v>54.393063154253653</v>
      </c>
      <c r="U29" s="11">
        <v>55.306682107354618</v>
      </c>
      <c r="V29" s="11">
        <v>62.669805773934613</v>
      </c>
      <c r="W29" s="11">
        <v>63.597478507853467</v>
      </c>
      <c r="X29" s="11">
        <v>60.977837759909931</v>
      </c>
      <c r="Y29" s="11">
        <v>59.663835495705584</v>
      </c>
      <c r="Z29" s="11">
        <v>53.984502077729935</v>
      </c>
      <c r="AA29" s="11">
        <v>55.846339405980004</v>
      </c>
      <c r="AB29" s="11">
        <v>65.521532816481553</v>
      </c>
      <c r="AC29" s="11">
        <v>59.994006402773834</v>
      </c>
      <c r="AD29" s="11">
        <v>63.375456351914032</v>
      </c>
      <c r="AE29" s="11">
        <v>68.189234007168778</v>
      </c>
      <c r="AF29" s="11">
        <v>65.380098869164755</v>
      </c>
      <c r="AG29" s="11">
        <v>79.077812108115026</v>
      </c>
      <c r="AH29" s="11">
        <v>69.165854857510993</v>
      </c>
      <c r="AI29" s="11">
        <v>64.861523695179457</v>
      </c>
      <c r="AJ29" s="11">
        <v>61.495231220521219</v>
      </c>
      <c r="AK29" s="11">
        <v>57.525178078943753</v>
      </c>
      <c r="AL29" s="11">
        <v>57.679695957432642</v>
      </c>
      <c r="AM29" s="11">
        <v>56.791371944928557</v>
      </c>
      <c r="AN29" s="11">
        <v>61.99009642846876</v>
      </c>
      <c r="AO29" s="11">
        <v>56.010217170844776</v>
      </c>
      <c r="AP29" s="11">
        <v>53.278996571350049</v>
      </c>
      <c r="AQ29" s="11">
        <v>61.671358527579528</v>
      </c>
      <c r="AR29" s="11">
        <v>56.838397654615072</v>
      </c>
      <c r="AS29" s="11">
        <v>54.155557694891996</v>
      </c>
      <c r="AT29" s="11">
        <v>50.554653900012504</v>
      </c>
      <c r="AU29" s="11">
        <v>51.260133490538244</v>
      </c>
      <c r="AV29" s="11">
        <v>46.299776406366249</v>
      </c>
      <c r="AW29" s="11">
        <v>40.912956271884269</v>
      </c>
      <c r="AX29" s="11">
        <v>43.368197352860555</v>
      </c>
      <c r="AY29" s="11">
        <v>40.017928467929309</v>
      </c>
      <c r="AZ29" s="11">
        <v>36.737804372817692</v>
      </c>
      <c r="BA29" s="11">
        <v>37.90138276180285</v>
      </c>
      <c r="BB29" s="11">
        <v>35.288307976521203</v>
      </c>
      <c r="BC29" s="11">
        <v>35.590041325912885</v>
      </c>
      <c r="BD29" s="11">
        <v>32.458125197702472</v>
      </c>
      <c r="BE29" s="11">
        <v>26.830469971563133</v>
      </c>
      <c r="BF29" s="12">
        <v>28.097126192977775</v>
      </c>
      <c r="BG29" s="13">
        <v>5.0078684822319142E-2</v>
      </c>
      <c r="BH29" s="15">
        <v>-4.8720142969675639E-2</v>
      </c>
      <c r="BI29" s="14">
        <v>8.2921369119745016E-4</v>
      </c>
    </row>
    <row r="30" spans="1:61" x14ac:dyDescent="0.2">
      <c r="A30" s="8" t="s">
        <v>28</v>
      </c>
      <c r="B30" s="11">
        <v>0</v>
      </c>
      <c r="C30" s="11">
        <v>0</v>
      </c>
      <c r="D30" s="11">
        <v>0</v>
      </c>
      <c r="E30" s="11">
        <v>0</v>
      </c>
      <c r="F30" s="11">
        <v>0</v>
      </c>
      <c r="G30" s="11">
        <v>0</v>
      </c>
      <c r="H30" s="11">
        <v>0</v>
      </c>
      <c r="I30" s="11">
        <v>0</v>
      </c>
      <c r="J30" s="11">
        <v>0</v>
      </c>
      <c r="K30" s="11">
        <v>0</v>
      </c>
      <c r="L30" s="11">
        <v>0</v>
      </c>
      <c r="M30" s="11">
        <v>0</v>
      </c>
      <c r="N30" s="11">
        <v>0</v>
      </c>
      <c r="O30" s="11">
        <v>0</v>
      </c>
      <c r="P30" s="11">
        <v>0</v>
      </c>
      <c r="Q30" s="11">
        <v>0</v>
      </c>
      <c r="R30" s="11">
        <v>0</v>
      </c>
      <c r="S30" s="11">
        <v>0</v>
      </c>
      <c r="T30" s="11">
        <v>0</v>
      </c>
      <c r="U30" s="11">
        <v>0</v>
      </c>
      <c r="V30" s="11">
        <v>38.460509443759022</v>
      </c>
      <c r="W30" s="11">
        <v>38.481198520982957</v>
      </c>
      <c r="X30" s="11">
        <v>38.9602923635588</v>
      </c>
      <c r="Y30" s="11">
        <v>37.970498011484693</v>
      </c>
      <c r="Z30" s="11">
        <v>39.186289137509803</v>
      </c>
      <c r="AA30" s="11">
        <v>41.068896910458292</v>
      </c>
      <c r="AB30" s="11">
        <v>37.506717858443281</v>
      </c>
      <c r="AC30" s="11">
        <v>27.227019610424595</v>
      </c>
      <c r="AD30" s="11">
        <v>22.69624776083371</v>
      </c>
      <c r="AE30" s="11">
        <v>22.66441205830797</v>
      </c>
      <c r="AF30" s="11">
        <v>20.480396171782999</v>
      </c>
      <c r="AG30" s="11">
        <v>21.665290129597494</v>
      </c>
      <c r="AH30" s="11">
        <v>21.367259165616524</v>
      </c>
      <c r="AI30" s="11">
        <v>18.804407437282766</v>
      </c>
      <c r="AJ30" s="11">
        <v>17.254376886424094</v>
      </c>
      <c r="AK30" s="11">
        <v>17.755884533922611</v>
      </c>
      <c r="AL30" s="11">
        <v>18.354887488969855</v>
      </c>
      <c r="AM30" s="11">
        <v>18.362612289999316</v>
      </c>
      <c r="AN30" s="11">
        <v>20.341366798487865</v>
      </c>
      <c r="AO30" s="11">
        <v>20.398013404619956</v>
      </c>
      <c r="AP30" s="11">
        <v>20.343258615855298</v>
      </c>
      <c r="AQ30" s="11">
        <v>19.954479820183831</v>
      </c>
      <c r="AR30" s="11">
        <v>23.68478360630035</v>
      </c>
      <c r="AS30" s="11">
        <v>21.542621238300107</v>
      </c>
      <c r="AT30" s="11">
        <v>18.581710394831532</v>
      </c>
      <c r="AU30" s="11">
        <v>23.433973144390322</v>
      </c>
      <c r="AV30" s="11">
        <v>23.475007266656384</v>
      </c>
      <c r="AW30" s="11">
        <v>22.82645165145556</v>
      </c>
      <c r="AX30" s="11">
        <v>24.469601124270273</v>
      </c>
      <c r="AY30" s="11">
        <v>23.524795773277848</v>
      </c>
      <c r="AZ30" s="11">
        <v>21.355080263646474</v>
      </c>
      <c r="BA30" s="11">
        <v>22.087467935580062</v>
      </c>
      <c r="BB30" s="11">
        <v>24.595925339797692</v>
      </c>
      <c r="BC30" s="11">
        <v>24.140123973640563</v>
      </c>
      <c r="BD30" s="11">
        <v>18.309016616690482</v>
      </c>
      <c r="BE30" s="11">
        <v>15.887027652645443</v>
      </c>
      <c r="BF30" s="12">
        <v>17.991218013720587</v>
      </c>
      <c r="BG30" s="13">
        <v>0.13554967086453851</v>
      </c>
      <c r="BH30" s="15">
        <v>-2.6254456449945285E-2</v>
      </c>
      <c r="BI30" s="14">
        <v>5.3096406357828346E-4</v>
      </c>
    </row>
    <row r="31" spans="1:61" x14ac:dyDescent="0.2">
      <c r="A31" s="8" t="s">
        <v>29</v>
      </c>
      <c r="B31" s="11">
        <v>24.742679525813259</v>
      </c>
      <c r="C31" s="11">
        <v>28.084303937812585</v>
      </c>
      <c r="D31" s="11">
        <v>28.873022496350192</v>
      </c>
      <c r="E31" s="11">
        <v>33.158795419253067</v>
      </c>
      <c r="F31" s="11">
        <v>38.859456195936829</v>
      </c>
      <c r="G31" s="11">
        <v>43.171360346070912</v>
      </c>
      <c r="H31" s="11">
        <v>43.3494258585268</v>
      </c>
      <c r="I31" s="11">
        <v>44.833987531000005</v>
      </c>
      <c r="J31" s="11">
        <v>50.473107601000009</v>
      </c>
      <c r="K31" s="11">
        <v>46.021633994999995</v>
      </c>
      <c r="L31" s="11">
        <v>46.954906688400008</v>
      </c>
      <c r="M31" s="11">
        <v>53.263952148000001</v>
      </c>
      <c r="N31" s="11">
        <v>52.499971406000007</v>
      </c>
      <c r="O31" s="11">
        <v>55.485803534698221</v>
      </c>
      <c r="P31" s="11">
        <v>57.409149488243727</v>
      </c>
      <c r="Q31" s="11">
        <v>57.466832139964559</v>
      </c>
      <c r="R31" s="11">
        <v>48.49535257210615</v>
      </c>
      <c r="S31" s="11">
        <v>46.965492168295683</v>
      </c>
      <c r="T31" s="11">
        <v>45.49450980737646</v>
      </c>
      <c r="U31" s="11">
        <v>48.250541040027109</v>
      </c>
      <c r="V31" s="11">
        <v>53.358505767589392</v>
      </c>
      <c r="W31" s="11">
        <v>53.187401004808891</v>
      </c>
      <c r="X31" s="11">
        <v>56.011566062141149</v>
      </c>
      <c r="Y31" s="11">
        <v>55.255099267375698</v>
      </c>
      <c r="Z31" s="11">
        <v>55.662782016366926</v>
      </c>
      <c r="AA31" s="11">
        <v>57.483254520977468</v>
      </c>
      <c r="AB31" s="11">
        <v>56.720753273073441</v>
      </c>
      <c r="AC31" s="11">
        <v>54.63399805543559</v>
      </c>
      <c r="AD31" s="11">
        <v>56.313060234300607</v>
      </c>
      <c r="AE31" s="11">
        <v>62.898384512028827</v>
      </c>
      <c r="AF31" s="11">
        <v>58.603723099696062</v>
      </c>
      <c r="AG31" s="11">
        <v>64.821915846191843</v>
      </c>
      <c r="AH31" s="11">
        <v>62.837438363773344</v>
      </c>
      <c r="AI31" s="11">
        <v>60.202368795322961</v>
      </c>
      <c r="AJ31" s="11">
        <v>59.867311829170383</v>
      </c>
      <c r="AK31" s="11">
        <v>58.847214777291882</v>
      </c>
      <c r="AL31" s="11">
        <v>63.831117480427473</v>
      </c>
      <c r="AM31" s="11">
        <v>66.642638657944602</v>
      </c>
      <c r="AN31" s="11">
        <v>74.887636914679987</v>
      </c>
      <c r="AO31" s="11">
        <v>68.773534005772234</v>
      </c>
      <c r="AP31" s="11">
        <v>58.185752178398303</v>
      </c>
      <c r="AQ31" s="11">
        <v>68.542489132030241</v>
      </c>
      <c r="AR31" s="11">
        <v>66.312411717793779</v>
      </c>
      <c r="AS31" s="11">
        <v>58.584235924671205</v>
      </c>
      <c r="AT31" s="11">
        <v>56.186145857831917</v>
      </c>
      <c r="AU31" s="11">
        <v>63.915201196110793</v>
      </c>
      <c r="AV31" s="11">
        <v>57.078654827772162</v>
      </c>
      <c r="AW31" s="11">
        <v>51.045181448744621</v>
      </c>
      <c r="AX31" s="11">
        <v>52.049189333297043</v>
      </c>
      <c r="AY31" s="11">
        <v>47.6604258781448</v>
      </c>
      <c r="AZ31" s="11">
        <v>44.941205391327713</v>
      </c>
      <c r="BA31" s="11">
        <v>47.706268102880351</v>
      </c>
      <c r="BB31" s="11">
        <v>44.998171644689357</v>
      </c>
      <c r="BC31" s="11">
        <v>46.531891717546145</v>
      </c>
      <c r="BD31" s="11">
        <v>43.09585002950277</v>
      </c>
      <c r="BE31" s="11">
        <v>36.736917239983754</v>
      </c>
      <c r="BF31" s="12">
        <v>37.190091296452358</v>
      </c>
      <c r="BG31" s="13">
        <v>1.5109180607856043E-2</v>
      </c>
      <c r="BH31" s="15">
        <v>-4.1934169053879145E-2</v>
      </c>
      <c r="BI31" s="14">
        <v>1.0975689352745548E-3</v>
      </c>
    </row>
    <row r="32" spans="1:61" x14ac:dyDescent="0.2">
      <c r="A32" s="8" t="s">
        <v>30</v>
      </c>
      <c r="B32" s="11">
        <v>329.44570428459048</v>
      </c>
      <c r="C32" s="11">
        <v>330.97658983796265</v>
      </c>
      <c r="D32" s="11">
        <v>355.93495291506207</v>
      </c>
      <c r="E32" s="11">
        <v>369.27970358583536</v>
      </c>
      <c r="F32" s="11">
        <v>404.40605072287758</v>
      </c>
      <c r="G32" s="11">
        <v>433.73402569249913</v>
      </c>
      <c r="H32" s="11">
        <v>453.56998463878961</v>
      </c>
      <c r="I32" s="11">
        <v>477.78595356280567</v>
      </c>
      <c r="J32" s="11">
        <v>518.8168970590624</v>
      </c>
      <c r="K32" s="11">
        <v>500.47749729142237</v>
      </c>
      <c r="L32" s="11">
        <v>457.11227166687809</v>
      </c>
      <c r="M32" s="11">
        <v>509.5858039568713</v>
      </c>
      <c r="N32" s="11">
        <v>493.07682273233729</v>
      </c>
      <c r="O32" s="11">
        <v>497.65549731068774</v>
      </c>
      <c r="P32" s="11">
        <v>510.16971824477184</v>
      </c>
      <c r="Q32" s="11">
        <v>485.03514982202796</v>
      </c>
      <c r="R32" s="11">
        <v>441.82812847888971</v>
      </c>
      <c r="S32" s="11">
        <v>418.58723742836298</v>
      </c>
      <c r="T32" s="11">
        <v>402.80272374672734</v>
      </c>
      <c r="U32" s="11">
        <v>387.69415102226031</v>
      </c>
      <c r="V32" s="11">
        <v>381.81766714341404</v>
      </c>
      <c r="W32" s="11">
        <v>369.91411300478114</v>
      </c>
      <c r="X32" s="11">
        <v>362.37382904285664</v>
      </c>
      <c r="Y32" s="11">
        <v>359.13853572088419</v>
      </c>
      <c r="Z32" s="11">
        <v>370.49697207380791</v>
      </c>
      <c r="AA32" s="11">
        <v>367.24124105196319</v>
      </c>
      <c r="AB32" s="11">
        <v>390.664702417836</v>
      </c>
      <c r="AC32" s="11">
        <v>379.44317143254517</v>
      </c>
      <c r="AD32" s="11">
        <v>362.03008404479203</v>
      </c>
      <c r="AE32" s="11">
        <v>348.74280910682097</v>
      </c>
      <c r="AF32" s="11">
        <v>356.16136176884839</v>
      </c>
      <c r="AG32" s="11">
        <v>372.53567875361983</v>
      </c>
      <c r="AH32" s="11">
        <v>361.15774462130707</v>
      </c>
      <c r="AI32" s="11">
        <v>384.86412331789143</v>
      </c>
      <c r="AJ32" s="11">
        <v>384.36304611469615</v>
      </c>
      <c r="AK32" s="11">
        <v>381.49977765265811</v>
      </c>
      <c r="AL32" s="11">
        <v>383.40746559350259</v>
      </c>
      <c r="AM32" s="11">
        <v>380.13045972451067</v>
      </c>
      <c r="AN32" s="11">
        <v>387.16293623861225</v>
      </c>
      <c r="AO32" s="11">
        <v>389.10860163104144</v>
      </c>
      <c r="AP32" s="11">
        <v>389.77074035061884</v>
      </c>
      <c r="AQ32" s="11">
        <v>380.05182522358388</v>
      </c>
      <c r="AR32" s="11">
        <v>370.46447236958085</v>
      </c>
      <c r="AS32" s="11">
        <v>369.74678132901363</v>
      </c>
      <c r="AT32" s="11">
        <v>354.80286358440515</v>
      </c>
      <c r="AU32" s="11">
        <v>360.36216086818246</v>
      </c>
      <c r="AV32" s="11">
        <v>334.14749707034997</v>
      </c>
      <c r="AW32" s="11">
        <v>335.56328688126439</v>
      </c>
      <c r="AX32" s="11">
        <v>334.92863090273477</v>
      </c>
      <c r="AY32" s="11">
        <v>301.50863870742393</v>
      </c>
      <c r="AZ32" s="11">
        <v>307.48251662402765</v>
      </c>
      <c r="BA32" s="11">
        <v>313.0854276246825</v>
      </c>
      <c r="BB32" s="11">
        <v>317.81830588766991</v>
      </c>
      <c r="BC32" s="11">
        <v>306.69397575979423</v>
      </c>
      <c r="BD32" s="11">
        <v>299.28708741868871</v>
      </c>
      <c r="BE32" s="11">
        <v>251.5501141945378</v>
      </c>
      <c r="BF32" s="12">
        <v>273.55155646575588</v>
      </c>
      <c r="BG32" s="13">
        <v>9.044280764153334E-2</v>
      </c>
      <c r="BH32" s="15">
        <v>-1.9810383012905164E-2</v>
      </c>
      <c r="BI32" s="14">
        <v>8.0731635795004801E-3</v>
      </c>
    </row>
    <row r="33" spans="1:61" x14ac:dyDescent="0.2">
      <c r="A33" s="8" t="s">
        <v>31</v>
      </c>
      <c r="B33" s="11">
        <v>910.41384644070831</v>
      </c>
      <c r="C33" s="11">
        <v>901.0377980138328</v>
      </c>
      <c r="D33" s="11">
        <v>892.41612047997819</v>
      </c>
      <c r="E33" s="11">
        <v>944.75539296144393</v>
      </c>
      <c r="F33" s="11">
        <v>1011.9243712007434</v>
      </c>
      <c r="G33" s="11">
        <v>1043.3942686615903</v>
      </c>
      <c r="H33" s="11">
        <v>1045.1212740290819</v>
      </c>
      <c r="I33" s="11">
        <v>1067.3267033382542</v>
      </c>
      <c r="J33" s="11">
        <v>1116.4243956767659</v>
      </c>
      <c r="K33" s="11">
        <v>1085.3204695056695</v>
      </c>
      <c r="L33" s="11">
        <v>1025.2997072400949</v>
      </c>
      <c r="M33" s="11">
        <v>1093.4117731718065</v>
      </c>
      <c r="N33" s="11">
        <v>1072.513621774355</v>
      </c>
      <c r="O33" s="11">
        <v>1052.7454965399209</v>
      </c>
      <c r="P33" s="11">
        <v>1104.1950785402844</v>
      </c>
      <c r="Q33" s="11">
        <v>1077.8105888566306</v>
      </c>
      <c r="R33" s="11">
        <v>1043.9031737893115</v>
      </c>
      <c r="S33" s="11">
        <v>1003.3332309115536</v>
      </c>
      <c r="T33" s="11">
        <v>1017.9506773603072</v>
      </c>
      <c r="U33" s="11">
        <v>1038.3350074842213</v>
      </c>
      <c r="V33" s="11">
        <v>1045.8139082910973</v>
      </c>
      <c r="W33" s="11">
        <v>1037.2673261632472</v>
      </c>
      <c r="X33" s="11">
        <v>1031.4312799667077</v>
      </c>
      <c r="Y33" s="11">
        <v>1017.0153615268052</v>
      </c>
      <c r="Z33" s="11">
        <v>1003.8150947462854</v>
      </c>
      <c r="AA33" s="11">
        <v>1007.6058813606267</v>
      </c>
      <c r="AB33" s="11">
        <v>969.70321026522925</v>
      </c>
      <c r="AC33" s="11">
        <v>923.71578641621613</v>
      </c>
      <c r="AD33" s="11">
        <v>916.27243624814434</v>
      </c>
      <c r="AE33" s="11">
        <v>896.93151141917178</v>
      </c>
      <c r="AF33" s="11">
        <v>889.40096887501295</v>
      </c>
      <c r="AG33" s="11">
        <v>914.84453762317014</v>
      </c>
      <c r="AH33" s="11">
        <v>887.99335532922589</v>
      </c>
      <c r="AI33" s="11">
        <v>879.03618431822872</v>
      </c>
      <c r="AJ33" s="11">
        <v>855.91547088362609</v>
      </c>
      <c r="AK33" s="11">
        <v>854.42831400453474</v>
      </c>
      <c r="AL33" s="11">
        <v>871.67255396098449</v>
      </c>
      <c r="AM33" s="11">
        <v>859.04731797950535</v>
      </c>
      <c r="AN33" s="11">
        <v>861.99141276048761</v>
      </c>
      <c r="AO33" s="11">
        <v>847.52576672442274</v>
      </c>
      <c r="AP33" s="11">
        <v>826.31763002991534</v>
      </c>
      <c r="AQ33" s="11">
        <v>843.77714802887874</v>
      </c>
      <c r="AR33" s="11">
        <v>811.06820516096388</v>
      </c>
      <c r="AS33" s="11">
        <v>809.36841343896833</v>
      </c>
      <c r="AT33" s="11">
        <v>753.58985135223952</v>
      </c>
      <c r="AU33" s="11">
        <v>783.16326024122816</v>
      </c>
      <c r="AV33" s="11">
        <v>763.68991385910056</v>
      </c>
      <c r="AW33" s="11">
        <v>773.0012636949873</v>
      </c>
      <c r="AX33" s="11">
        <v>797.57154298270063</v>
      </c>
      <c r="AY33" s="11">
        <v>751.08081743454977</v>
      </c>
      <c r="AZ33" s="11">
        <v>755.63099826963617</v>
      </c>
      <c r="BA33" s="11">
        <v>770.45717858047294</v>
      </c>
      <c r="BB33" s="11">
        <v>760.94865197173613</v>
      </c>
      <c r="BC33" s="11">
        <v>733.11218503952284</v>
      </c>
      <c r="BD33" s="11">
        <v>680.07604134311407</v>
      </c>
      <c r="BE33" s="11">
        <v>600.78500061489956</v>
      </c>
      <c r="BF33" s="12">
        <v>628.89498799335274</v>
      </c>
      <c r="BG33" s="13">
        <v>4.9656678037941049E-2</v>
      </c>
      <c r="BH33" s="15">
        <v>-1.9232405570132616E-2</v>
      </c>
      <c r="BI33" s="14">
        <v>1.8560201879289636E-2</v>
      </c>
    </row>
    <row r="34" spans="1:61" x14ac:dyDescent="0.2">
      <c r="A34" s="8" t="s">
        <v>32</v>
      </c>
      <c r="B34" s="11">
        <v>22.5119749582</v>
      </c>
      <c r="C34" s="11">
        <v>23.730474640200004</v>
      </c>
      <c r="D34" s="11">
        <v>25.962036995000002</v>
      </c>
      <c r="E34" s="11">
        <v>27.221028712699997</v>
      </c>
      <c r="F34" s="11">
        <v>27.841370412</v>
      </c>
      <c r="G34" s="11">
        <v>29.822265400397001</v>
      </c>
      <c r="H34" s="11">
        <v>37.219413936820672</v>
      </c>
      <c r="I34" s="11">
        <v>41.860560914598636</v>
      </c>
      <c r="J34" s="11">
        <v>48.938185264471095</v>
      </c>
      <c r="K34" s="11">
        <v>48.249152857757494</v>
      </c>
      <c r="L34" s="11">
        <v>56.170727523386503</v>
      </c>
      <c r="M34" s="11">
        <v>63.064124786277794</v>
      </c>
      <c r="N34" s="11">
        <v>67.132879139190692</v>
      </c>
      <c r="O34" s="11">
        <v>65.207258466691897</v>
      </c>
      <c r="P34" s="11">
        <v>54.083288666782252</v>
      </c>
      <c r="Q34" s="11">
        <v>52.938839753996888</v>
      </c>
      <c r="R34" s="11">
        <v>52.596257134972134</v>
      </c>
      <c r="S34" s="11">
        <v>52.584449168137517</v>
      </c>
      <c r="T34" s="11">
        <v>54.844531828522989</v>
      </c>
      <c r="U34" s="11">
        <v>56.882349781615126</v>
      </c>
      <c r="V34" s="11">
        <v>60.227702783222909</v>
      </c>
      <c r="W34" s="11">
        <v>60.13429325772244</v>
      </c>
      <c r="X34" s="11">
        <v>67.061036420978951</v>
      </c>
      <c r="Y34" s="11">
        <v>71.653260164328373</v>
      </c>
      <c r="Z34" s="11">
        <v>78.500686112853941</v>
      </c>
      <c r="AA34" s="11">
        <v>81.520863377459264</v>
      </c>
      <c r="AB34" s="11">
        <v>81.547222415564335</v>
      </c>
      <c r="AC34" s="11">
        <v>84.188659608101347</v>
      </c>
      <c r="AD34" s="11">
        <v>85.37486710608826</v>
      </c>
      <c r="AE34" s="11">
        <v>86.688225688563747</v>
      </c>
      <c r="AF34" s="11">
        <v>88.722511965606643</v>
      </c>
      <c r="AG34" s="11">
        <v>89.886813035831295</v>
      </c>
      <c r="AH34" s="11">
        <v>93.329992883863383</v>
      </c>
      <c r="AI34" s="11">
        <v>98.801802240519024</v>
      </c>
      <c r="AJ34" s="11">
        <v>97.273180844336864</v>
      </c>
      <c r="AK34" s="11">
        <v>102.60269690839313</v>
      </c>
      <c r="AL34" s="11">
        <v>104.72703839477259</v>
      </c>
      <c r="AM34" s="11">
        <v>103.74495235177454</v>
      </c>
      <c r="AN34" s="11">
        <v>107.47809153286195</v>
      </c>
      <c r="AO34" s="11">
        <v>107.4359813740449</v>
      </c>
      <c r="AP34" s="11">
        <v>107.77825609055675</v>
      </c>
      <c r="AQ34" s="11">
        <v>108.28781008229655</v>
      </c>
      <c r="AR34" s="11">
        <v>112.75082804202304</v>
      </c>
      <c r="AS34" s="11">
        <v>107.76116135600157</v>
      </c>
      <c r="AT34" s="11">
        <v>102.67789732316623</v>
      </c>
      <c r="AU34" s="11">
        <v>94.602629126624123</v>
      </c>
      <c r="AV34" s="11">
        <v>94.48825664643914</v>
      </c>
      <c r="AW34" s="11">
        <v>88.227619057549504</v>
      </c>
      <c r="AX34" s="11">
        <v>79.130061012173755</v>
      </c>
      <c r="AY34" s="11">
        <v>75.588822153119025</v>
      </c>
      <c r="AZ34" s="11">
        <v>73.231384248805384</v>
      </c>
      <c r="BA34" s="11">
        <v>69.825822177359299</v>
      </c>
      <c r="BB34" s="11">
        <v>54.493068819927117</v>
      </c>
      <c r="BC34" s="11">
        <v>72.688812753026582</v>
      </c>
      <c r="BD34" s="11">
        <v>68.558205903270263</v>
      </c>
      <c r="BE34" s="11">
        <v>55.987219959336649</v>
      </c>
      <c r="BF34" s="12">
        <v>56.503654027795363</v>
      </c>
      <c r="BG34" s="13">
        <v>1.198913967382631E-2</v>
      </c>
      <c r="BH34" s="15">
        <v>-5.0117536750060365E-2</v>
      </c>
      <c r="BI34" s="14">
        <v>1.6675585681158323E-3</v>
      </c>
    </row>
    <row r="35" spans="1:61" x14ac:dyDescent="0.2">
      <c r="A35" s="8" t="s">
        <v>33</v>
      </c>
      <c r="B35" s="11">
        <v>59.502718567327726</v>
      </c>
      <c r="C35" s="11">
        <v>59.348078204345946</v>
      </c>
      <c r="D35" s="11">
        <v>55.282487010913044</v>
      </c>
      <c r="E35" s="11">
        <v>56.421116543972815</v>
      </c>
      <c r="F35" s="11">
        <v>59.530494445851502</v>
      </c>
      <c r="G35" s="11">
        <v>62.968703384336514</v>
      </c>
      <c r="H35" s="11">
        <v>64.080767569488557</v>
      </c>
      <c r="I35" s="11">
        <v>65.443059970985246</v>
      </c>
      <c r="J35" s="11">
        <v>69.889570031896</v>
      </c>
      <c r="K35" s="11">
        <v>71.706927736899615</v>
      </c>
      <c r="L35" s="11">
        <v>72.812397889850274</v>
      </c>
      <c r="M35" s="11">
        <v>76.079493087548016</v>
      </c>
      <c r="N35" s="11">
        <v>80.512704413278641</v>
      </c>
      <c r="O35" s="11">
        <v>85.484965130637434</v>
      </c>
      <c r="P35" s="11">
        <v>84.387847838974665</v>
      </c>
      <c r="Q35" s="11">
        <v>83.101752155240177</v>
      </c>
      <c r="R35" s="11">
        <v>81.466603519869466</v>
      </c>
      <c r="S35" s="11">
        <v>81.576957251329091</v>
      </c>
      <c r="T35" s="11">
        <v>77.761197485308642</v>
      </c>
      <c r="U35" s="11">
        <v>79.279404928992335</v>
      </c>
      <c r="V35" s="11">
        <v>79.526354093650411</v>
      </c>
      <c r="W35" s="11">
        <v>77.909015988714202</v>
      </c>
      <c r="X35" s="11">
        <v>79.198594794959192</v>
      </c>
      <c r="Y35" s="11">
        <v>75.056122317554653</v>
      </c>
      <c r="Z35" s="11">
        <v>71.338962287380568</v>
      </c>
      <c r="AA35" s="11">
        <v>70.922283592605652</v>
      </c>
      <c r="AB35" s="11">
        <v>65.646848181967897</v>
      </c>
      <c r="AC35" s="11">
        <v>62.085281490668649</v>
      </c>
      <c r="AD35" s="11">
        <v>58.781350661730301</v>
      </c>
      <c r="AE35" s="11">
        <v>58.186868292578687</v>
      </c>
      <c r="AF35" s="11">
        <v>57.92326364017319</v>
      </c>
      <c r="AG35" s="11">
        <v>58.757453571965506</v>
      </c>
      <c r="AH35" s="11">
        <v>57.249525916025021</v>
      </c>
      <c r="AI35" s="11">
        <v>57.877595128028801</v>
      </c>
      <c r="AJ35" s="11">
        <v>58.620243022569568</v>
      </c>
      <c r="AK35" s="11">
        <v>55.316719687891727</v>
      </c>
      <c r="AL35" s="11">
        <v>56.673316994498187</v>
      </c>
      <c r="AM35" s="11">
        <v>55.928431741163898</v>
      </c>
      <c r="AN35" s="11">
        <v>58.024972389573243</v>
      </c>
      <c r="AO35" s="11">
        <v>57.344361110019321</v>
      </c>
      <c r="AP35" s="11">
        <v>57.530686134408562</v>
      </c>
      <c r="AQ35" s="11">
        <v>57.403368490078861</v>
      </c>
      <c r="AR35" s="11">
        <v>55.405866025189297</v>
      </c>
      <c r="AS35" s="11">
        <v>54.193253421390722</v>
      </c>
      <c r="AT35" s="11">
        <v>48.22808167874831</v>
      </c>
      <c r="AU35" s="11">
        <v>48.707748551788441</v>
      </c>
      <c r="AV35" s="11">
        <v>48.682664687779457</v>
      </c>
      <c r="AW35" s="11">
        <v>44.599930820483351</v>
      </c>
      <c r="AX35" s="11">
        <v>41.997708808974139</v>
      </c>
      <c r="AY35" s="11">
        <v>41.292576047234149</v>
      </c>
      <c r="AZ35" s="11">
        <v>43.843075531989527</v>
      </c>
      <c r="BA35" s="11">
        <v>44.674972077259469</v>
      </c>
      <c r="BB35" s="11">
        <v>46.91877399951975</v>
      </c>
      <c r="BC35" s="11">
        <v>47.336722628586145</v>
      </c>
      <c r="BD35" s="11">
        <v>47.126217757365694</v>
      </c>
      <c r="BE35" s="11">
        <v>44.594528985085297</v>
      </c>
      <c r="BF35" s="12">
        <v>45.71867520471875</v>
      </c>
      <c r="BG35" s="13">
        <v>2.8016953928312605E-2</v>
      </c>
      <c r="BH35" s="15">
        <v>-6.2619262317121782E-3</v>
      </c>
      <c r="BI35" s="14">
        <v>1.3492679344778342E-3</v>
      </c>
    </row>
    <row r="36" spans="1:61" x14ac:dyDescent="0.2">
      <c r="A36" s="8" t="s">
        <v>34</v>
      </c>
      <c r="B36" s="11">
        <v>1.4972161402704001</v>
      </c>
      <c r="C36" s="11">
        <v>1.6026794123856003</v>
      </c>
      <c r="D36" s="11">
        <v>1.5459422036064003</v>
      </c>
      <c r="E36" s="11">
        <v>1.6548859176096</v>
      </c>
      <c r="F36" s="11">
        <v>1.5064288446672003</v>
      </c>
      <c r="G36" s="11">
        <v>1.5281973288592001</v>
      </c>
      <c r="H36" s="11">
        <v>1.6630349148879999</v>
      </c>
      <c r="I36" s="11">
        <v>1.7798646038080006</v>
      </c>
      <c r="J36" s="11">
        <v>2.0353892799711999</v>
      </c>
      <c r="K36" s="11">
        <v>1.9043736110255998</v>
      </c>
      <c r="L36" s="11">
        <v>1.7877253714000003</v>
      </c>
      <c r="M36" s="11">
        <v>1.8153756862000001</v>
      </c>
      <c r="N36" s="11">
        <v>1.885401919</v>
      </c>
      <c r="O36" s="11">
        <v>2.0096835354000002</v>
      </c>
      <c r="P36" s="11">
        <v>1.9956496308</v>
      </c>
      <c r="Q36" s="11">
        <v>1.8856697134</v>
      </c>
      <c r="R36" s="11">
        <v>1.8823878518799999</v>
      </c>
      <c r="S36" s="11">
        <v>1.7210865890800002</v>
      </c>
      <c r="T36" s="11">
        <v>1.7497981136400003</v>
      </c>
      <c r="U36" s="11">
        <v>1.8726362785199999</v>
      </c>
      <c r="V36" s="11">
        <v>1.8731135446800002</v>
      </c>
      <c r="W36" s="11">
        <v>1.9156359080400001</v>
      </c>
      <c r="X36" s="11">
        <v>1.9877853420400002</v>
      </c>
      <c r="Y36" s="11">
        <v>2.0820165156399999</v>
      </c>
      <c r="Z36" s="11">
        <v>2.2353480875200002</v>
      </c>
      <c r="AA36" s="11">
        <v>2.24192660836</v>
      </c>
      <c r="AB36" s="11">
        <v>2.1248587796800003</v>
      </c>
      <c r="AC36" s="11">
        <v>2.2168407863200006</v>
      </c>
      <c r="AD36" s="11">
        <v>2.3044341321999999</v>
      </c>
      <c r="AE36" s="11">
        <v>2.3269232612800002</v>
      </c>
      <c r="AF36" s="11">
        <v>2.3710629890800003</v>
      </c>
      <c r="AG36" s="11">
        <v>2.6254839254800002</v>
      </c>
      <c r="AH36" s="11">
        <v>2.6008611030800002</v>
      </c>
      <c r="AI36" s="11">
        <v>2.60766449624</v>
      </c>
      <c r="AJ36" s="11">
        <v>2.6459612025200006</v>
      </c>
      <c r="AK36" s="11">
        <v>2.7810372633200005</v>
      </c>
      <c r="AL36" s="11">
        <v>2.6534323080800006</v>
      </c>
      <c r="AM36" s="11">
        <v>2.7588562489999999</v>
      </c>
      <c r="AN36" s="11">
        <v>2.7936083101859186</v>
      </c>
      <c r="AO36" s="11">
        <v>2.8971816588248456</v>
      </c>
      <c r="AP36" s="11">
        <v>2.9022840880312808</v>
      </c>
      <c r="AQ36" s="11">
        <v>2.9545449871541507</v>
      </c>
      <c r="AR36" s="11">
        <v>3.0596932719146865</v>
      </c>
      <c r="AS36" s="11">
        <v>2.7979192155263086</v>
      </c>
      <c r="AT36" s="11">
        <v>2.6139981002611199</v>
      </c>
      <c r="AU36" s="11">
        <v>2.5332165606108652</v>
      </c>
      <c r="AV36" s="11">
        <v>2.5111351754208653</v>
      </c>
      <c r="AW36" s="11">
        <v>2.5091477171648622</v>
      </c>
      <c r="AX36" s="11">
        <v>2.6690666362334294</v>
      </c>
      <c r="AY36" s="11">
        <v>2.7037719672312495</v>
      </c>
      <c r="AZ36" s="11">
        <v>2.9186815485077062</v>
      </c>
      <c r="BA36" s="11">
        <v>2.7637521246357113</v>
      </c>
      <c r="BB36" s="11">
        <v>3.0900191618183932</v>
      </c>
      <c r="BC36" s="11">
        <v>3.2543855449920001</v>
      </c>
      <c r="BD36" s="11">
        <v>2.8282471140696224</v>
      </c>
      <c r="BE36" s="11">
        <v>1.8146348105744692</v>
      </c>
      <c r="BF36" s="12">
        <v>1.8497024867053442</v>
      </c>
      <c r="BG36" s="13">
        <v>2.211759299599092E-2</v>
      </c>
      <c r="BH36" s="15">
        <v>-3.0108442752787568E-2</v>
      </c>
      <c r="BI36" s="14">
        <v>5.4589163891123439E-5</v>
      </c>
    </row>
    <row r="37" spans="1:61" x14ac:dyDescent="0.2">
      <c r="A37" s="8" t="s">
        <v>35</v>
      </c>
      <c r="B37" s="11">
        <v>19.982601366800001</v>
      </c>
      <c r="C37" s="11">
        <v>22.673314217299996</v>
      </c>
      <c r="D37" s="11">
        <v>24.689881678300001</v>
      </c>
      <c r="E37" s="11">
        <v>29.204671778799998</v>
      </c>
      <c r="F37" s="11">
        <v>29.125742823099998</v>
      </c>
      <c r="G37" s="11">
        <v>21.469484794500001</v>
      </c>
      <c r="H37" s="11">
        <v>22.440988755900001</v>
      </c>
      <c r="I37" s="11">
        <v>23.235063468299998</v>
      </c>
      <c r="J37" s="11">
        <v>24.264502702400002</v>
      </c>
      <c r="K37" s="11">
        <v>24.7584318145</v>
      </c>
      <c r="L37" s="11">
        <v>23.237374186000004</v>
      </c>
      <c r="M37" s="11">
        <v>23.789936805900002</v>
      </c>
      <c r="N37" s="11">
        <v>24.980945264599999</v>
      </c>
      <c r="O37" s="11">
        <v>26.216084450000007</v>
      </c>
      <c r="P37" s="11">
        <v>28.686042069699997</v>
      </c>
      <c r="Q37" s="11">
        <v>27.372364916199999</v>
      </c>
      <c r="R37" s="11">
        <v>26.4491544547</v>
      </c>
      <c r="S37" s="11">
        <v>26.058632277400001</v>
      </c>
      <c r="T37" s="11">
        <v>25.744902625800002</v>
      </c>
      <c r="U37" s="11">
        <v>25.353076012399999</v>
      </c>
      <c r="V37" s="11">
        <v>26.854816539799998</v>
      </c>
      <c r="W37" s="11">
        <v>28.632124787707689</v>
      </c>
      <c r="X37" s="11">
        <v>29.743970791057194</v>
      </c>
      <c r="Y37" s="11">
        <v>29.092349168991653</v>
      </c>
      <c r="Z37" s="11">
        <v>29.814175901419038</v>
      </c>
      <c r="AA37" s="11">
        <v>30.955629530766945</v>
      </c>
      <c r="AB37" s="11">
        <v>31.599196717775122</v>
      </c>
      <c r="AC37" s="11">
        <v>31.751463739676144</v>
      </c>
      <c r="AD37" s="11">
        <v>32.210617884047444</v>
      </c>
      <c r="AE37" s="11">
        <v>33.143440680516221</v>
      </c>
      <c r="AF37" s="11">
        <v>33.922930617146982</v>
      </c>
      <c r="AG37" s="11">
        <v>35.654690079880702</v>
      </c>
      <c r="AH37" s="11">
        <v>37.351750599964767</v>
      </c>
      <c r="AI37" s="11">
        <v>40.004190339922125</v>
      </c>
      <c r="AJ37" s="11">
        <v>42.124477298133137</v>
      </c>
      <c r="AK37" s="11">
        <v>43.586663386068437</v>
      </c>
      <c r="AL37" s="11">
        <v>46.375149036027317</v>
      </c>
      <c r="AM37" s="11">
        <v>45.664778040612838</v>
      </c>
      <c r="AN37" s="11">
        <v>45.282530373752628</v>
      </c>
      <c r="AO37" s="11">
        <v>45.51288142821145</v>
      </c>
      <c r="AP37" s="11">
        <v>47.670234503751409</v>
      </c>
      <c r="AQ37" s="11">
        <v>47.540052363904003</v>
      </c>
      <c r="AR37" s="11">
        <v>48.286947302702934</v>
      </c>
      <c r="AS37" s="11">
        <v>47.795928594812665</v>
      </c>
      <c r="AT37" s="11">
        <v>42.820963084441516</v>
      </c>
      <c r="AU37" s="11">
        <v>42.525175595094929</v>
      </c>
      <c r="AV37" s="11">
        <v>38.872837230442173</v>
      </c>
      <c r="AW37" s="11">
        <v>38.76032757336651</v>
      </c>
      <c r="AX37" s="11">
        <v>37.414197998533524</v>
      </c>
      <c r="AY37" s="11">
        <v>37.05043788743113</v>
      </c>
      <c r="AZ37" s="11">
        <v>38.880497961301501</v>
      </c>
      <c r="BA37" s="11">
        <v>40.463615649705147</v>
      </c>
      <c r="BB37" s="11">
        <v>39.321603709883952</v>
      </c>
      <c r="BC37" s="11">
        <v>39.089890216393215</v>
      </c>
      <c r="BD37" s="11">
        <v>37.459703102803438</v>
      </c>
      <c r="BE37" s="11">
        <v>33.034770494883112</v>
      </c>
      <c r="BF37" s="12">
        <v>34.780813829550283</v>
      </c>
      <c r="BG37" s="13">
        <v>5.5739247101936451E-2</v>
      </c>
      <c r="BH37" s="15">
        <v>-1.1061351048967549E-2</v>
      </c>
      <c r="BI37" s="14">
        <v>1.0264653694604818E-3</v>
      </c>
    </row>
    <row r="38" spans="1:61" x14ac:dyDescent="0.2">
      <c r="A38" s="8" t="s">
        <v>36</v>
      </c>
      <c r="B38" s="11">
        <v>204.86931277739433</v>
      </c>
      <c r="C38" s="11">
        <v>222.68222264247049</v>
      </c>
      <c r="D38" s="11">
        <v>246.18206430415827</v>
      </c>
      <c r="E38" s="11">
        <v>266.46807459702177</v>
      </c>
      <c r="F38" s="11">
        <v>288.27262103849353</v>
      </c>
      <c r="G38" s="11">
        <v>320.40918986314182</v>
      </c>
      <c r="H38" s="11">
        <v>342.31067806152197</v>
      </c>
      <c r="I38" s="11">
        <v>357.75973223316231</v>
      </c>
      <c r="J38" s="11">
        <v>374.83404611328774</v>
      </c>
      <c r="K38" s="11">
        <v>374.93123161498539</v>
      </c>
      <c r="L38" s="11">
        <v>368.74328798627437</v>
      </c>
      <c r="M38" s="11">
        <v>384.34656354585195</v>
      </c>
      <c r="N38" s="11">
        <v>378.73765272180981</v>
      </c>
      <c r="O38" s="11">
        <v>377.1578396445824</v>
      </c>
      <c r="P38" s="11">
        <v>388.84463081706173</v>
      </c>
      <c r="Q38" s="11">
        <v>383.18452804613162</v>
      </c>
      <c r="R38" s="11">
        <v>374.05026451455967</v>
      </c>
      <c r="S38" s="11">
        <v>370.58485736146878</v>
      </c>
      <c r="T38" s="11">
        <v>353.13154666038213</v>
      </c>
      <c r="U38" s="11">
        <v>355.4553973246426</v>
      </c>
      <c r="V38" s="11">
        <v>354.39006732568595</v>
      </c>
      <c r="W38" s="11">
        <v>362.55438356020659</v>
      </c>
      <c r="X38" s="11">
        <v>378.15893677241218</v>
      </c>
      <c r="Y38" s="11">
        <v>383.84878132114403</v>
      </c>
      <c r="Z38" s="11">
        <v>403.21676506659981</v>
      </c>
      <c r="AA38" s="11">
        <v>403.7807453674734</v>
      </c>
      <c r="AB38" s="11">
        <v>407.19477124146204</v>
      </c>
      <c r="AC38" s="11">
        <v>403.61618356243446</v>
      </c>
      <c r="AD38" s="11">
        <v>396.50903879564697</v>
      </c>
      <c r="AE38" s="11">
        <v>393.37848289680124</v>
      </c>
      <c r="AF38" s="11">
        <v>413.11558196127874</v>
      </c>
      <c r="AG38" s="11">
        <v>407.86285901059898</v>
      </c>
      <c r="AH38" s="11">
        <v>414.46130318496546</v>
      </c>
      <c r="AI38" s="11">
        <v>426.31358731409574</v>
      </c>
      <c r="AJ38" s="11">
        <v>427.21315989861358</v>
      </c>
      <c r="AK38" s="11">
        <v>434.37850298405823</v>
      </c>
      <c r="AL38" s="11">
        <v>429.51638259658068</v>
      </c>
      <c r="AM38" s="11">
        <v>433.0112573098254</v>
      </c>
      <c r="AN38" s="11">
        <v>450.8084206885153</v>
      </c>
      <c r="AO38" s="11">
        <v>468.29144706182609</v>
      </c>
      <c r="AP38" s="11">
        <v>470.19662548670175</v>
      </c>
      <c r="AQ38" s="11">
        <v>467.08061235695328</v>
      </c>
      <c r="AR38" s="11">
        <v>458.03392872002559</v>
      </c>
      <c r="AS38" s="11">
        <v>442.47793238792991</v>
      </c>
      <c r="AT38" s="11">
        <v>391.53537394409528</v>
      </c>
      <c r="AU38" s="11">
        <v>397.11613954658515</v>
      </c>
      <c r="AV38" s="11">
        <v>388.54681453383643</v>
      </c>
      <c r="AW38" s="11">
        <v>370.98570472745428</v>
      </c>
      <c r="AX38" s="11">
        <v>341.37208238744023</v>
      </c>
      <c r="AY38" s="11">
        <v>318.79296367935422</v>
      </c>
      <c r="AZ38" s="11">
        <v>334.37570222415542</v>
      </c>
      <c r="BA38" s="11">
        <v>331.40174251865517</v>
      </c>
      <c r="BB38" s="11">
        <v>335.46113547289394</v>
      </c>
      <c r="BC38" s="11">
        <v>336.08236003950668</v>
      </c>
      <c r="BD38" s="11">
        <v>328.55334749215871</v>
      </c>
      <c r="BE38" s="11">
        <v>283.79499158046127</v>
      </c>
      <c r="BF38" s="12">
        <v>311.16950086770834</v>
      </c>
      <c r="BG38" s="13">
        <v>9.9462743547761523E-2</v>
      </c>
      <c r="BH38" s="15">
        <v>-2.1962814875182368E-2</v>
      </c>
      <c r="BI38" s="14">
        <v>9.1833594877424943E-3</v>
      </c>
    </row>
    <row r="39" spans="1:61" x14ac:dyDescent="0.2">
      <c r="A39" s="8" t="s">
        <v>37</v>
      </c>
      <c r="B39" s="11">
        <v>0</v>
      </c>
      <c r="C39" s="11">
        <v>0</v>
      </c>
      <c r="D39" s="11">
        <v>0</v>
      </c>
      <c r="E39" s="11">
        <v>0</v>
      </c>
      <c r="F39" s="11">
        <v>0</v>
      </c>
      <c r="G39" s="11">
        <v>0</v>
      </c>
      <c r="H39" s="11">
        <v>0</v>
      </c>
      <c r="I39" s="11">
        <v>0</v>
      </c>
      <c r="J39" s="11">
        <v>0</v>
      </c>
      <c r="K39" s="11">
        <v>0</v>
      </c>
      <c r="L39" s="11">
        <v>0</v>
      </c>
      <c r="M39" s="11">
        <v>0</v>
      </c>
      <c r="N39" s="11">
        <v>0</v>
      </c>
      <c r="O39" s="11">
        <v>0</v>
      </c>
      <c r="P39" s="11">
        <v>0</v>
      </c>
      <c r="Q39" s="11">
        <v>0</v>
      </c>
      <c r="R39" s="11">
        <v>0</v>
      </c>
      <c r="S39" s="11">
        <v>0</v>
      </c>
      <c r="T39" s="11">
        <v>0</v>
      </c>
      <c r="U39" s="11">
        <v>0</v>
      </c>
      <c r="V39" s="11">
        <v>25.224327778951015</v>
      </c>
      <c r="W39" s="11">
        <v>23.327720851029184</v>
      </c>
      <c r="X39" s="11">
        <v>20.321346759307144</v>
      </c>
      <c r="Y39" s="11">
        <v>19.414880044219604</v>
      </c>
      <c r="Z39" s="11">
        <v>18.799167691864305</v>
      </c>
      <c r="AA39" s="11">
        <v>18.445459632820089</v>
      </c>
      <c r="AB39" s="11">
        <v>17.585257410239588</v>
      </c>
      <c r="AC39" s="11">
        <v>12.849427598472566</v>
      </c>
      <c r="AD39" s="11">
        <v>10.757171256230087</v>
      </c>
      <c r="AE39" s="11">
        <v>9.8737359970654222</v>
      </c>
      <c r="AF39" s="11">
        <v>9.1320633444112964</v>
      </c>
      <c r="AG39" s="11">
        <v>9.197267328589545</v>
      </c>
      <c r="AH39" s="11">
        <v>8.3099586506591585</v>
      </c>
      <c r="AI39" s="11">
        <v>8.0312632626898335</v>
      </c>
      <c r="AJ39" s="11">
        <v>7.3804378347342903</v>
      </c>
      <c r="AK39" s="11">
        <v>6.946310732883723</v>
      </c>
      <c r="AL39" s="11">
        <v>7.7081304831390414</v>
      </c>
      <c r="AM39" s="11">
        <v>7.9120088502878998</v>
      </c>
      <c r="AN39" s="11">
        <v>7.882043745693962</v>
      </c>
      <c r="AO39" s="11">
        <v>8.4556251615214126</v>
      </c>
      <c r="AP39" s="11">
        <v>8.6796003034250813</v>
      </c>
      <c r="AQ39" s="11">
        <v>8.4424966784011044</v>
      </c>
      <c r="AR39" s="11">
        <v>8.8185808789592901</v>
      </c>
      <c r="AS39" s="11">
        <v>8.6398883984181865</v>
      </c>
      <c r="AT39" s="11">
        <v>7.9358994760534767</v>
      </c>
      <c r="AU39" s="11">
        <v>9.2374148252855885</v>
      </c>
      <c r="AV39" s="11">
        <v>8.3005438238123048</v>
      </c>
      <c r="AW39" s="11">
        <v>8.024571421915363</v>
      </c>
      <c r="AX39" s="11">
        <v>7.9588724781363469</v>
      </c>
      <c r="AY39" s="11">
        <v>7.6544153158806516</v>
      </c>
      <c r="AZ39" s="11">
        <v>7.8487129102956192</v>
      </c>
      <c r="BA39" s="11">
        <v>8.1694316242739085</v>
      </c>
      <c r="BB39" s="11">
        <v>8.0143196228388955</v>
      </c>
      <c r="BC39" s="11">
        <v>7.7547650359716371</v>
      </c>
      <c r="BD39" s="11">
        <v>8.3940190421583019</v>
      </c>
      <c r="BE39" s="11">
        <v>7.1012114089415999</v>
      </c>
      <c r="BF39" s="12">
        <v>7.3824655162934469</v>
      </c>
      <c r="BG39" s="13">
        <v>4.2454733835072922E-2</v>
      </c>
      <c r="BH39" s="15">
        <v>-1.1652909741309614E-2</v>
      </c>
      <c r="BI39" s="14">
        <v>2.1787429215567038E-4</v>
      </c>
    </row>
    <row r="40" spans="1:61" x14ac:dyDescent="0.2">
      <c r="A40" s="8" t="s">
        <v>38</v>
      </c>
      <c r="B40" s="11">
        <v>0</v>
      </c>
      <c r="C40" s="11">
        <v>0</v>
      </c>
      <c r="D40" s="11">
        <v>0</v>
      </c>
      <c r="E40" s="11">
        <v>0</v>
      </c>
      <c r="F40" s="11">
        <v>0</v>
      </c>
      <c r="G40" s="11">
        <v>0</v>
      </c>
      <c r="H40" s="11">
        <v>0</v>
      </c>
      <c r="I40" s="11">
        <v>0</v>
      </c>
      <c r="J40" s="11">
        <v>0</v>
      </c>
      <c r="K40" s="11">
        <v>0</v>
      </c>
      <c r="L40" s="11">
        <v>0</v>
      </c>
      <c r="M40" s="11">
        <v>0</v>
      </c>
      <c r="N40" s="11">
        <v>0</v>
      </c>
      <c r="O40" s="11">
        <v>0</v>
      </c>
      <c r="P40" s="11">
        <v>0</v>
      </c>
      <c r="Q40" s="11">
        <v>0</v>
      </c>
      <c r="R40" s="11">
        <v>0</v>
      </c>
      <c r="S40" s="11">
        <v>0</v>
      </c>
      <c r="T40" s="11">
        <v>0</v>
      </c>
      <c r="U40" s="11">
        <v>0</v>
      </c>
      <c r="V40" s="11">
        <v>37.430728406339085</v>
      </c>
      <c r="W40" s="11">
        <v>33.551080264966103</v>
      </c>
      <c r="X40" s="11">
        <v>36.0013995897896</v>
      </c>
      <c r="Y40" s="11">
        <v>35.388810246543301</v>
      </c>
      <c r="Z40" s="11">
        <v>36.231775537800154</v>
      </c>
      <c r="AA40" s="11">
        <v>36.065443568224381</v>
      </c>
      <c r="AB40" s="11">
        <v>38.966130678121466</v>
      </c>
      <c r="AC40" s="11">
        <v>20.724821880002786</v>
      </c>
      <c r="AD40" s="11">
        <v>16.370777295709814</v>
      </c>
      <c r="AE40" s="11">
        <v>15.444618194858011</v>
      </c>
      <c r="AF40" s="11">
        <v>14.316849644088709</v>
      </c>
      <c r="AG40" s="11">
        <v>14.805590931826252</v>
      </c>
      <c r="AH40" s="11">
        <v>14.086346700308312</v>
      </c>
      <c r="AI40" s="11">
        <v>14.702532147798683</v>
      </c>
      <c r="AJ40" s="11">
        <v>12.705474400442458</v>
      </c>
      <c r="AK40" s="11">
        <v>10.885190045368049</v>
      </c>
      <c r="AL40" s="11">
        <v>12.098785928398994</v>
      </c>
      <c r="AM40" s="11">
        <v>11.582383747426471</v>
      </c>
      <c r="AN40" s="11">
        <v>11.755683837970381</v>
      </c>
      <c r="AO40" s="11">
        <v>12.254688333718548</v>
      </c>
      <c r="AP40" s="11">
        <v>13.138570909111246</v>
      </c>
      <c r="AQ40" s="11">
        <v>13.390609601382623</v>
      </c>
      <c r="AR40" s="11">
        <v>13.147379766492046</v>
      </c>
      <c r="AS40" s="11">
        <v>13.277188843748366</v>
      </c>
      <c r="AT40" s="11">
        <v>12.030444004836893</v>
      </c>
      <c r="AU40" s="11">
        <v>13.160316211001909</v>
      </c>
      <c r="AV40" s="11">
        <v>12.382281395503878</v>
      </c>
      <c r="AW40" s="11">
        <v>12.432698986424205</v>
      </c>
      <c r="AX40" s="11">
        <v>11.658997693561743</v>
      </c>
      <c r="AY40" s="11">
        <v>10.992058108538886</v>
      </c>
      <c r="AZ40" s="11">
        <v>11.275738701104007</v>
      </c>
      <c r="BA40" s="11">
        <v>11.656127684510048</v>
      </c>
      <c r="BB40" s="11">
        <v>11.875752555443663</v>
      </c>
      <c r="BC40" s="11">
        <v>12.454212489809255</v>
      </c>
      <c r="BD40" s="11">
        <v>12.316444124315172</v>
      </c>
      <c r="BE40" s="11">
        <v>11.759262324969074</v>
      </c>
      <c r="BF40" s="12">
        <v>12.1320173686999</v>
      </c>
      <c r="BG40" s="13">
        <v>3.4525418028869215E-2</v>
      </c>
      <c r="BH40" s="15">
        <v>-2.0397677949469672E-3</v>
      </c>
      <c r="BI40" s="14">
        <v>3.5804497708685572E-4</v>
      </c>
    </row>
    <row r="41" spans="1:61" x14ac:dyDescent="0.2">
      <c r="A41" s="8" t="s">
        <v>39</v>
      </c>
      <c r="B41" s="11">
        <v>13.38389054588</v>
      </c>
      <c r="C41" s="11">
        <v>12.704714322720001</v>
      </c>
      <c r="D41" s="11">
        <v>12.405156766440001</v>
      </c>
      <c r="E41" s="11">
        <v>13.401969236680001</v>
      </c>
      <c r="F41" s="11">
        <v>14.409077660440001</v>
      </c>
      <c r="G41" s="11">
        <v>14.927507975900001</v>
      </c>
      <c r="H41" s="11">
        <v>14.24745104976</v>
      </c>
      <c r="I41" s="11">
        <v>14.540692411080002</v>
      </c>
      <c r="J41" s="11">
        <v>15.218406741480001</v>
      </c>
      <c r="K41" s="11">
        <v>15.445947024119999</v>
      </c>
      <c r="L41" s="11">
        <v>12.58563843028</v>
      </c>
      <c r="M41" s="11">
        <v>12.465522917960001</v>
      </c>
      <c r="N41" s="11">
        <v>11.42921971288</v>
      </c>
      <c r="O41" s="11">
        <v>11.877484228480002</v>
      </c>
      <c r="P41" s="11">
        <v>12.300461433600001</v>
      </c>
      <c r="Q41" s="11">
        <v>11.401738633659999</v>
      </c>
      <c r="R41" s="11">
        <v>9.6401390342800006</v>
      </c>
      <c r="S41" s="11">
        <v>9.0338845102800001</v>
      </c>
      <c r="T41" s="11">
        <v>8.4203594631600005</v>
      </c>
      <c r="U41" s="11">
        <v>9.1596364326399993</v>
      </c>
      <c r="V41" s="11">
        <v>9.4015688787600009</v>
      </c>
      <c r="W41" s="11">
        <v>9.0799516809800007</v>
      </c>
      <c r="X41" s="11">
        <v>8.2946220491800027</v>
      </c>
      <c r="Y41" s="11">
        <v>8.4968546097000015</v>
      </c>
      <c r="Z41" s="11">
        <v>9.8714759933600025</v>
      </c>
      <c r="AA41" s="11">
        <v>10.320971757353844</v>
      </c>
      <c r="AB41" s="11">
        <v>10.985295856283635</v>
      </c>
      <c r="AC41" s="11">
        <v>10.955761899563857</v>
      </c>
      <c r="AD41" s="11">
        <v>11.125233005479432</v>
      </c>
      <c r="AE41" s="11">
        <v>10.563214785738381</v>
      </c>
      <c r="AF41" s="11">
        <v>8.7037558464037375</v>
      </c>
      <c r="AG41" s="11">
        <v>8.930599897090616</v>
      </c>
      <c r="AH41" s="11">
        <v>8.5485045006979394</v>
      </c>
      <c r="AI41" s="11">
        <v>8.0252426642716905</v>
      </c>
      <c r="AJ41" s="11">
        <v>8.5002318757444204</v>
      </c>
      <c r="AK41" s="11">
        <v>9.0372242612056688</v>
      </c>
      <c r="AL41" s="11">
        <v>9.7057677865868275</v>
      </c>
      <c r="AM41" s="11">
        <v>10.463742034659337</v>
      </c>
      <c r="AN41" s="11">
        <v>11.009677225628369</v>
      </c>
      <c r="AO41" s="11">
        <v>12.500873501418448</v>
      </c>
      <c r="AP41" s="11">
        <v>12.786984146668846</v>
      </c>
      <c r="AQ41" s="11">
        <v>12.494310673043143</v>
      </c>
      <c r="AR41" s="11">
        <v>12.008025519170502</v>
      </c>
      <c r="AS41" s="11">
        <v>11.942217074773428</v>
      </c>
      <c r="AT41" s="11">
        <v>11.362151691241486</v>
      </c>
      <c r="AU41" s="11">
        <v>11.961087658804326</v>
      </c>
      <c r="AV41" s="11">
        <v>11.728162397839016</v>
      </c>
      <c r="AW41" s="11">
        <v>11.41709315102884</v>
      </c>
      <c r="AX41" s="11">
        <v>10.883524921538353</v>
      </c>
      <c r="AY41" s="11">
        <v>10.482157403712272</v>
      </c>
      <c r="AZ41" s="11">
        <v>10.147071813864285</v>
      </c>
      <c r="BA41" s="11">
        <v>9.9892822646334931</v>
      </c>
      <c r="BB41" s="11">
        <v>10.322084257353065</v>
      </c>
      <c r="BC41" s="11">
        <v>10.760237595296442</v>
      </c>
      <c r="BD41" s="11">
        <v>10.880075753409397</v>
      </c>
      <c r="BE41" s="11">
        <v>8.9886949590606022</v>
      </c>
      <c r="BF41" s="12">
        <v>9.2882438510743022</v>
      </c>
      <c r="BG41" s="13">
        <v>3.6156097956545397E-2</v>
      </c>
      <c r="BH41" s="15">
        <v>-2.3054439287645168E-2</v>
      </c>
      <c r="BI41" s="14">
        <v>2.7411838903354687E-4</v>
      </c>
    </row>
    <row r="42" spans="1:61" x14ac:dyDescent="0.2">
      <c r="A42" s="8" t="s">
        <v>40</v>
      </c>
      <c r="B42" s="11">
        <v>112.97627449550001</v>
      </c>
      <c r="C42" s="11">
        <v>117.7611984446</v>
      </c>
      <c r="D42" s="11">
        <v>122.83207556320001</v>
      </c>
      <c r="E42" s="11">
        <v>138.2206632239</v>
      </c>
      <c r="F42" s="11">
        <v>149.0947785182</v>
      </c>
      <c r="G42" s="11">
        <v>166.95109822136175</v>
      </c>
      <c r="H42" s="11">
        <v>171.88185897767198</v>
      </c>
      <c r="I42" s="11">
        <v>196.73301808355632</v>
      </c>
      <c r="J42" s="11">
        <v>206.28506937589847</v>
      </c>
      <c r="K42" s="11">
        <v>189.18199330739472</v>
      </c>
      <c r="L42" s="11">
        <v>184.91650287340622</v>
      </c>
      <c r="M42" s="11">
        <v>203.40737478577972</v>
      </c>
      <c r="N42" s="11">
        <v>200.01161065523081</v>
      </c>
      <c r="O42" s="11">
        <v>184.61615252048625</v>
      </c>
      <c r="P42" s="11">
        <v>191.32940889218565</v>
      </c>
      <c r="Q42" s="11">
        <v>180.93781166908826</v>
      </c>
      <c r="R42" s="11">
        <v>174.02120039767223</v>
      </c>
      <c r="S42" s="11">
        <v>168.43662111326569</v>
      </c>
      <c r="T42" s="11">
        <v>164.70663115684525</v>
      </c>
      <c r="U42" s="11">
        <v>169.77464807145213</v>
      </c>
      <c r="V42" s="11">
        <v>172.74723783418182</v>
      </c>
      <c r="W42" s="11">
        <v>174.90815680465815</v>
      </c>
      <c r="X42" s="11">
        <v>182.46465547660335</v>
      </c>
      <c r="Y42" s="11">
        <v>187.82320462669136</v>
      </c>
      <c r="Z42" s="11">
        <v>188.41614733040748</v>
      </c>
      <c r="AA42" s="11">
        <v>191.87251898748067</v>
      </c>
      <c r="AB42" s="11">
        <v>199.60632030450134</v>
      </c>
      <c r="AC42" s="11">
        <v>200.10237670050165</v>
      </c>
      <c r="AD42" s="11">
        <v>204.98697939095663</v>
      </c>
      <c r="AE42" s="11">
        <v>202.21493122964822</v>
      </c>
      <c r="AF42" s="11">
        <v>208.59008518295911</v>
      </c>
      <c r="AG42" s="11">
        <v>219.55741648993674</v>
      </c>
      <c r="AH42" s="11">
        <v>217.23675409161979</v>
      </c>
      <c r="AI42" s="11">
        <v>218.06289993896308</v>
      </c>
      <c r="AJ42" s="11">
        <v>215.11092765406124</v>
      </c>
      <c r="AK42" s="11">
        <v>216.19551366309506</v>
      </c>
      <c r="AL42" s="11">
        <v>225.9075141522757</v>
      </c>
      <c r="AM42" s="11">
        <v>225.95513436873441</v>
      </c>
      <c r="AN42" s="11">
        <v>225.43784900170661</v>
      </c>
      <c r="AO42" s="11">
        <v>231.40634658123929</v>
      </c>
      <c r="AP42" s="11">
        <v>233.10216675397166</v>
      </c>
      <c r="AQ42" s="11">
        <v>231.60130261719468</v>
      </c>
      <c r="AR42" s="11">
        <v>229.132237475473</v>
      </c>
      <c r="AS42" s="11">
        <v>227.21960963762317</v>
      </c>
      <c r="AT42" s="11">
        <v>217.67541473025432</v>
      </c>
      <c r="AU42" s="11">
        <v>226.51920137019732</v>
      </c>
      <c r="AV42" s="11">
        <v>219.43457529979875</v>
      </c>
      <c r="AW42" s="11">
        <v>212.2145114184666</v>
      </c>
      <c r="AX42" s="11">
        <v>208.24451048555892</v>
      </c>
      <c r="AY42" s="11">
        <v>197.58677281491768</v>
      </c>
      <c r="AZ42" s="11">
        <v>206.72383761417333</v>
      </c>
      <c r="BA42" s="11">
        <v>209.82093174108664</v>
      </c>
      <c r="BB42" s="11">
        <v>202.69616242572528</v>
      </c>
      <c r="BC42" s="11">
        <v>198.79885227540291</v>
      </c>
      <c r="BD42" s="11">
        <v>194.84939274459899</v>
      </c>
      <c r="BE42" s="11">
        <v>174.64897394778998</v>
      </c>
      <c r="BF42" s="12">
        <v>178.17758993896564</v>
      </c>
      <c r="BG42" s="13">
        <v>2.2999126081503007E-2</v>
      </c>
      <c r="BH42" s="15">
        <v>-2.0611946581821416E-2</v>
      </c>
      <c r="BI42" s="14">
        <v>5.2584487120565862E-3</v>
      </c>
    </row>
    <row r="43" spans="1:61" x14ac:dyDescent="0.2">
      <c r="A43" s="8" t="s">
        <v>41</v>
      </c>
      <c r="B43" s="11">
        <v>0</v>
      </c>
      <c r="C43" s="11">
        <v>0</v>
      </c>
      <c r="D43" s="11">
        <v>0</v>
      </c>
      <c r="E43" s="11">
        <v>0</v>
      </c>
      <c r="F43" s="11">
        <v>0</v>
      </c>
      <c r="G43" s="11">
        <v>0</v>
      </c>
      <c r="H43" s="11">
        <v>0</v>
      </c>
      <c r="I43" s="11">
        <v>0</v>
      </c>
      <c r="J43" s="11">
        <v>0</v>
      </c>
      <c r="K43" s="11">
        <v>0</v>
      </c>
      <c r="L43" s="11">
        <v>0</v>
      </c>
      <c r="M43" s="11">
        <v>0</v>
      </c>
      <c r="N43" s="11">
        <v>0</v>
      </c>
      <c r="O43" s="11">
        <v>0</v>
      </c>
      <c r="P43" s="11">
        <v>0</v>
      </c>
      <c r="Q43" s="11">
        <v>0</v>
      </c>
      <c r="R43" s="11">
        <v>0</v>
      </c>
      <c r="S43" s="11">
        <v>0</v>
      </c>
      <c r="T43" s="11">
        <v>0</v>
      </c>
      <c r="U43" s="11">
        <v>0</v>
      </c>
      <c r="V43" s="11">
        <v>0</v>
      </c>
      <c r="W43" s="11">
        <v>0</v>
      </c>
      <c r="X43" s="11">
        <v>0</v>
      </c>
      <c r="Y43" s="11">
        <v>0</v>
      </c>
      <c r="Z43" s="11">
        <v>0</v>
      </c>
      <c r="AA43" s="11">
        <v>8.7630393924617813</v>
      </c>
      <c r="AB43" s="11">
        <v>8.541813246526802</v>
      </c>
      <c r="AC43" s="11">
        <v>8.7464612135857394</v>
      </c>
      <c r="AD43" s="11">
        <v>9.057007715824982</v>
      </c>
      <c r="AE43" s="11">
        <v>8.4595778172794915</v>
      </c>
      <c r="AF43" s="11">
        <v>8.4414758469050035</v>
      </c>
      <c r="AG43" s="11">
        <v>9.6388391949223209</v>
      </c>
      <c r="AH43" s="11">
        <v>8.6067229202259004</v>
      </c>
      <c r="AI43" s="11">
        <v>9.9283166940946526</v>
      </c>
      <c r="AJ43" s="11">
        <v>9.1010278120855457</v>
      </c>
      <c r="AK43" s="11">
        <v>8.7361003651925824</v>
      </c>
      <c r="AL43" s="11">
        <v>8.816438103220996</v>
      </c>
      <c r="AM43" s="11">
        <v>8.2839139731669764</v>
      </c>
      <c r="AN43" s="11">
        <v>8.9997572179111796</v>
      </c>
      <c r="AO43" s="11">
        <v>8.7258929015122568</v>
      </c>
      <c r="AP43" s="11">
        <v>9.0702095393083688</v>
      </c>
      <c r="AQ43" s="11">
        <v>9.069917003335215</v>
      </c>
      <c r="AR43" s="11">
        <v>9.5311256534559163</v>
      </c>
      <c r="AS43" s="11">
        <v>9.3633047817887114</v>
      </c>
      <c r="AT43" s="11">
        <v>8.7472239609085705</v>
      </c>
      <c r="AU43" s="11">
        <v>8.5267143940104244</v>
      </c>
      <c r="AV43" s="11">
        <v>9.3453726228283536</v>
      </c>
      <c r="AW43" s="11">
        <v>8.9347373838244479</v>
      </c>
      <c r="AX43" s="11">
        <v>7.9448608530013196</v>
      </c>
      <c r="AY43" s="11">
        <v>7.5246000807123838</v>
      </c>
      <c r="AZ43" s="11">
        <v>7.2332955479315899</v>
      </c>
      <c r="BA43" s="11">
        <v>7.0632589610207415</v>
      </c>
      <c r="BB43" s="11">
        <v>7.5441276873762018</v>
      </c>
      <c r="BC43" s="11">
        <v>7.0612756238041703</v>
      </c>
      <c r="BD43" s="11">
        <v>8.0874952577025851</v>
      </c>
      <c r="BE43" s="11">
        <v>6.6386895016939471</v>
      </c>
      <c r="BF43" s="12">
        <v>6.8646385176441793</v>
      </c>
      <c r="BG43" s="13">
        <v>3.6868156690148313E-2</v>
      </c>
      <c r="BH43" s="15">
        <v>-3.0378794178058555E-2</v>
      </c>
      <c r="BI43" s="14">
        <v>2.0259197345864392E-4</v>
      </c>
    </row>
    <row r="44" spans="1:61" x14ac:dyDescent="0.2">
      <c r="A44" s="8" t="s">
        <v>42</v>
      </c>
      <c r="B44" s="11">
        <v>17.714317637539786</v>
      </c>
      <c r="C44" s="11">
        <v>19.417246741100939</v>
      </c>
      <c r="D44" s="11">
        <v>19.992400000395467</v>
      </c>
      <c r="E44" s="11">
        <v>21.896154995498907</v>
      </c>
      <c r="F44" s="11">
        <v>23.9599391466367</v>
      </c>
      <c r="G44" s="11">
        <v>26.749879819576346</v>
      </c>
      <c r="H44" s="11">
        <v>26.502762422362125</v>
      </c>
      <c r="I44" s="11">
        <v>27.904402851056481</v>
      </c>
      <c r="J44" s="11">
        <v>28.0215081277053</v>
      </c>
      <c r="K44" s="11">
        <v>26.206384010666824</v>
      </c>
      <c r="L44" s="11">
        <v>26.886772483497431</v>
      </c>
      <c r="M44" s="11">
        <v>29.623895660679715</v>
      </c>
      <c r="N44" s="11">
        <v>29.458318445214267</v>
      </c>
      <c r="O44" s="11">
        <v>31.271678539366043</v>
      </c>
      <c r="P44" s="11">
        <v>32.647202067500352</v>
      </c>
      <c r="Q44" s="11">
        <v>30.11465124540241</v>
      </c>
      <c r="R44" s="11">
        <v>28.501033596340807</v>
      </c>
      <c r="S44" s="11">
        <v>27.331781632923263</v>
      </c>
      <c r="T44" s="11">
        <v>27.289063124492724</v>
      </c>
      <c r="U44" s="11">
        <v>27.314894608807581</v>
      </c>
      <c r="V44" s="11">
        <v>28.689577486897015</v>
      </c>
      <c r="W44" s="11">
        <v>31.082812987919109</v>
      </c>
      <c r="X44" s="11">
        <v>30.206252639099169</v>
      </c>
      <c r="Y44" s="11">
        <v>29.789472665266818</v>
      </c>
      <c r="Z44" s="11">
        <v>30.196586582333495</v>
      </c>
      <c r="AA44" s="11">
        <v>29.00515720334209</v>
      </c>
      <c r="AB44" s="11">
        <v>27.330920837244577</v>
      </c>
      <c r="AC44" s="11">
        <v>28.892563814927666</v>
      </c>
      <c r="AD44" s="11">
        <v>29.77695379092297</v>
      </c>
      <c r="AE44" s="11">
        <v>31.574880665600251</v>
      </c>
      <c r="AF44" s="11">
        <v>31.622422551315744</v>
      </c>
      <c r="AG44" s="11">
        <v>34.276617042561433</v>
      </c>
      <c r="AH44" s="11">
        <v>35.537173922151354</v>
      </c>
      <c r="AI44" s="11">
        <v>36.486945080000773</v>
      </c>
      <c r="AJ44" s="11">
        <v>36.160355444392536</v>
      </c>
      <c r="AK44" s="11">
        <v>33.944443245848191</v>
      </c>
      <c r="AL44" s="11">
        <v>36.349220652242309</v>
      </c>
      <c r="AM44" s="11">
        <v>35.675881964741862</v>
      </c>
      <c r="AN44" s="11">
        <v>37.14841197421925</v>
      </c>
      <c r="AO44" s="11">
        <v>37.652326528632791</v>
      </c>
      <c r="AP44" s="11">
        <v>36.647097454309545</v>
      </c>
      <c r="AQ44" s="11">
        <v>36.944292753084611</v>
      </c>
      <c r="AR44" s="11">
        <v>36.522217690509493</v>
      </c>
      <c r="AS44" s="11">
        <v>36.119322766898577</v>
      </c>
      <c r="AT44" s="11">
        <v>36.151830894297206</v>
      </c>
      <c r="AU44" s="11">
        <v>37.464632985368752</v>
      </c>
      <c r="AV44" s="11">
        <v>37.126571091049541</v>
      </c>
      <c r="AW44" s="11">
        <v>36.785008684311769</v>
      </c>
      <c r="AX44" s="11">
        <v>36.963723183654245</v>
      </c>
      <c r="AY44" s="11">
        <v>36.075231091026545</v>
      </c>
      <c r="AZ44" s="11">
        <v>35.974334746664454</v>
      </c>
      <c r="BA44" s="11">
        <v>35.066708795752604</v>
      </c>
      <c r="BB44" s="11">
        <v>35.112428605040236</v>
      </c>
      <c r="BC44" s="11">
        <v>35.293067561027101</v>
      </c>
      <c r="BD44" s="11">
        <v>34.288830935778108</v>
      </c>
      <c r="BE44" s="11">
        <v>32.945360535660399</v>
      </c>
      <c r="BF44" s="12">
        <v>33.362094215436272</v>
      </c>
      <c r="BG44" s="13">
        <v>1.5423618663282568E-2</v>
      </c>
      <c r="BH44" s="15">
        <v>-1.0634307991008285E-2</v>
      </c>
      <c r="BI44" s="14">
        <v>9.8459554548226591E-4</v>
      </c>
    </row>
    <row r="45" spans="1:61" x14ac:dyDescent="0.2">
      <c r="A45" s="8" t="s">
        <v>43</v>
      </c>
      <c r="B45" s="11">
        <v>252.96025599333589</v>
      </c>
      <c r="C45" s="11">
        <v>257.24361695564028</v>
      </c>
      <c r="D45" s="11">
        <v>263.50184840756845</v>
      </c>
      <c r="E45" s="11">
        <v>281.55390164516945</v>
      </c>
      <c r="F45" s="11">
        <v>299.01926076855671</v>
      </c>
      <c r="G45" s="11">
        <v>312.78901802108305</v>
      </c>
      <c r="H45" s="11">
        <v>321.87938007256076</v>
      </c>
      <c r="I45" s="11">
        <v>339.42172344664209</v>
      </c>
      <c r="J45" s="11">
        <v>342.69624043511448</v>
      </c>
      <c r="K45" s="11">
        <v>352.11824992745943</v>
      </c>
      <c r="L45" s="11">
        <v>380.05299784286143</v>
      </c>
      <c r="M45" s="11">
        <v>400.62917995015073</v>
      </c>
      <c r="N45" s="11">
        <v>417.36994036863263</v>
      </c>
      <c r="O45" s="11">
        <v>437.46786679475485</v>
      </c>
      <c r="P45" s="11">
        <v>443.78965687538147</v>
      </c>
      <c r="Q45" s="11">
        <v>465.86391886657577</v>
      </c>
      <c r="R45" s="11">
        <v>419.33141872538658</v>
      </c>
      <c r="S45" s="11">
        <v>428.60792136708358</v>
      </c>
      <c r="T45" s="11">
        <v>429.64877289321242</v>
      </c>
      <c r="U45" s="11">
        <v>447.31306513137218</v>
      </c>
      <c r="V45" s="11">
        <v>457.6718624035351</v>
      </c>
      <c r="W45" s="11">
        <v>469.38577788201718</v>
      </c>
      <c r="X45" s="11">
        <v>485.60149830722088</v>
      </c>
      <c r="Y45" s="11">
        <v>474.7986334531995</v>
      </c>
      <c r="Z45" s="11">
        <v>456.63796814818323</v>
      </c>
      <c r="AA45" s="11">
        <v>373.50117178825343</v>
      </c>
      <c r="AB45" s="11">
        <v>368.44571344490697</v>
      </c>
      <c r="AC45" s="11">
        <v>353.12315819790609</v>
      </c>
      <c r="AD45" s="11">
        <v>352.23361440354347</v>
      </c>
      <c r="AE45" s="11">
        <v>334.2973024473539</v>
      </c>
      <c r="AF45" s="11">
        <v>341.33576833810201</v>
      </c>
      <c r="AG45" s="11">
        <v>355.04568719611996</v>
      </c>
      <c r="AH45" s="11">
        <v>350.49758006839693</v>
      </c>
      <c r="AI45" s="11">
        <v>330.88320396893545</v>
      </c>
      <c r="AJ45" s="11">
        <v>323.78271600647963</v>
      </c>
      <c r="AK45" s="11">
        <v>299.77550862376938</v>
      </c>
      <c r="AL45" s="11">
        <v>297.85375454865317</v>
      </c>
      <c r="AM45" s="11">
        <v>294.41370752319182</v>
      </c>
      <c r="AN45" s="11">
        <v>303.51595510715947</v>
      </c>
      <c r="AO45" s="11">
        <v>301.89892248000706</v>
      </c>
      <c r="AP45" s="11">
        <v>307.24177581867059</v>
      </c>
      <c r="AQ45" s="11">
        <v>320.73473128156866</v>
      </c>
      <c r="AR45" s="11">
        <v>317.48696647202706</v>
      </c>
      <c r="AS45" s="11">
        <v>319.52435453113281</v>
      </c>
      <c r="AT45" s="11">
        <v>305.31306665744165</v>
      </c>
      <c r="AU45" s="11">
        <v>323.82231030054913</v>
      </c>
      <c r="AV45" s="11">
        <v>324.01128261408786</v>
      </c>
      <c r="AW45" s="11">
        <v>308.1251623952644</v>
      </c>
      <c r="AX45" s="11">
        <v>310.3950106363215</v>
      </c>
      <c r="AY45" s="11">
        <v>293.33767456106864</v>
      </c>
      <c r="AZ45" s="11">
        <v>293.32456063589854</v>
      </c>
      <c r="BA45" s="11">
        <v>306.03536135061483</v>
      </c>
      <c r="BB45" s="11">
        <v>315.44976660245186</v>
      </c>
      <c r="BC45" s="11">
        <v>320.14671227637922</v>
      </c>
      <c r="BD45" s="11">
        <v>301.99178546742803</v>
      </c>
      <c r="BE45" s="11">
        <v>284.23007401040093</v>
      </c>
      <c r="BF45" s="12">
        <v>309.13864264944038</v>
      </c>
      <c r="BG45" s="13">
        <v>9.0615055124103172E-2</v>
      </c>
      <c r="BH45" s="15">
        <v>-4.687825693057035E-3</v>
      </c>
      <c r="BI45" s="14">
        <v>9.1234239830256629E-3</v>
      </c>
    </row>
    <row r="46" spans="1:61" x14ac:dyDescent="0.2">
      <c r="A46" s="8" t="s">
        <v>44</v>
      </c>
      <c r="B46" s="11">
        <v>10.523820748</v>
      </c>
      <c r="C46" s="11">
        <v>10.759803920200001</v>
      </c>
      <c r="D46" s="11">
        <v>11.6159573909</v>
      </c>
      <c r="E46" s="11">
        <v>12.047448490500001</v>
      </c>
      <c r="F46" s="11">
        <v>12.380001520499999</v>
      </c>
      <c r="G46" s="11">
        <v>14.887478141404999</v>
      </c>
      <c r="H46" s="11">
        <v>16.487936820663002</v>
      </c>
      <c r="I46" s="11">
        <v>17.683563211814999</v>
      </c>
      <c r="J46" s="11">
        <v>20.100026229196001</v>
      </c>
      <c r="K46" s="11">
        <v>20.995755637279998</v>
      </c>
      <c r="L46" s="11">
        <v>21.831668861017995</v>
      </c>
      <c r="M46" s="11">
        <v>22.840717854592999</v>
      </c>
      <c r="N46" s="11">
        <v>22.177952379089998</v>
      </c>
      <c r="O46" s="11">
        <v>23.300513958210999</v>
      </c>
      <c r="P46" s="11">
        <v>24.903998230244</v>
      </c>
      <c r="Q46" s="11">
        <v>26.336673576083996</v>
      </c>
      <c r="R46" s="11">
        <v>28.335190405258103</v>
      </c>
      <c r="S46" s="11">
        <v>28.383127371568214</v>
      </c>
      <c r="T46" s="11">
        <v>29.469298718069087</v>
      </c>
      <c r="U46" s="11">
        <v>28.354325791982347</v>
      </c>
      <c r="V46" s="11">
        <v>27.401548832902208</v>
      </c>
      <c r="W46" s="11">
        <v>30.937288414240321</v>
      </c>
      <c r="X46" s="11">
        <v>31.579174906460416</v>
      </c>
      <c r="Y46" s="11">
        <v>32.572077201199953</v>
      </c>
      <c r="Z46" s="11">
        <v>40.96599313731091</v>
      </c>
      <c r="AA46" s="11">
        <v>39.108681205458822</v>
      </c>
      <c r="AB46" s="11">
        <v>42.096224415249551</v>
      </c>
      <c r="AC46" s="11">
        <v>46.038858767835961</v>
      </c>
      <c r="AD46" s="11">
        <v>45.151203228273268</v>
      </c>
      <c r="AE46" s="11">
        <v>45.628645965986422</v>
      </c>
      <c r="AF46" s="11">
        <v>52.967091500682685</v>
      </c>
      <c r="AG46" s="11">
        <v>50.378312575248977</v>
      </c>
      <c r="AH46" s="11">
        <v>50.943070759290514</v>
      </c>
      <c r="AI46" s="11">
        <v>56.707044697603934</v>
      </c>
      <c r="AJ46" s="11">
        <v>62.203035965818991</v>
      </c>
      <c r="AK46" s="11">
        <v>61.348877333510245</v>
      </c>
      <c r="AL46" s="11">
        <v>60.228250199414738</v>
      </c>
      <c r="AM46" s="11">
        <v>63.399715271053587</v>
      </c>
      <c r="AN46" s="11">
        <v>59.929416060806176</v>
      </c>
      <c r="AO46" s="11">
        <v>62.071663187183972</v>
      </c>
      <c r="AP46" s="11">
        <v>64.584211357046783</v>
      </c>
      <c r="AQ46" s="11">
        <v>59.625780895730792</v>
      </c>
      <c r="AR46" s="11">
        <v>58.369652824828158</v>
      </c>
      <c r="AS46" s="11">
        <v>57.513217095794523</v>
      </c>
      <c r="AT46" s="11">
        <v>56.945899228496067</v>
      </c>
      <c r="AU46" s="11">
        <v>51.525398845719053</v>
      </c>
      <c r="AV46" s="11">
        <v>51.421796868651782</v>
      </c>
      <c r="AW46" s="11">
        <v>50.715484188993941</v>
      </c>
      <c r="AX46" s="11">
        <v>49.330652335947704</v>
      </c>
      <c r="AY46" s="11">
        <v>49.595348958204546</v>
      </c>
      <c r="AZ46" s="11">
        <v>53.065529274155246</v>
      </c>
      <c r="BA46" s="11">
        <v>52.448124610270312</v>
      </c>
      <c r="BB46" s="11">
        <v>57.304630447903889</v>
      </c>
      <c r="BC46" s="11">
        <v>54.262491601860575</v>
      </c>
      <c r="BD46" s="11">
        <v>50.2562730160275</v>
      </c>
      <c r="BE46" s="11">
        <v>40.725872187291387</v>
      </c>
      <c r="BF46" s="12">
        <v>39.709116704621174</v>
      </c>
      <c r="BG46" s="13">
        <v>-2.2294510426542513E-2</v>
      </c>
      <c r="BH46" s="15">
        <v>-2.5516931261647335E-2</v>
      </c>
      <c r="BI46" s="14">
        <v>1.1719114264809999E-3</v>
      </c>
    </row>
    <row r="47" spans="1:61" x14ac:dyDescent="0.2">
      <c r="A47" s="8" t="s">
        <v>45</v>
      </c>
      <c r="B47" s="11">
        <v>68.052326870102391</v>
      </c>
      <c r="C47" s="11">
        <v>72.519285334541308</v>
      </c>
      <c r="D47" s="11">
        <v>80.735921239395438</v>
      </c>
      <c r="E47" s="11">
        <v>86.008879285621816</v>
      </c>
      <c r="F47" s="11">
        <v>98.564122039572865</v>
      </c>
      <c r="G47" s="11">
        <v>105.00485008272133</v>
      </c>
      <c r="H47" s="11">
        <v>110.13900358324</v>
      </c>
      <c r="I47" s="11">
        <v>114.56597886869001</v>
      </c>
      <c r="J47" s="11">
        <v>125.79055174073</v>
      </c>
      <c r="K47" s="11">
        <v>125.97225694701001</v>
      </c>
      <c r="L47" s="11">
        <v>136.82971552101</v>
      </c>
      <c r="M47" s="11">
        <v>148.01591472302999</v>
      </c>
      <c r="N47" s="11">
        <v>156.23262489473498</v>
      </c>
      <c r="O47" s="11">
        <v>169.39946556632998</v>
      </c>
      <c r="P47" s="11">
        <v>174.23981581987999</v>
      </c>
      <c r="Q47" s="11">
        <v>174.48270338016002</v>
      </c>
      <c r="R47" s="11">
        <v>174.43161284068003</v>
      </c>
      <c r="S47" s="11">
        <v>172.40074654763001</v>
      </c>
      <c r="T47" s="11">
        <v>174.17976517939002</v>
      </c>
      <c r="U47" s="11">
        <v>171.79240349657996</v>
      </c>
      <c r="V47" s="11">
        <v>172.52036403439001</v>
      </c>
      <c r="W47" s="11">
        <v>178.01150650797999</v>
      </c>
      <c r="X47" s="11">
        <v>186.18617614368003</v>
      </c>
      <c r="Y47" s="11">
        <v>188.14724967667999</v>
      </c>
      <c r="Z47" s="11">
        <v>189.41529008398001</v>
      </c>
      <c r="AA47" s="11">
        <v>178.23540513536801</v>
      </c>
      <c r="AB47" s="11">
        <v>143.32774149624976</v>
      </c>
      <c r="AC47" s="11">
        <v>125.12338370327883</v>
      </c>
      <c r="AD47" s="11">
        <v>122.21161639008314</v>
      </c>
      <c r="AE47" s="11">
        <v>117.87240907406638</v>
      </c>
      <c r="AF47" s="11">
        <v>127.64799178991211</v>
      </c>
      <c r="AG47" s="11">
        <v>126.19086419174164</v>
      </c>
      <c r="AH47" s="11">
        <v>115.06093747046945</v>
      </c>
      <c r="AI47" s="11">
        <v>101.71714205076464</v>
      </c>
      <c r="AJ47" s="11">
        <v>86.335768202164985</v>
      </c>
      <c r="AK47" s="11">
        <v>88.857993850254559</v>
      </c>
      <c r="AL47" s="11">
        <v>90.937682958422911</v>
      </c>
      <c r="AM47" s="11">
        <v>94.10148064884244</v>
      </c>
      <c r="AN47" s="11">
        <v>98.199429003479366</v>
      </c>
      <c r="AO47" s="11">
        <v>99.636640741829353</v>
      </c>
      <c r="AP47" s="11">
        <v>95.632043723406611</v>
      </c>
      <c r="AQ47" s="11">
        <v>101.33125707619755</v>
      </c>
      <c r="AR47" s="11">
        <v>97.826550087197532</v>
      </c>
      <c r="AS47" s="11">
        <v>95.601250248892583</v>
      </c>
      <c r="AT47" s="11">
        <v>80.577165975236412</v>
      </c>
      <c r="AU47" s="11">
        <v>78.153201296823539</v>
      </c>
      <c r="AV47" s="11">
        <v>85.067400857980033</v>
      </c>
      <c r="AW47" s="11">
        <v>81.696351240913415</v>
      </c>
      <c r="AX47" s="11">
        <v>69.80690674010286</v>
      </c>
      <c r="AY47" s="11">
        <v>71.098935280794009</v>
      </c>
      <c r="AZ47" s="11">
        <v>71.880312595003943</v>
      </c>
      <c r="BA47" s="11">
        <v>69.512710394476102</v>
      </c>
      <c r="BB47" s="11">
        <v>72.924476822888664</v>
      </c>
      <c r="BC47" s="11">
        <v>73.380638344400253</v>
      </c>
      <c r="BD47" s="11">
        <v>71.660115181623908</v>
      </c>
      <c r="BE47" s="11">
        <v>64.573549509078745</v>
      </c>
      <c r="BF47" s="12">
        <v>70.321208129433103</v>
      </c>
      <c r="BG47" s="13">
        <v>9.1993076262741225E-2</v>
      </c>
      <c r="BH47" s="15">
        <v>-1.8856985840721707E-2</v>
      </c>
      <c r="BI47" s="14">
        <v>2.0753477833275677E-3</v>
      </c>
    </row>
    <row r="48" spans="1:61" x14ac:dyDescent="0.2">
      <c r="A48" s="8" t="s">
        <v>46</v>
      </c>
      <c r="B48" s="11">
        <v>31.050590101579658</v>
      </c>
      <c r="C48" s="11">
        <v>32.071467993548367</v>
      </c>
      <c r="D48" s="11">
        <v>32.172465052212033</v>
      </c>
      <c r="E48" s="11">
        <v>35.109524160308105</v>
      </c>
      <c r="F48" s="11">
        <v>37.021858459709385</v>
      </c>
      <c r="G48" s="11">
        <v>39.738035709656621</v>
      </c>
      <c r="H48" s="11">
        <v>42.52361761147813</v>
      </c>
      <c r="I48" s="11">
        <v>44.318789179908244</v>
      </c>
      <c r="J48" s="11">
        <v>45.698860542480702</v>
      </c>
      <c r="K48" s="11">
        <v>46.794501130957087</v>
      </c>
      <c r="L48" s="11">
        <v>49.003995371726816</v>
      </c>
      <c r="M48" s="11">
        <v>50.456271566812902</v>
      </c>
      <c r="N48" s="11">
        <v>52.778374881035944</v>
      </c>
      <c r="O48" s="11">
        <v>55.503774317641408</v>
      </c>
      <c r="P48" s="11">
        <v>56.539888692900014</v>
      </c>
      <c r="Q48" s="11">
        <v>56.775303912551713</v>
      </c>
      <c r="R48" s="11">
        <v>55.872598364927441</v>
      </c>
      <c r="S48" s="11">
        <v>55.018898079535177</v>
      </c>
      <c r="T48" s="11">
        <v>54.834135035379617</v>
      </c>
      <c r="U48" s="11">
        <v>58.764119724308941</v>
      </c>
      <c r="V48" s="11">
        <v>58.527195167103585</v>
      </c>
      <c r="W48" s="11">
        <v>55.72934529762442</v>
      </c>
      <c r="X48" s="11">
        <v>56.82409727197814</v>
      </c>
      <c r="Y48" s="11">
        <v>57.422894158049978</v>
      </c>
      <c r="Z48" s="11">
        <v>53.434128436157984</v>
      </c>
      <c r="AA48" s="11">
        <v>54.833602523324451</v>
      </c>
      <c r="AB48" s="11">
        <v>48.484004729738167</v>
      </c>
      <c r="AC48" s="11">
        <v>45.953434904143293</v>
      </c>
      <c r="AD48" s="11">
        <v>43.232926043354439</v>
      </c>
      <c r="AE48" s="11">
        <v>40.13061660647999</v>
      </c>
      <c r="AF48" s="11">
        <v>40.780403614853299</v>
      </c>
      <c r="AG48" s="11">
        <v>40.915038673633518</v>
      </c>
      <c r="AH48" s="11">
        <v>39.510860145132739</v>
      </c>
      <c r="AI48" s="11">
        <v>39.123194152368264</v>
      </c>
      <c r="AJ48" s="11">
        <v>38.252154903864756</v>
      </c>
      <c r="AK48" s="11">
        <v>36.334135267384291</v>
      </c>
      <c r="AL48" s="11">
        <v>39.070531311426187</v>
      </c>
      <c r="AM48" s="11">
        <v>38.551214222807801</v>
      </c>
      <c r="AN48" s="11">
        <v>39.143372330846418</v>
      </c>
      <c r="AO48" s="11">
        <v>38.046057435606478</v>
      </c>
      <c r="AP48" s="11">
        <v>38.971380962976788</v>
      </c>
      <c r="AQ48" s="11">
        <v>37.439361183645524</v>
      </c>
      <c r="AR48" s="11">
        <v>35.224572476259446</v>
      </c>
      <c r="AS48" s="11">
        <v>36.416932159043391</v>
      </c>
      <c r="AT48" s="11">
        <v>33.624636445224397</v>
      </c>
      <c r="AU48" s="11">
        <v>36.143929217256989</v>
      </c>
      <c r="AV48" s="11">
        <v>33.911418749439314</v>
      </c>
      <c r="AW48" s="11">
        <v>32.377859906449345</v>
      </c>
      <c r="AX48" s="11">
        <v>32.521658722491175</v>
      </c>
      <c r="AY48" s="11">
        <v>29.983861118434803</v>
      </c>
      <c r="AZ48" s="11">
        <v>30.273707123863904</v>
      </c>
      <c r="BA48" s="11">
        <v>30.671840907469665</v>
      </c>
      <c r="BB48" s="11">
        <v>32.840295419250054</v>
      </c>
      <c r="BC48" s="11">
        <v>32.278187870892125</v>
      </c>
      <c r="BD48" s="11">
        <v>29.993663171646798</v>
      </c>
      <c r="BE48" s="11">
        <v>27.832281156014133</v>
      </c>
      <c r="BF48" s="12">
        <v>31.748055848040121</v>
      </c>
      <c r="BG48" s="13">
        <v>0.14381701753135623</v>
      </c>
      <c r="BH48" s="15">
        <v>-6.5703505924341599E-3</v>
      </c>
      <c r="BI48" s="14">
        <v>9.3696139588381449E-4</v>
      </c>
    </row>
    <row r="49" spans="1:61" x14ac:dyDescent="0.2">
      <c r="A49" s="8" t="s">
        <v>47</v>
      </c>
      <c r="B49" s="11">
        <v>0</v>
      </c>
      <c r="C49" s="11">
        <v>0</v>
      </c>
      <c r="D49" s="11">
        <v>0</v>
      </c>
      <c r="E49" s="11">
        <v>0</v>
      </c>
      <c r="F49" s="11">
        <v>0</v>
      </c>
      <c r="G49" s="11">
        <v>0</v>
      </c>
      <c r="H49" s="11">
        <v>0</v>
      </c>
      <c r="I49" s="11">
        <v>0</v>
      </c>
      <c r="J49" s="11">
        <v>0</v>
      </c>
      <c r="K49" s="11">
        <v>0</v>
      </c>
      <c r="L49" s="11">
        <v>0</v>
      </c>
      <c r="M49" s="11">
        <v>0</v>
      </c>
      <c r="N49" s="11">
        <v>0</v>
      </c>
      <c r="O49" s="11">
        <v>0</v>
      </c>
      <c r="P49" s="11">
        <v>0</v>
      </c>
      <c r="Q49" s="11">
        <v>0</v>
      </c>
      <c r="R49" s="11">
        <v>0</v>
      </c>
      <c r="S49" s="11">
        <v>0</v>
      </c>
      <c r="T49" s="11">
        <v>0</v>
      </c>
      <c r="U49" s="11">
        <v>0</v>
      </c>
      <c r="V49" s="11">
        <v>0</v>
      </c>
      <c r="W49" s="11">
        <v>0</v>
      </c>
      <c r="X49" s="11">
        <v>0</v>
      </c>
      <c r="Y49" s="11">
        <v>0</v>
      </c>
      <c r="Z49" s="11">
        <v>0</v>
      </c>
      <c r="AA49" s="11">
        <v>13.301774120029584</v>
      </c>
      <c r="AB49" s="11">
        <v>12.485484003939982</v>
      </c>
      <c r="AC49" s="11">
        <v>12.255159714131789</v>
      </c>
      <c r="AD49" s="11">
        <v>12.993134220456129</v>
      </c>
      <c r="AE49" s="11">
        <v>13.121405430829077</v>
      </c>
      <c r="AF49" s="11">
        <v>13.945718728802442</v>
      </c>
      <c r="AG49" s="11">
        <v>14.675465064479056</v>
      </c>
      <c r="AH49" s="11">
        <v>15.233442808072516</v>
      </c>
      <c r="AI49" s="11">
        <v>14.7001008607802</v>
      </c>
      <c r="AJ49" s="11">
        <v>14.281209318165017</v>
      </c>
      <c r="AK49" s="11">
        <v>13.998305696413901</v>
      </c>
      <c r="AL49" s="11">
        <v>14.68794186175885</v>
      </c>
      <c r="AM49" s="11">
        <v>14.947948864180956</v>
      </c>
      <c r="AN49" s="11">
        <v>14.780808457172199</v>
      </c>
      <c r="AO49" s="11">
        <v>15.014756104828926</v>
      </c>
      <c r="AP49" s="11">
        <v>15.214929339220737</v>
      </c>
      <c r="AQ49" s="11">
        <v>15.646141889961516</v>
      </c>
      <c r="AR49" s="11">
        <v>15.688143540779251</v>
      </c>
      <c r="AS49" s="11">
        <v>16.822663178593491</v>
      </c>
      <c r="AT49" s="11">
        <v>14.972277216648857</v>
      </c>
      <c r="AU49" s="11">
        <v>15.236084627386244</v>
      </c>
      <c r="AV49" s="11">
        <v>15.210200231329935</v>
      </c>
      <c r="AW49" s="11">
        <v>14.697206817977913</v>
      </c>
      <c r="AX49" s="11">
        <v>14.090010787012105</v>
      </c>
      <c r="AY49" s="11">
        <v>12.629577085939792</v>
      </c>
      <c r="AZ49" s="11">
        <v>12.69893861258323</v>
      </c>
      <c r="BA49" s="11">
        <v>13.632389553687963</v>
      </c>
      <c r="BB49" s="11">
        <v>13.874549017464414</v>
      </c>
      <c r="BC49" s="11">
        <v>13.937493728730344</v>
      </c>
      <c r="BD49" s="11">
        <v>13.277867440626723</v>
      </c>
      <c r="BE49" s="11">
        <v>11.859620908620837</v>
      </c>
      <c r="BF49" s="12">
        <v>11.620165991754609</v>
      </c>
      <c r="BG49" s="13">
        <v>-1.7506364432359089E-2</v>
      </c>
      <c r="BH49" s="15">
        <v>-2.6563245521275425E-2</v>
      </c>
      <c r="BI49" s="14">
        <v>3.4293901334144677E-4</v>
      </c>
    </row>
    <row r="50" spans="1:61" x14ac:dyDescent="0.2">
      <c r="A50" s="8" t="s">
        <v>48</v>
      </c>
      <c r="B50" s="11">
        <v>80.433101440499996</v>
      </c>
      <c r="C50" s="11">
        <v>84.715756599599999</v>
      </c>
      <c r="D50" s="11">
        <v>95.481917195999998</v>
      </c>
      <c r="E50" s="11">
        <v>99.136070312499996</v>
      </c>
      <c r="F50" s="11">
        <v>108.56326994840002</v>
      </c>
      <c r="G50" s="11">
        <v>121.05783081920002</v>
      </c>
      <c r="H50" s="11">
        <v>126.77987101900001</v>
      </c>
      <c r="I50" s="11">
        <v>135.54115689580001</v>
      </c>
      <c r="J50" s="11">
        <v>155.4356906356</v>
      </c>
      <c r="K50" s="11">
        <v>162.00611518110003</v>
      </c>
      <c r="L50" s="11">
        <v>168.38000545599871</v>
      </c>
      <c r="M50" s="11">
        <v>185.19683439328398</v>
      </c>
      <c r="N50" s="11">
        <v>179.16726527790797</v>
      </c>
      <c r="O50" s="11">
        <v>174.13621466101318</v>
      </c>
      <c r="P50" s="11">
        <v>186.59617794400003</v>
      </c>
      <c r="Q50" s="11">
        <v>208.23258947573214</v>
      </c>
      <c r="R50" s="11">
        <v>211.93865545935458</v>
      </c>
      <c r="S50" s="11">
        <v>208.61348535623108</v>
      </c>
      <c r="T50" s="11">
        <v>211.40082339343945</v>
      </c>
      <c r="U50" s="11">
        <v>201.850273772549</v>
      </c>
      <c r="V50" s="11">
        <v>194.38629299745111</v>
      </c>
      <c r="W50" s="11">
        <v>196.91409319968264</v>
      </c>
      <c r="X50" s="11">
        <v>203.44145744157592</v>
      </c>
      <c r="Y50" s="11">
        <v>196.46816507011175</v>
      </c>
      <c r="Z50" s="11">
        <v>217.19371968955488</v>
      </c>
      <c r="AA50" s="11">
        <v>214.60154542884248</v>
      </c>
      <c r="AB50" s="11">
        <v>220.41050231540297</v>
      </c>
      <c r="AC50" s="11">
        <v>241.01282401114997</v>
      </c>
      <c r="AD50" s="11">
        <v>226.02908251141028</v>
      </c>
      <c r="AE50" s="11">
        <v>234.13301674181687</v>
      </c>
      <c r="AF50" s="11">
        <v>247.91568249808577</v>
      </c>
      <c r="AG50" s="11">
        <v>244.21286838970195</v>
      </c>
      <c r="AH50" s="11">
        <v>263.64034135575832</v>
      </c>
      <c r="AI50" s="11">
        <v>274.258652995136</v>
      </c>
      <c r="AJ50" s="11">
        <v>298.79314028158404</v>
      </c>
      <c r="AK50" s="11">
        <v>309.32446122503961</v>
      </c>
      <c r="AL50" s="11">
        <v>313.99185036216812</v>
      </c>
      <c r="AM50" s="11">
        <v>332.30141009864207</v>
      </c>
      <c r="AN50" s="11">
        <v>340.08160005336896</v>
      </c>
      <c r="AO50" s="11">
        <v>362.09397793486062</v>
      </c>
      <c r="AP50" s="11">
        <v>374.94185660142438</v>
      </c>
      <c r="AQ50" s="11">
        <v>369.37048219646726</v>
      </c>
      <c r="AR50" s="11">
        <v>380.53829693307853</v>
      </c>
      <c r="AS50" s="11">
        <v>354.79975480488139</v>
      </c>
      <c r="AT50" s="11">
        <v>316.27354260355622</v>
      </c>
      <c r="AU50" s="11">
        <v>300.1498569285834</v>
      </c>
      <c r="AV50" s="11">
        <v>308.52929223581879</v>
      </c>
      <c r="AW50" s="11">
        <v>306.27406059806282</v>
      </c>
      <c r="AX50" s="11">
        <v>274.5077473573329</v>
      </c>
      <c r="AY50" s="11">
        <v>271.85403066250052</v>
      </c>
      <c r="AZ50" s="11">
        <v>287.87017874594426</v>
      </c>
      <c r="BA50" s="11">
        <v>280.6213283389618</v>
      </c>
      <c r="BB50" s="11">
        <v>298.25151284009672</v>
      </c>
      <c r="BC50" s="11">
        <v>293.00769607476099</v>
      </c>
      <c r="BD50" s="11">
        <v>276.15884543109945</v>
      </c>
      <c r="BE50" s="11">
        <v>223.57322731877088</v>
      </c>
      <c r="BF50" s="12">
        <v>245.72295044553456</v>
      </c>
      <c r="BG50" s="13">
        <v>0.10208260158577565</v>
      </c>
      <c r="BH50" s="15">
        <v>-2.250412841966698E-2</v>
      </c>
      <c r="BI50" s="14">
        <v>7.2518745636624624E-3</v>
      </c>
    </row>
    <row r="51" spans="1:61" x14ac:dyDescent="0.2">
      <c r="A51" s="8" t="s">
        <v>49</v>
      </c>
      <c r="B51" s="11">
        <v>68.782632871800232</v>
      </c>
      <c r="C51" s="11">
        <v>76.062603251308218</v>
      </c>
      <c r="D51" s="11">
        <v>75.180685628898885</v>
      </c>
      <c r="E51" s="11">
        <v>83.770810141393909</v>
      </c>
      <c r="F51" s="11">
        <v>88.754137048329866</v>
      </c>
      <c r="G51" s="11">
        <v>96.917322043876993</v>
      </c>
      <c r="H51" s="11">
        <v>89.822056359381421</v>
      </c>
      <c r="I51" s="11">
        <v>91.362283343565196</v>
      </c>
      <c r="J51" s="11">
        <v>93.097734372587297</v>
      </c>
      <c r="K51" s="11">
        <v>86.023402026334438</v>
      </c>
      <c r="L51" s="11">
        <v>85.402477144988964</v>
      </c>
      <c r="M51" s="11">
        <v>92.940283404354517</v>
      </c>
      <c r="N51" s="11">
        <v>89.242366210305519</v>
      </c>
      <c r="O51" s="11">
        <v>104.7353341996245</v>
      </c>
      <c r="P51" s="11">
        <v>114.44357574762189</v>
      </c>
      <c r="Q51" s="11">
        <v>100.32915653453236</v>
      </c>
      <c r="R51" s="11">
        <v>89.557980050867258</v>
      </c>
      <c r="S51" s="11">
        <v>83.447516342223764</v>
      </c>
      <c r="T51" s="11">
        <v>73.609410261954807</v>
      </c>
      <c r="U51" s="11">
        <v>71.425640721222763</v>
      </c>
      <c r="V51" s="11">
        <v>79.220058771621723</v>
      </c>
      <c r="W51" s="11">
        <v>84.48286034721481</v>
      </c>
      <c r="X51" s="11">
        <v>73.740613569165234</v>
      </c>
      <c r="Y51" s="11">
        <v>69.142041320929806</v>
      </c>
      <c r="Z51" s="11">
        <v>66.449645084708735</v>
      </c>
      <c r="AA51" s="11">
        <v>67.36859426479009</v>
      </c>
      <c r="AB51" s="11">
        <v>59.691348921084909</v>
      </c>
      <c r="AC51" s="11">
        <v>61.52963207207501</v>
      </c>
      <c r="AD51" s="11">
        <v>60.986082059833286</v>
      </c>
      <c r="AE51" s="11">
        <v>64.234921802648259</v>
      </c>
      <c r="AF51" s="11">
        <v>61.538876707401549</v>
      </c>
      <c r="AG51" s="11">
        <v>66.769287856909685</v>
      </c>
      <c r="AH51" s="11">
        <v>61.251221485109845</v>
      </c>
      <c r="AI51" s="11">
        <v>68.411952554476969</v>
      </c>
      <c r="AJ51" s="11">
        <v>65.263431232972863</v>
      </c>
      <c r="AK51" s="11">
        <v>57.737394774786239</v>
      </c>
      <c r="AL51" s="11">
        <v>59.155914904873811</v>
      </c>
      <c r="AM51" s="11">
        <v>59.82663498461654</v>
      </c>
      <c r="AN51" s="11">
        <v>64.222715897685106</v>
      </c>
      <c r="AO51" s="11">
        <v>61.891347694704201</v>
      </c>
      <c r="AP51" s="11">
        <v>60.654583135853358</v>
      </c>
      <c r="AQ51" s="11">
        <v>62.213477197754266</v>
      </c>
      <c r="AR51" s="11">
        <v>58.893383637680145</v>
      </c>
      <c r="AS51" s="11">
        <v>56.265569372892863</v>
      </c>
      <c r="AT51" s="11">
        <v>53.407162850972284</v>
      </c>
      <c r="AU51" s="11">
        <v>56.94723921331142</v>
      </c>
      <c r="AV51" s="11">
        <v>52.046044518031387</v>
      </c>
      <c r="AW51" s="11">
        <v>49.147487861041597</v>
      </c>
      <c r="AX51" s="11">
        <v>48.12717618001237</v>
      </c>
      <c r="AY51" s="11">
        <v>46.099555766633564</v>
      </c>
      <c r="AZ51" s="11">
        <v>46.388702933668</v>
      </c>
      <c r="BA51" s="11">
        <v>46.535440273555551</v>
      </c>
      <c r="BB51" s="11">
        <v>45.485102825382675</v>
      </c>
      <c r="BC51" s="11">
        <v>44.677318128525819</v>
      </c>
      <c r="BD51" s="11">
        <v>47.275700543118099</v>
      </c>
      <c r="BE51" s="11">
        <v>43.127986676580505</v>
      </c>
      <c r="BF51" s="12">
        <v>40.093165381470968</v>
      </c>
      <c r="BG51" s="13">
        <v>-6.7820856751968583E-2</v>
      </c>
      <c r="BH51" s="15">
        <v>-2.5754829367586218E-2</v>
      </c>
      <c r="BI51" s="14">
        <v>1.183245625528364E-3</v>
      </c>
    </row>
    <row r="52" spans="1:61" x14ac:dyDescent="0.2">
      <c r="A52" s="8" t="s">
        <v>50</v>
      </c>
      <c r="B52" s="11">
        <v>29.234076968999997</v>
      </c>
      <c r="C52" s="11">
        <v>29.655173336200001</v>
      </c>
      <c r="D52" s="11">
        <v>31.343924955999999</v>
      </c>
      <c r="E52" s="11">
        <v>34.291209061000004</v>
      </c>
      <c r="F52" s="11">
        <v>36.907488840699997</v>
      </c>
      <c r="G52" s="11">
        <v>40.414459395599998</v>
      </c>
      <c r="H52" s="11">
        <v>42.060840218599999</v>
      </c>
      <c r="I52" s="11">
        <v>42.93879938860001</v>
      </c>
      <c r="J52" s="11">
        <v>46.19113068490001</v>
      </c>
      <c r="K52" s="11">
        <v>41.331156939300001</v>
      </c>
      <c r="L52" s="11">
        <v>39.867300141200005</v>
      </c>
      <c r="M52" s="11">
        <v>41.594815859800001</v>
      </c>
      <c r="N52" s="11">
        <v>42.113220958100001</v>
      </c>
      <c r="O52" s="11">
        <v>42.564584345699814</v>
      </c>
      <c r="P52" s="11">
        <v>40.982433673363417</v>
      </c>
      <c r="Q52" s="11">
        <v>41.609030183367999</v>
      </c>
      <c r="R52" s="11">
        <v>39.359714799268232</v>
      </c>
      <c r="S52" s="11">
        <v>37.23303746219424</v>
      </c>
      <c r="T52" s="11">
        <v>40.780072833858036</v>
      </c>
      <c r="U52" s="11">
        <v>40.143652099780041</v>
      </c>
      <c r="V52" s="11">
        <v>41.265800886670476</v>
      </c>
      <c r="W52" s="11">
        <v>44.322245958587814</v>
      </c>
      <c r="X52" s="11">
        <v>41.907815082886799</v>
      </c>
      <c r="Y52" s="11">
        <v>41.723096591547709</v>
      </c>
      <c r="Z52" s="11">
        <v>40.385093842256019</v>
      </c>
      <c r="AA52" s="11">
        <v>43.276449973038318</v>
      </c>
      <c r="AB52" s="11">
        <v>44.173078573481526</v>
      </c>
      <c r="AC52" s="11">
        <v>44.638953088605263</v>
      </c>
      <c r="AD52" s="11">
        <v>42.204662312035907</v>
      </c>
      <c r="AE52" s="11">
        <v>43.442557555933298</v>
      </c>
      <c r="AF52" s="11">
        <v>40.925731939817155</v>
      </c>
      <c r="AG52" s="11">
        <v>42.504350534890179</v>
      </c>
      <c r="AH52" s="11">
        <v>44.20214525155211</v>
      </c>
      <c r="AI52" s="11">
        <v>44.747990750897031</v>
      </c>
      <c r="AJ52" s="11">
        <v>44.155791269470932</v>
      </c>
      <c r="AK52" s="11">
        <v>43.112605101783252</v>
      </c>
      <c r="AL52" s="11">
        <v>46.231883992080192</v>
      </c>
      <c r="AM52" s="11">
        <v>43.938321027963084</v>
      </c>
      <c r="AN52" s="11">
        <v>43.214368085493916</v>
      </c>
      <c r="AO52" s="11">
        <v>43.259765379616574</v>
      </c>
      <c r="AP52" s="11">
        <v>44.215715206112527</v>
      </c>
      <c r="AQ52" s="11">
        <v>44.974482721791325</v>
      </c>
      <c r="AR52" s="11">
        <v>40.993500423133582</v>
      </c>
      <c r="AS52" s="11">
        <v>43.76265511350492</v>
      </c>
      <c r="AT52" s="11">
        <v>44.238382235205961</v>
      </c>
      <c r="AU52" s="11">
        <v>42.056439038567405</v>
      </c>
      <c r="AV52" s="11">
        <v>40.052052794887359</v>
      </c>
      <c r="AW52" s="11">
        <v>41.42314248312254</v>
      </c>
      <c r="AX52" s="11">
        <v>43.595064235241047</v>
      </c>
      <c r="AY52" s="11">
        <v>38.712983951714435</v>
      </c>
      <c r="AZ52" s="11">
        <v>39.526686117297665</v>
      </c>
      <c r="BA52" s="11">
        <v>38.019589475065168</v>
      </c>
      <c r="BB52" s="11">
        <v>38.81920767077596</v>
      </c>
      <c r="BC52" s="11">
        <v>37.212512097750654</v>
      </c>
      <c r="BD52" s="11">
        <v>38.148232954629563</v>
      </c>
      <c r="BE52" s="11">
        <v>32.699622938329078</v>
      </c>
      <c r="BF52" s="12">
        <v>33.390832137073545</v>
      </c>
      <c r="BG52" s="13">
        <v>2.3935778467629509E-2</v>
      </c>
      <c r="BH52" s="15">
        <v>-1.8025418381249825E-2</v>
      </c>
      <c r="BI52" s="14">
        <v>9.8544367058639622E-4</v>
      </c>
    </row>
    <row r="53" spans="1:61" x14ac:dyDescent="0.2">
      <c r="A53" s="8" t="s">
        <v>51</v>
      </c>
      <c r="B53" s="11">
        <v>25.1395128361</v>
      </c>
      <c r="C53" s="11">
        <v>28.955481831800004</v>
      </c>
      <c r="D53" s="11">
        <v>29.0774314795</v>
      </c>
      <c r="E53" s="11">
        <v>32.271513343499997</v>
      </c>
      <c r="F53" s="11">
        <v>35.157765468099996</v>
      </c>
      <c r="G53" s="11">
        <v>39.278938747400005</v>
      </c>
      <c r="H53" s="11">
        <v>43.916504022799998</v>
      </c>
      <c r="I53" s="11">
        <v>48.930993541400014</v>
      </c>
      <c r="J53" s="11">
        <v>54.2215442802</v>
      </c>
      <c r="K53" s="11">
        <v>56.471648449</v>
      </c>
      <c r="L53" s="11">
        <v>60.655266277100012</v>
      </c>
      <c r="M53" s="11">
        <v>66.845306699600002</v>
      </c>
      <c r="N53" s="11">
        <v>73.105384296300016</v>
      </c>
      <c r="O53" s="11">
        <v>77.135861995055308</v>
      </c>
      <c r="P53" s="11">
        <v>71.669794214396589</v>
      </c>
      <c r="Q53" s="11">
        <v>74.655458979254576</v>
      </c>
      <c r="R53" s="11">
        <v>74.16346789511023</v>
      </c>
      <c r="S53" s="11">
        <v>81.409390009855329</v>
      </c>
      <c r="T53" s="11">
        <v>87.140658830216836</v>
      </c>
      <c r="U53" s="11">
        <v>91.437930006599998</v>
      </c>
      <c r="V53" s="11">
        <v>100.39860868656692</v>
      </c>
      <c r="W53" s="11">
        <v>109.0168617004759</v>
      </c>
      <c r="X53" s="11">
        <v>118.48927867769379</v>
      </c>
      <c r="Y53" s="11">
        <v>115.89092942971102</v>
      </c>
      <c r="Z53" s="11">
        <v>129.0924926662276</v>
      </c>
      <c r="AA53" s="11">
        <v>136.23970613185722</v>
      </c>
      <c r="AB53" s="11">
        <v>139.62730089471637</v>
      </c>
      <c r="AC53" s="11">
        <v>143.72973793054845</v>
      </c>
      <c r="AD53" s="11">
        <v>148.3405992990532</v>
      </c>
      <c r="AE53" s="11">
        <v>146.98527488156026</v>
      </c>
      <c r="AF53" s="11">
        <v>161.11508899301572</v>
      </c>
      <c r="AG53" s="11">
        <v>175.18083027710108</v>
      </c>
      <c r="AH53" s="11">
        <v>184.99142112153655</v>
      </c>
      <c r="AI53" s="11">
        <v>186.8569229224168</v>
      </c>
      <c r="AJ53" s="11">
        <v>187.55528426544959</v>
      </c>
      <c r="AK53" s="11">
        <v>205.69305232254791</v>
      </c>
      <c r="AL53" s="11">
        <v>186.10212073491661</v>
      </c>
      <c r="AM53" s="11">
        <v>196.86824466309372</v>
      </c>
      <c r="AN53" s="11">
        <v>208.88024904038991</v>
      </c>
      <c r="AO53" s="11">
        <v>216.42911845884962</v>
      </c>
      <c r="AP53" s="11">
        <v>224.82218916091566</v>
      </c>
      <c r="AQ53" s="11">
        <v>247.988469420353</v>
      </c>
      <c r="AR53" s="11">
        <v>272.77273005140449</v>
      </c>
      <c r="AS53" s="11">
        <v>276.34939014846145</v>
      </c>
      <c r="AT53" s="11">
        <v>275.28450388158444</v>
      </c>
      <c r="AU53" s="11">
        <v>276.29986516553868</v>
      </c>
      <c r="AV53" s="11">
        <v>298.83241432898262</v>
      </c>
      <c r="AW53" s="11">
        <v>314.43669173962883</v>
      </c>
      <c r="AX53" s="11">
        <v>303.29414259359311</v>
      </c>
      <c r="AY53" s="11">
        <v>335.13511669287334</v>
      </c>
      <c r="AZ53" s="11">
        <v>340.57025746016535</v>
      </c>
      <c r="BA53" s="11">
        <v>358.99416356337031</v>
      </c>
      <c r="BB53" s="11">
        <v>397.10794505701546</v>
      </c>
      <c r="BC53" s="11">
        <v>390.84470692404227</v>
      </c>
      <c r="BD53" s="11">
        <v>386.72659592990152</v>
      </c>
      <c r="BE53" s="11">
        <v>373.92722344859715</v>
      </c>
      <c r="BF53" s="12">
        <v>403.2664563336981</v>
      </c>
      <c r="BG53" s="13">
        <v>8.1417106277312135E-2</v>
      </c>
      <c r="BH53" s="15">
        <v>3.0425124826395589E-2</v>
      </c>
      <c r="BI53" s="14">
        <v>1.1901361886474894E-2</v>
      </c>
    </row>
    <row r="54" spans="1:61" x14ac:dyDescent="0.2">
      <c r="A54" s="8" t="s">
        <v>52</v>
      </c>
      <c r="B54" s="11">
        <v>0</v>
      </c>
      <c r="C54" s="11">
        <v>0</v>
      </c>
      <c r="D54" s="11">
        <v>0</v>
      </c>
      <c r="E54" s="11">
        <v>0</v>
      </c>
      <c r="F54" s="11">
        <v>0</v>
      </c>
      <c r="G54" s="11">
        <v>0</v>
      </c>
      <c r="H54" s="11">
        <v>0</v>
      </c>
      <c r="I54" s="11">
        <v>0</v>
      </c>
      <c r="J54" s="11">
        <v>0</v>
      </c>
      <c r="K54" s="11">
        <v>0</v>
      </c>
      <c r="L54" s="11">
        <v>0</v>
      </c>
      <c r="M54" s="11">
        <v>0</v>
      </c>
      <c r="N54" s="11">
        <v>0</v>
      </c>
      <c r="O54" s="11">
        <v>0</v>
      </c>
      <c r="P54" s="11">
        <v>0</v>
      </c>
      <c r="Q54" s="11">
        <v>0</v>
      </c>
      <c r="R54" s="11">
        <v>0</v>
      </c>
      <c r="S54" s="11">
        <v>0</v>
      </c>
      <c r="T54" s="11">
        <v>0</v>
      </c>
      <c r="U54" s="11">
        <v>0</v>
      </c>
      <c r="V54" s="11">
        <v>694.39950072505826</v>
      </c>
      <c r="W54" s="11">
        <v>701.821209817056</v>
      </c>
      <c r="X54" s="11">
        <v>709.90029110486739</v>
      </c>
      <c r="Y54" s="11">
        <v>686.18141673424873</v>
      </c>
      <c r="Z54" s="11">
        <v>652.89237317990558</v>
      </c>
      <c r="AA54" s="11">
        <v>761.94719803664952</v>
      </c>
      <c r="AB54" s="11">
        <v>708.14154834314593</v>
      </c>
      <c r="AC54" s="11">
        <v>603.5851602104309</v>
      </c>
      <c r="AD54" s="11">
        <v>519.90088687165394</v>
      </c>
      <c r="AE54" s="11">
        <v>431.72485561191593</v>
      </c>
      <c r="AF54" s="11">
        <v>423.11819714827072</v>
      </c>
      <c r="AG54" s="11">
        <v>366.48073386296807</v>
      </c>
      <c r="AH54" s="11">
        <v>352.703448220008</v>
      </c>
      <c r="AI54" s="11">
        <v>340.98617619835403</v>
      </c>
      <c r="AJ54" s="11">
        <v>335.03968240626727</v>
      </c>
      <c r="AK54" s="11">
        <v>335.90752928640882</v>
      </c>
      <c r="AL54" s="11">
        <v>329.32265114591053</v>
      </c>
      <c r="AM54" s="11">
        <v>329.26675533891137</v>
      </c>
      <c r="AN54" s="11">
        <v>336.63041043753543</v>
      </c>
      <c r="AO54" s="11">
        <v>317.51369297265938</v>
      </c>
      <c r="AP54" s="11">
        <v>315.45677287568361</v>
      </c>
      <c r="AQ54" s="11">
        <v>324.38907087875987</v>
      </c>
      <c r="AR54" s="11">
        <v>327.46010297348073</v>
      </c>
      <c r="AS54" s="11">
        <v>317.1636707601009</v>
      </c>
      <c r="AT54" s="11">
        <v>272.3748492799196</v>
      </c>
      <c r="AU54" s="11">
        <v>288.70062388265563</v>
      </c>
      <c r="AV54" s="11">
        <v>303.2273203099997</v>
      </c>
      <c r="AW54" s="11">
        <v>299.05153293171725</v>
      </c>
      <c r="AX54" s="11">
        <v>286.47858391500716</v>
      </c>
      <c r="AY54" s="11">
        <v>246.84177278605495</v>
      </c>
      <c r="AZ54" s="11">
        <v>195.1317162779263</v>
      </c>
      <c r="BA54" s="11">
        <v>215.62374988877525</v>
      </c>
      <c r="BB54" s="11">
        <v>187.8506330545477</v>
      </c>
      <c r="BC54" s="11">
        <v>198.67446161159518</v>
      </c>
      <c r="BD54" s="11">
        <v>185.51588587910976</v>
      </c>
      <c r="BE54" s="11">
        <v>172.91279524977469</v>
      </c>
      <c r="BF54" s="12">
        <v>167.8563688814389</v>
      </c>
      <c r="BG54" s="13">
        <v>-2.6583029318374862E-2</v>
      </c>
      <c r="BH54" s="15">
        <v>-5.7422758307757227E-2</v>
      </c>
      <c r="BI54" s="14">
        <v>4.9538446841572636E-3</v>
      </c>
    </row>
    <row r="55" spans="1:61" x14ac:dyDescent="0.2">
      <c r="A55" s="8" t="s">
        <v>53</v>
      </c>
      <c r="B55" s="11">
        <v>688.09804060316651</v>
      </c>
      <c r="C55" s="11">
        <v>680.94696445283557</v>
      </c>
      <c r="D55" s="11">
        <v>670.09744179048721</v>
      </c>
      <c r="E55" s="11">
        <v>689.74301014936646</v>
      </c>
      <c r="F55" s="11">
        <v>707.62573284646214</v>
      </c>
      <c r="G55" s="11">
        <v>724.5425230198025</v>
      </c>
      <c r="H55" s="11">
        <v>697.42770071471284</v>
      </c>
      <c r="I55" s="11">
        <v>690.53681102079975</v>
      </c>
      <c r="J55" s="11">
        <v>728.67754797170289</v>
      </c>
      <c r="K55" s="11">
        <v>675.23768502730445</v>
      </c>
      <c r="L55" s="11">
        <v>635.95573789468722</v>
      </c>
      <c r="M55" s="11">
        <v>645.7295860149967</v>
      </c>
      <c r="N55" s="11">
        <v>654.03986540118967</v>
      </c>
      <c r="O55" s="11">
        <v>637.79081618509065</v>
      </c>
      <c r="P55" s="11">
        <v>665.21706185042876</v>
      </c>
      <c r="Q55" s="11">
        <v>606.53625368133487</v>
      </c>
      <c r="R55" s="11">
        <v>584.83443923714867</v>
      </c>
      <c r="S55" s="11">
        <v>567.24433726948917</v>
      </c>
      <c r="T55" s="11">
        <v>562.45418109091486</v>
      </c>
      <c r="U55" s="11">
        <v>538.61655128394341</v>
      </c>
      <c r="V55" s="11">
        <v>572.63966956756792</v>
      </c>
      <c r="W55" s="11">
        <v>590.80455925197225</v>
      </c>
      <c r="X55" s="11">
        <v>594.30998778111632</v>
      </c>
      <c r="Y55" s="11">
        <v>594.26434385710377</v>
      </c>
      <c r="Z55" s="11">
        <v>584.30461570895875</v>
      </c>
      <c r="AA55" s="11">
        <v>595.18240237737518</v>
      </c>
      <c r="AB55" s="11">
        <v>605.48383834863512</v>
      </c>
      <c r="AC55" s="11">
        <v>588.58119849466516</v>
      </c>
      <c r="AD55" s="11">
        <v>574.63127708443562</v>
      </c>
      <c r="AE55" s="11">
        <v>561.36664255739311</v>
      </c>
      <c r="AF55" s="11">
        <v>558.80194242897733</v>
      </c>
      <c r="AG55" s="11">
        <v>579.37383615301701</v>
      </c>
      <c r="AH55" s="11">
        <v>559.85628797372669</v>
      </c>
      <c r="AI55" s="11">
        <v>560.74981879304016</v>
      </c>
      <c r="AJ55" s="11">
        <v>551.22302137814643</v>
      </c>
      <c r="AK55" s="11">
        <v>565.71675163509269</v>
      </c>
      <c r="AL55" s="11">
        <v>575.52179159425782</v>
      </c>
      <c r="AM55" s="11">
        <v>556.67682132005018</v>
      </c>
      <c r="AN55" s="11">
        <v>567.78606363734411</v>
      </c>
      <c r="AO55" s="11">
        <v>573.23600629244538</v>
      </c>
      <c r="AP55" s="11">
        <v>579.14200136151157</v>
      </c>
      <c r="AQ55" s="11">
        <v>581.69430792932951</v>
      </c>
      <c r="AR55" s="11">
        <v>570.16727348009317</v>
      </c>
      <c r="AS55" s="11">
        <v>560.41605367920454</v>
      </c>
      <c r="AT55" s="11">
        <v>512.71574643371639</v>
      </c>
      <c r="AU55" s="11">
        <v>528.53300001791536</v>
      </c>
      <c r="AV55" s="11">
        <v>493.98465227230633</v>
      </c>
      <c r="AW55" s="11">
        <v>510.18125938915642</v>
      </c>
      <c r="AX55" s="11">
        <v>498.01832580054452</v>
      </c>
      <c r="AY55" s="11">
        <v>456.07673271110536</v>
      </c>
      <c r="AZ55" s="11">
        <v>437.76622892308808</v>
      </c>
      <c r="BA55" s="11">
        <v>413.59538043716532</v>
      </c>
      <c r="BB55" s="11">
        <v>401.25884454307641</v>
      </c>
      <c r="BC55" s="11">
        <v>393.47058276555919</v>
      </c>
      <c r="BD55" s="11">
        <v>377.48876288529777</v>
      </c>
      <c r="BE55" s="11">
        <v>316.90683244962628</v>
      </c>
      <c r="BF55" s="12">
        <v>337.67470269556202</v>
      </c>
      <c r="BG55" s="13">
        <v>6.8452315306747558E-2</v>
      </c>
      <c r="BH55" s="15">
        <v>-3.7327630291808855E-2</v>
      </c>
      <c r="BI55" s="14">
        <v>9.9655916666726279E-3</v>
      </c>
    </row>
    <row r="56" spans="1:61" x14ac:dyDescent="0.2">
      <c r="A56" s="8" t="s">
        <v>54</v>
      </c>
      <c r="B56" s="11">
        <v>50.384742085776466</v>
      </c>
      <c r="C56" s="11">
        <v>51.834164847998039</v>
      </c>
      <c r="D56" s="11">
        <v>50.518011920754105</v>
      </c>
      <c r="E56" s="11">
        <v>54.894158715330143</v>
      </c>
      <c r="F56" s="11">
        <v>56.092657304889592</v>
      </c>
      <c r="G56" s="11">
        <v>62.229287518803957</v>
      </c>
      <c r="H56" s="11">
        <v>73.326753460159708</v>
      </c>
      <c r="I56" s="11">
        <v>74.006421453195117</v>
      </c>
      <c r="J56" s="11">
        <v>78.398909928441952</v>
      </c>
      <c r="K56" s="11">
        <v>83.855653194124685</v>
      </c>
      <c r="L56" s="11">
        <v>86.378588670337493</v>
      </c>
      <c r="M56" s="11">
        <v>91.521911384403836</v>
      </c>
      <c r="N56" s="11">
        <v>95.826984683260562</v>
      </c>
      <c r="O56" s="11">
        <v>104.38694058546858</v>
      </c>
      <c r="P56" s="11">
        <v>113.3297586594249</v>
      </c>
      <c r="Q56" s="11">
        <v>107.76029000170504</v>
      </c>
      <c r="R56" s="11">
        <v>114.47183985589287</v>
      </c>
      <c r="S56" s="11">
        <v>118.4854882444159</v>
      </c>
      <c r="T56" s="11">
        <v>127.6317625034234</v>
      </c>
      <c r="U56" s="11">
        <v>134.57141535445024</v>
      </c>
      <c r="V56" s="11">
        <v>169.81274442319818</v>
      </c>
      <c r="W56" s="11">
        <v>175.7796886155825</v>
      </c>
      <c r="X56" s="11">
        <v>171.68566388026497</v>
      </c>
      <c r="Y56" s="11">
        <v>177.7061587606363</v>
      </c>
      <c r="Z56" s="11">
        <v>172.5985050435381</v>
      </c>
      <c r="AA56" s="11">
        <v>131.69092052396496</v>
      </c>
      <c r="AB56" s="11">
        <v>109.70710662142136</v>
      </c>
      <c r="AC56" s="11">
        <v>96.351040557524144</v>
      </c>
      <c r="AD56" s="11">
        <v>83.723613365838887</v>
      </c>
      <c r="AE56" s="11">
        <v>65.531502371994222</v>
      </c>
      <c r="AF56" s="11">
        <v>68.985220708857327</v>
      </c>
      <c r="AG56" s="11">
        <v>72.483683915933199</v>
      </c>
      <c r="AH56" s="11">
        <v>82.455913884573718</v>
      </c>
      <c r="AI56" s="11">
        <v>85.279290224169671</v>
      </c>
      <c r="AJ56" s="11">
        <v>73.277610692162</v>
      </c>
      <c r="AK56" s="11">
        <v>84.129226438040419</v>
      </c>
      <c r="AL56" s="11">
        <v>88.906409482678967</v>
      </c>
      <c r="AM56" s="11">
        <v>94.508454812977277</v>
      </c>
      <c r="AN56" s="11">
        <v>101.26885776814514</v>
      </c>
      <c r="AO56" s="11">
        <v>107.12010618937265</v>
      </c>
      <c r="AP56" s="11">
        <v>103.86505167450888</v>
      </c>
      <c r="AQ56" s="11">
        <v>108.25552652930917</v>
      </c>
      <c r="AR56" s="11">
        <v>109.66405839678802</v>
      </c>
      <c r="AS56" s="11">
        <v>110.72354292872322</v>
      </c>
      <c r="AT56" s="11">
        <v>111.19826484727743</v>
      </c>
      <c r="AU56" s="11">
        <v>112.89271961006261</v>
      </c>
      <c r="AV56" s="11">
        <v>120.9561297114661</v>
      </c>
      <c r="AW56" s="11">
        <v>112.76642501413828</v>
      </c>
      <c r="AX56" s="11">
        <v>113.03152415359638</v>
      </c>
      <c r="AY56" s="11">
        <v>102.32909110183395</v>
      </c>
      <c r="AZ56" s="11">
        <v>111.62996646551771</v>
      </c>
      <c r="BA56" s="11">
        <v>116.76272220825373</v>
      </c>
      <c r="BB56" s="11">
        <v>120.53633204240269</v>
      </c>
      <c r="BC56" s="11">
        <v>119.34873416802708</v>
      </c>
      <c r="BD56" s="11">
        <v>119.2925374672726</v>
      </c>
      <c r="BE56" s="11">
        <v>115.6263005439388</v>
      </c>
      <c r="BF56" s="12">
        <v>89.927188916785113</v>
      </c>
      <c r="BG56" s="13">
        <v>-0.22012929279386118</v>
      </c>
      <c r="BH56" s="15">
        <v>-2.9207721064169689E-2</v>
      </c>
      <c r="BI56" s="14">
        <v>2.6539673754725338E-3</v>
      </c>
    </row>
    <row r="57" spans="1:61" s="4" customFormat="1" x14ac:dyDescent="0.2">
      <c r="A57" s="16" t="s">
        <v>55</v>
      </c>
      <c r="B57" s="17">
        <v>3427.8103897315532</v>
      </c>
      <c r="C57" s="17">
        <v>3474.8854717976365</v>
      </c>
      <c r="D57" s="17">
        <v>3543.8580320699593</v>
      </c>
      <c r="E57" s="17">
        <v>3757.7331115805341</v>
      </c>
      <c r="F57" s="17">
        <v>4008.3264168233268</v>
      </c>
      <c r="G57" s="17">
        <v>4226.1208312426106</v>
      </c>
      <c r="H57" s="17">
        <v>4293.2357945229724</v>
      </c>
      <c r="I57" s="17">
        <v>4438.9826911075561</v>
      </c>
      <c r="J57" s="17">
        <v>4667.7190299030644</v>
      </c>
      <c r="K57" s="17">
        <v>4544.4078767856854</v>
      </c>
      <c r="L57" s="17">
        <v>4441.9552808425342</v>
      </c>
      <c r="M57" s="17">
        <v>4720.9468092636043</v>
      </c>
      <c r="N57" s="17">
        <v>4723.7719044192309</v>
      </c>
      <c r="O57" s="17">
        <v>4761.5049778211669</v>
      </c>
      <c r="P57" s="17">
        <v>4915.5150452502248</v>
      </c>
      <c r="Q57" s="17">
        <v>4800.9413291701558</v>
      </c>
      <c r="R57" s="17">
        <v>4600.2327949024748</v>
      </c>
      <c r="S57" s="17">
        <v>4500.1625224223108</v>
      </c>
      <c r="T57" s="17">
        <v>4466.7864732337439</v>
      </c>
      <c r="U57" s="17">
        <v>4489.390617269195</v>
      </c>
      <c r="V57" s="17">
        <v>5397.5812593452183</v>
      </c>
      <c r="W57" s="17">
        <v>5453.9082468200331</v>
      </c>
      <c r="X57" s="17">
        <v>5509.9209396751176</v>
      </c>
      <c r="Y57" s="17">
        <v>5458.7249990851215</v>
      </c>
      <c r="Z57" s="17">
        <v>5445.0058441925703</v>
      </c>
      <c r="AA57" s="17">
        <v>5462.8570832403047</v>
      </c>
      <c r="AB57" s="17">
        <v>5329.9269125244664</v>
      </c>
      <c r="AC57" s="17">
        <v>5073.9672291722873</v>
      </c>
      <c r="AD57" s="17">
        <v>4909.8296815148396</v>
      </c>
      <c r="AE57" s="17">
        <v>4743.9701826763994</v>
      </c>
      <c r="AF57" s="17">
        <v>4806.8202264853653</v>
      </c>
      <c r="AG57" s="17">
        <v>4890.134716435402</v>
      </c>
      <c r="AH57" s="17">
        <v>4826.347367609189</v>
      </c>
      <c r="AI57" s="17">
        <v>4838.1731060120765</v>
      </c>
      <c r="AJ57" s="17">
        <v>4758.0496597963975</v>
      </c>
      <c r="AK57" s="17">
        <v>4789.2213069635591</v>
      </c>
      <c r="AL57" s="17">
        <v>4839.9859627224496</v>
      </c>
      <c r="AM57" s="17">
        <v>4837.0176329266087</v>
      </c>
      <c r="AN57" s="17">
        <v>4968.8373452226569</v>
      </c>
      <c r="AO57" s="17">
        <v>4986.2440710821074</v>
      </c>
      <c r="AP57" s="17">
        <v>4984.9614007718046</v>
      </c>
      <c r="AQ57" s="17">
        <v>5058.9336305355537</v>
      </c>
      <c r="AR57" s="17">
        <v>5016.3893059252305</v>
      </c>
      <c r="AS57" s="17">
        <v>4930.3591714301365</v>
      </c>
      <c r="AT57" s="17">
        <v>4566.4786457554746</v>
      </c>
      <c r="AU57" s="17">
        <v>4676.0591883758298</v>
      </c>
      <c r="AV57" s="17">
        <v>4599.1467543979197</v>
      </c>
      <c r="AW57" s="17">
        <v>4537.4831996910852</v>
      </c>
      <c r="AX57" s="17">
        <v>4431.0249411040659</v>
      </c>
      <c r="AY57" s="17">
        <v>4199.1004152769165</v>
      </c>
      <c r="AZ57" s="17">
        <v>4206.9914884986874</v>
      </c>
      <c r="BA57" s="17">
        <v>4255.7061353776771</v>
      </c>
      <c r="BB57" s="17">
        <v>4277.5057727496533</v>
      </c>
      <c r="BC57" s="17">
        <v>4244.385250991706</v>
      </c>
      <c r="BD57" s="17">
        <v>4073.704900320703</v>
      </c>
      <c r="BE57" s="17">
        <v>3608.2532818130471</v>
      </c>
      <c r="BF57" s="17">
        <v>3793.6541767099056</v>
      </c>
      <c r="BG57" s="18">
        <v>5.4262950156690248E-2</v>
      </c>
      <c r="BH57" s="18">
        <v>-1.9069931686645392E-2</v>
      </c>
      <c r="BI57" s="18">
        <v>0.11195984818484575</v>
      </c>
    </row>
    <row r="58" spans="1:61" x14ac:dyDescent="0.2">
      <c r="A58" s="8"/>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20"/>
      <c r="BG58" s="13"/>
      <c r="BH58" s="21"/>
      <c r="BI58" s="14"/>
    </row>
    <row r="59" spans="1:61" x14ac:dyDescent="0.2">
      <c r="A59" s="8" t="s">
        <v>56</v>
      </c>
      <c r="B59" s="19">
        <v>0</v>
      </c>
      <c r="C59" s="19">
        <v>0</v>
      </c>
      <c r="D59" s="19">
        <v>0</v>
      </c>
      <c r="E59" s="19">
        <v>0</v>
      </c>
      <c r="F59" s="19">
        <v>0</v>
      </c>
      <c r="G59" s="19">
        <v>0</v>
      </c>
      <c r="H59" s="19">
        <v>0</v>
      </c>
      <c r="I59" s="19">
        <v>0</v>
      </c>
      <c r="J59" s="19">
        <v>0</v>
      </c>
      <c r="K59" s="19">
        <v>0</v>
      </c>
      <c r="L59" s="19">
        <v>0</v>
      </c>
      <c r="M59" s="19">
        <v>0</v>
      </c>
      <c r="N59" s="19">
        <v>0</v>
      </c>
      <c r="O59" s="19">
        <v>0</v>
      </c>
      <c r="P59" s="19">
        <v>0</v>
      </c>
      <c r="Q59" s="19">
        <v>0</v>
      </c>
      <c r="R59" s="19">
        <v>0</v>
      </c>
      <c r="S59" s="19">
        <v>0</v>
      </c>
      <c r="T59" s="19">
        <v>0</v>
      </c>
      <c r="U59" s="19">
        <v>0</v>
      </c>
      <c r="V59" s="19">
        <v>50.404421898558979</v>
      </c>
      <c r="W59" s="19">
        <v>54.236118731508114</v>
      </c>
      <c r="X59" s="19">
        <v>52.228180462203277</v>
      </c>
      <c r="Y59" s="19">
        <v>52.188015184695956</v>
      </c>
      <c r="Z59" s="19">
        <v>52.898380047531241</v>
      </c>
      <c r="AA59" s="19">
        <v>54.379688110179472</v>
      </c>
      <c r="AB59" s="19">
        <v>52.002830308858243</v>
      </c>
      <c r="AC59" s="19">
        <v>44.069435622500002</v>
      </c>
      <c r="AD59" s="19">
        <v>41.486385910100005</v>
      </c>
      <c r="AE59" s="19">
        <v>37.875879289399997</v>
      </c>
      <c r="AF59" s="19">
        <v>35.852730010400002</v>
      </c>
      <c r="AG59" s="19">
        <v>29.279181326299998</v>
      </c>
      <c r="AH59" s="19">
        <v>27.874238720599998</v>
      </c>
      <c r="AI59" s="19">
        <v>27.854170222099999</v>
      </c>
      <c r="AJ59" s="19">
        <v>27.2486848311</v>
      </c>
      <c r="AK59" s="19">
        <v>28.441471044</v>
      </c>
      <c r="AL59" s="19">
        <v>26.179328057500001</v>
      </c>
      <c r="AM59" s="19">
        <v>25.902624212899998</v>
      </c>
      <c r="AN59" s="19">
        <v>27.964723275900006</v>
      </c>
      <c r="AO59" s="19">
        <v>30.844110513829477</v>
      </c>
      <c r="AP59" s="19">
        <v>33.5340680860036</v>
      </c>
      <c r="AQ59" s="19">
        <v>33.261203689496604</v>
      </c>
      <c r="AR59" s="19">
        <v>29.969075012168943</v>
      </c>
      <c r="AS59" s="19">
        <v>29.571269777634544</v>
      </c>
      <c r="AT59" s="19">
        <v>25.942608713124688</v>
      </c>
      <c r="AU59" s="19">
        <v>24.88440557556374</v>
      </c>
      <c r="AV59" s="19">
        <v>28.557105809993125</v>
      </c>
      <c r="AW59" s="19">
        <v>29.588566597558408</v>
      </c>
      <c r="AX59" s="19">
        <v>30.27255297196983</v>
      </c>
      <c r="AY59" s="19">
        <v>31.038507760721831</v>
      </c>
      <c r="AZ59" s="19">
        <v>33.564718332652269</v>
      </c>
      <c r="BA59" s="19">
        <v>33.066805293283693</v>
      </c>
      <c r="BB59" s="19">
        <v>31.996933528967624</v>
      </c>
      <c r="BC59" s="19">
        <v>33.454555373115134</v>
      </c>
      <c r="BD59" s="19">
        <v>34.385700046546006</v>
      </c>
      <c r="BE59" s="19">
        <v>33.690268031515245</v>
      </c>
      <c r="BF59" s="20">
        <v>35.340802266140777</v>
      </c>
      <c r="BG59" s="13">
        <v>5.1865373964630423E-2</v>
      </c>
      <c r="BH59" s="21">
        <v>2.1541986564991289E-2</v>
      </c>
      <c r="BI59" s="14">
        <v>1.0429919734748505E-3</v>
      </c>
    </row>
    <row r="60" spans="1:61" x14ac:dyDescent="0.2">
      <c r="A60" s="8" t="s">
        <v>57</v>
      </c>
      <c r="B60" s="19">
        <v>0</v>
      </c>
      <c r="C60" s="19">
        <v>0</v>
      </c>
      <c r="D60" s="19">
        <v>0</v>
      </c>
      <c r="E60" s="19">
        <v>0</v>
      </c>
      <c r="F60" s="19">
        <v>0</v>
      </c>
      <c r="G60" s="19">
        <v>0</v>
      </c>
      <c r="H60" s="19">
        <v>0</v>
      </c>
      <c r="I60" s="19">
        <v>0</v>
      </c>
      <c r="J60" s="19">
        <v>0</v>
      </c>
      <c r="K60" s="19">
        <v>0</v>
      </c>
      <c r="L60" s="19">
        <v>0</v>
      </c>
      <c r="M60" s="19">
        <v>0</v>
      </c>
      <c r="N60" s="19">
        <v>0</v>
      </c>
      <c r="O60" s="19">
        <v>0</v>
      </c>
      <c r="P60" s="19">
        <v>0</v>
      </c>
      <c r="Q60" s="19">
        <v>0</v>
      </c>
      <c r="R60" s="19">
        <v>0</v>
      </c>
      <c r="S60" s="19">
        <v>0</v>
      </c>
      <c r="T60" s="19">
        <v>0</v>
      </c>
      <c r="U60" s="19">
        <v>0</v>
      </c>
      <c r="V60" s="19">
        <v>89.616797043603555</v>
      </c>
      <c r="W60" s="19">
        <v>102.2579043975814</v>
      </c>
      <c r="X60" s="19">
        <v>102.67548626225225</v>
      </c>
      <c r="Y60" s="19">
        <v>103.38766614087444</v>
      </c>
      <c r="Z60" s="19">
        <v>99.309864518727224</v>
      </c>
      <c r="AA60" s="19">
        <v>92.55682778135899</v>
      </c>
      <c r="AB60" s="19">
        <v>93.220542567862566</v>
      </c>
      <c r="AC60" s="19">
        <v>88.283089524978834</v>
      </c>
      <c r="AD60" s="19">
        <v>75.289618450243722</v>
      </c>
      <c r="AE60" s="19">
        <v>62.738653200156676</v>
      </c>
      <c r="AF60" s="19">
        <v>55.208472890526401</v>
      </c>
      <c r="AG60" s="19">
        <v>56.690489364560534</v>
      </c>
      <c r="AH60" s="19">
        <v>57.199019314088467</v>
      </c>
      <c r="AI60" s="19">
        <v>55.542788213670889</v>
      </c>
      <c r="AJ60" s="19">
        <v>53.544577549557538</v>
      </c>
      <c r="AK60" s="19">
        <v>52.696667482991117</v>
      </c>
      <c r="AL60" s="19">
        <v>50.328705804589163</v>
      </c>
      <c r="AM60" s="19">
        <v>50.647225263241587</v>
      </c>
      <c r="AN60" s="19">
        <v>49.582233639554751</v>
      </c>
      <c r="AO60" s="19">
        <v>56.24349404180478</v>
      </c>
      <c r="AP60" s="19">
        <v>57.294188015707995</v>
      </c>
      <c r="AQ60" s="19">
        <v>59.612842803295251</v>
      </c>
      <c r="AR60" s="19">
        <v>58.449960124359187</v>
      </c>
      <c r="AS60" s="19">
        <v>61.177391680755079</v>
      </c>
      <c r="AT60" s="19">
        <v>59.223531486914951</v>
      </c>
      <c r="AU60" s="19">
        <v>62.410709171656457</v>
      </c>
      <c r="AV60" s="19">
        <v>59.250102979886378</v>
      </c>
      <c r="AW60" s="19">
        <v>60.826320438521044</v>
      </c>
      <c r="AX60" s="19">
        <v>60.165255383837263</v>
      </c>
      <c r="AY60" s="19">
        <v>59.231285951660425</v>
      </c>
      <c r="AZ60" s="19">
        <v>54.929630605645364</v>
      </c>
      <c r="BA60" s="19">
        <v>55.031965251144186</v>
      </c>
      <c r="BB60" s="19">
        <v>55.709191770259508</v>
      </c>
      <c r="BC60" s="19">
        <v>60.584001111413933</v>
      </c>
      <c r="BD60" s="19">
        <v>60.930598410110839</v>
      </c>
      <c r="BE60" s="19">
        <v>56.066614770490993</v>
      </c>
      <c r="BF60" s="20">
        <v>57.153032997375291</v>
      </c>
      <c r="BG60" s="13">
        <v>2.2170089705257467E-2</v>
      </c>
      <c r="BH60" s="21">
        <v>-3.5970210063489549E-3</v>
      </c>
      <c r="BI60" s="14">
        <v>1.6867233015000582E-3</v>
      </c>
    </row>
    <row r="61" spans="1:61" x14ac:dyDescent="0.2">
      <c r="A61" s="8" t="s">
        <v>58</v>
      </c>
      <c r="B61" s="11">
        <v>0</v>
      </c>
      <c r="C61" s="11">
        <v>0</v>
      </c>
      <c r="D61" s="11">
        <v>0</v>
      </c>
      <c r="E61" s="11">
        <v>0</v>
      </c>
      <c r="F61" s="11">
        <v>0</v>
      </c>
      <c r="G61" s="11">
        <v>0</v>
      </c>
      <c r="H61" s="11">
        <v>0</v>
      </c>
      <c r="I61" s="11">
        <v>0</v>
      </c>
      <c r="J61" s="11">
        <v>0</v>
      </c>
      <c r="K61" s="11">
        <v>0</v>
      </c>
      <c r="L61" s="11">
        <v>0</v>
      </c>
      <c r="M61" s="11">
        <v>0</v>
      </c>
      <c r="N61" s="11">
        <v>0</v>
      </c>
      <c r="O61" s="11">
        <v>0</v>
      </c>
      <c r="P61" s="11">
        <v>0</v>
      </c>
      <c r="Q61" s="11">
        <v>0</v>
      </c>
      <c r="R61" s="11">
        <v>0</v>
      </c>
      <c r="S61" s="11">
        <v>0</v>
      </c>
      <c r="T61" s="11">
        <v>0</v>
      </c>
      <c r="U61" s="11">
        <v>0</v>
      </c>
      <c r="V61" s="11">
        <v>231.17781802240685</v>
      </c>
      <c r="W61" s="11">
        <v>236.3560921106619</v>
      </c>
      <c r="X61" s="11">
        <v>240.97392556097611</v>
      </c>
      <c r="Y61" s="11">
        <v>248.64756211853657</v>
      </c>
      <c r="Z61" s="11">
        <v>242.09192626344861</v>
      </c>
      <c r="AA61" s="11">
        <v>240.60257439490559</v>
      </c>
      <c r="AB61" s="11">
        <v>238.26633253274048</v>
      </c>
      <c r="AC61" s="11">
        <v>236.3083767995266</v>
      </c>
      <c r="AD61" s="11">
        <v>208.54641153317158</v>
      </c>
      <c r="AE61" s="11">
        <v>192.75216766660876</v>
      </c>
      <c r="AF61" s="11">
        <v>168.86741510704857</v>
      </c>
      <c r="AG61" s="11">
        <v>146.98205980409944</v>
      </c>
      <c r="AH61" s="11">
        <v>129.93578676273737</v>
      </c>
      <c r="AI61" s="11">
        <v>122.95001177743846</v>
      </c>
      <c r="AJ61" s="11">
        <v>114.15293080468042</v>
      </c>
      <c r="AK61" s="11">
        <v>101.54901377371968</v>
      </c>
      <c r="AL61" s="11">
        <v>117.73602722914654</v>
      </c>
      <c r="AM61" s="11">
        <v>119.70423233665055</v>
      </c>
      <c r="AN61" s="11">
        <v>131.77619562322002</v>
      </c>
      <c r="AO61" s="11">
        <v>141.76753957613255</v>
      </c>
      <c r="AP61" s="11">
        <v>144.39935139575368</v>
      </c>
      <c r="AQ61" s="11">
        <v>155.64737907472502</v>
      </c>
      <c r="AR61" s="11">
        <v>170.33696270745097</v>
      </c>
      <c r="AS61" s="11">
        <v>185.52938124715527</v>
      </c>
      <c r="AT61" s="11">
        <v>166.73530855455382</v>
      </c>
      <c r="AU61" s="11">
        <v>178.57691934343194</v>
      </c>
      <c r="AV61" s="11">
        <v>202.0402880838225</v>
      </c>
      <c r="AW61" s="11">
        <v>211.9974510370734</v>
      </c>
      <c r="AX61" s="11">
        <v>211.90729097636694</v>
      </c>
      <c r="AY61" s="11">
        <v>214.67816915700908</v>
      </c>
      <c r="AZ61" s="11">
        <v>202.15582824816639</v>
      </c>
      <c r="BA61" s="11">
        <v>203.9695783826931</v>
      </c>
      <c r="BB61" s="11">
        <v>214.18842058206354</v>
      </c>
      <c r="BC61" s="11">
        <v>238.48969091270374</v>
      </c>
      <c r="BD61" s="11">
        <v>235.03687491104819</v>
      </c>
      <c r="BE61" s="11">
        <v>221.19286362146147</v>
      </c>
      <c r="BF61" s="12">
        <v>219.42492120032253</v>
      </c>
      <c r="BG61" s="13">
        <v>-5.2749362450662529E-3</v>
      </c>
      <c r="BH61" s="15">
        <v>8.2884612537281743E-3</v>
      </c>
      <c r="BI61" s="14">
        <v>6.4757565453332127E-3</v>
      </c>
    </row>
    <row r="62" spans="1:61" x14ac:dyDescent="0.2">
      <c r="A62" s="8" t="s">
        <v>59</v>
      </c>
      <c r="B62" s="11">
        <v>0</v>
      </c>
      <c r="C62" s="11">
        <v>0</v>
      </c>
      <c r="D62" s="11">
        <v>0</v>
      </c>
      <c r="E62" s="11">
        <v>0</v>
      </c>
      <c r="F62" s="11">
        <v>0</v>
      </c>
      <c r="G62" s="11">
        <v>0</v>
      </c>
      <c r="H62" s="11">
        <v>0</v>
      </c>
      <c r="I62" s="11">
        <v>0</v>
      </c>
      <c r="J62" s="11">
        <v>0</v>
      </c>
      <c r="K62" s="11">
        <v>0</v>
      </c>
      <c r="L62" s="11">
        <v>0</v>
      </c>
      <c r="M62" s="11">
        <v>0</v>
      </c>
      <c r="N62" s="11">
        <v>0</v>
      </c>
      <c r="O62" s="11">
        <v>0</v>
      </c>
      <c r="P62" s="11">
        <v>0</v>
      </c>
      <c r="Q62" s="11">
        <v>0</v>
      </c>
      <c r="R62" s="11">
        <v>0</v>
      </c>
      <c r="S62" s="11">
        <v>0</v>
      </c>
      <c r="T62" s="11">
        <v>0</v>
      </c>
      <c r="U62" s="11">
        <v>0</v>
      </c>
      <c r="V62" s="11">
        <v>2172.3985347974417</v>
      </c>
      <c r="W62" s="11">
        <v>2210.8047096220566</v>
      </c>
      <c r="X62" s="11">
        <v>2268.3293005924929</v>
      </c>
      <c r="Y62" s="11">
        <v>2291.7629510694892</v>
      </c>
      <c r="Z62" s="11">
        <v>2290.0755327021293</v>
      </c>
      <c r="AA62" s="11">
        <v>2233.9205458297388</v>
      </c>
      <c r="AB62" s="11">
        <v>2167.920630980173</v>
      </c>
      <c r="AC62" s="11">
        <v>2072.5627841500159</v>
      </c>
      <c r="AD62" s="11">
        <v>1895.2090166708115</v>
      </c>
      <c r="AE62" s="11">
        <v>1726.2732529868408</v>
      </c>
      <c r="AF62" s="11">
        <v>1616.4181228902548</v>
      </c>
      <c r="AG62" s="11">
        <v>1562.9458643087778</v>
      </c>
      <c r="AH62" s="11">
        <v>1463.6551904914493</v>
      </c>
      <c r="AI62" s="11">
        <v>1445.305840369964</v>
      </c>
      <c r="AJ62" s="11">
        <v>1445.8139798575905</v>
      </c>
      <c r="AK62" s="11">
        <v>1452.7630563057201</v>
      </c>
      <c r="AL62" s="11">
        <v>1466.0726901191219</v>
      </c>
      <c r="AM62" s="11">
        <v>1465.7352446036766</v>
      </c>
      <c r="AN62" s="11">
        <v>1494.675408228921</v>
      </c>
      <c r="AO62" s="11">
        <v>1489.9908135340797</v>
      </c>
      <c r="AP62" s="11">
        <v>1465.7339724913086</v>
      </c>
      <c r="AQ62" s="11">
        <v>1536.6474061473484</v>
      </c>
      <c r="AR62" s="11">
        <v>1528.251924453119</v>
      </c>
      <c r="AS62" s="11">
        <v>1555.3687403056585</v>
      </c>
      <c r="AT62" s="11">
        <v>1446.5431318734686</v>
      </c>
      <c r="AU62" s="11">
        <v>1492.3847655113675</v>
      </c>
      <c r="AV62" s="11">
        <v>1558.7963886699765</v>
      </c>
      <c r="AW62" s="11">
        <v>1572.3791964236868</v>
      </c>
      <c r="AX62" s="11">
        <v>1538.7550323660553</v>
      </c>
      <c r="AY62" s="11">
        <v>1539.8022304324536</v>
      </c>
      <c r="AZ62" s="11">
        <v>1506.9952396082433</v>
      </c>
      <c r="BA62" s="11">
        <v>1520.4749131168301</v>
      </c>
      <c r="BB62" s="11">
        <v>1507.8177825972109</v>
      </c>
      <c r="BC62" s="11">
        <v>1564.6730065384318</v>
      </c>
      <c r="BD62" s="11">
        <v>1548.8396358153125</v>
      </c>
      <c r="BE62" s="11">
        <v>1456.2476852328182</v>
      </c>
      <c r="BF62" s="12">
        <v>1581.337921378577</v>
      </c>
      <c r="BG62" s="13">
        <v>8.8874076930380408E-2</v>
      </c>
      <c r="BH62" s="15">
        <v>1.4367608190939407E-3</v>
      </c>
      <c r="BI62" s="14">
        <v>4.6669080880754055E-2</v>
      </c>
    </row>
    <row r="63" spans="1:61" x14ac:dyDescent="0.2">
      <c r="A63" s="8" t="s">
        <v>60</v>
      </c>
      <c r="B63" s="11">
        <v>0</v>
      </c>
      <c r="C63" s="11">
        <v>0</v>
      </c>
      <c r="D63" s="11">
        <v>0</v>
      </c>
      <c r="E63" s="11">
        <v>0</v>
      </c>
      <c r="F63" s="11">
        <v>0</v>
      </c>
      <c r="G63" s="11">
        <v>0</v>
      </c>
      <c r="H63" s="11">
        <v>0</v>
      </c>
      <c r="I63" s="11">
        <v>0</v>
      </c>
      <c r="J63" s="11">
        <v>0</v>
      </c>
      <c r="K63" s="11">
        <v>0</v>
      </c>
      <c r="L63" s="11">
        <v>0</v>
      </c>
      <c r="M63" s="11">
        <v>0</v>
      </c>
      <c r="N63" s="11">
        <v>0</v>
      </c>
      <c r="O63" s="11">
        <v>0</v>
      </c>
      <c r="P63" s="11">
        <v>0</v>
      </c>
      <c r="Q63" s="11">
        <v>0</v>
      </c>
      <c r="R63" s="11">
        <v>0</v>
      </c>
      <c r="S63" s="11">
        <v>0</v>
      </c>
      <c r="T63" s="11">
        <v>0</v>
      </c>
      <c r="U63" s="11">
        <v>0</v>
      </c>
      <c r="V63" s="11">
        <v>33.19409037657163</v>
      </c>
      <c r="W63" s="11">
        <v>39.232765075672177</v>
      </c>
      <c r="X63" s="11">
        <v>39.039417830169626</v>
      </c>
      <c r="Y63" s="11">
        <v>39.201575192494197</v>
      </c>
      <c r="Z63" s="11">
        <v>40.259901853903386</v>
      </c>
      <c r="AA63" s="11">
        <v>34.742664568091797</v>
      </c>
      <c r="AB63" s="11">
        <v>35.936463833799507</v>
      </c>
      <c r="AC63" s="11">
        <v>34.123747324129198</v>
      </c>
      <c r="AD63" s="11">
        <v>26.730756976029202</v>
      </c>
      <c r="AE63" s="11">
        <v>28.362244298437165</v>
      </c>
      <c r="AF63" s="11">
        <v>23.552015742018583</v>
      </c>
      <c r="AG63" s="11">
        <v>33.800143529700001</v>
      </c>
      <c r="AH63" s="11">
        <v>26.257604762</v>
      </c>
      <c r="AI63" s="11">
        <v>32.722250666200004</v>
      </c>
      <c r="AJ63" s="11">
        <v>31.5850544579</v>
      </c>
      <c r="AK63" s="11">
        <v>26.898984454899999</v>
      </c>
      <c r="AL63" s="11">
        <v>33.085732357299996</v>
      </c>
      <c r="AM63" s="11">
        <v>28.671231295800002</v>
      </c>
      <c r="AN63" s="11">
        <v>38.892053314099996</v>
      </c>
      <c r="AO63" s="11">
        <v>38.548714661899993</v>
      </c>
      <c r="AP63" s="11">
        <v>39.053824677099996</v>
      </c>
      <c r="AQ63" s="11">
        <v>39.379419420700003</v>
      </c>
      <c r="AR63" s="11">
        <v>38.453185361599999</v>
      </c>
      <c r="AS63" s="11">
        <v>32.263840760199997</v>
      </c>
      <c r="AT63" s="11">
        <v>50.332084600400009</v>
      </c>
      <c r="AU63" s="11">
        <v>54.306823690709003</v>
      </c>
      <c r="AV63" s="11">
        <v>59.929702728573844</v>
      </c>
      <c r="AW63" s="11">
        <v>65.167847607332249</v>
      </c>
      <c r="AX63" s="11">
        <v>58.291431973483633</v>
      </c>
      <c r="AY63" s="11">
        <v>60.459630300031002</v>
      </c>
      <c r="AZ63" s="11">
        <v>71.537865886065973</v>
      </c>
      <c r="BA63" s="11">
        <v>70.855653105142835</v>
      </c>
      <c r="BB63" s="11">
        <v>70.161037913019754</v>
      </c>
      <c r="BC63" s="11">
        <v>77.633278919000446</v>
      </c>
      <c r="BD63" s="11">
        <v>84.052418153939271</v>
      </c>
      <c r="BE63" s="11">
        <v>79.209051396553548</v>
      </c>
      <c r="BF63" s="12">
        <v>94.266931674500938</v>
      </c>
      <c r="BG63" s="13">
        <v>0.19336358123391584</v>
      </c>
      <c r="BH63" s="15">
        <v>4.6337341900867246E-2</v>
      </c>
      <c r="BI63" s="14">
        <v>2.7820436095420636E-3</v>
      </c>
    </row>
    <row r="64" spans="1:61" x14ac:dyDescent="0.2">
      <c r="A64" s="8" t="s">
        <v>61</v>
      </c>
      <c r="B64" s="11">
        <v>1919.0468705296698</v>
      </c>
      <c r="C64" s="11">
        <v>2027.4819249406396</v>
      </c>
      <c r="D64" s="11">
        <v>2120.7894650289263</v>
      </c>
      <c r="E64" s="11">
        <v>2172.8517474226569</v>
      </c>
      <c r="F64" s="11">
        <v>2253.5068077724968</v>
      </c>
      <c r="G64" s="11">
        <v>2337.3476308593026</v>
      </c>
      <c r="H64" s="11">
        <v>2431.8519027370025</v>
      </c>
      <c r="I64" s="11">
        <v>2550.517319223412</v>
      </c>
      <c r="J64" s="11">
        <v>2660.4993126706895</v>
      </c>
      <c r="K64" s="11">
        <v>2762.5327285760909</v>
      </c>
      <c r="L64" s="11">
        <v>2895.6226198198083</v>
      </c>
      <c r="M64" s="11">
        <v>2990.0203456494564</v>
      </c>
      <c r="N64" s="11">
        <v>3098.0460575575503</v>
      </c>
      <c r="O64" s="11">
        <v>3195.6820449171737</v>
      </c>
      <c r="P64" s="11">
        <v>3258.4718823083708</v>
      </c>
      <c r="Q64" s="11">
        <v>3280.4251373413199</v>
      </c>
      <c r="R64" s="11">
        <v>3312.9745477289302</v>
      </c>
      <c r="S64" s="11">
        <v>3376.7462715316815</v>
      </c>
      <c r="T64" s="11">
        <v>3414.7508742363566</v>
      </c>
      <c r="U64" s="11">
        <v>3474.6394032258659</v>
      </c>
      <c r="V64" s="11">
        <v>0</v>
      </c>
      <c r="W64" s="11">
        <v>0</v>
      </c>
      <c r="X64" s="11">
        <v>0</v>
      </c>
      <c r="Y64" s="11">
        <v>0</v>
      </c>
      <c r="Z64" s="11">
        <v>0</v>
      </c>
      <c r="AA64" s="11">
        <v>0</v>
      </c>
      <c r="AB64" s="11">
        <v>0</v>
      </c>
      <c r="AC64" s="11">
        <v>0</v>
      </c>
      <c r="AD64" s="11">
        <v>0</v>
      </c>
      <c r="AE64" s="11">
        <v>0</v>
      </c>
      <c r="AF64" s="11">
        <v>0</v>
      </c>
      <c r="AG64" s="11">
        <v>0</v>
      </c>
      <c r="AH64" s="11">
        <v>0</v>
      </c>
      <c r="AI64" s="11">
        <v>0</v>
      </c>
      <c r="AJ64" s="11">
        <v>0</v>
      </c>
      <c r="AK64" s="11">
        <v>0</v>
      </c>
      <c r="AL64" s="11">
        <v>0</v>
      </c>
      <c r="AM64" s="11">
        <v>0</v>
      </c>
      <c r="AN64" s="11">
        <v>0</v>
      </c>
      <c r="AO64" s="11">
        <v>0</v>
      </c>
      <c r="AP64" s="11">
        <v>0</v>
      </c>
      <c r="AQ64" s="11">
        <v>0</v>
      </c>
      <c r="AR64" s="11">
        <v>0</v>
      </c>
      <c r="AS64" s="11">
        <v>0</v>
      </c>
      <c r="AT64" s="11">
        <v>0</v>
      </c>
      <c r="AU64" s="11">
        <v>0</v>
      </c>
      <c r="AV64" s="11">
        <v>0</v>
      </c>
      <c r="AW64" s="11">
        <v>0</v>
      </c>
      <c r="AX64" s="11">
        <v>0</v>
      </c>
      <c r="AY64" s="11">
        <v>0</v>
      </c>
      <c r="AZ64" s="11">
        <v>0</v>
      </c>
      <c r="BA64" s="11">
        <v>0</v>
      </c>
      <c r="BB64" s="11">
        <v>0</v>
      </c>
      <c r="BC64" s="11">
        <v>0</v>
      </c>
      <c r="BD64" s="11">
        <v>0</v>
      </c>
      <c r="BE64" s="11">
        <v>0</v>
      </c>
      <c r="BF64" s="12">
        <v>0</v>
      </c>
      <c r="BG64" s="15" t="s">
        <v>62</v>
      </c>
      <c r="BH64" s="15" t="s">
        <v>62</v>
      </c>
      <c r="BI64" s="15">
        <v>0</v>
      </c>
    </row>
    <row r="65" spans="1:61" x14ac:dyDescent="0.2">
      <c r="A65" s="8" t="s">
        <v>63</v>
      </c>
      <c r="B65" s="19">
        <v>0</v>
      </c>
      <c r="C65" s="19">
        <v>0</v>
      </c>
      <c r="D65" s="19">
        <v>0</v>
      </c>
      <c r="E65" s="19">
        <v>0</v>
      </c>
      <c r="F65" s="19">
        <v>0</v>
      </c>
      <c r="G65" s="19">
        <v>0</v>
      </c>
      <c r="H65" s="19">
        <v>0</v>
      </c>
      <c r="I65" s="19">
        <v>0</v>
      </c>
      <c r="J65" s="19">
        <v>0</v>
      </c>
      <c r="K65" s="19">
        <v>0</v>
      </c>
      <c r="L65" s="19">
        <v>0</v>
      </c>
      <c r="M65" s="19">
        <v>0</v>
      </c>
      <c r="N65" s="19">
        <v>0</v>
      </c>
      <c r="O65" s="19">
        <v>0</v>
      </c>
      <c r="P65" s="19">
        <v>0</v>
      </c>
      <c r="Q65" s="19">
        <v>0</v>
      </c>
      <c r="R65" s="19">
        <v>0</v>
      </c>
      <c r="S65" s="19">
        <v>0</v>
      </c>
      <c r="T65" s="19">
        <v>0</v>
      </c>
      <c r="U65" s="19">
        <v>0</v>
      </c>
      <c r="V65" s="19">
        <v>95.821883280645011</v>
      </c>
      <c r="W65" s="19">
        <v>94.828516647374599</v>
      </c>
      <c r="X65" s="19">
        <v>96.889964521505092</v>
      </c>
      <c r="Y65" s="19">
        <v>97.591448007826671</v>
      </c>
      <c r="Z65" s="19">
        <v>102.21764972163305</v>
      </c>
      <c r="AA65" s="19">
        <v>106.40599145625268</v>
      </c>
      <c r="AB65" s="19">
        <v>104.8921855180019</v>
      </c>
      <c r="AC65" s="19">
        <v>99.415534103498501</v>
      </c>
      <c r="AD65" s="19">
        <v>107.60669328088355</v>
      </c>
      <c r="AE65" s="19">
        <v>100.39661464968772</v>
      </c>
      <c r="AF65" s="19">
        <v>103.78974394235246</v>
      </c>
      <c r="AG65" s="19">
        <v>106.86974245702703</v>
      </c>
      <c r="AH65" s="19">
        <v>105.90040809560418</v>
      </c>
      <c r="AI65" s="19">
        <v>105.60469604590466</v>
      </c>
      <c r="AJ65" s="19">
        <v>119.7008931467394</v>
      </c>
      <c r="AK65" s="19">
        <v>122.09508908239253</v>
      </c>
      <c r="AL65" s="19">
        <v>122.18038967043874</v>
      </c>
      <c r="AM65" s="19">
        <v>125.25846412266691</v>
      </c>
      <c r="AN65" s="19">
        <v>113.94366536614223</v>
      </c>
      <c r="AO65" s="19">
        <v>114.02477987966108</v>
      </c>
      <c r="AP65" s="19">
        <v>113.07453369888172</v>
      </c>
      <c r="AQ65" s="19">
        <v>106.66237636154347</v>
      </c>
      <c r="AR65" s="19">
        <v>114.1832377735853</v>
      </c>
      <c r="AS65" s="19">
        <v>108.23520448126388</v>
      </c>
      <c r="AT65" s="19">
        <v>105.71665994566712</v>
      </c>
      <c r="AU65" s="19">
        <v>106.11218346656557</v>
      </c>
      <c r="AV65" s="19">
        <v>113.36358522924242</v>
      </c>
      <c r="AW65" s="19">
        <v>109.78152977439571</v>
      </c>
      <c r="AX65" s="19">
        <v>111.08361629329643</v>
      </c>
      <c r="AY65" s="19">
        <v>114.36008842133772</v>
      </c>
      <c r="AZ65" s="19">
        <v>108.8236980116277</v>
      </c>
      <c r="BA65" s="19">
        <v>104.14508831324113</v>
      </c>
      <c r="BB65" s="19">
        <v>106.85408531428173</v>
      </c>
      <c r="BC65" s="19">
        <v>109.68656897973247</v>
      </c>
      <c r="BD65" s="19">
        <v>109.52368733509452</v>
      </c>
      <c r="BE65" s="19">
        <v>108.27232465027403</v>
      </c>
      <c r="BF65" s="20">
        <v>112.27010059305968</v>
      </c>
      <c r="BG65" s="13">
        <v>3.9764226669978253E-2</v>
      </c>
      <c r="BH65" s="14">
        <v>-9.6879455061915642E-4</v>
      </c>
      <c r="BI65" s="14">
        <v>3.3133603730315744E-3</v>
      </c>
    </row>
    <row r="66" spans="1:61" x14ac:dyDescent="0.2">
      <c r="A66" s="8" t="s">
        <v>64</v>
      </c>
      <c r="B66" s="19">
        <v>0</v>
      </c>
      <c r="C66" s="19">
        <v>0</v>
      </c>
      <c r="D66" s="19">
        <v>0</v>
      </c>
      <c r="E66" s="19">
        <v>0</v>
      </c>
      <c r="F66" s="19">
        <v>0</v>
      </c>
      <c r="G66" s="19">
        <v>0</v>
      </c>
      <c r="H66" s="19">
        <v>0</v>
      </c>
      <c r="I66" s="19">
        <v>0</v>
      </c>
      <c r="J66" s="19">
        <v>0</v>
      </c>
      <c r="K66" s="19">
        <v>0</v>
      </c>
      <c r="L66" s="19">
        <v>0</v>
      </c>
      <c r="M66" s="19">
        <v>0</v>
      </c>
      <c r="N66" s="19">
        <v>0</v>
      </c>
      <c r="O66" s="19">
        <v>0</v>
      </c>
      <c r="P66" s="19">
        <v>0</v>
      </c>
      <c r="Q66" s="19">
        <v>0</v>
      </c>
      <c r="R66" s="19">
        <v>0</v>
      </c>
      <c r="S66" s="19">
        <v>0</v>
      </c>
      <c r="T66" s="19">
        <v>0</v>
      </c>
      <c r="U66" s="19">
        <v>0</v>
      </c>
      <c r="V66" s="19">
        <v>79.266832882892331</v>
      </c>
      <c r="W66" s="19">
        <v>78.253962641050876</v>
      </c>
      <c r="X66" s="19">
        <v>79.994981620311535</v>
      </c>
      <c r="Y66" s="19">
        <v>82.653910039199715</v>
      </c>
      <c r="Z66" s="19">
        <v>82.18164891372713</v>
      </c>
      <c r="AA66" s="19">
        <v>83.899777638664517</v>
      </c>
      <c r="AB66" s="19">
        <v>66.966307442434683</v>
      </c>
      <c r="AC66" s="19">
        <v>52.027285680042311</v>
      </c>
      <c r="AD66" s="19">
        <v>35.692579796860812</v>
      </c>
      <c r="AE66" s="19">
        <v>25.161857297122026</v>
      </c>
      <c r="AF66" s="19">
        <v>20.864901965459531</v>
      </c>
      <c r="AG66" s="19">
        <v>21.677152694057874</v>
      </c>
      <c r="AH66" s="19">
        <v>21.239875932276011</v>
      </c>
      <c r="AI66" s="19">
        <v>21.267309055470808</v>
      </c>
      <c r="AJ66" s="19">
        <v>17.393134171245293</v>
      </c>
      <c r="AK66" s="19">
        <v>15.983546763096204</v>
      </c>
      <c r="AL66" s="19">
        <v>16.009930753439729</v>
      </c>
      <c r="AM66" s="19">
        <v>16.281961978961494</v>
      </c>
      <c r="AN66" s="19">
        <v>16.408225702348986</v>
      </c>
      <c r="AO66" s="19">
        <v>18.344613455241795</v>
      </c>
      <c r="AP66" s="19">
        <v>19.491643187046861</v>
      </c>
      <c r="AQ66" s="19">
        <v>20.284969853492541</v>
      </c>
      <c r="AR66" s="19">
        <v>22.837006038286226</v>
      </c>
      <c r="AS66" s="19">
        <v>24.41927419923578</v>
      </c>
      <c r="AT66" s="19">
        <v>23.566945422990212</v>
      </c>
      <c r="AU66" s="19">
        <v>23.071607643951388</v>
      </c>
      <c r="AV66" s="19">
        <v>24.610010551529172</v>
      </c>
      <c r="AW66" s="19">
        <v>26.597196793572355</v>
      </c>
      <c r="AX66" s="19">
        <v>25.48351638702788</v>
      </c>
      <c r="AY66" s="19">
        <v>27.407171016251265</v>
      </c>
      <c r="AZ66" s="19">
        <v>28.552072957611763</v>
      </c>
      <c r="BA66" s="19">
        <v>29.143887710027713</v>
      </c>
      <c r="BB66" s="19">
        <v>29.431500798007928</v>
      </c>
      <c r="BC66" s="19">
        <v>33.210940125802843</v>
      </c>
      <c r="BD66" s="19">
        <v>31.177032723623238</v>
      </c>
      <c r="BE66" s="19">
        <v>29.858600776461468</v>
      </c>
      <c r="BF66" s="20">
        <v>32.681490847753672</v>
      </c>
      <c r="BG66" s="13">
        <v>9.7540685988136033E-2</v>
      </c>
      <c r="BH66" s="21">
        <v>2.877169299476523E-2</v>
      </c>
      <c r="BI66" s="14">
        <v>9.6450930510019587E-4</v>
      </c>
    </row>
    <row r="67" spans="1:61" s="4" customFormat="1" x14ac:dyDescent="0.2">
      <c r="A67" s="16" t="s">
        <v>65</v>
      </c>
      <c r="B67" s="17">
        <v>1919.0468705296698</v>
      </c>
      <c r="C67" s="17">
        <v>2027.4819249406396</v>
      </c>
      <c r="D67" s="17">
        <v>2120.7894650289263</v>
      </c>
      <c r="E67" s="17">
        <v>2172.8517474226569</v>
      </c>
      <c r="F67" s="17">
        <v>2253.5068077724968</v>
      </c>
      <c r="G67" s="17">
        <v>2337.3476308593026</v>
      </c>
      <c r="H67" s="17">
        <v>2431.8519027370025</v>
      </c>
      <c r="I67" s="17">
        <v>2550.517319223412</v>
      </c>
      <c r="J67" s="17">
        <v>2660.4993126706895</v>
      </c>
      <c r="K67" s="17">
        <v>2762.5327285760909</v>
      </c>
      <c r="L67" s="17">
        <v>2895.6226198198083</v>
      </c>
      <c r="M67" s="17">
        <v>2990.0203456494564</v>
      </c>
      <c r="N67" s="17">
        <v>3098.0460575575503</v>
      </c>
      <c r="O67" s="17">
        <v>3195.6820449171737</v>
      </c>
      <c r="P67" s="17">
        <v>3258.4718823083708</v>
      </c>
      <c r="Q67" s="17">
        <v>3280.4251373413199</v>
      </c>
      <c r="R67" s="17">
        <v>3312.9745477289302</v>
      </c>
      <c r="S67" s="17">
        <v>3376.7462715316815</v>
      </c>
      <c r="T67" s="17">
        <v>3414.7508742363566</v>
      </c>
      <c r="U67" s="17">
        <v>3474.6394032258659</v>
      </c>
      <c r="V67" s="17">
        <v>2751.8803783021203</v>
      </c>
      <c r="W67" s="17">
        <v>2815.9700692259062</v>
      </c>
      <c r="X67" s="17">
        <v>2880.1312568499111</v>
      </c>
      <c r="Y67" s="17">
        <v>2915.4331277531164</v>
      </c>
      <c r="Z67" s="17">
        <v>2909.0349040211004</v>
      </c>
      <c r="AA67" s="17">
        <v>2846.5080697791918</v>
      </c>
      <c r="AB67" s="17">
        <v>2759.2052931838703</v>
      </c>
      <c r="AC67" s="17">
        <v>2626.790253204691</v>
      </c>
      <c r="AD67" s="17">
        <v>2390.5614626181004</v>
      </c>
      <c r="AE67" s="17">
        <v>2173.5606693882532</v>
      </c>
      <c r="AF67" s="17">
        <v>2024.5534025480604</v>
      </c>
      <c r="AG67" s="17">
        <v>1958.2446334845226</v>
      </c>
      <c r="AH67" s="17">
        <v>1832.0621240787555</v>
      </c>
      <c r="AI67" s="17">
        <v>1811.2470663507488</v>
      </c>
      <c r="AJ67" s="17">
        <v>1809.4392548188132</v>
      </c>
      <c r="AK67" s="17">
        <v>1800.42782890682</v>
      </c>
      <c r="AL67" s="17">
        <v>1831.5928039915361</v>
      </c>
      <c r="AM67" s="17">
        <v>1832.2009838138972</v>
      </c>
      <c r="AN67" s="17">
        <v>1873.2425051501871</v>
      </c>
      <c r="AO67" s="17">
        <v>1889.7640656626495</v>
      </c>
      <c r="AP67" s="17">
        <v>1872.5815815518022</v>
      </c>
      <c r="AQ67" s="17">
        <v>1951.4955973506014</v>
      </c>
      <c r="AR67" s="17">
        <v>1962.4813514705695</v>
      </c>
      <c r="AS67" s="17">
        <v>1996.5651024519034</v>
      </c>
      <c r="AT67" s="17">
        <v>1878.0602705971194</v>
      </c>
      <c r="AU67" s="17">
        <v>1941.7474144032456</v>
      </c>
      <c r="AV67" s="17">
        <v>2046.5471840530238</v>
      </c>
      <c r="AW67" s="17">
        <v>2076.3381086721402</v>
      </c>
      <c r="AX67" s="17">
        <v>2035.9586963520371</v>
      </c>
      <c r="AY67" s="17">
        <v>2046.977083039465</v>
      </c>
      <c r="AZ67" s="17">
        <v>2006.5590536500129</v>
      </c>
      <c r="BA67" s="17">
        <v>2016.6878911723627</v>
      </c>
      <c r="BB67" s="17">
        <v>2016.158952503811</v>
      </c>
      <c r="BC67" s="17">
        <v>2117.7320419602001</v>
      </c>
      <c r="BD67" s="17">
        <v>2103.945947395674</v>
      </c>
      <c r="BE67" s="17">
        <v>1984.5374084795751</v>
      </c>
      <c r="BF67" s="17">
        <v>2132.4752009577301</v>
      </c>
      <c r="BG67" s="18">
        <v>7.7489186967160562E-2</v>
      </c>
      <c r="BH67" s="18">
        <v>4.1213995600635212E-3</v>
      </c>
      <c r="BI67" s="18">
        <v>6.2934465988736019E-2</v>
      </c>
    </row>
    <row r="68" spans="1:61" x14ac:dyDescent="0.2">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c r="BF68" s="12"/>
      <c r="BG68" s="13"/>
      <c r="BH68" s="15"/>
      <c r="BI68" s="14"/>
    </row>
    <row r="69" spans="1:61" x14ac:dyDescent="0.2">
      <c r="A69" s="2" t="s">
        <v>66</v>
      </c>
      <c r="B69" s="11">
        <v>21.226315119451453</v>
      </c>
      <c r="C69" s="11">
        <v>23.434113774451429</v>
      </c>
      <c r="D69" s="11">
        <v>26.114891309598658</v>
      </c>
      <c r="E69" s="11">
        <v>29.043867663476501</v>
      </c>
      <c r="F69" s="11">
        <v>32.112802069618063</v>
      </c>
      <c r="G69" s="11">
        <v>37.749167117819184</v>
      </c>
      <c r="H69" s="11">
        <v>40.871024525741646</v>
      </c>
      <c r="I69" s="11">
        <v>46.100157388522355</v>
      </c>
      <c r="J69" s="11">
        <v>56.506206220538452</v>
      </c>
      <c r="K69" s="11">
        <v>63.288258312948187</v>
      </c>
      <c r="L69" s="11">
        <v>74.395062595159104</v>
      </c>
      <c r="M69" s="11">
        <v>85.011289883968033</v>
      </c>
      <c r="N69" s="11">
        <v>96.05110174267331</v>
      </c>
      <c r="O69" s="11">
        <v>93.342053504311949</v>
      </c>
      <c r="P69" s="11">
        <v>102.04257843294916</v>
      </c>
      <c r="Q69" s="11">
        <v>95.079999602838413</v>
      </c>
      <c r="R69" s="11">
        <v>97.064074468691828</v>
      </c>
      <c r="S69" s="11">
        <v>109.43188761511526</v>
      </c>
      <c r="T69" s="11">
        <v>130.15971527451424</v>
      </c>
      <c r="U69" s="11">
        <v>140.81893144376986</v>
      </c>
      <c r="V69" s="11">
        <v>153.81644156131756</v>
      </c>
      <c r="W69" s="11">
        <v>143.7502733320791</v>
      </c>
      <c r="X69" s="11">
        <v>152.71103086279811</v>
      </c>
      <c r="Y69" s="11">
        <v>154.40118003340496</v>
      </c>
      <c r="Z69" s="11">
        <v>169.08963084763187</v>
      </c>
      <c r="AA69" s="11">
        <v>181.77449454831176</v>
      </c>
      <c r="AB69" s="11">
        <v>201.47114151826747</v>
      </c>
      <c r="AC69" s="11">
        <v>217.83548778128724</v>
      </c>
      <c r="AD69" s="11">
        <v>202.70838980119558</v>
      </c>
      <c r="AE69" s="11">
        <v>227.42823858260479</v>
      </c>
      <c r="AF69" s="11">
        <v>236.59012091019716</v>
      </c>
      <c r="AG69" s="11">
        <v>251.05391779774774</v>
      </c>
      <c r="AH69" s="11">
        <v>259.76712909786829</v>
      </c>
      <c r="AI69" s="11">
        <v>267.89187134532978</v>
      </c>
      <c r="AJ69" s="11">
        <v>289.54846596563863</v>
      </c>
      <c r="AK69" s="11">
        <v>304.89229875301174</v>
      </c>
      <c r="AL69" s="11">
        <v>323.8900243815832</v>
      </c>
      <c r="AM69" s="11">
        <v>350.9378859328321</v>
      </c>
      <c r="AN69" s="11">
        <v>354.97620754262749</v>
      </c>
      <c r="AO69" s="11">
        <v>387.08603353748634</v>
      </c>
      <c r="AP69" s="11">
        <v>409.09187895137211</v>
      </c>
      <c r="AQ69" s="11">
        <v>443.4545239936474</v>
      </c>
      <c r="AR69" s="11">
        <v>469.53908601736379</v>
      </c>
      <c r="AS69" s="11">
        <v>488.40934248519562</v>
      </c>
      <c r="AT69" s="11">
        <v>495.49578819223717</v>
      </c>
      <c r="AU69" s="11">
        <v>504.84588389851734</v>
      </c>
      <c r="AV69" s="11">
        <v>517.03762429505457</v>
      </c>
      <c r="AW69" s="11">
        <v>522.66473970941286</v>
      </c>
      <c r="AX69" s="11">
        <v>545.19544277561499</v>
      </c>
      <c r="AY69" s="11">
        <v>557.1783187906359</v>
      </c>
      <c r="AZ69" s="11">
        <v>550.96689306729263</v>
      </c>
      <c r="BA69" s="11">
        <v>569.79976388909051</v>
      </c>
      <c r="BB69" s="11">
        <v>581.13417495814031</v>
      </c>
      <c r="BC69" s="11">
        <v>606.05058966854642</v>
      </c>
      <c r="BD69" s="11">
        <v>628.07260727895471</v>
      </c>
      <c r="BE69" s="11">
        <v>645.41610407201449</v>
      </c>
      <c r="BF69" s="12">
        <v>660.5079330167116</v>
      </c>
      <c r="BG69" s="13">
        <v>2.6186888758201077E-2</v>
      </c>
      <c r="BH69" s="15">
        <v>2.4791675827730897E-2</v>
      </c>
      <c r="BI69" s="14">
        <v>1.9493175830162697E-2</v>
      </c>
    </row>
    <row r="70" spans="1:61" x14ac:dyDescent="0.2">
      <c r="A70" s="2" t="s">
        <v>67</v>
      </c>
      <c r="B70" s="11">
        <v>5.8256624134925881</v>
      </c>
      <c r="C70" s="11">
        <v>6.3776691885509091</v>
      </c>
      <c r="D70" s="11">
        <v>6.5142120272893731</v>
      </c>
      <c r="E70" s="11">
        <v>6.9283314951672228</v>
      </c>
      <c r="F70" s="11">
        <v>7.8864959330913731</v>
      </c>
      <c r="G70" s="11">
        <v>9.9102995640527585</v>
      </c>
      <c r="H70" s="11">
        <v>10.786701377773662</v>
      </c>
      <c r="I70" s="11">
        <v>12.782794018918452</v>
      </c>
      <c r="J70" s="11">
        <v>12.468315702380986</v>
      </c>
      <c r="K70" s="11">
        <v>12.113761277943942</v>
      </c>
      <c r="L70" s="11">
        <v>12.890903383490283</v>
      </c>
      <c r="M70" s="11">
        <v>16.149512932851689</v>
      </c>
      <c r="N70" s="11">
        <v>17.289010401648174</v>
      </c>
      <c r="O70" s="11">
        <v>14.887044952360583</v>
      </c>
      <c r="P70" s="11">
        <v>18.385075830856124</v>
      </c>
      <c r="Q70" s="11">
        <v>24.159596463266286</v>
      </c>
      <c r="R70" s="11">
        <v>22.884599896761344</v>
      </c>
      <c r="S70" s="11">
        <v>23.936363919307095</v>
      </c>
      <c r="T70" s="11">
        <v>27.888621792270815</v>
      </c>
      <c r="U70" s="11">
        <v>30.904317076107091</v>
      </c>
      <c r="V70" s="11">
        <v>35.372832571832852</v>
      </c>
      <c r="W70" s="11">
        <v>40.663831417870291</v>
      </c>
      <c r="X70" s="11">
        <v>45.660173865603468</v>
      </c>
      <c r="Y70" s="11">
        <v>52.449035179821983</v>
      </c>
      <c r="Z70" s="11">
        <v>59.770069286879966</v>
      </c>
      <c r="AA70" s="11">
        <v>54.83086611263154</v>
      </c>
      <c r="AB70" s="11">
        <v>35.808678044441479</v>
      </c>
      <c r="AC70" s="11">
        <v>55.752511345108758</v>
      </c>
      <c r="AD70" s="11">
        <v>75.033927479253919</v>
      </c>
      <c r="AE70" s="11">
        <v>85.449943069617902</v>
      </c>
      <c r="AF70" s="11">
        <v>84.446739520444169</v>
      </c>
      <c r="AG70" s="11">
        <v>85.002474686670894</v>
      </c>
      <c r="AH70" s="11">
        <v>102.44916649690292</v>
      </c>
      <c r="AI70" s="11">
        <v>75.200213550418667</v>
      </c>
      <c r="AJ70" s="11">
        <v>53.813405539380533</v>
      </c>
      <c r="AK70" s="11">
        <v>80.098545734231237</v>
      </c>
      <c r="AL70" s="11">
        <v>89.798100241734517</v>
      </c>
      <c r="AM70" s="11">
        <v>84.779571718875317</v>
      </c>
      <c r="AN70" s="11">
        <v>74.885830298317487</v>
      </c>
      <c r="AO70" s="11">
        <v>80.435273110482768</v>
      </c>
      <c r="AP70" s="11">
        <v>75.673446398049037</v>
      </c>
      <c r="AQ70" s="11">
        <v>72.989232950147837</v>
      </c>
      <c r="AR70" s="11">
        <v>71.90992878803776</v>
      </c>
      <c r="AS70" s="11">
        <v>83.635573609993671</v>
      </c>
      <c r="AT70" s="11">
        <v>81.986043549143403</v>
      </c>
      <c r="AU70" s="11">
        <v>92.362360864466496</v>
      </c>
      <c r="AV70" s="11">
        <v>94.189735143893202</v>
      </c>
      <c r="AW70" s="11">
        <v>103.46375581650091</v>
      </c>
      <c r="AX70" s="11">
        <v>115.24880793183497</v>
      </c>
      <c r="AY70" s="11">
        <v>110.76920906676641</v>
      </c>
      <c r="AZ70" s="11">
        <v>107.01755337859611</v>
      </c>
      <c r="BA70" s="11">
        <v>121.99519039491537</v>
      </c>
      <c r="BB70" s="11">
        <v>128.96036662161245</v>
      </c>
      <c r="BC70" s="11">
        <v>156.22109484977992</v>
      </c>
      <c r="BD70" s="11">
        <v>145.3712037567617</v>
      </c>
      <c r="BE70" s="11">
        <v>129.99581923208243</v>
      </c>
      <c r="BF70" s="12">
        <v>140.95012966575416</v>
      </c>
      <c r="BG70" s="13">
        <v>8.723722993149341E-2</v>
      </c>
      <c r="BH70" s="15">
        <v>4.1132947756951976E-2</v>
      </c>
      <c r="BI70" s="14">
        <v>4.15977692850702E-3</v>
      </c>
    </row>
    <row r="71" spans="1:61" x14ac:dyDescent="0.2">
      <c r="A71" s="2" t="s">
        <v>68</v>
      </c>
      <c r="B71" s="11">
        <v>10.593953447513965</v>
      </c>
      <c r="C71" s="11">
        <v>10.981744426699516</v>
      </c>
      <c r="D71" s="11">
        <v>13.311814160415064</v>
      </c>
      <c r="E71" s="11">
        <v>13.498425052861458</v>
      </c>
      <c r="F71" s="11">
        <v>15.346142886295729</v>
      </c>
      <c r="G71" s="11">
        <v>16.291084558670576</v>
      </c>
      <c r="H71" s="11">
        <v>18.479862525596065</v>
      </c>
      <c r="I71" s="11">
        <v>17.306351912316678</v>
      </c>
      <c r="J71" s="11">
        <v>18.839217344392001</v>
      </c>
      <c r="K71" s="11">
        <v>18.87137426978876</v>
      </c>
      <c r="L71" s="11">
        <v>19.10145610547951</v>
      </c>
      <c r="M71" s="11">
        <v>19.605056569233742</v>
      </c>
      <c r="N71" s="11">
        <v>20.62234037746606</v>
      </c>
      <c r="O71" s="11">
        <v>22.394751364187147</v>
      </c>
      <c r="P71" s="11">
        <v>22.807678090634045</v>
      </c>
      <c r="Q71" s="11">
        <v>23.246220914116407</v>
      </c>
      <c r="R71" s="11">
        <v>23.775803862931316</v>
      </c>
      <c r="S71" s="11">
        <v>26.039314331903618</v>
      </c>
      <c r="T71" s="11">
        <v>26.414286382695053</v>
      </c>
      <c r="U71" s="11">
        <v>28.114032086680393</v>
      </c>
      <c r="V71" s="11">
        <v>26.488565662323733</v>
      </c>
      <c r="W71" s="11">
        <v>27.708704894599755</v>
      </c>
      <c r="X71" s="11">
        <v>29.465612657150693</v>
      </c>
      <c r="Y71" s="11">
        <v>31.668379690093836</v>
      </c>
      <c r="Z71" s="11">
        <v>33.460868577949597</v>
      </c>
      <c r="AA71" s="11">
        <v>34.748477191121474</v>
      </c>
      <c r="AB71" s="11">
        <v>35.402267256554246</v>
      </c>
      <c r="AC71" s="11">
        <v>41.42026045852397</v>
      </c>
      <c r="AD71" s="11">
        <v>44.515708024821841</v>
      </c>
      <c r="AE71" s="11">
        <v>46.768561508768968</v>
      </c>
      <c r="AF71" s="11">
        <v>52.249416196086486</v>
      </c>
      <c r="AG71" s="11">
        <v>55.205991272317661</v>
      </c>
      <c r="AH71" s="11">
        <v>59.267560832914775</v>
      </c>
      <c r="AI71" s="11">
        <v>61.714695741292417</v>
      </c>
      <c r="AJ71" s="11">
        <v>63.728536441548854</v>
      </c>
      <c r="AK71" s="11">
        <v>60.239788097104856</v>
      </c>
      <c r="AL71" s="11">
        <v>61.222935975931591</v>
      </c>
      <c r="AM71" s="11">
        <v>62.848152372599309</v>
      </c>
      <c r="AN71" s="11">
        <v>64.59485729341641</v>
      </c>
      <c r="AO71" s="11">
        <v>64.593995447866533</v>
      </c>
      <c r="AP71" s="11">
        <v>64.867797439916885</v>
      </c>
      <c r="AQ71" s="11">
        <v>65.576127738852122</v>
      </c>
      <c r="AR71" s="11">
        <v>67.403963386185694</v>
      </c>
      <c r="AS71" s="11">
        <v>68.343129486976324</v>
      </c>
      <c r="AT71" s="11">
        <v>66.005819396223913</v>
      </c>
      <c r="AU71" s="11">
        <v>67.861153072972783</v>
      </c>
      <c r="AV71" s="11">
        <v>68.602550376929599</v>
      </c>
      <c r="AW71" s="11">
        <v>74.210669639207055</v>
      </c>
      <c r="AX71" s="11">
        <v>66.934264590381048</v>
      </c>
      <c r="AY71" s="11">
        <v>64.131857710486344</v>
      </c>
      <c r="AZ71" s="11">
        <v>66.807469970729798</v>
      </c>
      <c r="BA71" s="11">
        <v>66.135020537834933</v>
      </c>
      <c r="BB71" s="11">
        <v>66.801576992928858</v>
      </c>
      <c r="BC71" s="11">
        <v>66.988381657924933</v>
      </c>
      <c r="BD71" s="11">
        <v>69.229915438953924</v>
      </c>
      <c r="BE71" s="11">
        <v>62.988183876825616</v>
      </c>
      <c r="BF71" s="12">
        <v>63.255702442828415</v>
      </c>
      <c r="BG71" s="13">
        <v>6.9984850051996172E-3</v>
      </c>
      <c r="BH71" s="15">
        <v>-8.0816098549918447E-3</v>
      </c>
      <c r="BI71" s="14">
        <v>1.866827737173156E-3</v>
      </c>
    </row>
    <row r="72" spans="1:61" x14ac:dyDescent="0.2">
      <c r="A72" s="2" t="s">
        <v>69</v>
      </c>
      <c r="B72" s="11">
        <v>16.635193732710359</v>
      </c>
      <c r="C72" s="11">
        <v>17.368001829673776</v>
      </c>
      <c r="D72" s="11">
        <v>17.660238711354975</v>
      </c>
      <c r="E72" s="11">
        <v>18.547273560382951</v>
      </c>
      <c r="F72" s="11">
        <v>18.978824958766658</v>
      </c>
      <c r="G72" s="11">
        <v>15.434299599518235</v>
      </c>
      <c r="H72" s="11">
        <v>15.391333358099999</v>
      </c>
      <c r="I72" s="11">
        <v>16.994665711900002</v>
      </c>
      <c r="J72" s="11">
        <v>16.906063322999998</v>
      </c>
      <c r="K72" s="11">
        <v>16.193228814099999</v>
      </c>
      <c r="L72" s="11">
        <v>14.382326362500001</v>
      </c>
      <c r="M72" s="11">
        <v>17.154852566599999</v>
      </c>
      <c r="N72" s="11">
        <v>17.5096820851</v>
      </c>
      <c r="O72" s="11">
        <v>19.2168814387</v>
      </c>
      <c r="P72" s="11">
        <v>23.401377734099999</v>
      </c>
      <c r="Q72" s="11">
        <v>19.286446104499998</v>
      </c>
      <c r="R72" s="11">
        <v>25.373051237200006</v>
      </c>
      <c r="S72" s="11">
        <v>25.5124952484</v>
      </c>
      <c r="T72" s="11">
        <v>28.457640868000006</v>
      </c>
      <c r="U72" s="11">
        <v>29.999608610099997</v>
      </c>
      <c r="V72" s="11">
        <v>28.736208258800001</v>
      </c>
      <c r="W72" s="11">
        <v>32.574357821400007</v>
      </c>
      <c r="X72" s="11">
        <v>30.327473631600004</v>
      </c>
      <c r="Y72" s="11">
        <v>33.599094590600004</v>
      </c>
      <c r="Z72" s="11">
        <v>35.761467924000002</v>
      </c>
      <c r="AA72" s="11">
        <v>21.649546754000003</v>
      </c>
      <c r="AB72" s="11">
        <v>11.735887357599999</v>
      </c>
      <c r="AC72" s="11">
        <v>19.760574634400005</v>
      </c>
      <c r="AD72" s="11">
        <v>22.823384724600004</v>
      </c>
      <c r="AE72" s="11">
        <v>26.923843318200003</v>
      </c>
      <c r="AF72" s="11">
        <v>33.77215306850001</v>
      </c>
      <c r="AG72" s="11">
        <v>33.385576530200005</v>
      </c>
      <c r="AH72" s="11">
        <v>34.462260560599994</v>
      </c>
      <c r="AI72" s="11">
        <v>41.671185302600001</v>
      </c>
      <c r="AJ72" s="11">
        <v>43.760208228800003</v>
      </c>
      <c r="AK72" s="11">
        <v>46.63355571393226</v>
      </c>
      <c r="AL72" s="11">
        <v>47.385897984257198</v>
      </c>
      <c r="AM72" s="11">
        <v>51.140925987541593</v>
      </c>
      <c r="AN72" s="11">
        <v>62.084831004342426</v>
      </c>
      <c r="AO72" s="11">
        <v>70.043587422839479</v>
      </c>
      <c r="AP72" s="11">
        <v>77.315977989833598</v>
      </c>
      <c r="AQ72" s="11">
        <v>73.453030147730374</v>
      </c>
      <c r="AR72" s="11">
        <v>71.047845650053532</v>
      </c>
      <c r="AS72" s="11">
        <v>76.796802911180336</v>
      </c>
      <c r="AT72" s="11">
        <v>78.571553518971498</v>
      </c>
      <c r="AU72" s="11">
        <v>87.425878669055493</v>
      </c>
      <c r="AV72" s="11">
        <v>88.918406083799411</v>
      </c>
      <c r="AW72" s="11">
        <v>92.168993188915124</v>
      </c>
      <c r="AX72" s="11">
        <v>94.627876644728346</v>
      </c>
      <c r="AY72" s="11">
        <v>96.3406626106635</v>
      </c>
      <c r="AZ72" s="11">
        <v>99.565378819730526</v>
      </c>
      <c r="BA72" s="11">
        <v>97.836093200375998</v>
      </c>
      <c r="BB72" s="11">
        <v>99.826691206328704</v>
      </c>
      <c r="BC72" s="11">
        <v>101.89145866944155</v>
      </c>
      <c r="BD72" s="11">
        <v>103.72674151317804</v>
      </c>
      <c r="BE72" s="11">
        <v>95.889130788749824</v>
      </c>
      <c r="BF72" s="12">
        <v>103.13623118081067</v>
      </c>
      <c r="BG72" s="13">
        <v>7.8524701882874748E-2</v>
      </c>
      <c r="BH72" s="15">
        <v>1.4943715603978891E-2</v>
      </c>
      <c r="BI72" s="14">
        <v>3.0437979445388191E-3</v>
      </c>
    </row>
    <row r="73" spans="1:61" x14ac:dyDescent="0.2">
      <c r="A73" s="2" t="s">
        <v>70</v>
      </c>
      <c r="B73" s="11">
        <v>2.5375940999999999E-2</v>
      </c>
      <c r="C73" s="11">
        <v>3.1691574E-2</v>
      </c>
      <c r="D73" s="11">
        <v>0.138332712</v>
      </c>
      <c r="E73" s="11">
        <v>0.16637637600000002</v>
      </c>
      <c r="F73" s="11">
        <v>0.24025267199999997</v>
      </c>
      <c r="G73" s="11">
        <v>0.24373760999999999</v>
      </c>
      <c r="H73" s="11">
        <v>4.2911033879999998</v>
      </c>
      <c r="I73" s="11">
        <v>4.9056520139999993</v>
      </c>
      <c r="J73" s="11">
        <v>4.2611374349999993</v>
      </c>
      <c r="K73" s="11">
        <v>3.8968084650000003</v>
      </c>
      <c r="L73" s="11">
        <v>3.5312982990000004</v>
      </c>
      <c r="M73" s="11">
        <v>4.0154434859999997</v>
      </c>
      <c r="N73" s="11">
        <v>3.7777538819999998</v>
      </c>
      <c r="O73" s="11">
        <v>4.237309668</v>
      </c>
      <c r="P73" s="11">
        <v>4.759439844000001</v>
      </c>
      <c r="Q73" s="11">
        <v>3.9407458665000004</v>
      </c>
      <c r="R73" s="11">
        <v>4.0745737650000002</v>
      </c>
      <c r="S73" s="11">
        <v>5.7037204905999994</v>
      </c>
      <c r="T73" s="11">
        <v>5.1443012508000017</v>
      </c>
      <c r="U73" s="11">
        <v>7.4790161153000012</v>
      </c>
      <c r="V73" s="11">
        <v>7.597392108800002</v>
      </c>
      <c r="W73" s="11">
        <v>7.0367766671000016</v>
      </c>
      <c r="X73" s="11">
        <v>7.9448247682000002</v>
      </c>
      <c r="Y73" s="11">
        <v>7.6634068712000012</v>
      </c>
      <c r="Z73" s="11">
        <v>8.7837393145</v>
      </c>
      <c r="AA73" s="11">
        <v>11.285723340400002</v>
      </c>
      <c r="AB73" s="11">
        <v>15.668473204100003</v>
      </c>
      <c r="AC73" s="11">
        <v>14.854001050499999</v>
      </c>
      <c r="AD73" s="11">
        <v>14.142769640000001</v>
      </c>
      <c r="AE73" s="11">
        <v>13.198856066497138</v>
      </c>
      <c r="AF73" s="11">
        <v>15.257368389153681</v>
      </c>
      <c r="AG73" s="11">
        <v>15.550739340094653</v>
      </c>
      <c r="AH73" s="11">
        <v>15.63812876580187</v>
      </c>
      <c r="AI73" s="11">
        <v>15.993574873168603</v>
      </c>
      <c r="AJ73" s="11">
        <v>18.742773796624533</v>
      </c>
      <c r="AK73" s="11">
        <v>25.398901731794606</v>
      </c>
      <c r="AL73" s="11">
        <v>28.090251537229026</v>
      </c>
      <c r="AM73" s="11">
        <v>30.816771874015981</v>
      </c>
      <c r="AN73" s="11">
        <v>31.655649107551696</v>
      </c>
      <c r="AO73" s="11">
        <v>29.54726110264177</v>
      </c>
      <c r="AP73" s="11">
        <v>32.809769959773341</v>
      </c>
      <c r="AQ73" s="11">
        <v>35.802808359998608</v>
      </c>
      <c r="AR73" s="11">
        <v>35.424468092872445</v>
      </c>
      <c r="AS73" s="11">
        <v>42.36798024342518</v>
      </c>
      <c r="AT73" s="11">
        <v>41.753714648453411</v>
      </c>
      <c r="AU73" s="11">
        <v>49.041726061760393</v>
      </c>
      <c r="AV73" s="11">
        <v>52.209330123868305</v>
      </c>
      <c r="AW73" s="11">
        <v>57.569283539629275</v>
      </c>
      <c r="AX73" s="11">
        <v>65.668847502056451</v>
      </c>
      <c r="AY73" s="11">
        <v>65.199880153369975</v>
      </c>
      <c r="AZ73" s="11">
        <v>68.700617899127408</v>
      </c>
      <c r="BA73" s="11">
        <v>69.083439974587293</v>
      </c>
      <c r="BB73" s="11">
        <v>74.275676574520148</v>
      </c>
      <c r="BC73" s="11">
        <v>76.17888690709043</v>
      </c>
      <c r="BD73" s="11">
        <v>76.070302095184715</v>
      </c>
      <c r="BE73" s="11">
        <v>73.142453673533339</v>
      </c>
      <c r="BF73" s="12">
        <v>82.108905689057352</v>
      </c>
      <c r="BG73" s="13">
        <v>0.12566447336517705</v>
      </c>
      <c r="BH73" s="15">
        <v>4.631924720913716E-2</v>
      </c>
      <c r="BI73" s="14">
        <v>2.4232310556950493E-3</v>
      </c>
    </row>
    <row r="74" spans="1:61" x14ac:dyDescent="0.2">
      <c r="A74" s="2" t="s">
        <v>71</v>
      </c>
      <c r="B74" s="11">
        <v>0.30802509300000003</v>
      </c>
      <c r="C74" s="11">
        <v>0.30684431100000004</v>
      </c>
      <c r="D74" s="11">
        <v>0.44049198900000003</v>
      </c>
      <c r="E74" s="11">
        <v>1.3424760930000001</v>
      </c>
      <c r="F74" s="11">
        <v>2.0937119970000002</v>
      </c>
      <c r="G74" s="11">
        <v>2.3692931850000005</v>
      </c>
      <c r="H74" s="11">
        <v>2.3499727770000005</v>
      </c>
      <c r="I74" s="11">
        <v>2.5988603430000001</v>
      </c>
      <c r="J74" s="11">
        <v>3.6866036187000004</v>
      </c>
      <c r="K74" s="11">
        <v>3.2480969486000002</v>
      </c>
      <c r="L74" s="11">
        <v>4.8292092816000025</v>
      </c>
      <c r="M74" s="11">
        <v>2.9983288976072955</v>
      </c>
      <c r="N74" s="11">
        <v>4.219311910995776</v>
      </c>
      <c r="O74" s="11">
        <v>4.051577091254547</v>
      </c>
      <c r="P74" s="11">
        <v>9.440375865607022</v>
      </c>
      <c r="Q74" s="11">
        <v>9.3333050483302511</v>
      </c>
      <c r="R74" s="11">
        <v>8.8234084797194079</v>
      </c>
      <c r="S74" s="11">
        <v>9.5083626284022511</v>
      </c>
      <c r="T74" s="11">
        <v>10.02601617600623</v>
      </c>
      <c r="U74" s="11">
        <v>11.391611522678579</v>
      </c>
      <c r="V74" s="11">
        <v>10.793714599483247</v>
      </c>
      <c r="W74" s="11">
        <v>11.644174186271909</v>
      </c>
      <c r="X74" s="11">
        <v>11.330478512931414</v>
      </c>
      <c r="Y74" s="11">
        <v>12.078342517386417</v>
      </c>
      <c r="Z74" s="11">
        <v>12.696050284301744</v>
      </c>
      <c r="AA74" s="11">
        <v>12.858314315507934</v>
      </c>
      <c r="AB74" s="11">
        <v>15.168466259351618</v>
      </c>
      <c r="AC74" s="11">
        <v>24.005636448823712</v>
      </c>
      <c r="AD74" s="11">
        <v>25.712232699918001</v>
      </c>
      <c r="AE74" s="11">
        <v>26.221171117647135</v>
      </c>
      <c r="AF74" s="11">
        <v>26.396474514909382</v>
      </c>
      <c r="AG74" s="11">
        <v>19.587435908546272</v>
      </c>
      <c r="AH74" s="11">
        <v>21.149732125989015</v>
      </c>
      <c r="AI74" s="11">
        <v>22.950481687366761</v>
      </c>
      <c r="AJ74" s="11">
        <v>25.899909011921316</v>
      </c>
      <c r="AK74" s="11">
        <v>22.570032751623547</v>
      </c>
      <c r="AL74" s="11">
        <v>21.615267304328039</v>
      </c>
      <c r="AM74" s="11">
        <v>24.460889281756039</v>
      </c>
      <c r="AN74" s="11">
        <v>27.306506181227139</v>
      </c>
      <c r="AO74" s="11">
        <v>33.552148325379022</v>
      </c>
      <c r="AP74" s="11">
        <v>37.742304860128947</v>
      </c>
      <c r="AQ74" s="11">
        <v>39.99664687573123</v>
      </c>
      <c r="AR74" s="11">
        <v>45.871904600188088</v>
      </c>
      <c r="AS74" s="11">
        <v>52.058891984451307</v>
      </c>
      <c r="AT74" s="11">
        <v>53.332810413366133</v>
      </c>
      <c r="AU74" s="11">
        <v>62.233642396717002</v>
      </c>
      <c r="AV74" s="11">
        <v>74.172733698909781</v>
      </c>
      <c r="AW74" s="11">
        <v>89.161227988112614</v>
      </c>
      <c r="AX74" s="11">
        <v>99.628715945776548</v>
      </c>
      <c r="AY74" s="11">
        <v>109.57595799247474</v>
      </c>
      <c r="AZ74" s="11">
        <v>123.33315104814608</v>
      </c>
      <c r="BA74" s="11">
        <v>123.09391353082258</v>
      </c>
      <c r="BB74" s="11">
        <v>115.71242375105544</v>
      </c>
      <c r="BC74" s="11">
        <v>118.9874181891058</v>
      </c>
      <c r="BD74" s="11">
        <v>124.84010862502322</v>
      </c>
      <c r="BE74" s="11">
        <v>107.64211253444037</v>
      </c>
      <c r="BF74" s="12">
        <v>115.28754855179021</v>
      </c>
      <c r="BG74" s="13">
        <v>7.3960758733760068E-2</v>
      </c>
      <c r="BH74" s="15">
        <v>4.5090288060493533E-2</v>
      </c>
      <c r="BI74" s="14">
        <v>3.4024125110570101E-3</v>
      </c>
    </row>
    <row r="75" spans="1:61" x14ac:dyDescent="0.2">
      <c r="A75" s="2" t="s">
        <v>72</v>
      </c>
      <c r="B75" s="11">
        <v>62.489927850400001</v>
      </c>
      <c r="C75" s="11">
        <v>63.261300317000007</v>
      </c>
      <c r="D75" s="11">
        <v>64.085434833600019</v>
      </c>
      <c r="E75" s="11">
        <v>64.973714954300007</v>
      </c>
      <c r="F75" s="11">
        <v>65.942558520700004</v>
      </c>
      <c r="G75" s="11">
        <v>67.046536631199999</v>
      </c>
      <c r="H75" s="11">
        <v>67.077046851700004</v>
      </c>
      <c r="I75" s="11">
        <v>71.857632776800003</v>
      </c>
      <c r="J75" s="11">
        <v>76.499828392500007</v>
      </c>
      <c r="K75" s="11">
        <v>80.863327322900005</v>
      </c>
      <c r="L75" s="11">
        <v>62.664340886100007</v>
      </c>
      <c r="M75" s="11">
        <v>72.359505374550963</v>
      </c>
      <c r="N75" s="11">
        <v>85.632049879535415</v>
      </c>
      <c r="O75" s="11">
        <v>94.936753766739756</v>
      </c>
      <c r="P75" s="11">
        <v>115.84079879242017</v>
      </c>
      <c r="Q75" s="11">
        <v>97.911755768619173</v>
      </c>
      <c r="R75" s="11">
        <v>110.44424260313133</v>
      </c>
      <c r="S75" s="11">
        <v>122.5081490495611</v>
      </c>
      <c r="T75" s="11">
        <v>133.88231455760197</v>
      </c>
      <c r="U75" s="11">
        <v>156.87023018295343</v>
      </c>
      <c r="V75" s="11">
        <v>161.54047853132067</v>
      </c>
      <c r="W75" s="11">
        <v>158.84811652468886</v>
      </c>
      <c r="X75" s="11">
        <v>168.29271674727136</v>
      </c>
      <c r="Y75" s="11">
        <v>173.22223220084354</v>
      </c>
      <c r="Z75" s="11">
        <v>168.78033703673162</v>
      </c>
      <c r="AA75" s="11">
        <v>202.28258005668519</v>
      </c>
      <c r="AB75" s="11">
        <v>212.06111395752328</v>
      </c>
      <c r="AC75" s="11">
        <v>208.57627884239037</v>
      </c>
      <c r="AD75" s="11">
        <v>212.97962359482386</v>
      </c>
      <c r="AE75" s="11">
        <v>249.45193003517488</v>
      </c>
      <c r="AF75" s="11">
        <v>242.05291167199556</v>
      </c>
      <c r="AG75" s="11">
        <v>246.54543861759012</v>
      </c>
      <c r="AH75" s="11">
        <v>250.85297657086252</v>
      </c>
      <c r="AI75" s="11">
        <v>265.04410219262985</v>
      </c>
      <c r="AJ75" s="11">
        <v>269.83505354976211</v>
      </c>
      <c r="AK75" s="11">
        <v>278.18768739803181</v>
      </c>
      <c r="AL75" s="11">
        <v>287.1651573605053</v>
      </c>
      <c r="AM75" s="11">
        <v>295.17971529887154</v>
      </c>
      <c r="AN75" s="11">
        <v>314.65853614803484</v>
      </c>
      <c r="AO75" s="11">
        <v>340.37788077575135</v>
      </c>
      <c r="AP75" s="11">
        <v>342.7539081658648</v>
      </c>
      <c r="AQ75" s="11">
        <v>360.29162281112201</v>
      </c>
      <c r="AR75" s="11">
        <v>379.23819521694082</v>
      </c>
      <c r="AS75" s="11">
        <v>411.97652930597098</v>
      </c>
      <c r="AT75" s="11">
        <v>426.8633895159648</v>
      </c>
      <c r="AU75" s="11">
        <v>471.96307424436742</v>
      </c>
      <c r="AV75" s="11">
        <v>499.82434184865338</v>
      </c>
      <c r="AW75" s="11">
        <v>525.01197877756965</v>
      </c>
      <c r="AX75" s="11">
        <v>534.11689204638765</v>
      </c>
      <c r="AY75" s="11">
        <v>573.30728930129601</v>
      </c>
      <c r="AZ75" s="11">
        <v>591.24450348310211</v>
      </c>
      <c r="BA75" s="11">
        <v>618.52692525856253</v>
      </c>
      <c r="BB75" s="11">
        <v>608.10618613165309</v>
      </c>
      <c r="BC75" s="11">
        <v>604.45561985309871</v>
      </c>
      <c r="BD75" s="11">
        <v>582.17068796469232</v>
      </c>
      <c r="BE75" s="11">
        <v>569.16670979706976</v>
      </c>
      <c r="BF75" s="12">
        <v>575.32714445889724</v>
      </c>
      <c r="BG75" s="13">
        <v>1.359298300585432E-2</v>
      </c>
      <c r="BH75" s="15">
        <v>1.4167633511322109E-2</v>
      </c>
      <c r="BI75" s="14">
        <v>1.6979286131479282E-2</v>
      </c>
    </row>
    <row r="76" spans="1:61" x14ac:dyDescent="0.2">
      <c r="A76" s="2" t="s">
        <v>73</v>
      </c>
      <c r="B76" s="11">
        <v>0.21880372099240339</v>
      </c>
      <c r="C76" s="11">
        <v>0.23352868376705471</v>
      </c>
      <c r="D76" s="11">
        <v>1.1449203945959046</v>
      </c>
      <c r="E76" s="11">
        <v>1.4617727004860173</v>
      </c>
      <c r="F76" s="11">
        <v>1.4732521139344099</v>
      </c>
      <c r="G76" s="11">
        <v>2.0164844731961069</v>
      </c>
      <c r="H76" s="11">
        <v>3.0466376250000007</v>
      </c>
      <c r="I76" s="11">
        <v>3.281389008000001</v>
      </c>
      <c r="J76" s="11">
        <v>4.2904929149999997</v>
      </c>
      <c r="K76" s="11">
        <v>4.7690401950000005</v>
      </c>
      <c r="L76" s="11">
        <v>5.2595311860000002</v>
      </c>
      <c r="M76" s="11">
        <v>6.7748128349999996</v>
      </c>
      <c r="N76" s="11">
        <v>11.088406905000001</v>
      </c>
      <c r="O76" s="11">
        <v>12.779637352300004</v>
      </c>
      <c r="P76" s="11">
        <v>15.246910695300002</v>
      </c>
      <c r="Q76" s="11">
        <v>25.8874615364</v>
      </c>
      <c r="R76" s="11">
        <v>29.783449993300003</v>
      </c>
      <c r="S76" s="11">
        <v>32.275029339999996</v>
      </c>
      <c r="T76" s="11">
        <v>31.118438920800003</v>
      </c>
      <c r="U76" s="11">
        <v>38.334978092099995</v>
      </c>
      <c r="V76" s="11">
        <v>47.744272565999999</v>
      </c>
      <c r="W76" s="11">
        <v>57.869685817100006</v>
      </c>
      <c r="X76" s="11">
        <v>64.406778997200007</v>
      </c>
      <c r="Y76" s="11">
        <v>72.054455119399989</v>
      </c>
      <c r="Z76" s="11">
        <v>80.293666308300004</v>
      </c>
      <c r="AA76" s="11">
        <v>81.69423686079999</v>
      </c>
      <c r="AB76" s="11">
        <v>100.24377426949999</v>
      </c>
      <c r="AC76" s="11">
        <v>97.5200461684</v>
      </c>
      <c r="AD76" s="11">
        <v>101.39269021659999</v>
      </c>
      <c r="AE76" s="11">
        <v>110.62933191380003</v>
      </c>
      <c r="AF76" s="11">
        <v>114.60245597529999</v>
      </c>
      <c r="AG76" s="11">
        <v>117.00531326460001</v>
      </c>
      <c r="AH76" s="11">
        <v>121.6622675541</v>
      </c>
      <c r="AI76" s="11">
        <v>124.1354637254</v>
      </c>
      <c r="AJ76" s="11">
        <v>124.49293126900001</v>
      </c>
      <c r="AK76" s="11">
        <v>123.59239611620001</v>
      </c>
      <c r="AL76" s="11">
        <v>124.2405824549336</v>
      </c>
      <c r="AM76" s="11">
        <v>132.42424171570957</v>
      </c>
      <c r="AN76" s="11">
        <v>142.08262180017601</v>
      </c>
      <c r="AO76" s="11">
        <v>152.52100625817522</v>
      </c>
      <c r="AP76" s="11">
        <v>159.16707246750224</v>
      </c>
      <c r="AQ76" s="11">
        <v>168.14383908890173</v>
      </c>
      <c r="AR76" s="11">
        <v>184.79534625448554</v>
      </c>
      <c r="AS76" s="11">
        <v>210.57414100407948</v>
      </c>
      <c r="AT76" s="11">
        <v>204.36729738063062</v>
      </c>
      <c r="AU76" s="11">
        <v>213.79442654205027</v>
      </c>
      <c r="AV76" s="11">
        <v>220.76632372384876</v>
      </c>
      <c r="AW76" s="11">
        <v>231.90937454485118</v>
      </c>
      <c r="AX76" s="11">
        <v>247.11622585431562</v>
      </c>
      <c r="AY76" s="11">
        <v>242.92951330742113</v>
      </c>
      <c r="AZ76" s="11">
        <v>265.16329801626961</v>
      </c>
      <c r="BA76" s="11">
        <v>275.86930353575616</v>
      </c>
      <c r="BB76" s="11">
        <v>277.7309242334685</v>
      </c>
      <c r="BC76" s="11">
        <v>272.1691385456312</v>
      </c>
      <c r="BD76" s="11">
        <v>270.25314974479164</v>
      </c>
      <c r="BE76" s="11">
        <v>247.39759250712598</v>
      </c>
      <c r="BF76" s="12">
        <v>260.08451525339279</v>
      </c>
      <c r="BG76" s="13">
        <v>5.4161735877213735E-2</v>
      </c>
      <c r="BH76" s="15">
        <v>1.6525241288728676E-2</v>
      </c>
      <c r="BI76" s="14">
        <v>7.6757188416823208E-3</v>
      </c>
    </row>
    <row r="77" spans="1:61" x14ac:dyDescent="0.2">
      <c r="A77" s="2" t="s">
        <v>74</v>
      </c>
      <c r="B77" s="19">
        <v>14.538837979137263</v>
      </c>
      <c r="C77" s="19">
        <v>15.018672338678224</v>
      </c>
      <c r="D77" s="19">
        <v>15.31480178390197</v>
      </c>
      <c r="E77" s="19">
        <v>16.143008479873387</v>
      </c>
      <c r="F77" s="19">
        <v>16.824928090969308</v>
      </c>
      <c r="G77" s="19">
        <v>18.59460619567097</v>
      </c>
      <c r="H77" s="19">
        <v>19.877627386005543</v>
      </c>
      <c r="I77" s="19">
        <v>20.021995222926655</v>
      </c>
      <c r="J77" s="19">
        <v>23.250599524925512</v>
      </c>
      <c r="K77" s="19">
        <v>25.709359424045175</v>
      </c>
      <c r="L77" s="19">
        <v>27.179810840389475</v>
      </c>
      <c r="M77" s="19">
        <v>30.43457283046159</v>
      </c>
      <c r="N77" s="19">
        <v>33.146010300915407</v>
      </c>
      <c r="O77" s="19">
        <v>35.616949483538207</v>
      </c>
      <c r="P77" s="19">
        <v>40.133828143806255</v>
      </c>
      <c r="Q77" s="19">
        <v>41.452307894814467</v>
      </c>
      <c r="R77" s="19">
        <v>43.519290953800343</v>
      </c>
      <c r="S77" s="19">
        <v>51.067001345473344</v>
      </c>
      <c r="T77" s="19">
        <v>54.879525069465956</v>
      </c>
      <c r="U77" s="19">
        <v>59.369508921530539</v>
      </c>
      <c r="V77" s="19">
        <v>60.583281771261497</v>
      </c>
      <c r="W77" s="19">
        <v>61.064953119932262</v>
      </c>
      <c r="X77" s="19">
        <v>64.494847132048648</v>
      </c>
      <c r="Y77" s="19">
        <v>67.125298234704715</v>
      </c>
      <c r="Z77" s="19">
        <v>67.587264176092646</v>
      </c>
      <c r="AA77" s="19">
        <v>72.121187572111111</v>
      </c>
      <c r="AB77" s="19">
        <v>77.710749446168322</v>
      </c>
      <c r="AC77" s="19">
        <v>80.289145426596846</v>
      </c>
      <c r="AD77" s="19">
        <v>82.35310331478135</v>
      </c>
      <c r="AE77" s="19">
        <v>86.389185723428213</v>
      </c>
      <c r="AF77" s="19">
        <v>90.335064632614035</v>
      </c>
      <c r="AG77" s="19">
        <v>93.58471489086871</v>
      </c>
      <c r="AH77" s="19">
        <v>97.713295714884111</v>
      </c>
      <c r="AI77" s="19">
        <v>105.74131769674024</v>
      </c>
      <c r="AJ77" s="19">
        <v>107.95809773854315</v>
      </c>
      <c r="AK77" s="19">
        <v>108.69505923139262</v>
      </c>
      <c r="AL77" s="19">
        <v>112.61474795508238</v>
      </c>
      <c r="AM77" s="19">
        <v>115.66215992625946</v>
      </c>
      <c r="AN77" s="19">
        <v>120.72600021215267</v>
      </c>
      <c r="AO77" s="19">
        <v>125.24254823253564</v>
      </c>
      <c r="AP77" s="19">
        <v>140.74896083874353</v>
      </c>
      <c r="AQ77" s="19">
        <v>144.99872952690063</v>
      </c>
      <c r="AR77" s="19">
        <v>148.88569481351436</v>
      </c>
      <c r="AS77" s="19">
        <v>156.99597565164009</v>
      </c>
      <c r="AT77" s="19">
        <v>158.20506968713323</v>
      </c>
      <c r="AU77" s="19">
        <v>155.46987201992127</v>
      </c>
      <c r="AV77" s="19">
        <v>148.78945381637601</v>
      </c>
      <c r="AW77" s="19">
        <v>141.17964102011638</v>
      </c>
      <c r="AX77" s="19">
        <v>135.39068229204696</v>
      </c>
      <c r="AY77" s="19">
        <v>134.98275366544823</v>
      </c>
      <c r="AZ77" s="19">
        <v>124.49394255311246</v>
      </c>
      <c r="BA77" s="19">
        <v>120.78204922131101</v>
      </c>
      <c r="BB77" s="19">
        <v>125.94930744234497</v>
      </c>
      <c r="BC77" s="19">
        <v>121.22256933075178</v>
      </c>
      <c r="BD77" s="19">
        <v>121.33344946366901</v>
      </c>
      <c r="BE77" s="19">
        <v>112.31443542250005</v>
      </c>
      <c r="BF77" s="20">
        <v>116.56166127280122</v>
      </c>
      <c r="BG77" s="13">
        <v>4.0658824044376374E-2</v>
      </c>
      <c r="BH77" s="21">
        <v>-2.4115639877673622E-2</v>
      </c>
      <c r="BI77" s="14">
        <v>3.440014638233106E-3</v>
      </c>
    </row>
    <row r="78" spans="1:61" s="4" customFormat="1" x14ac:dyDescent="0.2">
      <c r="A78" s="16" t="s">
        <v>75</v>
      </c>
      <c r="B78" s="17">
        <v>131.86209529769803</v>
      </c>
      <c r="C78" s="17">
        <v>137.01356644382091</v>
      </c>
      <c r="D78" s="17">
        <v>144.72513792175596</v>
      </c>
      <c r="E78" s="17">
        <v>152.10524637554752</v>
      </c>
      <c r="F78" s="17">
        <v>160.89896924237553</v>
      </c>
      <c r="G78" s="17">
        <v>169.65550893512784</v>
      </c>
      <c r="H78" s="17">
        <v>182.1713098149169</v>
      </c>
      <c r="I78" s="17">
        <v>195.84949839638415</v>
      </c>
      <c r="J78" s="17">
        <v>216.70846447643694</v>
      </c>
      <c r="K78" s="17">
        <v>228.95325503032606</v>
      </c>
      <c r="L78" s="17">
        <v>224.23393893971837</v>
      </c>
      <c r="M78" s="17">
        <v>254.50337537627334</v>
      </c>
      <c r="N78" s="17">
        <v>289.33566748533411</v>
      </c>
      <c r="O78" s="17">
        <v>301.4629586213922</v>
      </c>
      <c r="P78" s="17">
        <v>352.05806342967276</v>
      </c>
      <c r="Q78" s="17">
        <v>340.29783919938501</v>
      </c>
      <c r="R78" s="17">
        <v>365.74249526053558</v>
      </c>
      <c r="S78" s="17">
        <v>405.98232396876267</v>
      </c>
      <c r="T78" s="17">
        <v>447.97086029215427</v>
      </c>
      <c r="U78" s="17">
        <v>503.28223405121992</v>
      </c>
      <c r="V78" s="17">
        <v>532.67318763113951</v>
      </c>
      <c r="W78" s="17">
        <v>541.16087378104226</v>
      </c>
      <c r="X78" s="17">
        <v>574.63393717480369</v>
      </c>
      <c r="Y78" s="17">
        <v>604.26142443745539</v>
      </c>
      <c r="Z78" s="17">
        <v>636.22309375638736</v>
      </c>
      <c r="AA78" s="17">
        <v>673.24542675156897</v>
      </c>
      <c r="AB78" s="17">
        <v>705.2705513135063</v>
      </c>
      <c r="AC78" s="17">
        <v>760.01394215603091</v>
      </c>
      <c r="AD78" s="17">
        <v>781.66182949599443</v>
      </c>
      <c r="AE78" s="17">
        <v>872.46106133573903</v>
      </c>
      <c r="AF78" s="17">
        <v>895.70270487920061</v>
      </c>
      <c r="AG78" s="17">
        <v>916.9216023086359</v>
      </c>
      <c r="AH78" s="17">
        <v>962.96251771992343</v>
      </c>
      <c r="AI78" s="17">
        <v>980.34290611494635</v>
      </c>
      <c r="AJ78" s="17">
        <v>997.7793815412191</v>
      </c>
      <c r="AK78" s="17">
        <v>1050.3082655273224</v>
      </c>
      <c r="AL78" s="17">
        <v>1096.0229651955851</v>
      </c>
      <c r="AM78" s="17">
        <v>1148.250314108461</v>
      </c>
      <c r="AN78" s="17">
        <v>1192.9710395878462</v>
      </c>
      <c r="AO78" s="17">
        <v>1283.3997342131581</v>
      </c>
      <c r="AP78" s="17">
        <v>1340.1711170711844</v>
      </c>
      <c r="AQ78" s="17">
        <v>1404.7065614930318</v>
      </c>
      <c r="AR78" s="17">
        <v>1474.1164328196423</v>
      </c>
      <c r="AS78" s="17">
        <v>1591.1583666829129</v>
      </c>
      <c r="AT78" s="17">
        <v>1606.5814863021239</v>
      </c>
      <c r="AU78" s="17">
        <v>1704.9980177698285</v>
      </c>
      <c r="AV78" s="17">
        <v>1764.510499111333</v>
      </c>
      <c r="AW78" s="17">
        <v>1837.3396642243147</v>
      </c>
      <c r="AX78" s="17">
        <v>1903.9277555831427</v>
      </c>
      <c r="AY78" s="17">
        <v>1954.4154425985621</v>
      </c>
      <c r="AZ78" s="17">
        <v>1997.2928082361066</v>
      </c>
      <c r="BA78" s="17">
        <v>2063.1216995432565</v>
      </c>
      <c r="BB78" s="17">
        <v>2078.4973279120522</v>
      </c>
      <c r="BC78" s="17">
        <v>2124.1651576713707</v>
      </c>
      <c r="BD78" s="17">
        <v>2121.0681658812091</v>
      </c>
      <c r="BE78" s="17">
        <v>2043.9525419043416</v>
      </c>
      <c r="BF78" s="17">
        <v>2117.219771532044</v>
      </c>
      <c r="BG78" s="18">
        <v>3.8683790411210728E-2</v>
      </c>
      <c r="BH78" s="18">
        <v>1.8390101461800201E-2</v>
      </c>
      <c r="BI78" s="18">
        <v>6.2484241618528467E-2</v>
      </c>
    </row>
    <row r="79" spans="1:61" x14ac:dyDescent="0.2">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c r="BF79" s="12"/>
      <c r="BG79" s="13"/>
      <c r="BH79" s="15"/>
      <c r="BI79" s="14"/>
    </row>
    <row r="80" spans="1:61" x14ac:dyDescent="0.2">
      <c r="A80" s="8" t="s">
        <v>76</v>
      </c>
      <c r="B80" s="11">
        <v>5.5687527760999993</v>
      </c>
      <c r="C80" s="11">
        <v>6.8675059786000006</v>
      </c>
      <c r="D80" s="11">
        <v>6.3693069021999991</v>
      </c>
      <c r="E80" s="11">
        <v>6.7711372300000008</v>
      </c>
      <c r="F80" s="11">
        <v>7.5921183510000008</v>
      </c>
      <c r="G80" s="11">
        <v>8.2644246325000008</v>
      </c>
      <c r="H80" s="11">
        <v>8.9308441677000001</v>
      </c>
      <c r="I80" s="11">
        <v>9.9864805262000012</v>
      </c>
      <c r="J80" s="11">
        <v>11.612214034399999</v>
      </c>
      <c r="K80" s="11">
        <v>12.9736952606</v>
      </c>
      <c r="L80" s="11">
        <v>15.475229450899999</v>
      </c>
      <c r="M80" s="11">
        <v>17.8837581216</v>
      </c>
      <c r="N80" s="11">
        <v>19.344210753199999</v>
      </c>
      <c r="O80" s="11">
        <v>24.534641815600008</v>
      </c>
      <c r="P80" s="11">
        <v>32.111406676200005</v>
      </c>
      <c r="Q80" s="11">
        <v>38.515784769700012</v>
      </c>
      <c r="R80" s="11">
        <v>46.310180658700013</v>
      </c>
      <c r="S80" s="11">
        <v>54.25844172610001</v>
      </c>
      <c r="T80" s="11">
        <v>59.032390566899991</v>
      </c>
      <c r="U80" s="11">
        <v>56.957719137400005</v>
      </c>
      <c r="V80" s="11">
        <v>57.612451381500001</v>
      </c>
      <c r="W80" s="11">
        <v>60.985561377800003</v>
      </c>
      <c r="X80" s="11">
        <v>62.674556869000007</v>
      </c>
      <c r="Y80" s="11">
        <v>66.885058725100009</v>
      </c>
      <c r="Z80" s="11">
        <v>65.134722602600007</v>
      </c>
      <c r="AA80" s="11">
        <v>65.353827316638771</v>
      </c>
      <c r="AB80" s="11">
        <v>65.278287355589853</v>
      </c>
      <c r="AC80" s="11">
        <v>66.562375391534147</v>
      </c>
      <c r="AD80" s="11">
        <v>62.124192225866544</v>
      </c>
      <c r="AE80" s="11">
        <v>62.815184916807389</v>
      </c>
      <c r="AF80" s="11">
        <v>65.159314553586938</v>
      </c>
      <c r="AG80" s="11">
        <v>64.334883846144308</v>
      </c>
      <c r="AH80" s="11">
        <v>61.840854779206275</v>
      </c>
      <c r="AI80" s="11">
        <v>64.410321237409477</v>
      </c>
      <c r="AJ80" s="11">
        <v>64.428168927886489</v>
      </c>
      <c r="AK80" s="11">
        <v>62.594872727915408</v>
      </c>
      <c r="AL80" s="11">
        <v>64.932626594414572</v>
      </c>
      <c r="AM80" s="11">
        <v>67.855492242760121</v>
      </c>
      <c r="AN80" s="11">
        <v>70.954476825326665</v>
      </c>
      <c r="AO80" s="11">
        <v>74.30688159493431</v>
      </c>
      <c r="AP80" s="11">
        <v>76.945452844436161</v>
      </c>
      <c r="AQ80" s="11">
        <v>80.80320163987561</v>
      </c>
      <c r="AR80" s="11">
        <v>85.218883823562734</v>
      </c>
      <c r="AS80" s="11">
        <v>90.622267981208012</v>
      </c>
      <c r="AT80" s="11">
        <v>95.672767596934534</v>
      </c>
      <c r="AU80" s="11">
        <v>94.598406718257863</v>
      </c>
      <c r="AV80" s="11">
        <v>100.57798554433354</v>
      </c>
      <c r="AW80" s="11">
        <v>108.87663034695652</v>
      </c>
      <c r="AX80" s="11">
        <v>115.43997769911832</v>
      </c>
      <c r="AY80" s="11">
        <v>123.59803214245022</v>
      </c>
      <c r="AZ80" s="11">
        <v>128.96768428988543</v>
      </c>
      <c r="BA80" s="11">
        <v>127.69666739989908</v>
      </c>
      <c r="BB80" s="11">
        <v>130.73102773828001</v>
      </c>
      <c r="BC80" s="11">
        <v>137.73550474702412</v>
      </c>
      <c r="BD80" s="11">
        <v>142.53566696645765</v>
      </c>
      <c r="BE80" s="11">
        <v>133.2758641998139</v>
      </c>
      <c r="BF80" s="12">
        <v>139.66510223451263</v>
      </c>
      <c r="BG80" s="13">
        <v>5.0811016616309157E-2</v>
      </c>
      <c r="BH80" s="15">
        <v>3.3376300187883512E-2</v>
      </c>
      <c r="BI80" s="14">
        <v>4.1218526820118008E-3</v>
      </c>
    </row>
    <row r="81" spans="1:61" x14ac:dyDescent="0.2">
      <c r="A81" s="8" t="s">
        <v>77</v>
      </c>
      <c r="B81" s="11">
        <v>22.901558258900003</v>
      </c>
      <c r="C81" s="11">
        <v>24.025285808500005</v>
      </c>
      <c r="D81" s="11">
        <v>20.1245571806</v>
      </c>
      <c r="E81" s="11">
        <v>21.062653505299998</v>
      </c>
      <c r="F81" s="11">
        <v>15.880501040399997</v>
      </c>
      <c r="G81" s="11">
        <v>20.200589046600001</v>
      </c>
      <c r="H81" s="11">
        <v>20.4924383393464</v>
      </c>
      <c r="I81" s="11">
        <v>23.132135868677601</v>
      </c>
      <c r="J81" s="11">
        <v>21.604228776873601</v>
      </c>
      <c r="K81" s="11">
        <v>24.620663176730396</v>
      </c>
      <c r="L81" s="11">
        <v>27.530614695421111</v>
      </c>
      <c r="M81" s="11">
        <v>32.522112612102418</v>
      </c>
      <c r="N81" s="11">
        <v>35.092125819846977</v>
      </c>
      <c r="O81" s="11">
        <v>36.206660094186212</v>
      </c>
      <c r="P81" s="11">
        <v>40.363206027977398</v>
      </c>
      <c r="Q81" s="11">
        <v>45.247120790688939</v>
      </c>
      <c r="R81" s="11">
        <v>52.273864755444635</v>
      </c>
      <c r="S81" s="11">
        <v>59.316209796776782</v>
      </c>
      <c r="T81" s="11">
        <v>64.894135636988224</v>
      </c>
      <c r="U81" s="11">
        <v>70.886748643370623</v>
      </c>
      <c r="V81" s="11">
        <v>73.48975870539229</v>
      </c>
      <c r="W81" s="11">
        <v>74.780032624180322</v>
      </c>
      <c r="X81" s="11">
        <v>79.848574874755059</v>
      </c>
      <c r="Y81" s="11">
        <v>81.052226019506847</v>
      </c>
      <c r="Z81" s="11">
        <v>84.896353477064707</v>
      </c>
      <c r="AA81" s="11">
        <v>86.600985871434062</v>
      </c>
      <c r="AB81" s="11">
        <v>87.132135562690365</v>
      </c>
      <c r="AC81" s="11">
        <v>85.558607787125354</v>
      </c>
      <c r="AD81" s="11">
        <v>84.400741179085898</v>
      </c>
      <c r="AE81" s="11">
        <v>88.238136175514185</v>
      </c>
      <c r="AF81" s="11">
        <v>93.559829281923015</v>
      </c>
      <c r="AG81" s="11">
        <v>99.745855165185759</v>
      </c>
      <c r="AH81" s="11">
        <v>103.67492232731381</v>
      </c>
      <c r="AI81" s="11">
        <v>108.31882878324069</v>
      </c>
      <c r="AJ81" s="11">
        <v>114.01171431625956</v>
      </c>
      <c r="AK81" s="11">
        <v>122.03579917314262</v>
      </c>
      <c r="AL81" s="11">
        <v>119.89951597135345</v>
      </c>
      <c r="AM81" s="11">
        <v>125.22484871618521</v>
      </c>
      <c r="AN81" s="11">
        <v>131.90060965250808</v>
      </c>
      <c r="AO81" s="11">
        <v>140.13095595005922</v>
      </c>
      <c r="AP81" s="11">
        <v>144.15974744609812</v>
      </c>
      <c r="AQ81" s="11">
        <v>150.04311528878191</v>
      </c>
      <c r="AR81" s="11">
        <v>159.37788194333055</v>
      </c>
      <c r="AS81" s="11">
        <v>168.08458202769478</v>
      </c>
      <c r="AT81" s="11">
        <v>176.1364753835723</v>
      </c>
      <c r="AU81" s="11">
        <v>184.19871844946101</v>
      </c>
      <c r="AV81" s="11">
        <v>192.54031508773699</v>
      </c>
      <c r="AW81" s="11">
        <v>199.56083727779759</v>
      </c>
      <c r="AX81" s="11">
        <v>201.30668423089492</v>
      </c>
      <c r="AY81" s="11">
        <v>199.9872407479599</v>
      </c>
      <c r="AZ81" s="11">
        <v>203.04233616561189</v>
      </c>
      <c r="BA81" s="11">
        <v>215.40494524739574</v>
      </c>
      <c r="BB81" s="11">
        <v>220.265795269687</v>
      </c>
      <c r="BC81" s="11">
        <v>217.67095539554157</v>
      </c>
      <c r="BD81" s="11">
        <v>223.78494706162618</v>
      </c>
      <c r="BE81" s="11">
        <v>203.25433215078323</v>
      </c>
      <c r="BF81" s="12">
        <v>219.63020046371705</v>
      </c>
      <c r="BG81" s="13">
        <v>8.3528821796290176E-2</v>
      </c>
      <c r="BH81" s="15">
        <v>1.3250992881056467E-2</v>
      </c>
      <c r="BI81" s="14">
        <v>6.4818148295348261E-3</v>
      </c>
    </row>
    <row r="82" spans="1:61" x14ac:dyDescent="0.2">
      <c r="A82" s="8" t="s">
        <v>78</v>
      </c>
      <c r="B82" s="11">
        <v>3.5655904121076891</v>
      </c>
      <c r="C82" s="11">
        <v>5.3403021936311479</v>
      </c>
      <c r="D82" s="11">
        <v>5.7435352745418786</v>
      </c>
      <c r="E82" s="11">
        <v>6.074594992170935</v>
      </c>
      <c r="F82" s="11">
        <v>6.4850617932566363</v>
      </c>
      <c r="G82" s="11">
        <v>6.8817527616887224</v>
      </c>
      <c r="H82" s="11">
        <v>7.2500579521469879</v>
      </c>
      <c r="I82" s="11">
        <v>7.9136741053198101</v>
      </c>
      <c r="J82" s="11">
        <v>9.257988303696342</v>
      </c>
      <c r="K82" s="11">
        <v>9.8472352126609639</v>
      </c>
      <c r="L82" s="11">
        <v>10.300005479199303</v>
      </c>
      <c r="M82" s="11">
        <v>11.276378074570051</v>
      </c>
      <c r="N82" s="11">
        <v>12.394828402175174</v>
      </c>
      <c r="O82" s="11">
        <v>13.225917735304241</v>
      </c>
      <c r="P82" s="11">
        <v>14.78652260819962</v>
      </c>
      <c r="Q82" s="11">
        <v>14.925869869025705</v>
      </c>
      <c r="R82" s="11">
        <v>14.843577915468716</v>
      </c>
      <c r="S82" s="11">
        <v>15.663374605573795</v>
      </c>
      <c r="T82" s="11">
        <v>16.273673443143949</v>
      </c>
      <c r="U82" s="11">
        <v>16.575663901482404</v>
      </c>
      <c r="V82" s="11">
        <v>17.173013047433603</v>
      </c>
      <c r="W82" s="11">
        <v>17.759272888106402</v>
      </c>
      <c r="X82" s="11">
        <v>18.212554390919603</v>
      </c>
      <c r="Y82" s="11">
        <v>19.156340468778794</v>
      </c>
      <c r="Z82" s="11">
        <v>20.9802026073232</v>
      </c>
      <c r="AA82" s="11">
        <v>21.315648822438803</v>
      </c>
      <c r="AB82" s="11">
        <v>21.546515954054801</v>
      </c>
      <c r="AC82" s="11">
        <v>24.248551740149601</v>
      </c>
      <c r="AD82" s="11">
        <v>25.159782561571198</v>
      </c>
      <c r="AE82" s="11">
        <v>27.295016939298002</v>
      </c>
      <c r="AF82" s="11">
        <v>27.147050950884402</v>
      </c>
      <c r="AG82" s="11">
        <v>27.624743793552</v>
      </c>
      <c r="AH82" s="11">
        <v>28.373526108802398</v>
      </c>
      <c r="AI82" s="11">
        <v>29.894788165729597</v>
      </c>
      <c r="AJ82" s="11">
        <v>31.499392267367604</v>
      </c>
      <c r="AK82" s="11">
        <v>31.581344246031204</v>
      </c>
      <c r="AL82" s="11">
        <v>34.35978836845279</v>
      </c>
      <c r="AM82" s="11">
        <v>35.371638376139998</v>
      </c>
      <c r="AN82" s="11">
        <v>34.697929632360001</v>
      </c>
      <c r="AO82" s="11">
        <v>40.120194067075992</v>
      </c>
      <c r="AP82" s="11">
        <v>43.888725461404007</v>
      </c>
      <c r="AQ82" s="11">
        <v>44.56264295062801</v>
      </c>
      <c r="AR82" s="11">
        <v>43.794254297926202</v>
      </c>
      <c r="AS82" s="11">
        <v>48.665477365584003</v>
      </c>
      <c r="AT82" s="11">
        <v>45.179484741842352</v>
      </c>
      <c r="AU82" s="11">
        <v>49.097374123529733</v>
      </c>
      <c r="AV82" s="11">
        <v>52.915778218933241</v>
      </c>
      <c r="AW82" s="11">
        <v>53.92861500400253</v>
      </c>
      <c r="AX82" s="11">
        <v>54.310180602591345</v>
      </c>
      <c r="AY82" s="11">
        <v>56.460897989919999</v>
      </c>
      <c r="AZ82" s="11">
        <v>56.718145994183992</v>
      </c>
      <c r="BA82" s="11">
        <v>57.063651387436011</v>
      </c>
      <c r="BB82" s="11">
        <v>60.085625335927659</v>
      </c>
      <c r="BC82" s="11">
        <v>61.681773392359368</v>
      </c>
      <c r="BD82" s="11">
        <v>67.799861269615803</v>
      </c>
      <c r="BE82" s="11">
        <v>62.05257849655149</v>
      </c>
      <c r="BF82" s="12">
        <v>68.91250362796859</v>
      </c>
      <c r="BG82" s="13">
        <v>0.11359280600420951</v>
      </c>
      <c r="BH82" s="15">
        <v>2.6765538810002099E-2</v>
      </c>
      <c r="BI82" s="14">
        <v>2.0337735293827711E-3</v>
      </c>
    </row>
    <row r="83" spans="1:61" x14ac:dyDescent="0.2">
      <c r="A83" s="8" t="s">
        <v>79</v>
      </c>
      <c r="B83" s="11">
        <v>113.20419410417682</v>
      </c>
      <c r="C83" s="11">
        <v>113.52191288393732</v>
      </c>
      <c r="D83" s="11">
        <v>116.84266568853263</v>
      </c>
      <c r="E83" s="11">
        <v>123.10519673788721</v>
      </c>
      <c r="F83" s="11">
        <v>126.25207973377373</v>
      </c>
      <c r="G83" s="11">
        <v>131.62169927759336</v>
      </c>
      <c r="H83" s="11">
        <v>142.21758911830204</v>
      </c>
      <c r="I83" s="11">
        <v>145.69312783163568</v>
      </c>
      <c r="J83" s="11">
        <v>156.60978033459691</v>
      </c>
      <c r="K83" s="11">
        <v>161.76568390244094</v>
      </c>
      <c r="L83" s="11">
        <v>172.49991413788101</v>
      </c>
      <c r="M83" s="11">
        <v>180.03706895910727</v>
      </c>
      <c r="N83" s="11">
        <v>184.99389288001086</v>
      </c>
      <c r="O83" s="11">
        <v>182.24410179471789</v>
      </c>
      <c r="P83" s="11">
        <v>190.13631703727359</v>
      </c>
      <c r="Q83" s="11">
        <v>205.85763789660817</v>
      </c>
      <c r="R83" s="11">
        <v>240.26865932946612</v>
      </c>
      <c r="S83" s="11">
        <v>264.04681270094329</v>
      </c>
      <c r="T83" s="11">
        <v>270.39216157028312</v>
      </c>
      <c r="U83" s="11">
        <v>290.40108848038699</v>
      </c>
      <c r="V83" s="11">
        <v>297.12008844151171</v>
      </c>
      <c r="W83" s="11">
        <v>299.42426834708857</v>
      </c>
      <c r="X83" s="11">
        <v>306.76202441176554</v>
      </c>
      <c r="Y83" s="11">
        <v>330.54446789957797</v>
      </c>
      <c r="Z83" s="11">
        <v>312.52537271948654</v>
      </c>
      <c r="AA83" s="11">
        <v>324.86961087666879</v>
      </c>
      <c r="AB83" s="11">
        <v>319.22141570856166</v>
      </c>
      <c r="AC83" s="11">
        <v>327.2336777180102</v>
      </c>
      <c r="AD83" s="11">
        <v>329.59389687315991</v>
      </c>
      <c r="AE83" s="11">
        <v>340.2975419647675</v>
      </c>
      <c r="AF83" s="11">
        <v>351.15398629817236</v>
      </c>
      <c r="AG83" s="11">
        <v>357.30590499966274</v>
      </c>
      <c r="AH83" s="11">
        <v>365.14954686438784</v>
      </c>
      <c r="AI83" s="11">
        <v>357.55156376385213</v>
      </c>
      <c r="AJ83" s="11">
        <v>370.11097702201533</v>
      </c>
      <c r="AK83" s="11">
        <v>371.64958338183089</v>
      </c>
      <c r="AL83" s="11">
        <v>376.47557506394048</v>
      </c>
      <c r="AM83" s="11">
        <v>366.56266957545733</v>
      </c>
      <c r="AN83" s="11">
        <v>399.77850249043189</v>
      </c>
      <c r="AO83" s="11">
        <v>439.14458056854733</v>
      </c>
      <c r="AP83" s="11">
        <v>421.6636468372252</v>
      </c>
      <c r="AQ83" s="11">
        <v>430.85894938072113</v>
      </c>
      <c r="AR83" s="11">
        <v>441.04324248122379</v>
      </c>
      <c r="AS83" s="11">
        <v>475.95471686558272</v>
      </c>
      <c r="AT83" s="11">
        <v>474.40187762108292</v>
      </c>
      <c r="AU83" s="11">
        <v>474.86426135681575</v>
      </c>
      <c r="AV83" s="11">
        <v>466.27696232330618</v>
      </c>
      <c r="AW83" s="11">
        <v>462.05214805463567</v>
      </c>
      <c r="AX83" s="11">
        <v>462.78784554119233</v>
      </c>
      <c r="AY83" s="11">
        <v>467.19052183201944</v>
      </c>
      <c r="AZ83" s="11">
        <v>455.07059837089787</v>
      </c>
      <c r="BA83" s="11">
        <v>473.89893408904379</v>
      </c>
      <c r="BB83" s="11">
        <v>469.90373216940827</v>
      </c>
      <c r="BC83" s="11">
        <v>451.65326007085031</v>
      </c>
      <c r="BD83" s="11">
        <v>473.70545429892968</v>
      </c>
      <c r="BE83" s="11">
        <v>437.22429811480475</v>
      </c>
      <c r="BF83" s="12">
        <v>438.91650903437949</v>
      </c>
      <c r="BG83" s="13">
        <v>6.6206793989076473E-3</v>
      </c>
      <c r="BH83" s="15">
        <v>-6.0288120156920533E-3</v>
      </c>
      <c r="BI83" s="14">
        <v>1.2953480583180035E-2</v>
      </c>
    </row>
    <row r="84" spans="1:61" x14ac:dyDescent="0.2">
      <c r="A84" s="8" t="s">
        <v>80</v>
      </c>
      <c r="B84" s="11">
        <v>24.954153184384833</v>
      </c>
      <c r="C84" s="11">
        <v>26.998847490124717</v>
      </c>
      <c r="D84" s="11">
        <v>28.276399057016025</v>
      </c>
      <c r="E84" s="11">
        <v>29.351291021233624</v>
      </c>
      <c r="F84" s="11">
        <v>31.197633757889374</v>
      </c>
      <c r="G84" s="11">
        <v>33.200682913883938</v>
      </c>
      <c r="H84" s="11">
        <v>35.33148310820097</v>
      </c>
      <c r="I84" s="11">
        <v>35.146109215638134</v>
      </c>
      <c r="J84" s="11">
        <v>37.543594334051612</v>
      </c>
      <c r="K84" s="11">
        <v>36.563137033389012</v>
      </c>
      <c r="L84" s="11">
        <v>34.881270322497514</v>
      </c>
      <c r="M84" s="11">
        <v>38.290192092885079</v>
      </c>
      <c r="N84" s="11">
        <v>36.53954168630851</v>
      </c>
      <c r="O84" s="11">
        <v>35.886019001621939</v>
      </c>
      <c r="P84" s="11">
        <v>35.988735759455693</v>
      </c>
      <c r="Q84" s="11">
        <v>37.030664289355549</v>
      </c>
      <c r="R84" s="11">
        <v>35.379356255925451</v>
      </c>
      <c r="S84" s="11">
        <v>33.726616186236676</v>
      </c>
      <c r="T84" s="11">
        <v>36.080437598449478</v>
      </c>
      <c r="U84" s="11">
        <v>34.936737771269073</v>
      </c>
      <c r="V84" s="11">
        <v>37.079762673310697</v>
      </c>
      <c r="W84" s="11">
        <v>39.578930511426897</v>
      </c>
      <c r="X84" s="11">
        <v>41.661812198001215</v>
      </c>
      <c r="Y84" s="11">
        <v>44.870811880213516</v>
      </c>
      <c r="Z84" s="11">
        <v>45.506083445929761</v>
      </c>
      <c r="AA84" s="11">
        <v>51.51731646817133</v>
      </c>
      <c r="AB84" s="11">
        <v>48.106870283838873</v>
      </c>
      <c r="AC84" s="11">
        <v>48.282812472375952</v>
      </c>
      <c r="AD84" s="11">
        <v>52.377344838988996</v>
      </c>
      <c r="AE84" s="11">
        <v>52.660503503369661</v>
      </c>
      <c r="AF84" s="11">
        <v>53.813295379050942</v>
      </c>
      <c r="AG84" s="11">
        <v>52.743352517846937</v>
      </c>
      <c r="AH84" s="11">
        <v>55.811493626979491</v>
      </c>
      <c r="AI84" s="11">
        <v>55.267187175441165</v>
      </c>
      <c r="AJ84" s="11">
        <v>55.829473597202444</v>
      </c>
      <c r="AK84" s="11">
        <v>53.970404507835035</v>
      </c>
      <c r="AL84" s="11">
        <v>57.091229395031327</v>
      </c>
      <c r="AM84" s="11">
        <v>56.515719248522139</v>
      </c>
      <c r="AN84" s="11">
        <v>56.540351544396941</v>
      </c>
      <c r="AO84" s="11">
        <v>62.378164777865926</v>
      </c>
      <c r="AP84" s="11">
        <v>64.298938458514201</v>
      </c>
      <c r="AQ84" s="11">
        <v>65.392532559773414</v>
      </c>
      <c r="AR84" s="11">
        <v>67.331954900959886</v>
      </c>
      <c r="AS84" s="11">
        <v>66.811164621238291</v>
      </c>
      <c r="AT84" s="11">
        <v>70.8766082057207</v>
      </c>
      <c r="AU84" s="11">
        <v>76.310142674277358</v>
      </c>
      <c r="AV84" s="11">
        <v>80.179294182621447</v>
      </c>
      <c r="AW84" s="11">
        <v>80.996636219801644</v>
      </c>
      <c r="AX84" s="11">
        <v>89.904136276438493</v>
      </c>
      <c r="AY84" s="11">
        <v>100.71108125933776</v>
      </c>
      <c r="AZ84" s="11">
        <v>104.67530051964219</v>
      </c>
      <c r="BA84" s="11">
        <v>103.33919027522435</v>
      </c>
      <c r="BB84" s="11">
        <v>111.8647413873974</v>
      </c>
      <c r="BC84" s="11">
        <v>117.52549659268333</v>
      </c>
      <c r="BD84" s="11">
        <v>115.12659443428095</v>
      </c>
      <c r="BE84" s="11">
        <v>102.92439060786664</v>
      </c>
      <c r="BF84" s="12">
        <v>110.45519694479334</v>
      </c>
      <c r="BG84" s="13">
        <v>7.6108522660117917E-2</v>
      </c>
      <c r="BH84" s="15">
        <v>3.2553094417895334E-2</v>
      </c>
      <c r="BI84" s="14">
        <v>3.2597982064594363E-3</v>
      </c>
    </row>
    <row r="85" spans="1:61" x14ac:dyDescent="0.2">
      <c r="A85" s="8" t="s">
        <v>81</v>
      </c>
      <c r="B85" s="11">
        <v>7.0362951447878457</v>
      </c>
      <c r="C85" s="11">
        <v>7.1979891436104326</v>
      </c>
      <c r="D85" s="11">
        <v>7.2774033191989957</v>
      </c>
      <c r="E85" s="11">
        <v>7.5456289094795839</v>
      </c>
      <c r="F85" s="11">
        <v>7.7777788816542381</v>
      </c>
      <c r="G85" s="11">
        <v>7.8939786681331068</v>
      </c>
      <c r="H85" s="11">
        <v>9.1810316198419688</v>
      </c>
      <c r="I85" s="11">
        <v>9.4576818714726212</v>
      </c>
      <c r="J85" s="11">
        <v>10.587540871421687</v>
      </c>
      <c r="K85" s="11">
        <v>10.949926618513528</v>
      </c>
      <c r="L85" s="11">
        <v>9.930150437211072</v>
      </c>
      <c r="M85" s="11">
        <v>9.9461369298390423</v>
      </c>
      <c r="N85" s="11">
        <v>10.632970988859011</v>
      </c>
      <c r="O85" s="11">
        <v>12.441471116074485</v>
      </c>
      <c r="P85" s="11">
        <v>12.45849424959518</v>
      </c>
      <c r="Q85" s="11">
        <v>13.05890394912756</v>
      </c>
      <c r="R85" s="11">
        <v>13.842388958204824</v>
      </c>
      <c r="S85" s="11">
        <v>12.832624951229446</v>
      </c>
      <c r="T85" s="11">
        <v>14.485208776015575</v>
      </c>
      <c r="U85" s="11">
        <v>12.981953259637026</v>
      </c>
      <c r="V85" s="11">
        <v>14.537971543248966</v>
      </c>
      <c r="W85" s="11">
        <v>14.097787408793518</v>
      </c>
      <c r="X85" s="11">
        <v>14.48978469670848</v>
      </c>
      <c r="Y85" s="11">
        <v>15.483243676778855</v>
      </c>
      <c r="Z85" s="11">
        <v>15.369108433720193</v>
      </c>
      <c r="AA85" s="11">
        <v>14.3598123618403</v>
      </c>
      <c r="AB85" s="11">
        <v>13.18939694494747</v>
      </c>
      <c r="AC85" s="11">
        <v>13.136582234247639</v>
      </c>
      <c r="AD85" s="11">
        <v>13.350461644117562</v>
      </c>
      <c r="AE85" s="11">
        <v>13.039880905742173</v>
      </c>
      <c r="AF85" s="11">
        <v>13.026010878552043</v>
      </c>
      <c r="AG85" s="11">
        <v>13.134328443574425</v>
      </c>
      <c r="AH85" s="11">
        <v>13.566787052433114</v>
      </c>
      <c r="AI85" s="11">
        <v>12.667713773024406</v>
      </c>
      <c r="AJ85" s="11">
        <v>13.533001221687393</v>
      </c>
      <c r="AK85" s="11">
        <v>14.811813403032057</v>
      </c>
      <c r="AL85" s="11">
        <v>15.048231291553439</v>
      </c>
      <c r="AM85" s="11">
        <v>18.451483696607166</v>
      </c>
      <c r="AN85" s="11">
        <v>20.380614164667591</v>
      </c>
      <c r="AO85" s="11">
        <v>21.910847721302151</v>
      </c>
      <c r="AP85" s="11">
        <v>21.599631885638811</v>
      </c>
      <c r="AQ85" s="11">
        <v>25.303792456280458</v>
      </c>
      <c r="AR85" s="11">
        <v>27.734636228084028</v>
      </c>
      <c r="AS85" s="11">
        <v>30.804247022682961</v>
      </c>
      <c r="AT85" s="11">
        <v>33.316482907517454</v>
      </c>
      <c r="AU85" s="11">
        <v>36.887169413770451</v>
      </c>
      <c r="AV85" s="11">
        <v>39.336408486038465</v>
      </c>
      <c r="AW85" s="11">
        <v>43.304755884565466</v>
      </c>
      <c r="AX85" s="11">
        <v>48.70192607056768</v>
      </c>
      <c r="AY85" s="11">
        <v>51.12562801329031</v>
      </c>
      <c r="AZ85" s="11">
        <v>50.65095220611407</v>
      </c>
      <c r="BA85" s="11">
        <v>49.955546371184283</v>
      </c>
      <c r="BB85" s="11">
        <v>47.528919405602636</v>
      </c>
      <c r="BC85" s="11">
        <v>47.914357830891426</v>
      </c>
      <c r="BD85" s="11">
        <v>48.387224801984956</v>
      </c>
      <c r="BE85" s="11">
        <v>45.591566818776244</v>
      </c>
      <c r="BF85" s="12">
        <v>49.714771762055605</v>
      </c>
      <c r="BG85" s="13">
        <v>9.3425387514161962E-2</v>
      </c>
      <c r="BH85" s="15">
        <v>2.3691446353605539E-2</v>
      </c>
      <c r="BI85" s="14">
        <v>1.467202343638828E-3</v>
      </c>
    </row>
    <row r="86" spans="1:61" x14ac:dyDescent="0.2">
      <c r="A86" s="8" t="s">
        <v>82</v>
      </c>
      <c r="B86" s="11">
        <v>14.820654885438246</v>
      </c>
      <c r="C86" s="11">
        <v>15.271505652172191</v>
      </c>
      <c r="D86" s="11">
        <v>14.684633822053662</v>
      </c>
      <c r="E86" s="11">
        <v>14.449008155977008</v>
      </c>
      <c r="F86" s="11">
        <v>15.632765925850267</v>
      </c>
      <c r="G86" s="11">
        <v>16.54854559080179</v>
      </c>
      <c r="H86" s="11">
        <v>20.890663747809018</v>
      </c>
      <c r="I86" s="11">
        <v>22.204693392911118</v>
      </c>
      <c r="J86" s="11">
        <v>24.544190917367267</v>
      </c>
      <c r="K86" s="11">
        <v>25.409593835424445</v>
      </c>
      <c r="L86" s="11">
        <v>27.492140027238534</v>
      </c>
      <c r="M86" s="11">
        <v>30.727844378465999</v>
      </c>
      <c r="N86" s="11">
        <v>34.079389014337686</v>
      </c>
      <c r="O86" s="11">
        <v>37.143662695237055</v>
      </c>
      <c r="P86" s="11">
        <v>38.877018061411725</v>
      </c>
      <c r="Q86" s="11">
        <v>43.193543760614425</v>
      </c>
      <c r="R86" s="11">
        <v>48.423539087315362</v>
      </c>
      <c r="S86" s="11">
        <v>51.288855214936873</v>
      </c>
      <c r="T86" s="11">
        <v>49.589267110454813</v>
      </c>
      <c r="U86" s="11">
        <v>45.565335805140208</v>
      </c>
      <c r="V86" s="11">
        <v>47.26484381424023</v>
      </c>
      <c r="W86" s="11">
        <v>44.79183294317037</v>
      </c>
      <c r="X86" s="11">
        <v>47.049875582848216</v>
      </c>
      <c r="Y86" s="11">
        <v>50.283162338021796</v>
      </c>
      <c r="Z86" s="11">
        <v>52.021462989742105</v>
      </c>
      <c r="AA86" s="11">
        <v>50.725003817802047</v>
      </c>
      <c r="AB86" s="11">
        <v>52.639052180630351</v>
      </c>
      <c r="AC86" s="11">
        <v>58.228073246336535</v>
      </c>
      <c r="AD86" s="11">
        <v>58.842083972020312</v>
      </c>
      <c r="AE86" s="11">
        <v>58.41233346523456</v>
      </c>
      <c r="AF86" s="11">
        <v>59.690774105251805</v>
      </c>
      <c r="AG86" s="11">
        <v>64.616499436217964</v>
      </c>
      <c r="AH86" s="11">
        <v>64.915430297600977</v>
      </c>
      <c r="AI86" s="11">
        <v>68.56945377348633</v>
      </c>
      <c r="AJ86" s="11">
        <v>68.181895187636258</v>
      </c>
      <c r="AK86" s="11">
        <v>71.419734585974936</v>
      </c>
      <c r="AL86" s="11">
        <v>76.620064856821628</v>
      </c>
      <c r="AM86" s="11">
        <v>83.854790527492526</v>
      </c>
      <c r="AN86" s="11">
        <v>82.581072961614026</v>
      </c>
      <c r="AO86" s="11">
        <v>84.310571938798475</v>
      </c>
      <c r="AP86" s="11">
        <v>88.653656749559332</v>
      </c>
      <c r="AQ86" s="11">
        <v>81.311862082991254</v>
      </c>
      <c r="AR86" s="11">
        <v>87.886873645717444</v>
      </c>
      <c r="AS86" s="11">
        <v>94.694816432749676</v>
      </c>
      <c r="AT86" s="11">
        <v>88.815368293926852</v>
      </c>
      <c r="AU86" s="11">
        <v>94.602325492457211</v>
      </c>
      <c r="AV86" s="11">
        <v>103.50388074234731</v>
      </c>
      <c r="AW86" s="11">
        <v>107.39050048446077</v>
      </c>
      <c r="AX86" s="11">
        <v>109.21610113523714</v>
      </c>
      <c r="AY86" s="11">
        <v>110.8529029289152</v>
      </c>
      <c r="AZ86" s="11">
        <v>126.54520615357569</v>
      </c>
      <c r="BA86" s="11">
        <v>130.43692324147563</v>
      </c>
      <c r="BB86" s="11">
        <v>139.45154904824369</v>
      </c>
      <c r="BC86" s="11">
        <v>156.67041526487563</v>
      </c>
      <c r="BD86" s="11">
        <v>159.79068840419185</v>
      </c>
      <c r="BE86" s="11">
        <v>161.5746863970902</v>
      </c>
      <c r="BF86" s="12">
        <v>174.75914398636306</v>
      </c>
      <c r="BG86" s="13">
        <v>8.4563059160138287E-2</v>
      </c>
      <c r="BH86" s="15">
        <v>5.3776059076068528E-2</v>
      </c>
      <c r="BI86" s="14">
        <v>5.1575621599214069E-3</v>
      </c>
    </row>
    <row r="87" spans="1:61" x14ac:dyDescent="0.2">
      <c r="A87" s="8" t="s">
        <v>83</v>
      </c>
      <c r="B87" s="11">
        <v>5.670418132847816</v>
      </c>
      <c r="C87" s="11">
        <v>6.0213958464654933</v>
      </c>
      <c r="D87" s="11">
        <v>6.3446560406199586</v>
      </c>
      <c r="E87" s="11">
        <v>7.0485599590816621</v>
      </c>
      <c r="F87" s="11">
        <v>7.4990246173874624</v>
      </c>
      <c r="G87" s="11">
        <v>8.339194604433537</v>
      </c>
      <c r="H87" s="11">
        <v>7.400603797980466</v>
      </c>
      <c r="I87" s="11">
        <v>9.0870340730506154</v>
      </c>
      <c r="J87" s="11">
        <v>11.707042003671672</v>
      </c>
      <c r="K87" s="11">
        <v>12.637557360903976</v>
      </c>
      <c r="L87" s="11">
        <v>13.902337806129905</v>
      </c>
      <c r="M87" s="11">
        <v>16.779055476877968</v>
      </c>
      <c r="N87" s="11">
        <v>19.116393356778353</v>
      </c>
      <c r="O87" s="11">
        <v>21.267922410985957</v>
      </c>
      <c r="P87" s="11">
        <v>25.626663568165679</v>
      </c>
      <c r="Q87" s="11">
        <v>27.190190362611219</v>
      </c>
      <c r="R87" s="11">
        <v>29.238378055635987</v>
      </c>
      <c r="S87" s="11">
        <v>29.862299839819421</v>
      </c>
      <c r="T87" s="11">
        <v>31.953064796497777</v>
      </c>
      <c r="U87" s="11">
        <v>31.435077379291933</v>
      </c>
      <c r="V87" s="11">
        <v>34.518576124946975</v>
      </c>
      <c r="W87" s="11">
        <v>34.462803039726246</v>
      </c>
      <c r="X87" s="11">
        <v>37.279106552573005</v>
      </c>
      <c r="Y87" s="11">
        <v>37.7136352182359</v>
      </c>
      <c r="Z87" s="11">
        <v>39.800588583254722</v>
      </c>
      <c r="AA87" s="11">
        <v>38.88038620026169</v>
      </c>
      <c r="AB87" s="11">
        <v>39.026103580459299</v>
      </c>
      <c r="AC87" s="11">
        <v>39.72625574207062</v>
      </c>
      <c r="AD87" s="11">
        <v>41.644482013201298</v>
      </c>
      <c r="AE87" s="11">
        <v>46.383103428711031</v>
      </c>
      <c r="AF87" s="11">
        <v>49.641528985191258</v>
      </c>
      <c r="AG87" s="11">
        <v>51.595075955207122</v>
      </c>
      <c r="AH87" s="11">
        <v>52.961762528288752</v>
      </c>
      <c r="AI87" s="11">
        <v>55.00144485856454</v>
      </c>
      <c r="AJ87" s="11">
        <v>55.188023203920579</v>
      </c>
      <c r="AK87" s="11">
        <v>58.550358114759788</v>
      </c>
      <c r="AL87" s="11">
        <v>59.660894818018733</v>
      </c>
      <c r="AM87" s="11">
        <v>60.602138064538401</v>
      </c>
      <c r="AN87" s="11">
        <v>61.724322080069726</v>
      </c>
      <c r="AO87" s="11">
        <v>65.156238679963934</v>
      </c>
      <c r="AP87" s="11">
        <v>67.597445687625452</v>
      </c>
      <c r="AQ87" s="11">
        <v>69.695233545038789</v>
      </c>
      <c r="AR87" s="11">
        <v>67.106077190167824</v>
      </c>
      <c r="AS87" s="11">
        <v>69.457512208527021</v>
      </c>
      <c r="AT87" s="11">
        <v>74.151157073821508</v>
      </c>
      <c r="AU87" s="11">
        <v>77.953635730642304</v>
      </c>
      <c r="AV87" s="11">
        <v>57.422856316579427</v>
      </c>
      <c r="AW87" s="11">
        <v>70.883715935380366</v>
      </c>
      <c r="AX87" s="11">
        <v>75.667844853563253</v>
      </c>
      <c r="AY87" s="11">
        <v>75.282578536779127</v>
      </c>
      <c r="AZ87" s="11">
        <v>71.700827981968814</v>
      </c>
      <c r="BA87" s="11">
        <v>70.571323798681178</v>
      </c>
      <c r="BB87" s="11">
        <v>70.367906033344525</v>
      </c>
      <c r="BC87" s="11">
        <v>71.188213581700325</v>
      </c>
      <c r="BD87" s="11">
        <v>71.536828256924238</v>
      </c>
      <c r="BE87" s="11">
        <v>63.532904170052234</v>
      </c>
      <c r="BF87" s="12">
        <v>74.990185182298831</v>
      </c>
      <c r="BG87" s="13">
        <v>0.18356997412196674</v>
      </c>
      <c r="BH87" s="15">
        <v>2.7050890501036706E-2</v>
      </c>
      <c r="BI87" s="14">
        <v>2.2131405123608518E-3</v>
      </c>
    </row>
    <row r="88" spans="1:61" x14ac:dyDescent="0.2">
      <c r="A88" s="8" t="s">
        <v>84</v>
      </c>
      <c r="B88" s="11">
        <v>0.23728942645323714</v>
      </c>
      <c r="C88" s="11">
        <v>0.35066785974171955</v>
      </c>
      <c r="D88" s="11">
        <v>0.38518001592965645</v>
      </c>
      <c r="E88" s="11">
        <v>0.43355868874838782</v>
      </c>
      <c r="F88" s="11">
        <v>0.46093356978903977</v>
      </c>
      <c r="G88" s="11">
        <v>0.52127570621985364</v>
      </c>
      <c r="H88" s="11">
        <v>0.55783076418309918</v>
      </c>
      <c r="I88" s="11">
        <v>0.5763634212698201</v>
      </c>
      <c r="J88" s="11">
        <v>0.65123910231929127</v>
      </c>
      <c r="K88" s="11">
        <v>0.80311445276757076</v>
      </c>
      <c r="L88" s="11">
        <v>0.92186034930998062</v>
      </c>
      <c r="M88" s="11">
        <v>1.2086533267970345</v>
      </c>
      <c r="N88" s="11">
        <v>1.3678800667783728</v>
      </c>
      <c r="O88" s="11">
        <v>1.6007036170397138</v>
      </c>
      <c r="P88" s="11">
        <v>1.7744512214001982</v>
      </c>
      <c r="Q88" s="11">
        <v>1.8621963188527952</v>
      </c>
      <c r="R88" s="11">
        <v>1.9575168146343971</v>
      </c>
      <c r="S88" s="11">
        <v>2.0158145930150693</v>
      </c>
      <c r="T88" s="11">
        <v>1.8356089539333609</v>
      </c>
      <c r="U88" s="11">
        <v>1.8897806155322332</v>
      </c>
      <c r="V88" s="11">
        <v>2.1037666529875536</v>
      </c>
      <c r="W88" s="11">
        <v>2.3475408767837562</v>
      </c>
      <c r="X88" s="11">
        <v>2.3958399646775468</v>
      </c>
      <c r="Y88" s="11">
        <v>2.7019356553139531</v>
      </c>
      <c r="Z88" s="11">
        <v>2.9891858338488935</v>
      </c>
      <c r="AA88" s="11">
        <v>6.228054069899903</v>
      </c>
      <c r="AB88" s="11">
        <v>6.1912306893679823</v>
      </c>
      <c r="AC88" s="11">
        <v>6.8804883364516503</v>
      </c>
      <c r="AD88" s="11">
        <v>6.958031598643613</v>
      </c>
      <c r="AE88" s="11">
        <v>7.4088795711997095</v>
      </c>
      <c r="AF88" s="11">
        <v>7.6277075526061893</v>
      </c>
      <c r="AG88" s="11">
        <v>7.2819477822580314</v>
      </c>
      <c r="AH88" s="11">
        <v>7.835129645922132</v>
      </c>
      <c r="AI88" s="11">
        <v>8.5424759134706569</v>
      </c>
      <c r="AJ88" s="11">
        <v>8.7978732084764815</v>
      </c>
      <c r="AK88" s="11">
        <v>8.9290682697072619</v>
      </c>
      <c r="AL88" s="11">
        <v>9.1066029149565413</v>
      </c>
      <c r="AM88" s="11">
        <v>8.9548744561059266</v>
      </c>
      <c r="AN88" s="11">
        <v>8.9632506073884635</v>
      </c>
      <c r="AO88" s="11">
        <v>9.1355028664166458</v>
      </c>
      <c r="AP88" s="11">
        <v>9.6264731978268472</v>
      </c>
      <c r="AQ88" s="11">
        <v>9.5111817814569601</v>
      </c>
      <c r="AR88" s="11">
        <v>9.8918911639662479</v>
      </c>
      <c r="AS88" s="11">
        <v>10.32931469649723</v>
      </c>
      <c r="AT88" s="11">
        <v>10.83260635766197</v>
      </c>
      <c r="AU88" s="11">
        <v>9.5020883175092123</v>
      </c>
      <c r="AV88" s="11">
        <v>10.873619965747515</v>
      </c>
      <c r="AW88" s="11">
        <v>12.28782340476544</v>
      </c>
      <c r="AX88" s="11">
        <v>12.452082006132317</v>
      </c>
      <c r="AY88" s="11">
        <v>13.682758784982726</v>
      </c>
      <c r="AZ88" s="11">
        <v>13.767619687668786</v>
      </c>
      <c r="BA88" s="11">
        <v>13.596831398158786</v>
      </c>
      <c r="BB88" s="11">
        <v>14.520803480377266</v>
      </c>
      <c r="BC88" s="11">
        <v>14.374610480862939</v>
      </c>
      <c r="BD88" s="11">
        <v>14.413336071443501</v>
      </c>
      <c r="BE88" s="11">
        <v>13.163224073673433</v>
      </c>
      <c r="BF88" s="12">
        <v>13.696267276733284</v>
      </c>
      <c r="BG88" s="13">
        <v>4.3345552715861269E-2</v>
      </c>
      <c r="BH88" s="15">
        <v>2.3346732500165279E-2</v>
      </c>
      <c r="BI88" s="14">
        <v>4.0420974964355274E-4</v>
      </c>
    </row>
    <row r="89" spans="1:61" s="4" customFormat="1" x14ac:dyDescent="0.2">
      <c r="A89" s="16" t="s">
        <v>85</v>
      </c>
      <c r="B89" s="17">
        <v>197.95890632519652</v>
      </c>
      <c r="C89" s="17">
        <v>205.59541285678299</v>
      </c>
      <c r="D89" s="17">
        <v>206.04833730069268</v>
      </c>
      <c r="E89" s="17">
        <v>215.84162919987835</v>
      </c>
      <c r="F89" s="17">
        <v>218.7778976710008</v>
      </c>
      <c r="G89" s="17">
        <v>233.47214320185421</v>
      </c>
      <c r="H89" s="17">
        <v>252.25254261551098</v>
      </c>
      <c r="I89" s="17">
        <v>263.19730030617546</v>
      </c>
      <c r="J89" s="17">
        <v>284.11781867839841</v>
      </c>
      <c r="K89" s="17">
        <v>295.57060685343077</v>
      </c>
      <c r="L89" s="17">
        <v>312.93352270578833</v>
      </c>
      <c r="M89" s="17">
        <v>338.67119997224495</v>
      </c>
      <c r="N89" s="17">
        <v>353.56123296829497</v>
      </c>
      <c r="O89" s="17">
        <v>364.55110028076757</v>
      </c>
      <c r="P89" s="17">
        <v>392.12281520967906</v>
      </c>
      <c r="Q89" s="17">
        <v>426.88191200658434</v>
      </c>
      <c r="R89" s="17">
        <v>482.53746183079551</v>
      </c>
      <c r="S89" s="17">
        <v>523.01104961463125</v>
      </c>
      <c r="T89" s="17">
        <v>544.53594845266639</v>
      </c>
      <c r="U89" s="17">
        <v>561.63010499351071</v>
      </c>
      <c r="V89" s="17">
        <v>580.90023238457206</v>
      </c>
      <c r="W89" s="17">
        <v>588.22803001707598</v>
      </c>
      <c r="X89" s="17">
        <v>610.37412954124864</v>
      </c>
      <c r="Y89" s="17">
        <v>648.69088188152796</v>
      </c>
      <c r="Z89" s="17">
        <v>639.22308069297026</v>
      </c>
      <c r="AA89" s="17">
        <v>659.85064580515552</v>
      </c>
      <c r="AB89" s="17">
        <v>652.33100826014038</v>
      </c>
      <c r="AC89" s="17">
        <v>669.85742466830175</v>
      </c>
      <c r="AD89" s="17">
        <v>674.45101690665524</v>
      </c>
      <c r="AE89" s="17">
        <v>696.55058087064401</v>
      </c>
      <c r="AF89" s="17">
        <v>720.81949798521873</v>
      </c>
      <c r="AG89" s="17">
        <v>738.38259193964939</v>
      </c>
      <c r="AH89" s="17">
        <v>754.1294532309347</v>
      </c>
      <c r="AI89" s="17">
        <v>760.22377744421897</v>
      </c>
      <c r="AJ89" s="17">
        <v>781.58051895245228</v>
      </c>
      <c r="AK89" s="17">
        <v>795.54297841022924</v>
      </c>
      <c r="AL89" s="17">
        <v>813.1945292745429</v>
      </c>
      <c r="AM89" s="17">
        <v>823.39365490380897</v>
      </c>
      <c r="AN89" s="17">
        <v>867.52112995876337</v>
      </c>
      <c r="AO89" s="17">
        <v>936.5939381649639</v>
      </c>
      <c r="AP89" s="17">
        <v>938.43371856832835</v>
      </c>
      <c r="AQ89" s="17">
        <v>957.48251168554759</v>
      </c>
      <c r="AR89" s="17">
        <v>989.38569567493857</v>
      </c>
      <c r="AS89" s="17">
        <v>1055.4240992217651</v>
      </c>
      <c r="AT89" s="17">
        <v>1069.3828281820811</v>
      </c>
      <c r="AU89" s="17">
        <v>1098.0141222767206</v>
      </c>
      <c r="AV89" s="17">
        <v>1103.6271008676442</v>
      </c>
      <c r="AW89" s="17">
        <v>1139.2816626123661</v>
      </c>
      <c r="AX89" s="17">
        <v>1169.7867784157354</v>
      </c>
      <c r="AY89" s="17">
        <v>1198.8916422356547</v>
      </c>
      <c r="AZ89" s="17">
        <v>1211.138671369549</v>
      </c>
      <c r="BA89" s="17">
        <v>1241.9640132084983</v>
      </c>
      <c r="BB89" s="17">
        <v>1264.7200998682686</v>
      </c>
      <c r="BC89" s="17">
        <v>1276.4145873567895</v>
      </c>
      <c r="BD89" s="17">
        <v>1317.080601565455</v>
      </c>
      <c r="BE89" s="17">
        <v>1222.5938450294123</v>
      </c>
      <c r="BF89" s="17">
        <v>1290.7398805128216</v>
      </c>
      <c r="BG89" s="18">
        <v>5.863133486241745E-2</v>
      </c>
      <c r="BH89" s="18">
        <v>1.578463015283682E-2</v>
      </c>
      <c r="BI89" s="18">
        <v>3.8092834596133503E-2</v>
      </c>
    </row>
    <row r="90" spans="1:61" x14ac:dyDescent="0.2">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2"/>
      <c r="BG90" s="13"/>
      <c r="BH90" s="15"/>
      <c r="BI90" s="14"/>
    </row>
    <row r="91" spans="1:61" x14ac:dyDescent="0.2">
      <c r="A91" s="8" t="s">
        <v>86</v>
      </c>
      <c r="B91" s="11">
        <v>118.82150192270001</v>
      </c>
      <c r="C91" s="11">
        <v>125.0705571738</v>
      </c>
      <c r="D91" s="11">
        <v>132.3871345691</v>
      </c>
      <c r="E91" s="11">
        <v>139.72629683650001</v>
      </c>
      <c r="F91" s="11">
        <v>144.31864821526065</v>
      </c>
      <c r="G91" s="11">
        <v>155.27696887103014</v>
      </c>
      <c r="H91" s="11">
        <v>161.23739364645954</v>
      </c>
      <c r="I91" s="11">
        <v>168.20581263211886</v>
      </c>
      <c r="J91" s="11">
        <v>178.64312312579258</v>
      </c>
      <c r="K91" s="11">
        <v>188.99466500562863</v>
      </c>
      <c r="L91" s="11">
        <v>191.88549126974729</v>
      </c>
      <c r="M91" s="11">
        <v>198.37523085343045</v>
      </c>
      <c r="N91" s="11">
        <v>208.40458602058618</v>
      </c>
      <c r="O91" s="11">
        <v>215.11079346575352</v>
      </c>
      <c r="P91" s="11">
        <v>223.14823943905915</v>
      </c>
      <c r="Q91" s="11">
        <v>224.26152812977818</v>
      </c>
      <c r="R91" s="11">
        <v>227.78263615568488</v>
      </c>
      <c r="S91" s="11">
        <v>226.77319638723867</v>
      </c>
      <c r="T91" s="11">
        <v>218.00589977929556</v>
      </c>
      <c r="U91" s="11">
        <v>226.8457293106533</v>
      </c>
      <c r="V91" s="11">
        <v>232.79007395078068</v>
      </c>
      <c r="W91" s="11">
        <v>237.72825186789964</v>
      </c>
      <c r="X91" s="11">
        <v>245.59672266615286</v>
      </c>
      <c r="Y91" s="11">
        <v>257.06227700775349</v>
      </c>
      <c r="Z91" s="11">
        <v>270.33724126062737</v>
      </c>
      <c r="AA91" s="11">
        <v>274.88848316148488</v>
      </c>
      <c r="AB91" s="11">
        <v>274.77863741996038</v>
      </c>
      <c r="AC91" s="11">
        <v>278.72540867195147</v>
      </c>
      <c r="AD91" s="11">
        <v>283.2786252298834</v>
      </c>
      <c r="AE91" s="11">
        <v>293.33382660035954</v>
      </c>
      <c r="AF91" s="11">
        <v>307.67342586849833</v>
      </c>
      <c r="AG91" s="11">
        <v>318.05245850034083</v>
      </c>
      <c r="AH91" s="11">
        <v>327.89203205771111</v>
      </c>
      <c r="AI91" s="11">
        <v>337.39473264268889</v>
      </c>
      <c r="AJ91" s="11">
        <v>352.96988614967546</v>
      </c>
      <c r="AK91" s="11">
        <v>355.05921078142774</v>
      </c>
      <c r="AL91" s="11">
        <v>356.82385261714182</v>
      </c>
      <c r="AM91" s="11">
        <v>363.40175330050744</v>
      </c>
      <c r="AN91" s="11">
        <v>369.80664542527308</v>
      </c>
      <c r="AO91" s="11">
        <v>382.8532883355964</v>
      </c>
      <c r="AP91" s="11">
        <v>382.91294110452401</v>
      </c>
      <c r="AQ91" s="11">
        <v>398.37956022811375</v>
      </c>
      <c r="AR91" s="11">
        <v>406.7399441155813</v>
      </c>
      <c r="AS91" s="11">
        <v>417.37052619823953</v>
      </c>
      <c r="AT91" s="11">
        <v>408.81269177729814</v>
      </c>
      <c r="AU91" s="11">
        <v>401.97912759406205</v>
      </c>
      <c r="AV91" s="11">
        <v>406.78331933653544</v>
      </c>
      <c r="AW91" s="11">
        <v>398.09631481492784</v>
      </c>
      <c r="AX91" s="11">
        <v>395.00228396511068</v>
      </c>
      <c r="AY91" s="11">
        <v>398.51971552470263</v>
      </c>
      <c r="AZ91" s="11">
        <v>407.22530535343992</v>
      </c>
      <c r="BA91" s="11">
        <v>405.58198537640948</v>
      </c>
      <c r="BB91" s="11">
        <v>403.7359048093823</v>
      </c>
      <c r="BC91" s="11">
        <v>401.51372864281706</v>
      </c>
      <c r="BD91" s="11">
        <v>406.56853162152015</v>
      </c>
      <c r="BE91" s="11">
        <v>378.23928249365582</v>
      </c>
      <c r="BF91" s="12">
        <v>369.43280127616225</v>
      </c>
      <c r="BG91" s="13">
        <v>-2.0606893353531386E-2</v>
      </c>
      <c r="BH91" s="15">
        <v>-9.5849486104888637E-3</v>
      </c>
      <c r="BI91" s="14">
        <v>1.0902849447719775E-2</v>
      </c>
    </row>
    <row r="92" spans="1:61" x14ac:dyDescent="0.2">
      <c r="A92" s="8" t="s">
        <v>87</v>
      </c>
      <c r="B92" s="11">
        <v>0</v>
      </c>
      <c r="C92" s="11">
        <v>0</v>
      </c>
      <c r="D92" s="11">
        <v>0</v>
      </c>
      <c r="E92" s="11">
        <v>0</v>
      </c>
      <c r="F92" s="11">
        <v>0</v>
      </c>
      <c r="G92" s="11">
        <v>0</v>
      </c>
      <c r="H92" s="11">
        <v>2.8390185675779063</v>
      </c>
      <c r="I92" s="11">
        <v>3.2630659722640667</v>
      </c>
      <c r="J92" s="11">
        <v>3.8161939616168068</v>
      </c>
      <c r="K92" s="11">
        <v>4.1020166517263759</v>
      </c>
      <c r="L92" s="11">
        <v>4.6749832880068283</v>
      </c>
      <c r="M92" s="11">
        <v>4.9715821015558541</v>
      </c>
      <c r="N92" s="11">
        <v>5.1628388782155072</v>
      </c>
      <c r="O92" s="11">
        <v>5.5396950591201337</v>
      </c>
      <c r="P92" s="11">
        <v>6.0839785200857239</v>
      </c>
      <c r="Q92" s="11">
        <v>7.093946905877532</v>
      </c>
      <c r="R92" s="11">
        <v>7.4638592052900501</v>
      </c>
      <c r="S92" s="11">
        <v>7.8511338574822531</v>
      </c>
      <c r="T92" s="11">
        <v>7.4822686693654656</v>
      </c>
      <c r="U92" s="11">
        <v>7.5952656842616735</v>
      </c>
      <c r="V92" s="11">
        <v>8.8832313641026435</v>
      </c>
      <c r="W92" s="11">
        <v>9.7343797092160038</v>
      </c>
      <c r="X92" s="11">
        <v>10.643562998431324</v>
      </c>
      <c r="Y92" s="11">
        <v>10.892488050708632</v>
      </c>
      <c r="Z92" s="11">
        <v>11.761634340583447</v>
      </c>
      <c r="AA92" s="11">
        <v>12.753649105542259</v>
      </c>
      <c r="AB92" s="11">
        <v>12.025650870530519</v>
      </c>
      <c r="AC92" s="11">
        <v>13.085877215800425</v>
      </c>
      <c r="AD92" s="11">
        <v>14.145754886479104</v>
      </c>
      <c r="AE92" s="11">
        <v>14.842794711443076</v>
      </c>
      <c r="AF92" s="11">
        <v>18.221961738937651</v>
      </c>
      <c r="AG92" s="11">
        <v>18.424046994816006</v>
      </c>
      <c r="AH92" s="11">
        <v>20.817409713291596</v>
      </c>
      <c r="AI92" s="11">
        <v>21.145258739396972</v>
      </c>
      <c r="AJ92" s="11">
        <v>21.889563552124105</v>
      </c>
      <c r="AK92" s="11">
        <v>23.512997278683855</v>
      </c>
      <c r="AL92" s="11">
        <v>27.683541473796346</v>
      </c>
      <c r="AM92" s="11">
        <v>29.672064949339969</v>
      </c>
      <c r="AN92" s="11">
        <v>30.750082212067007</v>
      </c>
      <c r="AO92" s="11">
        <v>33.012387938156181</v>
      </c>
      <c r="AP92" s="11">
        <v>36.37207523777672</v>
      </c>
      <c r="AQ92" s="11">
        <v>40.415175757460261</v>
      </c>
      <c r="AR92" s="11">
        <v>40.768385978964865</v>
      </c>
      <c r="AS92" s="11">
        <v>44.181007082007554</v>
      </c>
      <c r="AT92" s="11">
        <v>49.240781459396985</v>
      </c>
      <c r="AU92" s="11">
        <v>50.572725126242013</v>
      </c>
      <c r="AV92" s="11">
        <v>56.48655372768502</v>
      </c>
      <c r="AW92" s="11">
        <v>60.403397143441119</v>
      </c>
      <c r="AX92" s="11">
        <v>62.707862601882198</v>
      </c>
      <c r="AY92" s="11">
        <v>65.368001783630206</v>
      </c>
      <c r="AZ92" s="11">
        <v>78.004304444912691</v>
      </c>
      <c r="BA92" s="11">
        <v>79.197307940747635</v>
      </c>
      <c r="BB92" s="11">
        <v>83.164097254662366</v>
      </c>
      <c r="BC92" s="11">
        <v>89.156031702536794</v>
      </c>
      <c r="BD92" s="11">
        <v>99.087487698934922</v>
      </c>
      <c r="BE92" s="11">
        <v>96.758703698527356</v>
      </c>
      <c r="BF92" s="12">
        <v>100.85426855870838</v>
      </c>
      <c r="BG92" s="13">
        <v>4.5183304008980629E-2</v>
      </c>
      <c r="BH92" s="15">
        <v>5.9680446026661782E-2</v>
      </c>
      <c r="BI92" s="14">
        <v>2.9764517456410482E-3</v>
      </c>
    </row>
    <row r="93" spans="1:61" x14ac:dyDescent="0.2">
      <c r="A93" s="8" t="s">
        <v>88</v>
      </c>
      <c r="B93" s="11">
        <v>488.52541892093012</v>
      </c>
      <c r="C93" s="11">
        <v>530.3490445334894</v>
      </c>
      <c r="D93" s="11">
        <v>475.92067379776904</v>
      </c>
      <c r="E93" s="11">
        <v>476.68279034602921</v>
      </c>
      <c r="F93" s="11">
        <v>582.47370012630086</v>
      </c>
      <c r="G93" s="11">
        <v>748.50713026285484</v>
      </c>
      <c r="H93" s="11">
        <v>881.70115564368234</v>
      </c>
      <c r="I93" s="11">
        <v>945.37672443751217</v>
      </c>
      <c r="J93" s="11">
        <v>987.0023005725692</v>
      </c>
      <c r="K93" s="11">
        <v>1006.7685345206478</v>
      </c>
      <c r="L93" s="11">
        <v>1131.2727890228239</v>
      </c>
      <c r="M93" s="11">
        <v>1183.1413922532035</v>
      </c>
      <c r="N93" s="11">
        <v>1293.5481105760441</v>
      </c>
      <c r="O93" s="11">
        <v>1418.532586747363</v>
      </c>
      <c r="P93" s="11">
        <v>1458.4542207472805</v>
      </c>
      <c r="Q93" s="11">
        <v>1460.8687595994213</v>
      </c>
      <c r="R93" s="11">
        <v>1438.2743101264939</v>
      </c>
      <c r="S93" s="11">
        <v>1502.0269664244233</v>
      </c>
      <c r="T93" s="11">
        <v>1596.6630396190794</v>
      </c>
      <c r="U93" s="11">
        <v>1722.0274507557617</v>
      </c>
      <c r="V93" s="11">
        <v>1821.7374677805224</v>
      </c>
      <c r="W93" s="11">
        <v>1903.6070815355015</v>
      </c>
      <c r="X93" s="11">
        <v>2048.1079590977843</v>
      </c>
      <c r="Y93" s="11">
        <v>2196.8157046647434</v>
      </c>
      <c r="Z93" s="11">
        <v>2295.0439971197993</v>
      </c>
      <c r="AA93" s="11">
        <v>2308.7927180692673</v>
      </c>
      <c r="AB93" s="11">
        <v>2439.9543994206479</v>
      </c>
      <c r="AC93" s="11">
        <v>2562.7561650206198</v>
      </c>
      <c r="AD93" s="11">
        <v>2769.6143932261989</v>
      </c>
      <c r="AE93" s="11">
        <v>2921.3575447781091</v>
      </c>
      <c r="AF93" s="11">
        <v>3009.1633952455327</v>
      </c>
      <c r="AG93" s="11">
        <v>3156.6551437130406</v>
      </c>
      <c r="AH93" s="11">
        <v>3142.331399513736</v>
      </c>
      <c r="AI93" s="11">
        <v>3139.8079925590823</v>
      </c>
      <c r="AJ93" s="11">
        <v>3268.4739024830374</v>
      </c>
      <c r="AK93" s="11">
        <v>3327.9839765459546</v>
      </c>
      <c r="AL93" s="11">
        <v>3489.7272184312355</v>
      </c>
      <c r="AM93" s="11">
        <v>3809.2639735733774</v>
      </c>
      <c r="AN93" s="11">
        <v>4494.1359430538841</v>
      </c>
      <c r="AO93" s="11">
        <v>5317.1677672187197</v>
      </c>
      <c r="AP93" s="11">
        <v>6079.2594960209781</v>
      </c>
      <c r="AQ93" s="11">
        <v>6659.9736229057262</v>
      </c>
      <c r="AR93" s="11">
        <v>7217.1390952255242</v>
      </c>
      <c r="AS93" s="11">
        <v>7356.5598839361937</v>
      </c>
      <c r="AT93" s="11">
        <v>7685.0200937024192</v>
      </c>
      <c r="AU93" s="11">
        <v>8121.6877334976934</v>
      </c>
      <c r="AV93" s="11">
        <v>8793.4910578286654</v>
      </c>
      <c r="AW93" s="11">
        <v>8978.7386899281701</v>
      </c>
      <c r="AX93" s="11">
        <v>9219.09931067451</v>
      </c>
      <c r="AY93" s="11">
        <v>9256.680105228761</v>
      </c>
      <c r="AZ93" s="11">
        <v>9226.2023692878975</v>
      </c>
      <c r="BA93" s="11">
        <v>9234.4160550362176</v>
      </c>
      <c r="BB93" s="11">
        <v>9444.8706640423097</v>
      </c>
      <c r="BC93" s="11">
        <v>9675.9854224574083</v>
      </c>
      <c r="BD93" s="11">
        <v>9868.5258077523667</v>
      </c>
      <c r="BE93" s="11">
        <v>9974.2713471322313</v>
      </c>
      <c r="BF93" s="12">
        <v>10523.026042192267</v>
      </c>
      <c r="BG93" s="13">
        <v>5.7907478480708763E-2</v>
      </c>
      <c r="BH93" s="15">
        <v>1.8117569090603913E-2</v>
      </c>
      <c r="BI93" s="14">
        <v>0.31055977778944399</v>
      </c>
    </row>
    <row r="94" spans="1:61" x14ac:dyDescent="0.2">
      <c r="A94" s="8" t="s">
        <v>89</v>
      </c>
      <c r="B94" s="11">
        <v>7.1344079634000002</v>
      </c>
      <c r="C94" s="11">
        <v>7.6970268718000003</v>
      </c>
      <c r="D94" s="11">
        <v>9.0744267300000008</v>
      </c>
      <c r="E94" s="11">
        <v>9.7814015577999989</v>
      </c>
      <c r="F94" s="11">
        <v>11.469609726800002</v>
      </c>
      <c r="G94" s="11">
        <v>12.323401988799999</v>
      </c>
      <c r="H94" s="11">
        <v>12.9674313096</v>
      </c>
      <c r="I94" s="11">
        <v>14.743716101400002</v>
      </c>
      <c r="J94" s="11">
        <v>15.275989169599999</v>
      </c>
      <c r="K94" s="11">
        <v>15.6077192056</v>
      </c>
      <c r="L94" s="11">
        <v>14.747617147800002</v>
      </c>
      <c r="M94" s="11">
        <v>17.383496153400003</v>
      </c>
      <c r="N94" s="11">
        <v>18.798891393600005</v>
      </c>
      <c r="O94" s="11">
        <v>19.570464791999999</v>
      </c>
      <c r="P94" s="11">
        <v>19.980849945199999</v>
      </c>
      <c r="Q94" s="11">
        <v>20.456704937599998</v>
      </c>
      <c r="R94" s="11">
        <v>21.849400361000001</v>
      </c>
      <c r="S94" s="11">
        <v>24.660754563999998</v>
      </c>
      <c r="T94" s="11">
        <v>27.007361677600002</v>
      </c>
      <c r="U94" s="11">
        <v>28.066884940200005</v>
      </c>
      <c r="V94" s="11">
        <v>29.563442160600001</v>
      </c>
      <c r="W94" s="11">
        <v>31.216561093800003</v>
      </c>
      <c r="X94" s="11">
        <v>34.778210632799997</v>
      </c>
      <c r="Y94" s="11">
        <v>40.182899516200003</v>
      </c>
      <c r="Z94" s="11">
        <v>42.7995524078</v>
      </c>
      <c r="AA94" s="11">
        <v>41.272772859600003</v>
      </c>
      <c r="AB94" s="11">
        <v>43.048548776799997</v>
      </c>
      <c r="AC94" s="11">
        <v>50.140836971600002</v>
      </c>
      <c r="AD94" s="11">
        <v>55.072495218999997</v>
      </c>
      <c r="AE94" s="11">
        <v>48.433496617599999</v>
      </c>
      <c r="AF94" s="11">
        <v>52.21417831621001</v>
      </c>
      <c r="AG94" s="11">
        <v>49.715928852710007</v>
      </c>
      <c r="AH94" s="11">
        <v>49.04382948807001</v>
      </c>
      <c r="AI94" s="11">
        <v>50.808364647830004</v>
      </c>
      <c r="AJ94" s="11">
        <v>50.180347513520012</v>
      </c>
      <c r="AK94" s="11">
        <v>53.392267453309003</v>
      </c>
      <c r="AL94" s="11">
        <v>70.008707032578997</v>
      </c>
      <c r="AM94" s="11">
        <v>67.192795502648991</v>
      </c>
      <c r="AN94" s="11">
        <v>71.264688801550989</v>
      </c>
      <c r="AO94" s="11">
        <v>78.463721894330021</v>
      </c>
      <c r="AP94" s="11">
        <v>75.76791380051101</v>
      </c>
      <c r="AQ94" s="11">
        <v>79.926210800475246</v>
      </c>
      <c r="AR94" s="11">
        <v>85.619367951426725</v>
      </c>
      <c r="AS94" s="11">
        <v>79.171720810467207</v>
      </c>
      <c r="AT94" s="11">
        <v>86.473341449044298</v>
      </c>
      <c r="AU94" s="11">
        <v>88.321088701088286</v>
      </c>
      <c r="AV94" s="11">
        <v>91.98734711761071</v>
      </c>
      <c r="AW94" s="11">
        <v>88.70177846764156</v>
      </c>
      <c r="AX94" s="11">
        <v>91.529754144433625</v>
      </c>
      <c r="AY94" s="11">
        <v>89.656394612343917</v>
      </c>
      <c r="AZ94" s="11">
        <v>90.520370401289057</v>
      </c>
      <c r="BA94" s="11">
        <v>92.680361747251652</v>
      </c>
      <c r="BB94" s="11">
        <v>98.912734203758362</v>
      </c>
      <c r="BC94" s="11">
        <v>100.12629934716711</v>
      </c>
      <c r="BD94" s="11">
        <v>94.622989854359687</v>
      </c>
      <c r="BE94" s="11">
        <v>68.115965365292013</v>
      </c>
      <c r="BF94" s="12">
        <v>64.555026752479208</v>
      </c>
      <c r="BG94" s="13">
        <v>-4.9681091762725615E-2</v>
      </c>
      <c r="BH94" s="15">
        <v>-3.4793590655709417E-2</v>
      </c>
      <c r="BI94" s="14">
        <v>1.9051739188953776E-3</v>
      </c>
    </row>
    <row r="95" spans="1:61" x14ac:dyDescent="0.2">
      <c r="A95" s="8" t="s">
        <v>90</v>
      </c>
      <c r="B95" s="11">
        <v>167.4509926325685</v>
      </c>
      <c r="C95" s="11">
        <v>170.02447995424808</v>
      </c>
      <c r="D95" s="11">
        <v>174.47009923071872</v>
      </c>
      <c r="E95" s="11">
        <v>182.54080195622367</v>
      </c>
      <c r="F95" s="11">
        <v>197.47643325543399</v>
      </c>
      <c r="G95" s="11">
        <v>189.8960621324658</v>
      </c>
      <c r="H95" s="11">
        <v>206.58544585453333</v>
      </c>
      <c r="I95" s="11">
        <v>218.56776807801435</v>
      </c>
      <c r="J95" s="11">
        <v>219.0153238787633</v>
      </c>
      <c r="K95" s="11">
        <v>238.59651534385355</v>
      </c>
      <c r="L95" s="11">
        <v>253.40622074681653</v>
      </c>
      <c r="M95" s="11">
        <v>263.84393135558116</v>
      </c>
      <c r="N95" s="11">
        <v>277.6243549173019</v>
      </c>
      <c r="O95" s="11">
        <v>276.55952196922897</v>
      </c>
      <c r="P95" s="11">
        <v>295.91793369647962</v>
      </c>
      <c r="Q95" s="11">
        <v>310.32590313888539</v>
      </c>
      <c r="R95" s="11">
        <v>339.83410229719573</v>
      </c>
      <c r="S95" s="11">
        <v>341.7765816518546</v>
      </c>
      <c r="T95" s="11">
        <v>364.60867812837654</v>
      </c>
      <c r="U95" s="11">
        <v>386.00373017364598</v>
      </c>
      <c r="V95" s="11">
        <v>409.00452428047117</v>
      </c>
      <c r="W95" s="11">
        <v>437.93512050763161</v>
      </c>
      <c r="X95" s="11">
        <v>474.79506978123368</v>
      </c>
      <c r="Y95" s="11">
        <v>511.7503414623875</v>
      </c>
      <c r="Z95" s="11">
        <v>558.96986072530126</v>
      </c>
      <c r="AA95" s="11">
        <v>602.06400895511956</v>
      </c>
      <c r="AB95" s="11">
        <v>634.8806992694922</v>
      </c>
      <c r="AC95" s="11">
        <v>671.91638958476597</v>
      </c>
      <c r="AD95" s="11">
        <v>694.04494084709211</v>
      </c>
      <c r="AE95" s="11">
        <v>724.78653628170457</v>
      </c>
      <c r="AF95" s="11">
        <v>773.41672144041331</v>
      </c>
      <c r="AG95" s="11">
        <v>812.45265074550116</v>
      </c>
      <c r="AH95" s="11">
        <v>854.97680057327079</v>
      </c>
      <c r="AI95" s="11">
        <v>895.69741566981293</v>
      </c>
      <c r="AJ95" s="11">
        <v>914.3057747667782</v>
      </c>
      <c r="AK95" s="11">
        <v>959.77840002577045</v>
      </c>
      <c r="AL95" s="11">
        <v>968.64324192778133</v>
      </c>
      <c r="AM95" s="11">
        <v>1008.5812946402369</v>
      </c>
      <c r="AN95" s="11">
        <v>1049.3823608792338</v>
      </c>
      <c r="AO95" s="11">
        <v>1112.1166528118856</v>
      </c>
      <c r="AP95" s="11">
        <v>1200.2454238970031</v>
      </c>
      <c r="AQ95" s="11">
        <v>1251.8586589827216</v>
      </c>
      <c r="AR95" s="11">
        <v>1362.6827095032779</v>
      </c>
      <c r="AS95" s="11">
        <v>1461.9708091486107</v>
      </c>
      <c r="AT95" s="11">
        <v>1594.1545723990728</v>
      </c>
      <c r="AU95" s="11">
        <v>1648.3127274987876</v>
      </c>
      <c r="AV95" s="11">
        <v>1728.3505070192073</v>
      </c>
      <c r="AW95" s="11">
        <v>1861.3950599658904</v>
      </c>
      <c r="AX95" s="11">
        <v>1933.9643150340739</v>
      </c>
      <c r="AY95" s="11">
        <v>2090.7288526166149</v>
      </c>
      <c r="AZ95" s="11">
        <v>2146.5378725221981</v>
      </c>
      <c r="BA95" s="11">
        <v>2241.494281056076</v>
      </c>
      <c r="BB95" s="11">
        <v>2320.239804717166</v>
      </c>
      <c r="BC95" s="11">
        <v>2442.5973591271222</v>
      </c>
      <c r="BD95" s="11">
        <v>2465.7779236596639</v>
      </c>
      <c r="BE95" s="11">
        <v>2281.2411181736952</v>
      </c>
      <c r="BF95" s="12">
        <v>2552.8328335430242</v>
      </c>
      <c r="BG95" s="13">
        <v>0.12212026852733993</v>
      </c>
      <c r="BH95" s="15">
        <v>3.9774244314733087E-2</v>
      </c>
      <c r="BI95" s="14">
        <v>7.5340229544234069E-2</v>
      </c>
    </row>
    <row r="96" spans="1:61" x14ac:dyDescent="0.2">
      <c r="A96" s="8" t="s">
        <v>91</v>
      </c>
      <c r="B96" s="11">
        <v>20.140748035116083</v>
      </c>
      <c r="C96" s="11">
        <v>19.548794321954404</v>
      </c>
      <c r="D96" s="11">
        <v>18.687915740607441</v>
      </c>
      <c r="E96" s="11">
        <v>19.61409071054576</v>
      </c>
      <c r="F96" s="11">
        <v>21.29242965689177</v>
      </c>
      <c r="G96" s="11">
        <v>22.64742209000805</v>
      </c>
      <c r="H96" s="11">
        <v>23.535819269221701</v>
      </c>
      <c r="I96" s="11">
        <v>25.417305160370763</v>
      </c>
      <c r="J96" s="11">
        <v>29.723092434261297</v>
      </c>
      <c r="K96" s="11">
        <v>31.409715239637979</v>
      </c>
      <c r="L96" s="11">
        <v>36.857157595916497</v>
      </c>
      <c r="M96" s="11">
        <v>39.716428725043841</v>
      </c>
      <c r="N96" s="11">
        <v>48.113679446759967</v>
      </c>
      <c r="O96" s="11">
        <v>53.738490013184844</v>
      </c>
      <c r="P96" s="11">
        <v>61.957556478441077</v>
      </c>
      <c r="Q96" s="11">
        <v>68.763934389512045</v>
      </c>
      <c r="R96" s="11">
        <v>75.177772282141518</v>
      </c>
      <c r="S96" s="11">
        <v>77.26834308749784</v>
      </c>
      <c r="T96" s="11">
        <v>78.758873295239781</v>
      </c>
      <c r="U96" s="11">
        <v>85.121399577057929</v>
      </c>
      <c r="V96" s="11">
        <v>86.48076393809086</v>
      </c>
      <c r="W96" s="11">
        <v>90.816911802125162</v>
      </c>
      <c r="X96" s="11">
        <v>98.783942656769739</v>
      </c>
      <c r="Y96" s="11">
        <v>104.10907059689409</v>
      </c>
      <c r="Z96" s="11">
        <v>113.81683881730757</v>
      </c>
      <c r="AA96" s="11">
        <v>132.38299824935518</v>
      </c>
      <c r="AB96" s="11">
        <v>143.17289973332558</v>
      </c>
      <c r="AC96" s="11">
        <v>157.03910328299708</v>
      </c>
      <c r="AD96" s="11">
        <v>169.10003668799999</v>
      </c>
      <c r="AE96" s="11">
        <v>176.61769234765043</v>
      </c>
      <c r="AF96" s="11">
        <v>193.41100050677269</v>
      </c>
      <c r="AG96" s="11">
        <v>205.62927626072789</v>
      </c>
      <c r="AH96" s="11">
        <v>230.50329907355425</v>
      </c>
      <c r="AI96" s="11">
        <v>228.48460794531343</v>
      </c>
      <c r="AJ96" s="11">
        <v>247.02553449918645</v>
      </c>
      <c r="AK96" s="11">
        <v>264.06089279278837</v>
      </c>
      <c r="AL96" s="11">
        <v>286.77047052761083</v>
      </c>
      <c r="AM96" s="11">
        <v>294.58497312264223</v>
      </c>
      <c r="AN96" s="11">
        <v>332.1454360458082</v>
      </c>
      <c r="AO96" s="11">
        <v>322.97009230994757</v>
      </c>
      <c r="AP96" s="11">
        <v>332.83152237394876</v>
      </c>
      <c r="AQ96" s="11">
        <v>353.8806691864944</v>
      </c>
      <c r="AR96" s="11">
        <v>384.55167475455272</v>
      </c>
      <c r="AS96" s="11">
        <v>378.88961973105688</v>
      </c>
      <c r="AT96" s="11">
        <v>390.94655316643997</v>
      </c>
      <c r="AU96" s="11">
        <v>432.87759941036927</v>
      </c>
      <c r="AV96" s="11">
        <v>470.55383184080176</v>
      </c>
      <c r="AW96" s="11">
        <v>489.54049968811398</v>
      </c>
      <c r="AX96" s="11">
        <v>460.6492849407224</v>
      </c>
      <c r="AY96" s="11">
        <v>468.95492112722559</v>
      </c>
      <c r="AZ96" s="11">
        <v>488.98952276709144</v>
      </c>
      <c r="BA96" s="11">
        <v>487.83392225720763</v>
      </c>
      <c r="BB96" s="11">
        <v>514.62671554043379</v>
      </c>
      <c r="BC96" s="11">
        <v>565.56154736222391</v>
      </c>
      <c r="BD96" s="11">
        <v>613.15393179002706</v>
      </c>
      <c r="BE96" s="11">
        <v>560.75900492364337</v>
      </c>
      <c r="BF96" s="12">
        <v>572.47225031782295</v>
      </c>
      <c r="BG96" s="13">
        <v>2.3685152448236657E-2</v>
      </c>
      <c r="BH96" s="15">
        <v>1.9798837449965356E-2</v>
      </c>
      <c r="BI96" s="14">
        <v>1.6895031347113121E-2</v>
      </c>
    </row>
    <row r="97" spans="1:61" x14ac:dyDescent="0.2">
      <c r="A97" s="8" t="s">
        <v>92</v>
      </c>
      <c r="B97" s="11">
        <v>446.89827084320245</v>
      </c>
      <c r="C97" s="11">
        <v>492.8140498979202</v>
      </c>
      <c r="D97" s="11">
        <v>578.15446178536899</v>
      </c>
      <c r="E97" s="11">
        <v>641.6420740312243</v>
      </c>
      <c r="F97" s="11">
        <v>731.47587292673143</v>
      </c>
      <c r="G97" s="11">
        <v>810.51981020888581</v>
      </c>
      <c r="H97" s="11">
        <v>845.34655128725524</v>
      </c>
      <c r="I97" s="11">
        <v>880.912876635457</v>
      </c>
      <c r="J97" s="11">
        <v>994.97896820088431</v>
      </c>
      <c r="K97" s="11">
        <v>985.69326895345716</v>
      </c>
      <c r="L97" s="11">
        <v>923.55691962084916</v>
      </c>
      <c r="M97" s="11">
        <v>951.1964819348857</v>
      </c>
      <c r="N97" s="11">
        <v>960.65324002161935</v>
      </c>
      <c r="O97" s="11">
        <v>924.27439669012301</v>
      </c>
      <c r="P97" s="11">
        <v>949.65193842327119</v>
      </c>
      <c r="Q97" s="11">
        <v>920.71562538999274</v>
      </c>
      <c r="R97" s="11">
        <v>914.73967253657099</v>
      </c>
      <c r="S97" s="11">
        <v>863.5983717870256</v>
      </c>
      <c r="T97" s="11">
        <v>864.01099131571527</v>
      </c>
      <c r="U97" s="11">
        <v>952.64554795039282</v>
      </c>
      <c r="V97" s="11">
        <v>930.45269586289373</v>
      </c>
      <c r="W97" s="11">
        <v>919.80306726582887</v>
      </c>
      <c r="X97" s="11">
        <v>927.6077484739485</v>
      </c>
      <c r="Y97" s="11">
        <v>999.2888323267689</v>
      </c>
      <c r="Z97" s="11">
        <v>1025.4900381320508</v>
      </c>
      <c r="AA97" s="11">
        <v>1084.1171891224883</v>
      </c>
      <c r="AB97" s="11">
        <v>1100.8349974856462</v>
      </c>
      <c r="AC97" s="11">
        <v>1113.2713770131854</v>
      </c>
      <c r="AD97" s="11">
        <v>1107.4839134435917</v>
      </c>
      <c r="AE97" s="11">
        <v>1171.489944515205</v>
      </c>
      <c r="AF97" s="11">
        <v>1187.4757725336467</v>
      </c>
      <c r="AG97" s="11">
        <v>1208.5499607306954</v>
      </c>
      <c r="AH97" s="11">
        <v>1207.5615053959423</v>
      </c>
      <c r="AI97" s="11">
        <v>1175.8090784230792</v>
      </c>
      <c r="AJ97" s="11">
        <v>1207.9385490737636</v>
      </c>
      <c r="AK97" s="11">
        <v>1229.998171213103</v>
      </c>
      <c r="AL97" s="11">
        <v>1223.5494595630532</v>
      </c>
      <c r="AM97" s="11">
        <v>1234.3581563134669</v>
      </c>
      <c r="AN97" s="11">
        <v>1274.3175850256396</v>
      </c>
      <c r="AO97" s="11">
        <v>1258.4299761218865</v>
      </c>
      <c r="AP97" s="11">
        <v>1291.6183127835473</v>
      </c>
      <c r="AQ97" s="11">
        <v>1268.9781362898545</v>
      </c>
      <c r="AR97" s="11">
        <v>1282.6243031077829</v>
      </c>
      <c r="AS97" s="11">
        <v>1293.0672545238535</v>
      </c>
      <c r="AT97" s="11">
        <v>1124.076159496859</v>
      </c>
      <c r="AU97" s="11">
        <v>1195.9135371448947</v>
      </c>
      <c r="AV97" s="11">
        <v>1207.4644246855494</v>
      </c>
      <c r="AW97" s="11">
        <v>1293.7927275897662</v>
      </c>
      <c r="AX97" s="11">
        <v>1282.18773918996</v>
      </c>
      <c r="AY97" s="11">
        <v>1248.654066303812</v>
      </c>
      <c r="AZ97" s="11">
        <v>1209.1459620571372</v>
      </c>
      <c r="BA97" s="11">
        <v>1189.2552164522278</v>
      </c>
      <c r="BB97" s="11">
        <v>1182.7442251432394</v>
      </c>
      <c r="BC97" s="11">
        <v>1161.5222297876719</v>
      </c>
      <c r="BD97" s="11">
        <v>1121.7050998049842</v>
      </c>
      <c r="BE97" s="11">
        <v>1029.5195149835495</v>
      </c>
      <c r="BF97" s="12">
        <v>1053.7009613719438</v>
      </c>
      <c r="BG97" s="13">
        <v>2.6292166339159762E-2</v>
      </c>
      <c r="BH97" s="15">
        <v>-1.3529043805311614E-2</v>
      </c>
      <c r="BI97" s="14">
        <v>3.1097246657770403E-2</v>
      </c>
    </row>
    <row r="98" spans="1:61" x14ac:dyDescent="0.2">
      <c r="A98" s="8" t="s">
        <v>93</v>
      </c>
      <c r="B98" s="11">
        <v>8.2603696645357374</v>
      </c>
      <c r="C98" s="11">
        <v>9.5503232354875056</v>
      </c>
      <c r="D98" s="11">
        <v>10.372903414369018</v>
      </c>
      <c r="E98" s="11">
        <v>10.675222807200994</v>
      </c>
      <c r="F98" s="11">
        <v>11.595707007798135</v>
      </c>
      <c r="G98" s="11">
        <v>10.827638378299458</v>
      </c>
      <c r="H98" s="11">
        <v>12.298753897804923</v>
      </c>
      <c r="I98" s="11">
        <v>13.725169554423736</v>
      </c>
      <c r="J98" s="11">
        <v>14.546245373923737</v>
      </c>
      <c r="K98" s="11">
        <v>14.790327270010099</v>
      </c>
      <c r="L98" s="11">
        <v>15.187267358759462</v>
      </c>
      <c r="M98" s="11">
        <v>17.045144337402828</v>
      </c>
      <c r="N98" s="11">
        <v>19.916410036296892</v>
      </c>
      <c r="O98" s="11">
        <v>25.3361371881</v>
      </c>
      <c r="P98" s="11">
        <v>28.870686876700002</v>
      </c>
      <c r="Q98" s="11">
        <v>30.2020280116</v>
      </c>
      <c r="R98" s="11">
        <v>31.461346125200002</v>
      </c>
      <c r="S98" s="11">
        <v>33.446165798400003</v>
      </c>
      <c r="T98" s="11">
        <v>38.142370125000006</v>
      </c>
      <c r="U98" s="11">
        <v>39.499869999800012</v>
      </c>
      <c r="V98" s="11">
        <v>38.28020671681351</v>
      </c>
      <c r="W98" s="11">
        <v>39.670112252248146</v>
      </c>
      <c r="X98" s="11">
        <v>40.516366032917205</v>
      </c>
      <c r="Y98" s="11">
        <v>42.530176337095561</v>
      </c>
      <c r="Z98" s="11">
        <v>49.550335333060687</v>
      </c>
      <c r="AA98" s="11">
        <v>54.629264153370734</v>
      </c>
      <c r="AB98" s="11">
        <v>67.328240142573847</v>
      </c>
      <c r="AC98" s="11">
        <v>76.601639229864119</v>
      </c>
      <c r="AD98" s="11">
        <v>74.035846100909268</v>
      </c>
      <c r="AE98" s="11">
        <v>79.59122442932474</v>
      </c>
      <c r="AF98" s="11">
        <v>84.901289306574554</v>
      </c>
      <c r="AG98" s="11">
        <v>98.918505200970699</v>
      </c>
      <c r="AH98" s="11">
        <v>114.02863137880415</v>
      </c>
      <c r="AI98" s="11">
        <v>108.25838433337189</v>
      </c>
      <c r="AJ98" s="11">
        <v>113.54187611951554</v>
      </c>
      <c r="AK98" s="11">
        <v>131.39068257275127</v>
      </c>
      <c r="AL98" s="11">
        <v>137.31882150819067</v>
      </c>
      <c r="AM98" s="11">
        <v>145.53234786387694</v>
      </c>
      <c r="AN98" s="11">
        <v>159.78915889643042</v>
      </c>
      <c r="AO98" s="11">
        <v>174.13823011035896</v>
      </c>
      <c r="AP98" s="11">
        <v>187.62726030824814</v>
      </c>
      <c r="AQ98" s="11">
        <v>187.62666780898527</v>
      </c>
      <c r="AR98" s="11">
        <v>200.00992170845137</v>
      </c>
      <c r="AS98" s="11">
        <v>208.06569083737179</v>
      </c>
      <c r="AT98" s="11">
        <v>199.6726943411586</v>
      </c>
      <c r="AU98" s="11">
        <v>214.00211598597602</v>
      </c>
      <c r="AV98" s="11">
        <v>209.76975425774862</v>
      </c>
      <c r="AW98" s="11">
        <v>227.7033878270606</v>
      </c>
      <c r="AX98" s="11">
        <v>234.05480246737679</v>
      </c>
      <c r="AY98" s="11">
        <v>243.11425656476823</v>
      </c>
      <c r="AZ98" s="11">
        <v>247.05458352735516</v>
      </c>
      <c r="BA98" s="11">
        <v>252.57268186307749</v>
      </c>
      <c r="BB98" s="11">
        <v>241.21717331417375</v>
      </c>
      <c r="BC98" s="11">
        <v>251.12840394592774</v>
      </c>
      <c r="BD98" s="11">
        <v>256.85536334057025</v>
      </c>
      <c r="BE98" s="11">
        <v>240.57708044505799</v>
      </c>
      <c r="BF98" s="12">
        <v>238.58921647981947</v>
      </c>
      <c r="BG98" s="13">
        <v>-5.5458104177015244E-3</v>
      </c>
      <c r="BH98" s="15">
        <v>1.295649664424281E-2</v>
      </c>
      <c r="BI98" s="14">
        <v>7.0413409370878822E-3</v>
      </c>
    </row>
    <row r="99" spans="1:61" x14ac:dyDescent="0.2">
      <c r="A99" s="8" t="s">
        <v>94</v>
      </c>
      <c r="B99" s="11">
        <v>15.0472116104</v>
      </c>
      <c r="C99" s="11">
        <v>15.795854125400002</v>
      </c>
      <c r="D99" s="11">
        <v>15.7338014134</v>
      </c>
      <c r="E99" s="11">
        <v>15.670935314100001</v>
      </c>
      <c r="F99" s="11">
        <v>16.198284196899998</v>
      </c>
      <c r="G99" s="11">
        <v>18.242556868900003</v>
      </c>
      <c r="H99" s="11">
        <v>18.0823140436</v>
      </c>
      <c r="I99" s="11">
        <v>19.350707761400002</v>
      </c>
      <c r="J99" s="11">
        <v>20.896554476600006</v>
      </c>
      <c r="K99" s="11">
        <v>20.65275097013992</v>
      </c>
      <c r="L99" s="11">
        <v>19.864381774567239</v>
      </c>
      <c r="M99" s="11">
        <v>21.604033848316263</v>
      </c>
      <c r="N99" s="11">
        <v>22.431287507115819</v>
      </c>
      <c r="O99" s="11">
        <v>21.139174716752482</v>
      </c>
      <c r="P99" s="11">
        <v>19.741080822723013</v>
      </c>
      <c r="Q99" s="11">
        <v>19.20631368283598</v>
      </c>
      <c r="R99" s="11">
        <v>18.851277940396287</v>
      </c>
      <c r="S99" s="11">
        <v>20.440424425847951</v>
      </c>
      <c r="T99" s="11">
        <v>20.558225692830923</v>
      </c>
      <c r="U99" s="11">
        <v>20.65002751224128</v>
      </c>
      <c r="V99" s="11">
        <v>21.118128704640402</v>
      </c>
      <c r="W99" s="11">
        <v>22.106022578242083</v>
      </c>
      <c r="X99" s="11">
        <v>22.471294230085501</v>
      </c>
      <c r="Y99" s="11">
        <v>23.542488840154192</v>
      </c>
      <c r="Z99" s="11">
        <v>20.564878140595198</v>
      </c>
      <c r="AA99" s="11">
        <v>25.891586359229827</v>
      </c>
      <c r="AB99" s="11">
        <v>26.352765453004491</v>
      </c>
      <c r="AC99" s="11">
        <v>27.992739735024998</v>
      </c>
      <c r="AD99" s="11">
        <v>27.436332318174028</v>
      </c>
      <c r="AE99" s="11">
        <v>28.487427539967456</v>
      </c>
      <c r="AF99" s="11">
        <v>28.78599708109715</v>
      </c>
      <c r="AG99" s="11">
        <v>29.709880038672075</v>
      </c>
      <c r="AH99" s="11">
        <v>31.749839501210186</v>
      </c>
      <c r="AI99" s="11">
        <v>30.447834353332333</v>
      </c>
      <c r="AJ99" s="11">
        <v>31.699903311259742</v>
      </c>
      <c r="AK99" s="11">
        <v>32.229898468681078</v>
      </c>
      <c r="AL99" s="11">
        <v>34.447028568151424</v>
      </c>
      <c r="AM99" s="11">
        <v>34.352420489063157</v>
      </c>
      <c r="AN99" s="11">
        <v>36.643846025193511</v>
      </c>
      <c r="AO99" s="11">
        <v>35.725839592267057</v>
      </c>
      <c r="AP99" s="11">
        <v>37.865041696230456</v>
      </c>
      <c r="AQ99" s="11">
        <v>37.746926254810703</v>
      </c>
      <c r="AR99" s="11">
        <v>36.654282005393377</v>
      </c>
      <c r="AS99" s="11">
        <v>37.543937890225145</v>
      </c>
      <c r="AT99" s="11">
        <v>34.57909293571462</v>
      </c>
      <c r="AU99" s="11">
        <v>34.441484829645368</v>
      </c>
      <c r="AV99" s="11">
        <v>34.368614117424393</v>
      </c>
      <c r="AW99" s="11">
        <v>36.031842758457266</v>
      </c>
      <c r="AX99" s="11">
        <v>35.56709570266321</v>
      </c>
      <c r="AY99" s="11">
        <v>35.634341568757158</v>
      </c>
      <c r="AZ99" s="11">
        <v>36.242280842079033</v>
      </c>
      <c r="BA99" s="11">
        <v>35.459086724898384</v>
      </c>
      <c r="BB99" s="11">
        <v>37.570221657073368</v>
      </c>
      <c r="BC99" s="11">
        <v>37.374190630482914</v>
      </c>
      <c r="BD99" s="11">
        <v>38.49014942342194</v>
      </c>
      <c r="BE99" s="11">
        <v>33.389902427832261</v>
      </c>
      <c r="BF99" s="12">
        <v>32.690393775793574</v>
      </c>
      <c r="BG99" s="13">
        <v>-1.8267376812004632E-2</v>
      </c>
      <c r="BH99" s="15">
        <v>-4.9937397332083799E-3</v>
      </c>
      <c r="BI99" s="14">
        <v>9.647720518940042E-4</v>
      </c>
    </row>
    <row r="100" spans="1:61" x14ac:dyDescent="0.2">
      <c r="A100" s="8" t="s">
        <v>95</v>
      </c>
      <c r="B100" s="11">
        <v>19.504432058725833</v>
      </c>
      <c r="C100" s="11">
        <v>19.301984140464288</v>
      </c>
      <c r="D100" s="11">
        <v>21.051020357129985</v>
      </c>
      <c r="E100" s="11">
        <v>23.811172030127643</v>
      </c>
      <c r="F100" s="11">
        <v>23.218189689019155</v>
      </c>
      <c r="G100" s="11">
        <v>22.695246589099931</v>
      </c>
      <c r="H100" s="11">
        <v>20.021679058523706</v>
      </c>
      <c r="I100" s="11">
        <v>17.890342211543782</v>
      </c>
      <c r="J100" s="11">
        <v>18.95337871284282</v>
      </c>
      <c r="K100" s="11">
        <v>20.493875665290929</v>
      </c>
      <c r="L100" s="11">
        <v>21.141385447567323</v>
      </c>
      <c r="M100" s="11">
        <v>21.223269972340677</v>
      </c>
      <c r="N100" s="11">
        <v>22.69693754163163</v>
      </c>
      <c r="O100" s="11">
        <v>23.632817550576807</v>
      </c>
      <c r="P100" s="11">
        <v>25.163554044627233</v>
      </c>
      <c r="Q100" s="11">
        <v>27.42566303833382</v>
      </c>
      <c r="R100" s="11">
        <v>28.901046405104069</v>
      </c>
      <c r="S100" s="11">
        <v>31.94859974545146</v>
      </c>
      <c r="T100" s="11">
        <v>33.949398970566712</v>
      </c>
      <c r="U100" s="11">
        <v>36.689089618730733</v>
      </c>
      <c r="V100" s="11">
        <v>39.161264498795717</v>
      </c>
      <c r="W100" s="11">
        <v>43.321330472955623</v>
      </c>
      <c r="X100" s="11">
        <v>47.568182680339348</v>
      </c>
      <c r="Y100" s="11">
        <v>51.281992999313729</v>
      </c>
      <c r="Z100" s="11">
        <v>54.771726356519096</v>
      </c>
      <c r="AA100" s="11">
        <v>58.461980713401424</v>
      </c>
      <c r="AB100" s="11">
        <v>62.635591094853815</v>
      </c>
      <c r="AC100" s="11">
        <v>65.559813124096138</v>
      </c>
      <c r="AD100" s="11">
        <v>72.567706234906183</v>
      </c>
      <c r="AE100" s="11">
        <v>76.156001284959757</v>
      </c>
      <c r="AF100" s="11">
        <v>80.034648892752614</v>
      </c>
      <c r="AG100" s="11">
        <v>84.818484561423602</v>
      </c>
      <c r="AH100" s="11">
        <v>85.318441686074266</v>
      </c>
      <c r="AI100" s="11">
        <v>88.660623843798234</v>
      </c>
      <c r="AJ100" s="11">
        <v>94.38696779743772</v>
      </c>
      <c r="AK100" s="11">
        <v>97.87207709585374</v>
      </c>
      <c r="AL100" s="11">
        <v>98.990213450850831</v>
      </c>
      <c r="AM100" s="11">
        <v>102.12616153232081</v>
      </c>
      <c r="AN100" s="11">
        <v>107.26312572916642</v>
      </c>
      <c r="AO100" s="11">
        <v>118.08818935738805</v>
      </c>
      <c r="AP100" s="11">
        <v>120.48548554090274</v>
      </c>
      <c r="AQ100" s="11">
        <v>130.30832671306371</v>
      </c>
      <c r="AR100" s="11">
        <v>141.74467353478954</v>
      </c>
      <c r="AS100" s="11">
        <v>145.91509702866864</v>
      </c>
      <c r="AT100" s="11">
        <v>146.09365413623661</v>
      </c>
      <c r="AU100" s="11">
        <v>146.12645705341924</v>
      </c>
      <c r="AV100" s="11">
        <v>145.1724575180676</v>
      </c>
      <c r="AW100" s="11">
        <v>144.61384324638573</v>
      </c>
      <c r="AX100" s="11">
        <v>145.30622062939332</v>
      </c>
      <c r="AY100" s="11">
        <v>151.70789401549274</v>
      </c>
      <c r="AZ100" s="11">
        <v>160.25719538872156</v>
      </c>
      <c r="BA100" s="11">
        <v>176.490257955034</v>
      </c>
      <c r="BB100" s="11">
        <v>188.70437589535791</v>
      </c>
      <c r="BC100" s="11">
        <v>196.93113197333315</v>
      </c>
      <c r="BD100" s="11">
        <v>207.12070623602523</v>
      </c>
      <c r="BE100" s="11">
        <v>206.27509604066103</v>
      </c>
      <c r="BF100" s="12">
        <v>226.38142242761893</v>
      </c>
      <c r="BG100" s="13">
        <v>0.1004801348293467</v>
      </c>
      <c r="BH100" s="15">
        <v>4.5431677740906062E-2</v>
      </c>
      <c r="BI100" s="14">
        <v>6.6810596080338997E-3</v>
      </c>
    </row>
    <row r="101" spans="1:61" x14ac:dyDescent="0.2">
      <c r="A101" s="8" t="s">
        <v>96</v>
      </c>
      <c r="B101" s="11">
        <v>13.209439858885602</v>
      </c>
      <c r="C101" s="11">
        <v>14.388342102323202</v>
      </c>
      <c r="D101" s="11">
        <v>16.168303497673602</v>
      </c>
      <c r="E101" s="11">
        <v>18.37843920735936</v>
      </c>
      <c r="F101" s="11">
        <v>19.712485837084159</v>
      </c>
      <c r="G101" s="11">
        <v>22.40719916438416</v>
      </c>
      <c r="H101" s="11">
        <v>25.983388019491681</v>
      </c>
      <c r="I101" s="11">
        <v>25.489670403699204</v>
      </c>
      <c r="J101" s="11">
        <v>29.578104226399205</v>
      </c>
      <c r="K101" s="11">
        <v>27.772640210078887</v>
      </c>
      <c r="L101" s="11">
        <v>30.048952092102883</v>
      </c>
      <c r="M101" s="11">
        <v>30.972917535152483</v>
      </c>
      <c r="N101" s="11">
        <v>34.045476916461276</v>
      </c>
      <c r="O101" s="11">
        <v>35.274899612066612</v>
      </c>
      <c r="P101" s="11">
        <v>36.336381694884068</v>
      </c>
      <c r="Q101" s="11">
        <v>34.666439127688307</v>
      </c>
      <c r="R101" s="11">
        <v>33.032650789042513</v>
      </c>
      <c r="S101" s="11">
        <v>31.867138685007436</v>
      </c>
      <c r="T101" s="11">
        <v>33.760778565300363</v>
      </c>
      <c r="U101" s="11">
        <v>29.155553762945125</v>
      </c>
      <c r="V101" s="11">
        <v>27.476170777936936</v>
      </c>
      <c r="W101" s="11">
        <v>27.740619675621975</v>
      </c>
      <c r="X101" s="11">
        <v>31.972544200822401</v>
      </c>
      <c r="Y101" s="11">
        <v>35.142330344906718</v>
      </c>
      <c r="Z101" s="11">
        <v>37.83883792930736</v>
      </c>
      <c r="AA101" s="11">
        <v>39.94286463716417</v>
      </c>
      <c r="AB101" s="11">
        <v>39.417986945543518</v>
      </c>
      <c r="AC101" s="11">
        <v>47.524212226311199</v>
      </c>
      <c r="AD101" s="11">
        <v>48.796716390702876</v>
      </c>
      <c r="AE101" s="11">
        <v>51.243450933081704</v>
      </c>
      <c r="AF101" s="11">
        <v>57.999294149355826</v>
      </c>
      <c r="AG101" s="11">
        <v>62.451445637124145</v>
      </c>
      <c r="AH101" s="11">
        <v>68.473567908032123</v>
      </c>
      <c r="AI101" s="11">
        <v>69.233768338098656</v>
      </c>
      <c r="AJ101" s="11">
        <v>67.367244768987277</v>
      </c>
      <c r="AK101" s="11">
        <v>66.846292729503332</v>
      </c>
      <c r="AL101" s="11">
        <v>67.695532169323002</v>
      </c>
      <c r="AM101" s="11">
        <v>65.895777721007022</v>
      </c>
      <c r="AN101" s="11">
        <v>67.999157518851703</v>
      </c>
      <c r="AO101" s="11">
        <v>70.295680465924363</v>
      </c>
      <c r="AP101" s="11">
        <v>70.424867051501423</v>
      </c>
      <c r="AQ101" s="11">
        <v>67.536093305990249</v>
      </c>
      <c r="AR101" s="11">
        <v>71.764854680830197</v>
      </c>
      <c r="AS101" s="11">
        <v>74.003942543632647</v>
      </c>
      <c r="AT101" s="11">
        <v>74.499719575435421</v>
      </c>
      <c r="AU101" s="11">
        <v>79.938480061448843</v>
      </c>
      <c r="AV101" s="11">
        <v>80.651462630685188</v>
      </c>
      <c r="AW101" s="11">
        <v>83.095745281427952</v>
      </c>
      <c r="AX101" s="11">
        <v>91.859242927562249</v>
      </c>
      <c r="AY101" s="11">
        <v>97.308152434328804</v>
      </c>
      <c r="AZ101" s="11">
        <v>106.20768065954381</v>
      </c>
      <c r="BA101" s="11">
        <v>116.44395860532204</v>
      </c>
      <c r="BB101" s="11">
        <v>128.86667414720446</v>
      </c>
      <c r="BC101" s="11">
        <v>133.74917265827156</v>
      </c>
      <c r="BD101" s="11">
        <v>140.71496869148152</v>
      </c>
      <c r="BE101" s="11">
        <v>127.22567576926591</v>
      </c>
      <c r="BF101" s="12">
        <v>136.79147815552287</v>
      </c>
      <c r="BG101" s="13">
        <v>7.8133391700853094E-2</v>
      </c>
      <c r="BH101" s="15">
        <v>5.4252596903366701E-2</v>
      </c>
      <c r="BI101" s="14">
        <v>4.0370451321831459E-3</v>
      </c>
    </row>
    <row r="102" spans="1:61" x14ac:dyDescent="0.2">
      <c r="A102" s="8" t="s">
        <v>97</v>
      </c>
      <c r="B102" s="11">
        <v>13.092580560011635</v>
      </c>
      <c r="C102" s="11">
        <v>14.966979859034907</v>
      </c>
      <c r="D102" s="11">
        <v>18.022106835692366</v>
      </c>
      <c r="E102" s="11">
        <v>22.43462046749762</v>
      </c>
      <c r="F102" s="11">
        <v>22.039571114955333</v>
      </c>
      <c r="G102" s="11">
        <v>23.927454430596832</v>
      </c>
      <c r="H102" s="11">
        <v>20.685392004016002</v>
      </c>
      <c r="I102" s="11">
        <v>25.934842139636004</v>
      </c>
      <c r="J102" s="11">
        <v>24.215731027977601</v>
      </c>
      <c r="K102" s="11">
        <v>23.900270816957605</v>
      </c>
      <c r="L102" s="11">
        <v>23.516192779032803</v>
      </c>
      <c r="M102" s="11">
        <v>27.866585590910397</v>
      </c>
      <c r="N102" s="11">
        <v>27.964013063477601</v>
      </c>
      <c r="O102" s="11">
        <v>28.4955663572952</v>
      </c>
      <c r="P102" s="11">
        <v>30.353818222327202</v>
      </c>
      <c r="Q102" s="11">
        <v>30.1480878612184</v>
      </c>
      <c r="R102" s="11">
        <v>34.732220373695199</v>
      </c>
      <c r="S102" s="11">
        <v>33.678260882076806</v>
      </c>
      <c r="T102" s="11">
        <v>35.722472721153608</v>
      </c>
      <c r="U102" s="11">
        <v>36.690116185287202</v>
      </c>
      <c r="V102" s="11">
        <v>37.137689265915995</v>
      </c>
      <c r="W102" s="11">
        <v>43.286696243543197</v>
      </c>
      <c r="X102" s="11">
        <v>44.73927055549521</v>
      </c>
      <c r="Y102" s="11">
        <v>52.092221725964002</v>
      </c>
      <c r="Z102" s="11">
        <v>59.806092586422402</v>
      </c>
      <c r="AA102" s="11">
        <v>69.62332448783441</v>
      </c>
      <c r="AB102" s="11">
        <v>71.150145693457603</v>
      </c>
      <c r="AC102" s="11">
        <v>76.310929867316005</v>
      </c>
      <c r="AD102" s="11">
        <v>83.059396165271991</v>
      </c>
      <c r="AE102" s="11">
        <v>95.677757098909595</v>
      </c>
      <c r="AF102" s="11">
        <v>98.554628650559991</v>
      </c>
      <c r="AG102" s="11">
        <v>98.373015207035209</v>
      </c>
      <c r="AH102" s="11">
        <v>102.40399765730001</v>
      </c>
      <c r="AI102" s="11">
        <v>101.2021721454</v>
      </c>
      <c r="AJ102" s="11">
        <v>99.952506694300013</v>
      </c>
      <c r="AK102" s="11">
        <v>107.09629548941216</v>
      </c>
      <c r="AL102" s="11">
        <v>117.53554014688577</v>
      </c>
      <c r="AM102" s="11">
        <v>111.799605153933</v>
      </c>
      <c r="AN102" s="11">
        <v>103.68147850720679</v>
      </c>
      <c r="AO102" s="11">
        <v>116.19978094642201</v>
      </c>
      <c r="AP102" s="11">
        <v>127.26686081709265</v>
      </c>
      <c r="AQ102" s="11">
        <v>140.29568804943165</v>
      </c>
      <c r="AR102" s="11">
        <v>151.42339294828366</v>
      </c>
      <c r="AS102" s="11">
        <v>163.38444117040302</v>
      </c>
      <c r="AT102" s="11">
        <v>176.678872805433</v>
      </c>
      <c r="AU102" s="11">
        <v>185.33757776346266</v>
      </c>
      <c r="AV102" s="11">
        <v>192.72242848188839</v>
      </c>
      <c r="AW102" s="11">
        <v>191.96076529946004</v>
      </c>
      <c r="AX102" s="11">
        <v>191.43697071930814</v>
      </c>
      <c r="AY102" s="11">
        <v>190.99177270476309</v>
      </c>
      <c r="AZ102" s="11">
        <v>202.76037870179954</v>
      </c>
      <c r="BA102" s="11">
        <v>217.02393348569626</v>
      </c>
      <c r="BB102" s="11">
        <v>228.90444391879231</v>
      </c>
      <c r="BC102" s="11">
        <v>225.20415186749852</v>
      </c>
      <c r="BD102" s="11">
        <v>217.32005757579412</v>
      </c>
      <c r="BE102" s="11">
        <v>211.59327839304865</v>
      </c>
      <c r="BF102" s="12">
        <v>215.68344777753617</v>
      </c>
      <c r="BG102" s="13">
        <v>2.2123022884247723E-2</v>
      </c>
      <c r="BH102" s="15">
        <v>1.1319673479038173E-2</v>
      </c>
      <c r="BI102" s="14">
        <v>6.3653366765495777E-3</v>
      </c>
    </row>
    <row r="103" spans="1:61" x14ac:dyDescent="0.2">
      <c r="A103" s="8" t="s">
        <v>98</v>
      </c>
      <c r="B103" s="11">
        <v>24.871254348607639</v>
      </c>
      <c r="C103" s="11">
        <v>29.610809963791748</v>
      </c>
      <c r="D103" s="11">
        <v>32.781864578110998</v>
      </c>
      <c r="E103" s="11">
        <v>36.303338444089029</v>
      </c>
      <c r="F103" s="11">
        <v>42.484064584321999</v>
      </c>
      <c r="G103" s="11">
        <v>49.034028980407783</v>
      </c>
      <c r="H103" s="11">
        <v>52.602322391560506</v>
      </c>
      <c r="I103" s="11">
        <v>54.590029323667068</v>
      </c>
      <c r="J103" s="11">
        <v>67.747556221250903</v>
      </c>
      <c r="K103" s="11">
        <v>68.778507510568602</v>
      </c>
      <c r="L103" s="11">
        <v>75.266172866274843</v>
      </c>
      <c r="M103" s="11">
        <v>84.095876801501035</v>
      </c>
      <c r="N103" s="11">
        <v>96.22548800187721</v>
      </c>
      <c r="O103" s="11">
        <v>103.96394703299323</v>
      </c>
      <c r="P103" s="11">
        <v>119.18055054843066</v>
      </c>
      <c r="Q103" s="11">
        <v>123.4286463187797</v>
      </c>
      <c r="R103" s="11">
        <v>128.72955290569774</v>
      </c>
      <c r="S103" s="11">
        <v>129.11919305547505</v>
      </c>
      <c r="T103" s="11">
        <v>135.34804663015785</v>
      </c>
      <c r="U103" s="11">
        <v>148.03288795179083</v>
      </c>
      <c r="V103" s="11">
        <v>158.92454975022852</v>
      </c>
      <c r="W103" s="11">
        <v>169.98918574977858</v>
      </c>
      <c r="X103" s="11">
        <v>179.15284217814016</v>
      </c>
      <c r="Y103" s="11">
        <v>204.12211680722137</v>
      </c>
      <c r="Z103" s="11">
        <v>215.48221936558502</v>
      </c>
      <c r="AA103" s="11">
        <v>235.43760050487947</v>
      </c>
      <c r="AB103" s="11">
        <v>263.81890817754788</v>
      </c>
      <c r="AC103" s="11">
        <v>288.34094344213713</v>
      </c>
      <c r="AD103" s="11">
        <v>317.93134732020718</v>
      </c>
      <c r="AE103" s="11">
        <v>343.36615315700567</v>
      </c>
      <c r="AF103" s="11">
        <v>372.71421814604537</v>
      </c>
      <c r="AG103" s="11">
        <v>413.61949392903335</v>
      </c>
      <c r="AH103" s="11">
        <v>438.24577304953027</v>
      </c>
      <c r="AI103" s="11">
        <v>376.59424226141766</v>
      </c>
      <c r="AJ103" s="11">
        <v>410.50476399817256</v>
      </c>
      <c r="AK103" s="11">
        <v>437.20823959080701</v>
      </c>
      <c r="AL103" s="11">
        <v>450.61817962988499</v>
      </c>
      <c r="AM103" s="11">
        <v>468.93522130410281</v>
      </c>
      <c r="AN103" s="11">
        <v>478.29272939563486</v>
      </c>
      <c r="AO103" s="11">
        <v>487.82433402869572</v>
      </c>
      <c r="AP103" s="11">
        <v>496.44093473799512</v>
      </c>
      <c r="AQ103" s="11">
        <v>501.48801143692401</v>
      </c>
      <c r="AR103" s="11">
        <v>513.34617454058753</v>
      </c>
      <c r="AS103" s="11">
        <v>525.87190390722071</v>
      </c>
      <c r="AT103" s="11">
        <v>530.20499392239333</v>
      </c>
      <c r="AU103" s="11">
        <v>586.86619334891066</v>
      </c>
      <c r="AV103" s="11">
        <v>613.70639456577419</v>
      </c>
      <c r="AW103" s="11">
        <v>612.61495712563055</v>
      </c>
      <c r="AX103" s="11">
        <v>619.98918163698204</v>
      </c>
      <c r="AY103" s="11">
        <v>615.00624444344237</v>
      </c>
      <c r="AZ103" s="11">
        <v>622.78044161776552</v>
      </c>
      <c r="BA103" s="11">
        <v>633.17263186072705</v>
      </c>
      <c r="BB103" s="11">
        <v>641.82800083474126</v>
      </c>
      <c r="BC103" s="11">
        <v>659.11041304685136</v>
      </c>
      <c r="BD103" s="11">
        <v>635.3225847431836</v>
      </c>
      <c r="BE103" s="11">
        <v>588.84097121801983</v>
      </c>
      <c r="BF103" s="12">
        <v>603.7605941458072</v>
      </c>
      <c r="BG103" s="13">
        <v>2.8146413636270351E-2</v>
      </c>
      <c r="BH103" s="15">
        <v>-1.6325536303457566E-3</v>
      </c>
      <c r="BI103" s="14">
        <v>1.7818425536926811E-2</v>
      </c>
    </row>
    <row r="104" spans="1:61" x14ac:dyDescent="0.2">
      <c r="A104" s="8" t="s">
        <v>99</v>
      </c>
      <c r="B104" s="11">
        <v>2.5346378897937623</v>
      </c>
      <c r="C104" s="11">
        <v>2.595965823222631</v>
      </c>
      <c r="D104" s="11">
        <v>2.6589642158256286</v>
      </c>
      <c r="E104" s="11">
        <v>2.7258554927319802</v>
      </c>
      <c r="F104" s="11">
        <v>2.7858280315631716</v>
      </c>
      <c r="G104" s="11">
        <v>4.6102158284715244</v>
      </c>
      <c r="H104" s="11">
        <v>4.6911379025919997</v>
      </c>
      <c r="I104" s="11">
        <v>4.8656816432139998</v>
      </c>
      <c r="J104" s="11">
        <v>5.1965107929510008</v>
      </c>
      <c r="K104" s="11">
        <v>4.1542948566360005</v>
      </c>
      <c r="L104" s="11">
        <v>4.3117015641909999</v>
      </c>
      <c r="M104" s="11">
        <v>4.1826140503757996</v>
      </c>
      <c r="N104" s="11">
        <v>4.4905749113260001</v>
      </c>
      <c r="O104" s="11">
        <v>4.6159693475370389</v>
      </c>
      <c r="P104" s="11">
        <v>4.8555768171358009</v>
      </c>
      <c r="Q104" s="11">
        <v>4.9422419028429596</v>
      </c>
      <c r="R104" s="11">
        <v>5.1467687008017799</v>
      </c>
      <c r="S104" s="11">
        <v>5.6186425719851405</v>
      </c>
      <c r="T104" s="11">
        <v>5.8173015052621011</v>
      </c>
      <c r="U104" s="11">
        <v>5.5369399585721002</v>
      </c>
      <c r="V104" s="11">
        <v>4.8697013241536</v>
      </c>
      <c r="W104" s="11">
        <v>4.9916568157674011</v>
      </c>
      <c r="X104" s="11">
        <v>5.5991169988991008</v>
      </c>
      <c r="Y104" s="11">
        <v>5.2017068636948993</v>
      </c>
      <c r="Z104" s="11">
        <v>4.8145838028040009</v>
      </c>
      <c r="AA104" s="11">
        <v>5.3747660217565008</v>
      </c>
      <c r="AB104" s="11">
        <v>5.3624311445288999</v>
      </c>
      <c r="AC104" s="11">
        <v>6.1172798993294002</v>
      </c>
      <c r="AD104" s="11">
        <v>6.1443227472048392</v>
      </c>
      <c r="AE104" s="11">
        <v>6.6660001458523004</v>
      </c>
      <c r="AF104" s="11">
        <v>7.1009644302280597</v>
      </c>
      <c r="AG104" s="11">
        <v>8.6602746932066204</v>
      </c>
      <c r="AH104" s="11">
        <v>8.8869241986387983</v>
      </c>
      <c r="AI104" s="11">
        <v>9.2576615990885394</v>
      </c>
      <c r="AJ104" s="11">
        <v>9.9787238243377985</v>
      </c>
      <c r="AK104" s="11">
        <v>11.485149792165863</v>
      </c>
      <c r="AL104" s="11">
        <v>11.215265872265361</v>
      </c>
      <c r="AM104" s="11">
        <v>11.988150905927784</v>
      </c>
      <c r="AN104" s="11">
        <v>11.92478689689896</v>
      </c>
      <c r="AO104" s="11">
        <v>11.743993416302901</v>
      </c>
      <c r="AP104" s="11">
        <v>13.607241155715363</v>
      </c>
      <c r="AQ104" s="11">
        <v>13.869732731273842</v>
      </c>
      <c r="AR104" s="11">
        <v>14.714534499549741</v>
      </c>
      <c r="AS104" s="11">
        <v>13.55575764359636</v>
      </c>
      <c r="AT104" s="11">
        <v>13.95834633688948</v>
      </c>
      <c r="AU104" s="11">
        <v>13.999476151990811</v>
      </c>
      <c r="AV104" s="11">
        <v>16.364737048814245</v>
      </c>
      <c r="AW104" s="11">
        <v>18.210265150897467</v>
      </c>
      <c r="AX104" s="11">
        <v>15.934588641551954</v>
      </c>
      <c r="AY104" s="11">
        <v>19.635055038741719</v>
      </c>
      <c r="AZ104" s="11">
        <v>21.614767201700825</v>
      </c>
      <c r="BA104" s="11">
        <v>24.735334253988</v>
      </c>
      <c r="BB104" s="11">
        <v>24.419651347500004</v>
      </c>
      <c r="BC104" s="11">
        <v>23.417017913182406</v>
      </c>
      <c r="BD104" s="11">
        <v>25.313530211299998</v>
      </c>
      <c r="BE104" s="11">
        <v>23.797921941504406</v>
      </c>
      <c r="BF104" s="12">
        <v>22.810807240956564</v>
      </c>
      <c r="BG104" s="13">
        <v>-3.8852944409036083E-2</v>
      </c>
      <c r="BH104" s="15">
        <v>3.3768185060034428E-2</v>
      </c>
      <c r="BI104" s="14">
        <v>6.7320171969026822E-4</v>
      </c>
    </row>
    <row r="105" spans="1:61" x14ac:dyDescent="0.2">
      <c r="A105" s="8" t="s">
        <v>100</v>
      </c>
      <c r="B105" s="11">
        <v>18.847525698326141</v>
      </c>
      <c r="C105" s="11">
        <v>20.038235221373004</v>
      </c>
      <c r="D105" s="11">
        <v>21.790530145541393</v>
      </c>
      <c r="E105" s="11">
        <v>23.867890323154739</v>
      </c>
      <c r="F105" s="11">
        <v>25.229035768384154</v>
      </c>
      <c r="G105" s="11">
        <v>27.556515560951329</v>
      </c>
      <c r="H105" s="11">
        <v>33.857983764089468</v>
      </c>
      <c r="I105" s="11">
        <v>35.344837677573253</v>
      </c>
      <c r="J105" s="11">
        <v>41.496921582614135</v>
      </c>
      <c r="K105" s="11">
        <v>38.576296912783022</v>
      </c>
      <c r="L105" s="11">
        <v>41.849872726949037</v>
      </c>
      <c r="M105" s="11">
        <v>52.214745094931828</v>
      </c>
      <c r="N105" s="11">
        <v>57.13257223682799</v>
      </c>
      <c r="O105" s="11">
        <v>65.319394954633495</v>
      </c>
      <c r="P105" s="11">
        <v>67.707025098427863</v>
      </c>
      <c r="Q105" s="11">
        <v>73.621853089161377</v>
      </c>
      <c r="R105" s="11">
        <v>64.774069150811215</v>
      </c>
      <c r="S105" s="11">
        <v>67.849064165941599</v>
      </c>
      <c r="T105" s="11">
        <v>72.746809574450168</v>
      </c>
      <c r="U105" s="11">
        <v>74.704614188027222</v>
      </c>
      <c r="V105" s="11">
        <v>73.72730715651214</v>
      </c>
      <c r="W105" s="11">
        <v>85.495524147690361</v>
      </c>
      <c r="X105" s="11">
        <v>90.562269059015136</v>
      </c>
      <c r="Y105" s="11">
        <v>106.83757871687672</v>
      </c>
      <c r="Z105" s="11">
        <v>116.76565809631998</v>
      </c>
      <c r="AA105" s="11">
        <v>120.1167448988587</v>
      </c>
      <c r="AB105" s="11">
        <v>128.41787466283455</v>
      </c>
      <c r="AC105" s="11">
        <v>138.33787190188679</v>
      </c>
      <c r="AD105" s="11">
        <v>149.71495401112969</v>
      </c>
      <c r="AE105" s="11">
        <v>158.50251469496226</v>
      </c>
      <c r="AF105" s="11">
        <v>168.95443495232965</v>
      </c>
      <c r="AG105" s="11">
        <v>176.7498778461927</v>
      </c>
      <c r="AH105" s="11">
        <v>191.86862152968249</v>
      </c>
      <c r="AI105" s="11">
        <v>203.97165894201541</v>
      </c>
      <c r="AJ105" s="11">
        <v>214.82072285431931</v>
      </c>
      <c r="AK105" s="11">
        <v>232.35747424046909</v>
      </c>
      <c r="AL105" s="11">
        <v>230.14575559669063</v>
      </c>
      <c r="AM105" s="11">
        <v>239.68273224453642</v>
      </c>
      <c r="AN105" s="11">
        <v>248.91813816136559</v>
      </c>
      <c r="AO105" s="11">
        <v>258.87516002395125</v>
      </c>
      <c r="AP105" s="11">
        <v>264.13382331338278</v>
      </c>
      <c r="AQ105" s="11">
        <v>273.24536115798651</v>
      </c>
      <c r="AR105" s="11">
        <v>275.08760520329918</v>
      </c>
      <c r="AS105" s="11">
        <v>261.89286986478487</v>
      </c>
      <c r="AT105" s="11">
        <v>248.33555385226995</v>
      </c>
      <c r="AU105" s="11">
        <v>267.96976094157492</v>
      </c>
      <c r="AV105" s="11">
        <v>272.97508035730942</v>
      </c>
      <c r="AW105" s="11">
        <v>266.79304084102398</v>
      </c>
      <c r="AX105" s="11">
        <v>268.40291057383183</v>
      </c>
      <c r="AY105" s="11">
        <v>275.27984370077058</v>
      </c>
      <c r="AZ105" s="11">
        <v>275.52473518320699</v>
      </c>
      <c r="BA105" s="11">
        <v>280.75633784166479</v>
      </c>
      <c r="BB105" s="11">
        <v>286.7462885517553</v>
      </c>
      <c r="BC105" s="11">
        <v>284.68959335981242</v>
      </c>
      <c r="BD105" s="11">
        <v>279.13321612719147</v>
      </c>
      <c r="BE105" s="11">
        <v>264.60077745185686</v>
      </c>
      <c r="BF105" s="12">
        <v>279.23449320965278</v>
      </c>
      <c r="BG105" s="13">
        <v>5.8196131979964649E-2</v>
      </c>
      <c r="BH105" s="15">
        <v>2.2697115038128324E-3</v>
      </c>
      <c r="BI105" s="14">
        <v>8.2408806948340088E-3</v>
      </c>
    </row>
    <row r="106" spans="1:61" x14ac:dyDescent="0.2">
      <c r="A106" s="8" t="s">
        <v>101</v>
      </c>
      <c r="B106" s="11">
        <v>7.3668859639999997</v>
      </c>
      <c r="C106" s="11">
        <v>8.7439073650000019</v>
      </c>
      <c r="D106" s="11">
        <v>9.9006741540000007</v>
      </c>
      <c r="E106" s="11">
        <v>12.985646962000001</v>
      </c>
      <c r="F106" s="11">
        <v>14.063613007000001</v>
      </c>
      <c r="G106" s="11">
        <v>16.258675998899999</v>
      </c>
      <c r="H106" s="11">
        <v>17.899369072659997</v>
      </c>
      <c r="I106" s="11">
        <v>22.296594282050403</v>
      </c>
      <c r="J106" s="11">
        <v>23.616328170485602</v>
      </c>
      <c r="K106" s="11">
        <v>24.276611492358398</v>
      </c>
      <c r="L106" s="11">
        <v>26.112678511384001</v>
      </c>
      <c r="M106" s="11">
        <v>27.577938943464002</v>
      </c>
      <c r="N106" s="11">
        <v>30.8912527093288</v>
      </c>
      <c r="O106" s="11">
        <v>34.075425807708001</v>
      </c>
      <c r="P106" s="11">
        <v>35.61100244826001</v>
      </c>
      <c r="Q106" s="11">
        <v>37.366350474880001</v>
      </c>
      <c r="R106" s="11">
        <v>36.080983707991997</v>
      </c>
      <c r="S106" s="11">
        <v>35.691915354512801</v>
      </c>
      <c r="T106" s="11">
        <v>39.327768135064801</v>
      </c>
      <c r="U106" s="11">
        <v>43.278900388055995</v>
      </c>
      <c r="V106" s="11">
        <v>46.060459689284805</v>
      </c>
      <c r="W106" s="11">
        <v>47.775916189507797</v>
      </c>
      <c r="X106" s="11">
        <v>56.421785444508039</v>
      </c>
      <c r="Y106" s="11">
        <v>63.768148147322449</v>
      </c>
      <c r="Z106" s="11">
        <v>74.00915306749387</v>
      </c>
      <c r="AA106" s="11">
        <v>89.400789278260746</v>
      </c>
      <c r="AB106" s="11">
        <v>99.095497603828193</v>
      </c>
      <c r="AC106" s="11">
        <v>108.67058486695015</v>
      </c>
      <c r="AD106" s="11">
        <v>122.54510149226645</v>
      </c>
      <c r="AE106" s="11">
        <v>137.31193258581186</v>
      </c>
      <c r="AF106" s="11">
        <v>154.0935871264989</v>
      </c>
      <c r="AG106" s="11">
        <v>172.01769334371582</v>
      </c>
      <c r="AH106" s="11">
        <v>178.76857163323774</v>
      </c>
      <c r="AI106" s="11">
        <v>162.54276823834158</v>
      </c>
      <c r="AJ106" s="11">
        <v>168.625943109373</v>
      </c>
      <c r="AK106" s="11">
        <v>169.65466593921218</v>
      </c>
      <c r="AL106" s="11">
        <v>176.66047079150627</v>
      </c>
      <c r="AM106" s="11">
        <v>187.87674342896236</v>
      </c>
      <c r="AN106" s="11">
        <v>197.31596918437242</v>
      </c>
      <c r="AO106" s="11">
        <v>216.15990840640507</v>
      </c>
      <c r="AP106" s="11">
        <v>223.89735377606212</v>
      </c>
      <c r="AQ106" s="11">
        <v>225.757364217504</v>
      </c>
      <c r="AR106" s="11">
        <v>234.51931443798142</v>
      </c>
      <c r="AS106" s="11">
        <v>235.83469634912242</v>
      </c>
      <c r="AT106" s="11">
        <v>235.89270997556633</v>
      </c>
      <c r="AU106" s="11">
        <v>248.80329280611042</v>
      </c>
      <c r="AV106" s="11">
        <v>249.27057856105904</v>
      </c>
      <c r="AW106" s="11">
        <v>266.68593464162325</v>
      </c>
      <c r="AX106" s="11">
        <v>265.76140831640197</v>
      </c>
      <c r="AY106" s="11">
        <v>273.6624809044244</v>
      </c>
      <c r="AZ106" s="11">
        <v>281.07715000586859</v>
      </c>
      <c r="BA106" s="11">
        <v>286.80561579459533</v>
      </c>
      <c r="BB106" s="11">
        <v>287.5114557818377</v>
      </c>
      <c r="BC106" s="11">
        <v>293.18253509717363</v>
      </c>
      <c r="BD106" s="11">
        <v>288.39612644874779</v>
      </c>
      <c r="BE106" s="11">
        <v>270.00449181975063</v>
      </c>
      <c r="BF106" s="12">
        <v>269.37665399485854</v>
      </c>
      <c r="BG106" s="13">
        <v>4.0806878614585429E-4</v>
      </c>
      <c r="BH106" s="15">
        <v>7.7873280983855597E-3</v>
      </c>
      <c r="BI106" s="14">
        <v>7.9499521782879466E-3</v>
      </c>
    </row>
    <row r="107" spans="1:61" x14ac:dyDescent="0.2">
      <c r="A107" s="8" t="s">
        <v>102</v>
      </c>
      <c r="B107" s="11">
        <v>8.2264654826344525</v>
      </c>
      <c r="C107" s="11">
        <v>13.943996822971076</v>
      </c>
      <c r="D107" s="11">
        <v>19.045887619325221</v>
      </c>
      <c r="E107" s="11">
        <v>19.795273947433241</v>
      </c>
      <c r="F107" s="11">
        <v>23.276364618104353</v>
      </c>
      <c r="G107" s="11">
        <v>24.282179872480651</v>
      </c>
      <c r="H107" s="11">
        <v>21.845811783101801</v>
      </c>
      <c r="I107" s="11">
        <v>21.11919730161128</v>
      </c>
      <c r="J107" s="11">
        <v>22.700246508560802</v>
      </c>
      <c r="K107" s="11">
        <v>17.295286477767441</v>
      </c>
      <c r="L107" s="11">
        <v>19.762352166136182</v>
      </c>
      <c r="M107" s="11">
        <v>12.052431432646845</v>
      </c>
      <c r="N107" s="11">
        <v>12.863038280653736</v>
      </c>
      <c r="O107" s="11">
        <v>13.07570627025752</v>
      </c>
      <c r="P107" s="11">
        <v>13.89414917780177</v>
      </c>
      <c r="Q107" s="11">
        <v>14.939786599705243</v>
      </c>
      <c r="R107" s="11">
        <v>15.196125101035097</v>
      </c>
      <c r="S107" s="11">
        <v>16.357117667151471</v>
      </c>
      <c r="T107" s="11">
        <v>17.338861057955501</v>
      </c>
      <c r="U107" s="11">
        <v>17.19853794145784</v>
      </c>
      <c r="V107" s="11">
        <v>17.432023988718381</v>
      </c>
      <c r="W107" s="11">
        <v>19.028281083523613</v>
      </c>
      <c r="X107" s="11">
        <v>21.531364861141665</v>
      </c>
      <c r="Y107" s="11">
        <v>20.982772570311113</v>
      </c>
      <c r="Z107" s="11">
        <v>17.929745766037993</v>
      </c>
      <c r="AA107" s="11">
        <v>17.956835930797684</v>
      </c>
      <c r="AB107" s="11">
        <v>17.529964745744312</v>
      </c>
      <c r="AC107" s="11">
        <v>18.435966837657535</v>
      </c>
      <c r="AD107" s="11">
        <v>20.684662847600002</v>
      </c>
      <c r="AE107" s="11">
        <v>23.0691610328</v>
      </c>
      <c r="AF107" s="11">
        <v>27.414227980221554</v>
      </c>
      <c r="AG107" s="11">
        <v>31.39410890632923</v>
      </c>
      <c r="AH107" s="11">
        <v>38.030811537594758</v>
      </c>
      <c r="AI107" s="11">
        <v>41.52215049122826</v>
      </c>
      <c r="AJ107" s="11">
        <v>40.61500122403713</v>
      </c>
      <c r="AK107" s="11">
        <v>47.49222200549579</v>
      </c>
      <c r="AL107" s="11">
        <v>51.942190584893972</v>
      </c>
      <c r="AM107" s="11">
        <v>58.141932212137775</v>
      </c>
      <c r="AN107" s="11">
        <v>63.526914504904774</v>
      </c>
      <c r="AO107" s="11">
        <v>82.000943835213107</v>
      </c>
      <c r="AP107" s="11">
        <v>87.548015940238798</v>
      </c>
      <c r="AQ107" s="11">
        <v>73.448196015188913</v>
      </c>
      <c r="AR107" s="11">
        <v>80.447920304544311</v>
      </c>
      <c r="AS107" s="11">
        <v>105.19008867660011</v>
      </c>
      <c r="AT107" s="11">
        <v>103.31391839714706</v>
      </c>
      <c r="AU107" s="11">
        <v>122.82911251847501</v>
      </c>
      <c r="AV107" s="11">
        <v>132.11411047185842</v>
      </c>
      <c r="AW107" s="11">
        <v>129.72532505374576</v>
      </c>
      <c r="AX107" s="11">
        <v>134.49029094280473</v>
      </c>
      <c r="AY107" s="11">
        <v>150.97983649768375</v>
      </c>
      <c r="AZ107" s="11">
        <v>184.19449480573596</v>
      </c>
      <c r="BA107" s="11">
        <v>198.6999997037347</v>
      </c>
      <c r="BB107" s="11">
        <v>200.41590906012743</v>
      </c>
      <c r="BC107" s="11">
        <v>241.88851758831299</v>
      </c>
      <c r="BD107" s="11">
        <v>292.60035379006621</v>
      </c>
      <c r="BE107" s="11">
        <v>276.31911114955477</v>
      </c>
      <c r="BF107" s="12">
        <v>272.69526506312445</v>
      </c>
      <c r="BG107" s="13">
        <v>-1.0410918590541773E-2</v>
      </c>
      <c r="BH107" s="15">
        <v>7.5159357804474913E-2</v>
      </c>
      <c r="BI107" s="14">
        <v>8.0478923631547277E-3</v>
      </c>
    </row>
    <row r="108" spans="1:61" x14ac:dyDescent="0.2">
      <c r="A108" s="8" t="s">
        <v>103</v>
      </c>
      <c r="B108" s="11">
        <v>125.19646411766972</v>
      </c>
      <c r="C108" s="11">
        <v>134.63027218821827</v>
      </c>
      <c r="D108" s="11">
        <v>148.33957042769134</v>
      </c>
      <c r="E108" s="11">
        <v>163.53241572424375</v>
      </c>
      <c r="F108" s="11">
        <v>172.61921939613472</v>
      </c>
      <c r="G108" s="11">
        <v>187.52421332412234</v>
      </c>
      <c r="H108" s="11">
        <v>200.11196584849699</v>
      </c>
      <c r="I108" s="11">
        <v>214.82441625033661</v>
      </c>
      <c r="J108" s="11">
        <v>218.20121496456716</v>
      </c>
      <c r="K108" s="11">
        <v>228.85576524227565</v>
      </c>
      <c r="L108" s="11">
        <v>231.16610710014166</v>
      </c>
      <c r="M108" s="11">
        <v>248.75823695101354</v>
      </c>
      <c r="N108" s="11">
        <v>260.8388399349829</v>
      </c>
      <c r="O108" s="11">
        <v>274.85532924449876</v>
      </c>
      <c r="P108" s="11">
        <v>294.47018304059424</v>
      </c>
      <c r="Q108" s="11">
        <v>311.95078026304418</v>
      </c>
      <c r="R108" s="11">
        <v>325.45231188664195</v>
      </c>
      <c r="S108" s="11">
        <v>338.10744641101087</v>
      </c>
      <c r="T108" s="11">
        <v>351.3922704888621</v>
      </c>
      <c r="U108" s="11">
        <v>363.37119817465054</v>
      </c>
      <c r="V108" s="11">
        <v>375.32773813675317</v>
      </c>
      <c r="W108" s="11">
        <v>385.86427639936983</v>
      </c>
      <c r="X108" s="11">
        <v>374.94853213535623</v>
      </c>
      <c r="Y108" s="11">
        <v>384.49298566298398</v>
      </c>
      <c r="Z108" s="11">
        <v>383.31918857264191</v>
      </c>
      <c r="AA108" s="11">
        <v>384.33268554885171</v>
      </c>
      <c r="AB108" s="11">
        <v>375.65454230372529</v>
      </c>
      <c r="AC108" s="11">
        <v>349.36276656470858</v>
      </c>
      <c r="AD108" s="11">
        <v>341.60464375773557</v>
      </c>
      <c r="AE108" s="11">
        <v>339.83395019710287</v>
      </c>
      <c r="AF108" s="11">
        <v>335.80100426159129</v>
      </c>
      <c r="AG108" s="11">
        <v>319.02687776892884</v>
      </c>
      <c r="AH108" s="11">
        <v>323.50385679982622</v>
      </c>
      <c r="AI108" s="11">
        <v>311.93176052246986</v>
      </c>
      <c r="AJ108" s="11">
        <v>324.73291775575137</v>
      </c>
      <c r="AK108" s="11">
        <v>347.848250459371</v>
      </c>
      <c r="AL108" s="11">
        <v>363.63255868768641</v>
      </c>
      <c r="AM108" s="11">
        <v>351.53117709303757</v>
      </c>
      <c r="AN108" s="11">
        <v>355.09043486268115</v>
      </c>
      <c r="AO108" s="11">
        <v>370.76206828597248</v>
      </c>
      <c r="AP108" s="11">
        <v>393.38085922944248</v>
      </c>
      <c r="AQ108" s="11">
        <v>416.06043353443874</v>
      </c>
      <c r="AR108" s="11">
        <v>411.18567954154236</v>
      </c>
      <c r="AS108" s="11">
        <v>434.31194616904918</v>
      </c>
      <c r="AT108" s="11">
        <v>417.00105565906256</v>
      </c>
      <c r="AU108" s="11">
        <v>438.87120017559664</v>
      </c>
      <c r="AV108" s="11">
        <v>431.5219141778162</v>
      </c>
      <c r="AW108" s="11">
        <v>443.33532678695894</v>
      </c>
      <c r="AX108" s="11">
        <v>422.2491520051023</v>
      </c>
      <c r="AY108" s="11">
        <v>447.70021954901461</v>
      </c>
      <c r="AZ108" s="11">
        <v>476.12503186242259</v>
      </c>
      <c r="BA108" s="11">
        <v>519.58836591532713</v>
      </c>
      <c r="BB108" s="11">
        <v>597.85772998729249</v>
      </c>
      <c r="BC108" s="11">
        <v>613.080287341754</v>
      </c>
      <c r="BD108" s="11">
        <v>640.99664910753631</v>
      </c>
      <c r="BE108" s="11">
        <v>630.35598083971672</v>
      </c>
      <c r="BF108" s="12">
        <v>637.9510299625033</v>
      </c>
      <c r="BG108" s="13">
        <v>1.482156185990946E-2</v>
      </c>
      <c r="BH108" s="15">
        <v>3.9868562502949345E-2</v>
      </c>
      <c r="BI108" s="14">
        <v>1.8827467432973026E-2</v>
      </c>
    </row>
    <row r="109" spans="1:61" s="4" customFormat="1" x14ac:dyDescent="0.2">
      <c r="A109" s="16" t="s">
        <v>104</v>
      </c>
      <c r="B109" s="17">
        <v>1434.7167662877698</v>
      </c>
      <c r="C109" s="17">
        <v>1552.9740146652609</v>
      </c>
      <c r="D109" s="17">
        <v>1620.050017772719</v>
      </c>
      <c r="E109" s="17">
        <v>1725.8218203160247</v>
      </c>
      <c r="F109" s="17">
        <v>1963.0067478873568</v>
      </c>
      <c r="G109" s="17">
        <v>2238.5057787590631</v>
      </c>
      <c r="H109" s="17">
        <v>2449.5486854867136</v>
      </c>
      <c r="I109" s="17">
        <v>2589.1062875496987</v>
      </c>
      <c r="J109" s="17">
        <v>2791.7970550089117</v>
      </c>
      <c r="K109" s="17">
        <v>2832.2638968874835</v>
      </c>
      <c r="L109" s="17">
        <v>2935.1312423573845</v>
      </c>
      <c r="M109" s="17">
        <v>3065.8186196390056</v>
      </c>
      <c r="N109" s="17">
        <v>3255.1548784392139</v>
      </c>
      <c r="O109" s="17">
        <v>3389.1268843445268</v>
      </c>
      <c r="P109" s="17">
        <v>3526.5389370017001</v>
      </c>
      <c r="Q109" s="17">
        <v>3546.8640378476048</v>
      </c>
      <c r="R109" s="17">
        <v>3564.8144555702256</v>
      </c>
      <c r="S109" s="17">
        <v>3599.3771415898468</v>
      </c>
      <c r="T109" s="17">
        <v>3744.1753935936381</v>
      </c>
      <c r="U109" s="17">
        <v>4020.3146169142778</v>
      </c>
      <c r="V109" s="17">
        <v>4149.7598749838044</v>
      </c>
      <c r="W109" s="17">
        <v>4303.0396806609106</v>
      </c>
      <c r="X109" s="17">
        <v>4543.1533248389651</v>
      </c>
      <c r="Y109" s="17">
        <v>4889.20267551498</v>
      </c>
      <c r="Z109" s="17">
        <v>5129.1016493393217</v>
      </c>
      <c r="AA109" s="17">
        <v>5327.7748740280431</v>
      </c>
      <c r="AB109" s="17">
        <v>5579.3762213731889</v>
      </c>
      <c r="AC109" s="17">
        <v>5834.2944172905236</v>
      </c>
      <c r="AD109" s="17">
        <v>6141.8570075912476</v>
      </c>
      <c r="AE109" s="17">
        <v>6469.6785552309166</v>
      </c>
      <c r="AF109" s="17">
        <v>6737.2024519560764</v>
      </c>
      <c r="AG109" s="17">
        <v>7052.1890390958779</v>
      </c>
      <c r="AH109" s="17">
        <v>7197.0079233676224</v>
      </c>
      <c r="AI109" s="17">
        <v>7141.5746785622869</v>
      </c>
      <c r="AJ109" s="17">
        <v>7421.6780553583831</v>
      </c>
      <c r="AK109" s="17">
        <v>7662.0523166042849</v>
      </c>
      <c r="AL109" s="17">
        <v>7917.2163662261082</v>
      </c>
      <c r="AM109" s="17">
        <v>8347.2578147746735</v>
      </c>
      <c r="AN109" s="17">
        <v>9216.9001309927698</v>
      </c>
      <c r="AO109" s="17">
        <v>10197.475093775076</v>
      </c>
      <c r="AP109" s="17">
        <v>11154.557948183974</v>
      </c>
      <c r="AQ109" s="17">
        <v>11835.681908218869</v>
      </c>
      <c r="AR109" s="17">
        <v>12622.362030547678</v>
      </c>
      <c r="AS109" s="17">
        <v>12931.155121019581</v>
      </c>
      <c r="AT109" s="17">
        <v>13215.135667987137</v>
      </c>
      <c r="AU109" s="17">
        <v>13959.745563564224</v>
      </c>
      <c r="AV109" s="17">
        <v>14813.450033890236</v>
      </c>
      <c r="AW109" s="17">
        <v>15264.685722991962</v>
      </c>
      <c r="AX109" s="17">
        <v>15555.382059430691</v>
      </c>
      <c r="AY109" s="17">
        <v>15790.418630973016</v>
      </c>
      <c r="AZ109" s="17">
        <v>15910.214357747205</v>
      </c>
      <c r="BA109" s="17">
        <v>16091.533517042699</v>
      </c>
      <c r="BB109" s="17">
        <v>16486.745157580015</v>
      </c>
      <c r="BC109" s="17">
        <v>16965.367305288328</v>
      </c>
      <c r="BD109" s="17">
        <v>17249.890359429857</v>
      </c>
      <c r="BE109" s="17">
        <v>16829.011633679729</v>
      </c>
      <c r="BF109" s="17">
        <v>17734.616343755104</v>
      </c>
      <c r="BG109" s="18">
        <v>5.6699271521605699E-2</v>
      </c>
      <c r="BH109" s="18">
        <v>1.81612354472791E-2</v>
      </c>
      <c r="BI109" s="18">
        <v>0.52339113186782671</v>
      </c>
    </row>
    <row r="110" spans="1:61" x14ac:dyDescent="0.2">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c r="BF110" s="12"/>
      <c r="BG110" s="13"/>
      <c r="BH110" s="15"/>
      <c r="BI110" s="14"/>
    </row>
    <row r="111" spans="1:61" s="25" customFormat="1" x14ac:dyDescent="0.2">
      <c r="A111" s="22" t="s">
        <v>105</v>
      </c>
      <c r="B111" s="23">
        <v>11192.771667424597</v>
      </c>
      <c r="C111" s="23">
        <v>11696.61317280193</v>
      </c>
      <c r="D111" s="23">
        <v>12059.043302785743</v>
      </c>
      <c r="E111" s="23">
        <v>12704.797817206143</v>
      </c>
      <c r="F111" s="23">
        <v>13489.212756900642</v>
      </c>
      <c r="G111" s="23">
        <v>14297.026520158062</v>
      </c>
      <c r="H111" s="23">
        <v>14766.092743518786</v>
      </c>
      <c r="I111" s="23">
        <v>15464.835351694412</v>
      </c>
      <c r="J111" s="23">
        <v>16335.38171010959</v>
      </c>
      <c r="K111" s="23">
        <v>16244.437301796454</v>
      </c>
      <c r="L111" s="23">
        <v>16217.445496458249</v>
      </c>
      <c r="M111" s="23">
        <v>17086.00819749041</v>
      </c>
      <c r="N111" s="23">
        <v>17637.750925598571</v>
      </c>
      <c r="O111" s="23">
        <v>17995.505616905004</v>
      </c>
      <c r="P111" s="23">
        <v>18564.244530906984</v>
      </c>
      <c r="Q111" s="23">
        <v>18382.407375698895</v>
      </c>
      <c r="R111" s="23">
        <v>18154.921408975595</v>
      </c>
      <c r="S111" s="23">
        <v>17992.041004582734</v>
      </c>
      <c r="T111" s="23">
        <v>18132.343209898117</v>
      </c>
      <c r="U111" s="23">
        <v>18830.934184515281</v>
      </c>
      <c r="V111" s="23">
        <v>19217.287408863431</v>
      </c>
      <c r="W111" s="23">
        <v>19541.967314378111</v>
      </c>
      <c r="X111" s="23">
        <v>20149.726019517442</v>
      </c>
      <c r="Y111" s="23">
        <v>20815.878181227279</v>
      </c>
      <c r="Z111" s="23">
        <v>21194.779646457559</v>
      </c>
      <c r="AA111" s="23">
        <v>21306.320503820807</v>
      </c>
      <c r="AB111" s="23">
        <v>21315.369056678643</v>
      </c>
      <c r="AC111" s="23">
        <v>21394.314597778801</v>
      </c>
      <c r="AD111" s="23">
        <v>21456.941838131446</v>
      </c>
      <c r="AE111" s="23">
        <v>21675.598566865167</v>
      </c>
      <c r="AF111" s="23">
        <v>21976.360179729785</v>
      </c>
      <c r="AG111" s="23">
        <v>22574.918896681596</v>
      </c>
      <c r="AH111" s="23">
        <v>22736.834796770061</v>
      </c>
      <c r="AI111" s="23">
        <v>22806.66663760136</v>
      </c>
      <c r="AJ111" s="23">
        <v>23091.31968075029</v>
      </c>
      <c r="AK111" s="23">
        <v>23641.180789511338</v>
      </c>
      <c r="AL111" s="23">
        <v>23966.345402597228</v>
      </c>
      <c r="AM111" s="23">
        <v>24511.858303088429</v>
      </c>
      <c r="AN111" s="23">
        <v>25723.491559203492</v>
      </c>
      <c r="AO111" s="23">
        <v>27064.858680943235</v>
      </c>
      <c r="AP111" s="23">
        <v>28141.375367092609</v>
      </c>
      <c r="AQ111" s="23">
        <v>29026.720507290171</v>
      </c>
      <c r="AR111" s="23">
        <v>30059.361044020152</v>
      </c>
      <c r="AS111" s="23">
        <v>30329.157687660845</v>
      </c>
      <c r="AT111" s="23">
        <v>29684.394725630347</v>
      </c>
      <c r="AU111" s="23">
        <v>31028.828558716326</v>
      </c>
      <c r="AV111" s="23">
        <v>31904.588137002142</v>
      </c>
      <c r="AW111" s="23">
        <v>32241.138783325347</v>
      </c>
      <c r="AX111" s="23">
        <v>32710.863430448506</v>
      </c>
      <c r="AY111" s="23">
        <v>32820.155395611211</v>
      </c>
      <c r="AZ111" s="23">
        <v>32837.367072181798</v>
      </c>
      <c r="BA111" s="23">
        <v>33020.625498280315</v>
      </c>
      <c r="BB111" s="23">
        <v>33426.425687418683</v>
      </c>
      <c r="BC111" s="23">
        <v>34148.530461558403</v>
      </c>
      <c r="BD111" s="23">
        <v>34095.786971947375</v>
      </c>
      <c r="BE111" s="23">
        <v>32078.538101205319</v>
      </c>
      <c r="BF111" s="23">
        <v>33884.059671522431</v>
      </c>
      <c r="BG111" s="24">
        <v>5.9178339253612489E-2</v>
      </c>
      <c r="BH111" s="24">
        <v>6.0376394547894119E-3</v>
      </c>
      <c r="BI111" s="24">
        <v>1</v>
      </c>
    </row>
    <row r="112" spans="1:61" x14ac:dyDescent="0.2">
      <c r="A112" s="2" t="s">
        <v>106</v>
      </c>
      <c r="B112" s="11">
        <v>7700.0140344818101</v>
      </c>
      <c r="C112" s="11">
        <v>8001.7706199687482</v>
      </c>
      <c r="D112" s="11">
        <v>8271.2539408104203</v>
      </c>
      <c r="E112" s="11">
        <v>8782.7679026772657</v>
      </c>
      <c r="F112" s="11">
        <v>9307.9521038648309</v>
      </c>
      <c r="G112" s="11">
        <v>9793.0525569573783</v>
      </c>
      <c r="H112" s="11">
        <v>9937.2526422996543</v>
      </c>
      <c r="I112" s="11">
        <v>10366.607937302608</v>
      </c>
      <c r="J112" s="11">
        <v>10964.135152001883</v>
      </c>
      <c r="K112" s="11">
        <v>10686.95237816181</v>
      </c>
      <c r="L112" s="11">
        <v>10337.830804646979</v>
      </c>
      <c r="M112" s="11">
        <v>10930.269772379266</v>
      </c>
      <c r="N112" s="11">
        <v>11127.454704669781</v>
      </c>
      <c r="O112" s="11">
        <v>11169.948786970765</v>
      </c>
      <c r="P112" s="11">
        <v>11466.143792446159</v>
      </c>
      <c r="Q112" s="11">
        <v>11178.315109417485</v>
      </c>
      <c r="R112" s="11">
        <v>10826.070543728454</v>
      </c>
      <c r="S112" s="11">
        <v>10443.689100550277</v>
      </c>
      <c r="T112" s="11">
        <v>10339.94355544158</v>
      </c>
      <c r="U112" s="11">
        <v>10728.212704541889</v>
      </c>
      <c r="V112" s="11">
        <v>10919.819694994791</v>
      </c>
      <c r="W112" s="11">
        <v>10970.509478267917</v>
      </c>
      <c r="X112" s="11">
        <v>11220.427289479196</v>
      </c>
      <c r="Y112" s="11">
        <v>11550.564270176199</v>
      </c>
      <c r="Z112" s="11">
        <v>11752.807489379333</v>
      </c>
      <c r="AA112" s="11">
        <v>11693.352992246824</v>
      </c>
      <c r="AB112" s="11">
        <v>11686.587871898966</v>
      </c>
      <c r="AC112" s="11">
        <v>11724.174076812735</v>
      </c>
      <c r="AD112" s="11">
        <v>11804.376362623034</v>
      </c>
      <c r="AE112" s="11">
        <v>11979.634457740058</v>
      </c>
      <c r="AF112" s="11">
        <v>12142.176080188279</v>
      </c>
      <c r="AG112" s="11">
        <v>12561.342860748717</v>
      </c>
      <c r="AH112" s="11">
        <v>12667.245531986449</v>
      </c>
      <c r="AI112" s="11">
        <v>12691.598400575114</v>
      </c>
      <c r="AJ112" s="11">
        <v>12783.751574390226</v>
      </c>
      <c r="AK112" s="11">
        <v>13056.351920336505</v>
      </c>
      <c r="AL112" s="11">
        <v>13021.326471441873</v>
      </c>
      <c r="AM112" s="11">
        <v>13101.123792885859</v>
      </c>
      <c r="AN112" s="11">
        <v>13345.344059152485</v>
      </c>
      <c r="AO112" s="11">
        <v>13504.345834347267</v>
      </c>
      <c r="AP112" s="11">
        <v>13613.346402102046</v>
      </c>
      <c r="AQ112" s="11">
        <v>13605.6122082112</v>
      </c>
      <c r="AR112" s="11">
        <v>13719.401926680801</v>
      </c>
      <c r="AS112" s="11">
        <v>13495.542212408352</v>
      </c>
      <c r="AT112" s="11">
        <v>12580.46475121715</v>
      </c>
      <c r="AU112" s="11">
        <v>13024.351255902784</v>
      </c>
      <c r="AV112" s="11">
        <v>12842.35324815503</v>
      </c>
      <c r="AW112" s="11">
        <v>12655.693567159105</v>
      </c>
      <c r="AX112" s="11">
        <v>12741.258734483001</v>
      </c>
      <c r="AY112" s="11">
        <v>12518.719259772908</v>
      </c>
      <c r="AZ112" s="11">
        <v>12436.160206834149</v>
      </c>
      <c r="BA112" s="11">
        <v>12348.520850449091</v>
      </c>
      <c r="BB112" s="11">
        <v>12346.529715166946</v>
      </c>
      <c r="BC112" s="11">
        <v>12459.379333624547</v>
      </c>
      <c r="BD112" s="11">
        <v>12083.476901338556</v>
      </c>
      <c r="BE112" s="11">
        <v>10744.679099283099</v>
      </c>
      <c r="BF112" s="12">
        <v>11292.514414443893</v>
      </c>
      <c r="BG112" s="15">
        <v>5.3866076917590044E-2</v>
      </c>
      <c r="BH112" s="15">
        <v>-1.2778501800752351E-2</v>
      </c>
      <c r="BI112" s="15">
        <v>0.33326922818326254</v>
      </c>
    </row>
    <row r="113" spans="1:61" x14ac:dyDescent="0.2">
      <c r="A113" s="2" t="s">
        <v>107</v>
      </c>
      <c r="B113" s="11">
        <v>3492.7576329427798</v>
      </c>
      <c r="C113" s="11">
        <v>3694.8425528331841</v>
      </c>
      <c r="D113" s="11">
        <v>3787.7893619753359</v>
      </c>
      <c r="E113" s="11">
        <v>3922.0299145288809</v>
      </c>
      <c r="F113" s="11">
        <v>4181.260653035808</v>
      </c>
      <c r="G113" s="11">
        <v>4503.9739632006867</v>
      </c>
      <c r="H113" s="11">
        <v>4828.8401012191289</v>
      </c>
      <c r="I113" s="11">
        <v>5098.2274143918048</v>
      </c>
      <c r="J113" s="11">
        <v>5371.2465581077049</v>
      </c>
      <c r="K113" s="11">
        <v>5557.4849236346445</v>
      </c>
      <c r="L113" s="11">
        <v>5879.6146918112709</v>
      </c>
      <c r="M113" s="11">
        <v>6155.7384251111362</v>
      </c>
      <c r="N113" s="11">
        <v>6510.2962209287871</v>
      </c>
      <c r="O113" s="11">
        <v>6825.5568299342367</v>
      </c>
      <c r="P113" s="11">
        <v>7098.1007384608192</v>
      </c>
      <c r="Q113" s="11">
        <v>7204.0922662814128</v>
      </c>
      <c r="R113" s="11">
        <v>7328.850865247151</v>
      </c>
      <c r="S113" s="11">
        <v>7548.35190403247</v>
      </c>
      <c r="T113" s="11">
        <v>7792.3996544565434</v>
      </c>
      <c r="U113" s="11">
        <v>8102.721479973382</v>
      </c>
      <c r="V113" s="11">
        <v>8297.4677138686311</v>
      </c>
      <c r="W113" s="11">
        <v>8571.4578361101921</v>
      </c>
      <c r="X113" s="11">
        <v>8929.2987300382629</v>
      </c>
      <c r="Y113" s="11">
        <v>9265.3139110510747</v>
      </c>
      <c r="Z113" s="11">
        <v>9441.9721570782403</v>
      </c>
      <c r="AA113" s="11">
        <v>9612.9675115739883</v>
      </c>
      <c r="AB113" s="11">
        <v>9628.7811847796711</v>
      </c>
      <c r="AC113" s="11">
        <v>9670.1405209660697</v>
      </c>
      <c r="AD113" s="11">
        <v>9652.5654755084288</v>
      </c>
      <c r="AE113" s="11">
        <v>9695.9641091251051</v>
      </c>
      <c r="AF113" s="11">
        <v>9834.1840995414914</v>
      </c>
      <c r="AG113" s="11">
        <v>10013.576035932874</v>
      </c>
      <c r="AH113" s="11">
        <v>10069.589264783608</v>
      </c>
      <c r="AI113" s="11">
        <v>10115.068237026231</v>
      </c>
      <c r="AJ113" s="11">
        <v>10307.56810636009</v>
      </c>
      <c r="AK113" s="11">
        <v>10584.828869174822</v>
      </c>
      <c r="AL113" s="11">
        <v>10945.018931155359</v>
      </c>
      <c r="AM113" s="11">
        <v>11410.734510202557</v>
      </c>
      <c r="AN113" s="11">
        <v>12378.147500051015</v>
      </c>
      <c r="AO113" s="11">
        <v>13560.512846595984</v>
      </c>
      <c r="AP113" s="11">
        <v>14528.028964990561</v>
      </c>
      <c r="AQ113" s="11">
        <v>15421.108299078986</v>
      </c>
      <c r="AR113" s="11">
        <v>16339.959117339322</v>
      </c>
      <c r="AS113" s="11">
        <v>16833.615475252493</v>
      </c>
      <c r="AT113" s="11">
        <v>17103.929974413182</v>
      </c>
      <c r="AU113" s="11">
        <v>18004.47730281355</v>
      </c>
      <c r="AV113" s="11">
        <v>19062.234888847117</v>
      </c>
      <c r="AW113" s="11">
        <v>19585.445216166238</v>
      </c>
      <c r="AX113" s="11">
        <v>19969.604695965489</v>
      </c>
      <c r="AY113" s="11">
        <v>20301.436135838307</v>
      </c>
      <c r="AZ113" s="11">
        <v>20401.206865347664</v>
      </c>
      <c r="BA113" s="11">
        <v>20672.104647831224</v>
      </c>
      <c r="BB113" s="11">
        <v>21079.89597225175</v>
      </c>
      <c r="BC113" s="11">
        <v>21689.151127933852</v>
      </c>
      <c r="BD113" s="11">
        <v>22012.31007060883</v>
      </c>
      <c r="BE113" s="11">
        <v>21333.859001922221</v>
      </c>
      <c r="BF113" s="12">
        <v>22591.545257078531</v>
      </c>
      <c r="BG113" s="15">
        <v>6.1853830550645084E-2</v>
      </c>
      <c r="BH113" s="15">
        <v>1.7131752254272214E-2</v>
      </c>
      <c r="BI113" s="15">
        <v>0.66673077181673723</v>
      </c>
    </row>
    <row r="114" spans="1:61" x14ac:dyDescent="0.2">
      <c r="A114" s="26" t="s">
        <v>108</v>
      </c>
      <c r="B114" s="27">
        <v>2616.3858670011991</v>
      </c>
      <c r="C114" s="27">
        <v>2663.1802534694166</v>
      </c>
      <c r="D114" s="27">
        <v>2742.0477045565162</v>
      </c>
      <c r="E114" s="27">
        <v>2923.8333701044289</v>
      </c>
      <c r="F114" s="27">
        <v>3148.0768665186711</v>
      </c>
      <c r="G114" s="27">
        <v>3332.435673802469</v>
      </c>
      <c r="H114" s="27">
        <v>3409.4120169850503</v>
      </c>
      <c r="I114" s="27">
        <v>3553.933654733496</v>
      </c>
      <c r="J114" s="27">
        <v>3731.263074668942</v>
      </c>
      <c r="K114" s="27">
        <v>3660.4942619910635</v>
      </c>
      <c r="L114" s="27">
        <v>3591.5077565731121</v>
      </c>
      <c r="M114" s="27">
        <v>3844.9157435337247</v>
      </c>
      <c r="N114" s="27">
        <v>3828.4774215128646</v>
      </c>
      <c r="O114" s="27">
        <v>3867.4641837638874</v>
      </c>
      <c r="P114" s="27">
        <v>3990.8395624451118</v>
      </c>
      <c r="Q114" s="27">
        <v>3939.6202720934898</v>
      </c>
      <c r="R114" s="27">
        <v>3758.2545135456339</v>
      </c>
      <c r="S114" s="27">
        <v>3668.0410123031515</v>
      </c>
      <c r="T114" s="27">
        <v>3620.9972780959988</v>
      </c>
      <c r="U114" s="27">
        <v>3656.613643633892</v>
      </c>
      <c r="V114" s="27">
        <v>3789.9203942845784</v>
      </c>
      <c r="W114" s="27">
        <v>3800.6666397881982</v>
      </c>
      <c r="X114" s="27">
        <v>3843.2304278625488</v>
      </c>
      <c r="Y114" s="27">
        <v>3812.9475947421688</v>
      </c>
      <c r="Z114" s="27">
        <v>3835.4521817438322</v>
      </c>
      <c r="AA114" s="27">
        <v>3756.6878224636548</v>
      </c>
      <c r="AB114" s="27">
        <v>3687.2044533784151</v>
      </c>
      <c r="AC114" s="27">
        <v>3559.9426452322796</v>
      </c>
      <c r="AD114" s="27">
        <v>3502.6728758908739</v>
      </c>
      <c r="AE114" s="27">
        <v>3455.4675303796444</v>
      </c>
      <c r="AF114" s="27">
        <v>3514.2484768327258</v>
      </c>
      <c r="AG114" s="27">
        <v>3610.2459978375282</v>
      </c>
      <c r="AH114" s="27">
        <v>3558.1946199873355</v>
      </c>
      <c r="AI114" s="27">
        <v>3573.4028001978627</v>
      </c>
      <c r="AJ114" s="27">
        <v>3521.7664578359027</v>
      </c>
      <c r="AK114" s="27">
        <v>3513.947628107438</v>
      </c>
      <c r="AL114" s="27">
        <v>3571.3136272807274</v>
      </c>
      <c r="AM114" s="27">
        <v>3574.1505461631509</v>
      </c>
      <c r="AN114" s="27">
        <v>3668.051472286018</v>
      </c>
      <c r="AO114" s="27">
        <v>3685.6262175660686</v>
      </c>
      <c r="AP114" s="27">
        <v>3674.0999653545</v>
      </c>
      <c r="AQ114" s="27">
        <v>3708.0700013597034</v>
      </c>
      <c r="AR114" s="27">
        <v>3652.0774113886987</v>
      </c>
      <c r="AS114" s="27">
        <v>3579.7196431107282</v>
      </c>
      <c r="AT114" s="27">
        <v>3309.606954375658</v>
      </c>
      <c r="AU114" s="27">
        <v>3386.7271911779644</v>
      </c>
      <c r="AV114" s="27">
        <v>3300.7644144484416</v>
      </c>
      <c r="AW114" s="27">
        <v>3218.6813497007479</v>
      </c>
      <c r="AX114" s="27">
        <v>3145.9660869780164</v>
      </c>
      <c r="AY114" s="27">
        <v>2980.7906670852944</v>
      </c>
      <c r="AZ114" s="27">
        <v>3043.7014118500265</v>
      </c>
      <c r="BA114" s="27">
        <v>3075.7118853106308</v>
      </c>
      <c r="BB114" s="27">
        <v>3095.6965767304596</v>
      </c>
      <c r="BC114" s="27">
        <v>3069.0413429205</v>
      </c>
      <c r="BD114" s="27">
        <v>2931.5037966144419</v>
      </c>
      <c r="BE114" s="27">
        <v>2564.1612379444523</v>
      </c>
      <c r="BF114" s="17">
        <v>2728.1891899207444</v>
      </c>
      <c r="BG114" s="28">
        <v>6.6884422231211049E-2</v>
      </c>
      <c r="BH114" s="28">
        <v>-1.8871264684961364E-2</v>
      </c>
      <c r="BI114" s="28">
        <v>8.0515416876497464E-2</v>
      </c>
    </row>
    <row r="115" spans="1:61" x14ac:dyDescent="0.2">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30"/>
      <c r="BG115" s="13"/>
      <c r="BH115" s="29"/>
      <c r="BI115" s="29"/>
    </row>
    <row r="116" spans="1:61" x14ac:dyDescent="0.2">
      <c r="A116" s="31" t="s">
        <v>109</v>
      </c>
      <c r="BH116" s="32"/>
    </row>
    <row r="117" spans="1:61" x14ac:dyDescent="0.2">
      <c r="A117" s="33" t="s">
        <v>110</v>
      </c>
      <c r="BG117" s="13"/>
    </row>
    <row r="118" spans="1:61" x14ac:dyDescent="0.2">
      <c r="A118" s="34" t="s">
        <v>111</v>
      </c>
      <c r="BG118" s="13"/>
    </row>
    <row r="119" spans="1:61" x14ac:dyDescent="0.2">
      <c r="A119" s="35" t="s">
        <v>112</v>
      </c>
      <c r="BG119" s="13"/>
    </row>
    <row r="120" spans="1:61" x14ac:dyDescent="0.2">
      <c r="A120" s="36" t="s">
        <v>113</v>
      </c>
      <c r="BG120" s="13"/>
    </row>
    <row r="121" spans="1:61" x14ac:dyDescent="0.2">
      <c r="A121" s="31" t="s">
        <v>114</v>
      </c>
      <c r="BG121" s="13"/>
    </row>
    <row r="122" spans="1:61" x14ac:dyDescent="0.2">
      <c r="A122" s="34" t="s">
        <v>115</v>
      </c>
      <c r="BG122" s="13"/>
    </row>
    <row r="123" spans="1:61" x14ac:dyDescent="0.2">
      <c r="A123" s="31" t="s">
        <v>116</v>
      </c>
      <c r="BG123" s="13"/>
    </row>
    <row r="124" spans="1:61" x14ac:dyDescent="0.2">
      <c r="A124" s="37" t="s">
        <v>117</v>
      </c>
      <c r="BG124" s="13"/>
    </row>
    <row r="125" spans="1:61" x14ac:dyDescent="0.2">
      <c r="BG125" s="13"/>
    </row>
    <row r="126" spans="1:61" x14ac:dyDescent="0.2">
      <c r="BG126" s="13"/>
    </row>
    <row r="127" spans="1:61" x14ac:dyDescent="0.2">
      <c r="BG127" s="13"/>
    </row>
    <row r="128" spans="1:61" x14ac:dyDescent="0.2">
      <c r="BG128" s="13"/>
    </row>
    <row r="129" spans="59:59" x14ac:dyDescent="0.2">
      <c r="BG129" s="13"/>
    </row>
    <row r="130" spans="59:59" x14ac:dyDescent="0.2">
      <c r="BG130" s="13"/>
    </row>
    <row r="131" spans="59:59" x14ac:dyDescent="0.2">
      <c r="BG131" s="13"/>
    </row>
    <row r="132" spans="59:59" x14ac:dyDescent="0.2">
      <c r="BG132" s="13"/>
    </row>
    <row r="133" spans="59:59" x14ac:dyDescent="0.2">
      <c r="BG133" s="13"/>
    </row>
    <row r="134" spans="59:59" x14ac:dyDescent="0.2">
      <c r="BG134" s="13"/>
    </row>
    <row r="135" spans="59:59" x14ac:dyDescent="0.2">
      <c r="BG135" s="13"/>
    </row>
    <row r="136" spans="59:59" x14ac:dyDescent="0.2">
      <c r="BG136" s="13"/>
    </row>
    <row r="137" spans="59:59" x14ac:dyDescent="0.2">
      <c r="BG137" s="13"/>
    </row>
    <row r="138" spans="59:59" x14ac:dyDescent="0.2">
      <c r="BG138" s="13"/>
    </row>
    <row r="139" spans="59:59" x14ac:dyDescent="0.2">
      <c r="BG139" s="13"/>
    </row>
    <row r="140" spans="59:59" x14ac:dyDescent="0.2">
      <c r="BG140" s="13"/>
    </row>
    <row r="141" spans="59:59" x14ac:dyDescent="0.2">
      <c r="BG141" s="13"/>
    </row>
    <row r="142" spans="59:59" x14ac:dyDescent="0.2">
      <c r="BG142" s="13"/>
    </row>
    <row r="143" spans="59:59" x14ac:dyDescent="0.2">
      <c r="BG143" s="13"/>
    </row>
    <row r="144" spans="59:59" x14ac:dyDescent="0.2">
      <c r="BG144" s="13"/>
    </row>
    <row r="145" spans="59:59" x14ac:dyDescent="0.2">
      <c r="BG145" s="13"/>
    </row>
    <row r="146" spans="59:59" x14ac:dyDescent="0.2">
      <c r="BG146" s="13"/>
    </row>
    <row r="147" spans="59:59" x14ac:dyDescent="0.2">
      <c r="BG147" s="13"/>
    </row>
    <row r="148" spans="59:59" x14ac:dyDescent="0.2">
      <c r="BG148" s="13"/>
    </row>
    <row r="149" spans="59:59" x14ac:dyDescent="0.2">
      <c r="BG149" s="13"/>
    </row>
    <row r="150" spans="59:59" x14ac:dyDescent="0.2">
      <c r="BG150" s="13"/>
    </row>
    <row r="151" spans="59:59" x14ac:dyDescent="0.2">
      <c r="BG151" s="13"/>
    </row>
    <row r="152" spans="59:59" x14ac:dyDescent="0.2">
      <c r="BG152" s="13"/>
    </row>
    <row r="153" spans="59:59" x14ac:dyDescent="0.2">
      <c r="BG153" s="13"/>
    </row>
    <row r="154" spans="59:59" x14ac:dyDescent="0.2">
      <c r="BG154" s="13"/>
    </row>
    <row r="155" spans="59:59" x14ac:dyDescent="0.2">
      <c r="BG155" s="13"/>
    </row>
    <row r="156" spans="59:59" x14ac:dyDescent="0.2">
      <c r="BG156" s="13"/>
    </row>
    <row r="157" spans="59:59" x14ac:dyDescent="0.2">
      <c r="BG157" s="13"/>
    </row>
    <row r="158" spans="59:59" x14ac:dyDescent="0.2">
      <c r="BG158" s="13"/>
    </row>
    <row r="159" spans="59:59" x14ac:dyDescent="0.2">
      <c r="BG159" s="13"/>
    </row>
    <row r="160" spans="59:59" x14ac:dyDescent="0.2">
      <c r="BG160" s="13"/>
    </row>
    <row r="161" spans="59:59" x14ac:dyDescent="0.2">
      <c r="BG161" s="13"/>
    </row>
    <row r="162" spans="59:59" x14ac:dyDescent="0.2">
      <c r="BG162" s="13"/>
    </row>
    <row r="163" spans="59:59" x14ac:dyDescent="0.2">
      <c r="BG163" s="13"/>
    </row>
    <row r="164" spans="59:59" x14ac:dyDescent="0.2">
      <c r="BG164" s="13"/>
    </row>
  </sheetData>
  <mergeCells count="1">
    <mergeCell ref="BG2:BH2"/>
  </mergeCells>
  <conditionalFormatting sqref="BG4:BI5 BH55:BH66 BG110:BH110 BG6:BH8 BG10:BG66 BH116 BG68:BH88 BI78 BH90:BH108 BG90:BG109 BH111:BH114 BG115 BG117:BG164 BH9:BH53 BI6:BI66">
    <cfRule type="cellIs" dxfId="131" priority="41" operator="lessThanOrEqual">
      <formula>0</formula>
    </cfRule>
    <cfRule type="cellIs" dxfId="130" priority="42" operator="greaterThan">
      <formula>0</formula>
    </cfRule>
  </conditionalFormatting>
  <conditionalFormatting sqref="BH55:BH56 BG4:BI5 BG6:BH8 BI8:BI9 BG21 BI21">
    <cfRule type="cellIs" dxfId="129" priority="39" operator="lessThanOrEqual">
      <formula>0</formula>
    </cfRule>
    <cfRule type="cellIs" dxfId="128" priority="40" operator="greaterThan">
      <formula>0</formula>
    </cfRule>
  </conditionalFormatting>
  <conditionalFormatting sqref="BH54">
    <cfRule type="cellIs" dxfId="127" priority="37" operator="lessThanOrEqual">
      <formula>0</formula>
    </cfRule>
    <cfRule type="cellIs" dxfId="126" priority="38" operator="greaterThan">
      <formula>0</formula>
    </cfRule>
  </conditionalFormatting>
  <conditionalFormatting sqref="BG21">
    <cfRule type="cellIs" dxfId="125" priority="33" operator="lessThanOrEqual">
      <formula>0</formula>
    </cfRule>
    <cfRule type="cellIs" dxfId="124" priority="34" operator="greaterThan">
      <formula>0</formula>
    </cfRule>
  </conditionalFormatting>
  <conditionalFormatting sqref="BG21">
    <cfRule type="cellIs" dxfId="123" priority="35" operator="lessThanOrEqual">
      <formula>0</formula>
    </cfRule>
    <cfRule type="cellIs" dxfId="122" priority="36" operator="greaterThan">
      <formula>0</formula>
    </cfRule>
  </conditionalFormatting>
  <conditionalFormatting sqref="BG57">
    <cfRule type="cellIs" dxfId="121" priority="31" operator="lessThanOrEqual">
      <formula>0</formula>
    </cfRule>
    <cfRule type="cellIs" dxfId="120" priority="32" operator="greaterThan">
      <formula>0</formula>
    </cfRule>
  </conditionalFormatting>
  <conditionalFormatting sqref="BG78">
    <cfRule type="cellIs" dxfId="119" priority="29" operator="lessThanOrEqual">
      <formula>0</formula>
    </cfRule>
    <cfRule type="cellIs" dxfId="118" priority="30" operator="greaterThan">
      <formula>0</formula>
    </cfRule>
  </conditionalFormatting>
  <conditionalFormatting sqref="BG109">
    <cfRule type="cellIs" dxfId="117" priority="27" operator="lessThanOrEqual">
      <formula>0</formula>
    </cfRule>
    <cfRule type="cellIs" dxfId="116" priority="28" operator="greaterThan">
      <formula>0</formula>
    </cfRule>
  </conditionalFormatting>
  <conditionalFormatting sqref="BG109:BI109">
    <cfRule type="cellIs" dxfId="115" priority="25" operator="lessThanOrEqual">
      <formula>0</formula>
    </cfRule>
    <cfRule type="cellIs" dxfId="114" priority="26" operator="greaterThan">
      <formula>0</formula>
    </cfRule>
  </conditionalFormatting>
  <conditionalFormatting sqref="BI68:BI88 BI90:BI110">
    <cfRule type="cellIs" dxfId="113" priority="23" operator="lessThanOrEqual">
      <formula>0</formula>
    </cfRule>
    <cfRule type="cellIs" dxfId="112" priority="24" operator="greaterThan">
      <formula>0</formula>
    </cfRule>
  </conditionalFormatting>
  <conditionalFormatting sqref="BI68:BI88 BI90:BI110">
    <cfRule type="cellIs" dxfId="111" priority="21" operator="lessThanOrEqual">
      <formula>0</formula>
    </cfRule>
    <cfRule type="cellIs" dxfId="110" priority="22" operator="greaterThan">
      <formula>0</formula>
    </cfRule>
  </conditionalFormatting>
  <conditionalFormatting sqref="BG67:BI67">
    <cfRule type="cellIs" dxfId="109" priority="19" operator="lessThanOrEqual">
      <formula>0</formula>
    </cfRule>
    <cfRule type="cellIs" dxfId="108" priority="20" operator="greaterThan">
      <formula>0</formula>
    </cfRule>
  </conditionalFormatting>
  <conditionalFormatting sqref="BG67">
    <cfRule type="cellIs" dxfId="107" priority="17" operator="lessThanOrEqual">
      <formula>0</formula>
    </cfRule>
    <cfRule type="cellIs" dxfId="106" priority="18" operator="greaterThan">
      <formula>0</formula>
    </cfRule>
  </conditionalFormatting>
  <conditionalFormatting sqref="BI67">
    <cfRule type="cellIs" dxfId="105" priority="15" operator="lessThanOrEqual">
      <formula>0</formula>
    </cfRule>
    <cfRule type="cellIs" dxfId="104" priority="16" operator="greaterThan">
      <formula>0</formula>
    </cfRule>
  </conditionalFormatting>
  <conditionalFormatting sqref="BI67">
    <cfRule type="cellIs" dxfId="103" priority="13" operator="lessThanOrEqual">
      <formula>0</formula>
    </cfRule>
    <cfRule type="cellIs" dxfId="102" priority="14" operator="greaterThan">
      <formula>0</formula>
    </cfRule>
  </conditionalFormatting>
  <conditionalFormatting sqref="BG89:BI89">
    <cfRule type="cellIs" dxfId="101" priority="11" operator="lessThanOrEqual">
      <formula>0</formula>
    </cfRule>
    <cfRule type="cellIs" dxfId="100" priority="12" operator="greaterThan">
      <formula>0</formula>
    </cfRule>
  </conditionalFormatting>
  <conditionalFormatting sqref="BG89">
    <cfRule type="cellIs" dxfId="99" priority="9" operator="lessThanOrEqual">
      <formula>0</formula>
    </cfRule>
    <cfRule type="cellIs" dxfId="98" priority="10" operator="greaterThan">
      <formula>0</formula>
    </cfRule>
  </conditionalFormatting>
  <conditionalFormatting sqref="BI89">
    <cfRule type="cellIs" dxfId="97" priority="7" operator="lessThanOrEqual">
      <formula>0</formula>
    </cfRule>
    <cfRule type="cellIs" dxfId="96" priority="8" operator="greaterThan">
      <formula>0</formula>
    </cfRule>
  </conditionalFormatting>
  <conditionalFormatting sqref="BI89">
    <cfRule type="cellIs" dxfId="95" priority="5" operator="lessThanOrEqual">
      <formula>0</formula>
    </cfRule>
    <cfRule type="cellIs" dxfId="94" priority="6" operator="greaterThan">
      <formula>0</formula>
    </cfRule>
  </conditionalFormatting>
  <conditionalFormatting sqref="BG111:BG114">
    <cfRule type="cellIs" dxfId="93" priority="3" operator="lessThanOrEqual">
      <formula>0</formula>
    </cfRule>
    <cfRule type="cellIs" dxfId="92" priority="4" operator="greaterThan">
      <formula>0</formula>
    </cfRule>
  </conditionalFormatting>
  <conditionalFormatting sqref="BI111:BI114">
    <cfRule type="cellIs" dxfId="91" priority="1" operator="lessThanOrEqual">
      <formula>0</formula>
    </cfRule>
    <cfRule type="cellIs" dxfId="90" priority="2" operator="greaterThan">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DA212-B802-46F8-9521-EAEE7EFAB86E}">
  <dimension ref="A1:BO138"/>
  <sheetViews>
    <sheetView zoomScaleNormal="100" workbookViewId="0">
      <selection activeCell="A2" sqref="A2"/>
    </sheetView>
  </sheetViews>
  <sheetFormatPr defaultColWidth="9.28515625" defaultRowHeight="11.25" x14ac:dyDescent="0.2"/>
  <cols>
    <col min="1" max="1" width="23.85546875" style="2" customWidth="1"/>
    <col min="2" max="57" width="7.140625" style="2" customWidth="1"/>
    <col min="58" max="58" width="7.140625" style="4" customWidth="1"/>
    <col min="59" max="59" width="10.42578125" style="2" customWidth="1"/>
    <col min="60" max="60" width="12.42578125" style="2" customWidth="1"/>
    <col min="61" max="61" width="12.28515625" style="2" customWidth="1"/>
    <col min="62" max="62" width="6.140625" style="2" customWidth="1"/>
    <col min="63" max="16384" width="9.28515625" style="2"/>
  </cols>
  <sheetData>
    <row r="1" spans="1:67" ht="15" x14ac:dyDescent="0.25">
      <c r="A1" s="1" t="s">
        <v>0</v>
      </c>
      <c r="L1" s="3"/>
      <c r="BI1" s="5"/>
    </row>
    <row r="2" spans="1:67" ht="15" customHeight="1" x14ac:dyDescent="0.2">
      <c r="A2" s="2" t="s">
        <v>3</v>
      </c>
      <c r="BF2" s="6"/>
      <c r="BG2" s="59"/>
      <c r="BH2" s="59"/>
      <c r="BI2" s="7"/>
    </row>
    <row r="3" spans="1:67" ht="42.75" customHeight="1" x14ac:dyDescent="0.2">
      <c r="A3" s="41" t="s">
        <v>180</v>
      </c>
      <c r="B3" s="8" t="s">
        <v>178</v>
      </c>
      <c r="C3" s="2" t="s">
        <v>118</v>
      </c>
      <c r="D3" s="2" t="s">
        <v>119</v>
      </c>
      <c r="E3" s="2" t="s">
        <v>120</v>
      </c>
      <c r="F3" s="2" t="s">
        <v>121</v>
      </c>
      <c r="G3" s="2" t="s">
        <v>122</v>
      </c>
      <c r="H3" s="2" t="s">
        <v>123</v>
      </c>
      <c r="I3" s="2" t="s">
        <v>124</v>
      </c>
      <c r="J3" s="2" t="s">
        <v>125</v>
      </c>
      <c r="K3" s="2" t="s">
        <v>126</v>
      </c>
      <c r="L3" s="2" t="s">
        <v>127</v>
      </c>
      <c r="M3" s="2" t="s">
        <v>128</v>
      </c>
      <c r="N3" s="2" t="s">
        <v>129</v>
      </c>
      <c r="O3" s="2" t="s">
        <v>130</v>
      </c>
      <c r="P3" s="2" t="s">
        <v>131</v>
      </c>
      <c r="Q3" s="2" t="s">
        <v>132</v>
      </c>
      <c r="R3" s="2" t="s">
        <v>133</v>
      </c>
      <c r="S3" s="2" t="s">
        <v>134</v>
      </c>
      <c r="T3" s="2" t="s">
        <v>135</v>
      </c>
      <c r="U3" s="2" t="s">
        <v>136</v>
      </c>
      <c r="V3" s="2" t="s">
        <v>137</v>
      </c>
      <c r="W3" s="2" t="s">
        <v>138</v>
      </c>
      <c r="X3" s="2" t="s">
        <v>139</v>
      </c>
      <c r="Y3" s="2" t="s">
        <v>140</v>
      </c>
      <c r="Z3" s="2" t="s">
        <v>141</v>
      </c>
      <c r="AA3" s="2" t="s">
        <v>142</v>
      </c>
      <c r="AB3" s="2" t="s">
        <v>143</v>
      </c>
      <c r="AC3" s="2" t="s">
        <v>144</v>
      </c>
      <c r="AD3" s="2" t="s">
        <v>145</v>
      </c>
      <c r="AE3" s="2" t="s">
        <v>146</v>
      </c>
      <c r="AF3" s="2" t="s">
        <v>147</v>
      </c>
      <c r="AG3" s="2" t="s">
        <v>148</v>
      </c>
      <c r="AH3" s="2" t="s">
        <v>149</v>
      </c>
      <c r="AI3" s="2" t="s">
        <v>150</v>
      </c>
      <c r="AJ3" s="2" t="s">
        <v>151</v>
      </c>
      <c r="AK3" s="2" t="s">
        <v>152</v>
      </c>
      <c r="AL3" s="2" t="s">
        <v>153</v>
      </c>
      <c r="AM3" s="2" t="s">
        <v>154</v>
      </c>
      <c r="AN3" s="2" t="s">
        <v>155</v>
      </c>
      <c r="AO3" s="2" t="s">
        <v>156</v>
      </c>
      <c r="AP3" s="2" t="s">
        <v>157</v>
      </c>
      <c r="AQ3" s="2" t="s">
        <v>158</v>
      </c>
      <c r="AR3" s="2" t="s">
        <v>159</v>
      </c>
      <c r="AS3" s="2" t="s">
        <v>160</v>
      </c>
      <c r="AT3" s="2" t="s">
        <v>161</v>
      </c>
      <c r="AU3" s="2" t="s">
        <v>162</v>
      </c>
      <c r="AV3" s="2" t="s">
        <v>163</v>
      </c>
      <c r="AW3" s="2" t="s">
        <v>164</v>
      </c>
      <c r="AX3" s="2" t="s">
        <v>165</v>
      </c>
      <c r="AY3" s="2" t="s">
        <v>166</v>
      </c>
      <c r="AZ3" s="2" t="s">
        <v>167</v>
      </c>
      <c r="BA3" s="2" t="s">
        <v>168</v>
      </c>
      <c r="BB3" s="2" t="s">
        <v>169</v>
      </c>
      <c r="BC3" s="2" t="s">
        <v>170</v>
      </c>
      <c r="BD3" s="2" t="s">
        <v>171</v>
      </c>
      <c r="BE3" s="2" t="s">
        <v>172</v>
      </c>
      <c r="BF3" s="2" t="s">
        <v>173</v>
      </c>
      <c r="BG3" s="4" t="s">
        <v>174</v>
      </c>
      <c r="BH3" s="38" t="s">
        <v>176</v>
      </c>
      <c r="BI3" s="38" t="s">
        <v>177</v>
      </c>
      <c r="BJ3" s="38" t="s">
        <v>175</v>
      </c>
    </row>
    <row r="4" spans="1:67" x14ac:dyDescent="0.2">
      <c r="A4" s="8" t="s">
        <v>181</v>
      </c>
      <c r="B4" s="2" t="s">
        <v>5</v>
      </c>
      <c r="C4" s="11">
        <v>260.3284936282468</v>
      </c>
      <c r="D4" s="11">
        <v>271.69513455453546</v>
      </c>
      <c r="E4" s="11">
        <v>285.5430648955317</v>
      </c>
      <c r="F4" s="11">
        <v>308.28217364278743</v>
      </c>
      <c r="G4" s="11">
        <v>320.45580166418517</v>
      </c>
      <c r="H4" s="11">
        <v>344.91156554120903</v>
      </c>
      <c r="I4" s="11">
        <v>351.5879037528839</v>
      </c>
      <c r="J4" s="11">
        <v>367.98215192557387</v>
      </c>
      <c r="K4" s="11">
        <v>393.72468782751554</v>
      </c>
      <c r="L4" s="11">
        <v>400.1831261641571</v>
      </c>
      <c r="M4" s="11">
        <v>398.06554255068255</v>
      </c>
      <c r="N4" s="11">
        <v>412.88026891337466</v>
      </c>
      <c r="O4" s="11">
        <v>436.38947941050043</v>
      </c>
      <c r="P4" s="11">
        <v>424.59371305846724</v>
      </c>
      <c r="Q4" s="11">
        <v>430.70898947813623</v>
      </c>
      <c r="R4" s="11">
        <v>440.58174584176771</v>
      </c>
      <c r="S4" s="11">
        <v>420.67008040106765</v>
      </c>
      <c r="T4" s="11">
        <v>406.96533224392039</v>
      </c>
      <c r="U4" s="11">
        <v>387.98746370773767</v>
      </c>
      <c r="V4" s="11">
        <v>408.42665149741424</v>
      </c>
      <c r="W4" s="11">
        <v>403.47308129281089</v>
      </c>
      <c r="X4" s="11">
        <v>393.38521382807176</v>
      </c>
      <c r="Y4" s="11">
        <v>406.72509586172339</v>
      </c>
      <c r="Z4" s="11">
        <v>437.3821959532176</v>
      </c>
      <c r="AA4" s="11">
        <v>457.38235171333361</v>
      </c>
      <c r="AB4" s="11">
        <v>444.83044956203651</v>
      </c>
      <c r="AC4" s="11">
        <v>427.9907948601425</v>
      </c>
      <c r="AD4" s="11">
        <v>441.94120067021191</v>
      </c>
      <c r="AE4" s="11">
        <v>438.44546998548896</v>
      </c>
      <c r="AF4" s="11">
        <v>453.15328706710625</v>
      </c>
      <c r="AG4" s="11">
        <v>471.48365456535549</v>
      </c>
      <c r="AH4" s="11">
        <v>480.56038338718065</v>
      </c>
      <c r="AI4" s="11">
        <v>493.98477428055668</v>
      </c>
      <c r="AJ4" s="11">
        <v>508.33724754165394</v>
      </c>
      <c r="AK4" s="11">
        <v>513.23051624271045</v>
      </c>
      <c r="AL4" s="11">
        <v>533.10585924679788</v>
      </c>
      <c r="AM4" s="11">
        <v>535.83675087793995</v>
      </c>
      <c r="AN4" s="11">
        <v>548.65366741582068</v>
      </c>
      <c r="AO4" s="11">
        <v>557.76443447140332</v>
      </c>
      <c r="AP4" s="11">
        <v>555.30700688352181</v>
      </c>
      <c r="AQ4" s="11">
        <v>555.0252731870296</v>
      </c>
      <c r="AR4" s="11">
        <v>547.99052018819623</v>
      </c>
      <c r="AS4" s="11">
        <v>574.99276646140754</v>
      </c>
      <c r="AT4" s="11">
        <v>559.466992680874</v>
      </c>
      <c r="AU4" s="11">
        <v>531.5976576382817</v>
      </c>
      <c r="AV4" s="11">
        <v>546.27127858895199</v>
      </c>
      <c r="AW4" s="11">
        <v>550.24637639472166</v>
      </c>
      <c r="AX4" s="11">
        <v>546.48209130744715</v>
      </c>
      <c r="AY4" s="11">
        <v>560.72663628483667</v>
      </c>
      <c r="AZ4" s="11">
        <v>566.42818759282557</v>
      </c>
      <c r="BA4" s="11">
        <v>566.18589474024657</v>
      </c>
      <c r="BB4" s="11">
        <v>547.69539949690147</v>
      </c>
      <c r="BC4" s="11">
        <v>563.7261448171522</v>
      </c>
      <c r="BD4" s="11">
        <v>573.49956745485872</v>
      </c>
      <c r="BE4" s="11">
        <v>571.30330855381862</v>
      </c>
      <c r="BF4" s="11">
        <v>517.31697601808594</v>
      </c>
      <c r="BG4" s="12">
        <v>527.36735199137479</v>
      </c>
      <c r="BH4" s="13">
        <v>2.2220840541558706E-2</v>
      </c>
      <c r="BI4" s="14">
        <v>-4.2378714414889052E-3</v>
      </c>
      <c r="BJ4" s="14">
        <v>1.5563877442778682E-2</v>
      </c>
      <c r="BN4" s="2">
        <f>LARGE(Table4[2021],1)</f>
        <v>10523.026042192267</v>
      </c>
      <c r="BO4" s="2" t="str">
        <f>_xlfn.XLOOKUP(BN4,Table4[2021],Table4[COUNTRY])</f>
        <v>China</v>
      </c>
    </row>
    <row r="5" spans="1:67" x14ac:dyDescent="0.2">
      <c r="A5" s="8" t="s">
        <v>181</v>
      </c>
      <c r="B5" s="2" t="s">
        <v>6</v>
      </c>
      <c r="C5" s="11">
        <v>62.133328844078548</v>
      </c>
      <c r="D5" s="11">
        <v>65.055673060973376</v>
      </c>
      <c r="E5" s="11">
        <v>66.647498120242219</v>
      </c>
      <c r="F5" s="11">
        <v>72.170911063298831</v>
      </c>
      <c r="G5" s="11">
        <v>79.106715856312618</v>
      </c>
      <c r="H5" s="11">
        <v>84.172179648840597</v>
      </c>
      <c r="I5" s="11">
        <v>89.461650387260519</v>
      </c>
      <c r="J5" s="11">
        <v>99.667880017176685</v>
      </c>
      <c r="K5" s="11">
        <v>107.67402467599425</v>
      </c>
      <c r="L5" s="11">
        <v>120.85930368650455</v>
      </c>
      <c r="M5" s="11">
        <v>131.13171875673893</v>
      </c>
      <c r="N5" s="11">
        <v>138.87263359871432</v>
      </c>
      <c r="O5" s="11">
        <v>146.52959479861119</v>
      </c>
      <c r="P5" s="11">
        <v>165.14394542571247</v>
      </c>
      <c r="Q5" s="11">
        <v>180.23013829726767</v>
      </c>
      <c r="R5" s="11">
        <v>198.12399944634657</v>
      </c>
      <c r="S5" s="11">
        <v>210.96445648708766</v>
      </c>
      <c r="T5" s="11">
        <v>221.33768687800722</v>
      </c>
      <c r="U5" s="11">
        <v>217.82706829430595</v>
      </c>
      <c r="V5" s="11">
        <v>226.52933227869343</v>
      </c>
      <c r="W5" s="11">
        <v>233.89510329893471</v>
      </c>
      <c r="X5" s="11">
        <v>230.37299775975032</v>
      </c>
      <c r="Y5" s="11">
        <v>239.93272917221631</v>
      </c>
      <c r="Z5" s="11">
        <v>240.95735755839729</v>
      </c>
      <c r="AA5" s="11">
        <v>253.87194410815312</v>
      </c>
      <c r="AB5" s="11">
        <v>267.7074034760895</v>
      </c>
      <c r="AC5" s="11">
        <v>277.11715296743421</v>
      </c>
      <c r="AD5" s="11">
        <v>279.98785791495845</v>
      </c>
      <c r="AE5" s="11">
        <v>283.96920217025331</v>
      </c>
      <c r="AF5" s="11">
        <v>307.61711019111885</v>
      </c>
      <c r="AG5" s="11">
        <v>294.85610246835017</v>
      </c>
      <c r="AH5" s="11">
        <v>306.29824538639906</v>
      </c>
      <c r="AI5" s="11">
        <v>319.92748982406124</v>
      </c>
      <c r="AJ5" s="11">
        <v>337.09065013728951</v>
      </c>
      <c r="AK5" s="11">
        <v>333.9032996311459</v>
      </c>
      <c r="AL5" s="11">
        <v>353.84719538641548</v>
      </c>
      <c r="AM5" s="11">
        <v>352.34912308147671</v>
      </c>
      <c r="AN5" s="11">
        <v>371.57381386682619</v>
      </c>
      <c r="AO5" s="11">
        <v>372.85309448294157</v>
      </c>
      <c r="AP5" s="11">
        <v>390.43884137941899</v>
      </c>
      <c r="AQ5" s="11">
        <v>416.58843677460283</v>
      </c>
      <c r="AR5" s="11">
        <v>427.33949167858657</v>
      </c>
      <c r="AS5" s="11">
        <v>429.60109981776384</v>
      </c>
      <c r="AT5" s="11">
        <v>432.23491395594908</v>
      </c>
      <c r="AU5" s="11">
        <v>433.54467140096324</v>
      </c>
      <c r="AV5" s="11">
        <v>442.61352013592381</v>
      </c>
      <c r="AW5" s="11">
        <v>465.84496484859983</v>
      </c>
      <c r="AX5" s="11">
        <v>473.97299990932783</v>
      </c>
      <c r="AY5" s="11">
        <v>472.83736830418616</v>
      </c>
      <c r="AZ5" s="11">
        <v>459.63659339894019</v>
      </c>
      <c r="BA5" s="11">
        <v>463.12194837424249</v>
      </c>
      <c r="BB5" s="11">
        <v>468.7896321690385</v>
      </c>
      <c r="BC5" s="11">
        <v>476.94689613780372</v>
      </c>
      <c r="BD5" s="11">
        <v>468.22321932107354</v>
      </c>
      <c r="BE5" s="11">
        <v>449.31283412321847</v>
      </c>
      <c r="BF5" s="11">
        <v>357.68241292421328</v>
      </c>
      <c r="BG5" s="12">
        <v>373.75771441078189</v>
      </c>
      <c r="BH5" s="13">
        <v>4.7805803715329276E-2</v>
      </c>
      <c r="BI5" s="15">
        <v>-2.1783743304703007E-2</v>
      </c>
      <c r="BJ5" s="14">
        <v>1.1030488023986788E-2</v>
      </c>
      <c r="BN5" s="2">
        <f>LARGE(Table4[2021],2)</f>
        <v>4701.1057602393812</v>
      </c>
      <c r="BO5" s="2" t="str">
        <f>_xlfn.XLOOKUP(BN5,Table4[2021],Table4[COUNTRY])</f>
        <v>US</v>
      </c>
    </row>
    <row r="6" spans="1:67" x14ac:dyDescent="0.2">
      <c r="A6" s="8" t="s">
        <v>181</v>
      </c>
      <c r="B6" s="2" t="s">
        <v>7</v>
      </c>
      <c r="C6" s="11">
        <v>3451.8918551264583</v>
      </c>
      <c r="D6" s="11">
        <v>3639.7950043545588</v>
      </c>
      <c r="E6" s="11">
        <v>3738.1613189062891</v>
      </c>
      <c r="F6" s="11">
        <v>3947.3434587959282</v>
      </c>
      <c r="G6" s="11">
        <v>4117.3962468389836</v>
      </c>
      <c r="H6" s="11">
        <v>4271.5281316410365</v>
      </c>
      <c r="I6" s="11">
        <v>4309.0686010129366</v>
      </c>
      <c r="J6" s="11">
        <v>4525.8307804311098</v>
      </c>
      <c r="K6" s="11">
        <v>4739.4624470760809</v>
      </c>
      <c r="L6" s="11">
        <v>4567.579913263271</v>
      </c>
      <c r="M6" s="11">
        <v>4386.8002964495099</v>
      </c>
      <c r="N6" s="11">
        <v>4647.5627810323931</v>
      </c>
      <c r="O6" s="11">
        <v>4791.3366931107685</v>
      </c>
      <c r="P6" s="11">
        <v>4833.6994741605304</v>
      </c>
      <c r="Q6" s="11">
        <v>4921.1426864542864</v>
      </c>
      <c r="R6" s="11">
        <v>4742.3744641367075</v>
      </c>
      <c r="S6" s="11">
        <v>4596.2059256407538</v>
      </c>
      <c r="T6" s="11">
        <v>4371.0942139550152</v>
      </c>
      <c r="U6" s="11">
        <v>4332.1167610171278</v>
      </c>
      <c r="V6" s="11">
        <v>4558.8415662436155</v>
      </c>
      <c r="W6" s="11">
        <v>4576.0066285788507</v>
      </c>
      <c r="X6" s="11">
        <v>4598.1855904034046</v>
      </c>
      <c r="Y6" s="11">
        <v>4749.8535398785925</v>
      </c>
      <c r="Z6" s="11">
        <v>4969.1382379712304</v>
      </c>
      <c r="AA6" s="11">
        <v>5058.0780322754927</v>
      </c>
      <c r="AB6" s="11">
        <v>4970.4918137787045</v>
      </c>
      <c r="AC6" s="11">
        <v>4922.618223180496</v>
      </c>
      <c r="AD6" s="11">
        <v>5004.9212940754969</v>
      </c>
      <c r="AE6" s="11">
        <v>5117.5533244741682</v>
      </c>
      <c r="AF6" s="11">
        <v>5195.3887867089979</v>
      </c>
      <c r="AG6" s="11">
        <v>5227.8938286675802</v>
      </c>
      <c r="AH6" s="11">
        <v>5407.6390174560056</v>
      </c>
      <c r="AI6" s="11">
        <v>5483.0260855097486</v>
      </c>
      <c r="AJ6" s="11">
        <v>5524.1391265076418</v>
      </c>
      <c r="AK6" s="11">
        <v>5574.1401775780978</v>
      </c>
      <c r="AL6" s="11">
        <v>5740.6846116446732</v>
      </c>
      <c r="AM6" s="11">
        <v>5650.6683812030496</v>
      </c>
      <c r="AN6" s="11">
        <v>5672.3471414571104</v>
      </c>
      <c r="AO6" s="11">
        <v>5737.6315800818229</v>
      </c>
      <c r="AP6" s="11">
        <v>5838.8821084181218</v>
      </c>
      <c r="AQ6" s="11">
        <v>5873.1730257153622</v>
      </c>
      <c r="AR6" s="11">
        <v>5795.2234799100825</v>
      </c>
      <c r="AS6" s="11">
        <v>5884.2188450922959</v>
      </c>
      <c r="AT6" s="11">
        <v>5700.8620581709656</v>
      </c>
      <c r="AU6" s="11">
        <v>5289.2448848641452</v>
      </c>
      <c r="AV6" s="11">
        <v>5485.7237663389669</v>
      </c>
      <c r="AW6" s="11">
        <v>5336.1570120306806</v>
      </c>
      <c r="AX6" s="11">
        <v>5089.1479845773465</v>
      </c>
      <c r="AY6" s="11">
        <v>5246.6141284887808</v>
      </c>
      <c r="AZ6" s="11">
        <v>5251.6621074038867</v>
      </c>
      <c r="BA6" s="11">
        <v>5137.4780900471551</v>
      </c>
      <c r="BB6" s="11">
        <v>5037.9966849839084</v>
      </c>
      <c r="BC6" s="11">
        <v>4978.7624087969161</v>
      </c>
      <c r="BD6" s="11">
        <v>5132.7352553834871</v>
      </c>
      <c r="BE6" s="11">
        <v>4980.9484148609336</v>
      </c>
      <c r="BF6" s="11">
        <v>4420.6068497414399</v>
      </c>
      <c r="BG6" s="12">
        <v>4701.1057602393812</v>
      </c>
      <c r="BH6" s="13">
        <v>6.6366148874780873E-2</v>
      </c>
      <c r="BI6" s="15">
        <v>-1.2590861814508858E-2</v>
      </c>
      <c r="BJ6" s="14">
        <v>0.13874092437012162</v>
      </c>
      <c r="BN6" s="2">
        <f>LARGE(Table4[2021],3)</f>
        <v>2552.8328335430242</v>
      </c>
      <c r="BO6" s="2" t="str">
        <f>_xlfn.XLOOKUP(BN6,Table4[2021],Table4[COUNTRY])</f>
        <v>India</v>
      </c>
    </row>
    <row r="7" spans="1:67" x14ac:dyDescent="0.2">
      <c r="A7" s="8" t="s">
        <v>187</v>
      </c>
      <c r="B7" s="2" t="s">
        <v>9</v>
      </c>
      <c r="C7" s="11">
        <v>82.16638649378217</v>
      </c>
      <c r="D7" s="11">
        <v>84.521585748708802</v>
      </c>
      <c r="E7" s="11">
        <v>86.851602992003691</v>
      </c>
      <c r="F7" s="11">
        <v>89.327271412780505</v>
      </c>
      <c r="G7" s="11">
        <v>92.188656327244658</v>
      </c>
      <c r="H7" s="11">
        <v>85.899743028832148</v>
      </c>
      <c r="I7" s="11">
        <v>90.804629084100398</v>
      </c>
      <c r="J7" s="11">
        <v>91.590778255267495</v>
      </c>
      <c r="K7" s="11">
        <v>94.936139984076078</v>
      </c>
      <c r="L7" s="11">
        <v>97.134210991710546</v>
      </c>
      <c r="M7" s="11">
        <v>93.233893146562721</v>
      </c>
      <c r="N7" s="11">
        <v>97.78817752348904</v>
      </c>
      <c r="O7" s="11">
        <v>102.09409934839402</v>
      </c>
      <c r="P7" s="11">
        <v>99.465442329037387</v>
      </c>
      <c r="Q7" s="11">
        <v>106.06428513778464</v>
      </c>
      <c r="R7" s="11">
        <v>101.64301392307488</v>
      </c>
      <c r="S7" s="11">
        <v>97.215867476993111</v>
      </c>
      <c r="T7" s="11">
        <v>97.174009856331594</v>
      </c>
      <c r="U7" s="11">
        <v>100.18643298730017</v>
      </c>
      <c r="V7" s="11">
        <v>97.797472129248874</v>
      </c>
      <c r="W7" s="11">
        <v>94.636076530476743</v>
      </c>
      <c r="X7" s="11">
        <v>100.00370471989534</v>
      </c>
      <c r="Y7" s="11">
        <v>104.61759951704219</v>
      </c>
      <c r="Z7" s="11">
        <v>109.94354351915639</v>
      </c>
      <c r="AA7" s="11">
        <v>107.20245908153332</v>
      </c>
      <c r="AB7" s="11">
        <v>100.25377273328895</v>
      </c>
      <c r="AC7" s="11">
        <v>102.83215622645716</v>
      </c>
      <c r="AD7" s="11">
        <v>108.88215951022437</v>
      </c>
      <c r="AE7" s="11">
        <v>107.67447760818924</v>
      </c>
      <c r="AF7" s="11">
        <v>113.98107652857293</v>
      </c>
      <c r="AG7" s="11">
        <v>118.92434807025769</v>
      </c>
      <c r="AH7" s="11">
        <v>126.33340564854139</v>
      </c>
      <c r="AI7" s="11">
        <v>125.01102053648104</v>
      </c>
      <c r="AJ7" s="11">
        <v>131.95225995491774</v>
      </c>
      <c r="AK7" s="11">
        <v>136.43007543947405</v>
      </c>
      <c r="AL7" s="11">
        <v>131.38909338566035</v>
      </c>
      <c r="AM7" s="11">
        <v>120.69070871958093</v>
      </c>
      <c r="AN7" s="11">
        <v>115.99943181110918</v>
      </c>
      <c r="AO7" s="11">
        <v>125.41285225123826</v>
      </c>
      <c r="AP7" s="11">
        <v>137.10844919037285</v>
      </c>
      <c r="AQ7" s="11">
        <v>145.27246747060747</v>
      </c>
      <c r="AR7" s="11">
        <v>151.17958578575585</v>
      </c>
      <c r="AS7" s="11">
        <v>164.52401070328708</v>
      </c>
      <c r="AT7" s="11">
        <v>166.01727589710904</v>
      </c>
      <c r="AU7" s="11">
        <v>158.20182642913431</v>
      </c>
      <c r="AV7" s="11">
        <v>167.08348939829705</v>
      </c>
      <c r="AW7" s="11">
        <v>173.07892701823437</v>
      </c>
      <c r="AX7" s="11">
        <v>181.88720663000319</v>
      </c>
      <c r="AY7" s="11">
        <v>187.81160123146907</v>
      </c>
      <c r="AZ7" s="11">
        <v>187.77527275102</v>
      </c>
      <c r="BA7" s="11">
        <v>191.21907127976209</v>
      </c>
      <c r="BB7" s="11">
        <v>190.13821717499769</v>
      </c>
      <c r="BC7" s="11">
        <v>188.46937075535405</v>
      </c>
      <c r="BD7" s="11">
        <v>185.87558890213404</v>
      </c>
      <c r="BE7" s="11">
        <v>175.45226149516108</v>
      </c>
      <c r="BF7" s="11">
        <v>164.84798975283351</v>
      </c>
      <c r="BG7" s="12">
        <v>181.67249433085368</v>
      </c>
      <c r="BH7" s="13">
        <v>0.10508006476252962</v>
      </c>
      <c r="BI7" s="15">
        <v>4.8575466494000796E-3</v>
      </c>
      <c r="BJ7" s="14">
        <v>5.3615917364098721E-3</v>
      </c>
      <c r="BN7" s="2">
        <f>LARGE(Table4[2021],4)</f>
        <v>1581.337921378577</v>
      </c>
      <c r="BO7" s="2" t="str">
        <f>_xlfn.XLOOKUP(BN7,Table4[2021],Table4[COUNTRY])</f>
        <v>Russian Federation</v>
      </c>
    </row>
    <row r="8" spans="1:67" x14ac:dyDescent="0.2">
      <c r="A8" s="8" t="s">
        <v>187</v>
      </c>
      <c r="B8" s="2" t="s">
        <v>10</v>
      </c>
      <c r="C8" s="11">
        <v>51.522214840475684</v>
      </c>
      <c r="D8" s="11">
        <v>56.166233856357039</v>
      </c>
      <c r="E8" s="11">
        <v>58.011406483092237</v>
      </c>
      <c r="F8" s="11">
        <v>68.146554855937907</v>
      </c>
      <c r="G8" s="11">
        <v>74.257419541223271</v>
      </c>
      <c r="H8" s="11">
        <v>83.880160304832813</v>
      </c>
      <c r="I8" s="11">
        <v>92.170670386253008</v>
      </c>
      <c r="J8" s="11">
        <v>103.54556158175842</v>
      </c>
      <c r="K8" s="11">
        <v>123.61191843011041</v>
      </c>
      <c r="L8" s="11">
        <v>133.36170328142794</v>
      </c>
      <c r="M8" s="11">
        <v>139.22214723811595</v>
      </c>
      <c r="N8" s="11">
        <v>149.49582947834759</v>
      </c>
      <c r="O8" s="11">
        <v>156.02666321262819</v>
      </c>
      <c r="P8" s="11">
        <v>168.39217670605112</v>
      </c>
      <c r="Q8" s="11">
        <v>176.38010370631389</v>
      </c>
      <c r="R8" s="11">
        <v>175.76922386213863</v>
      </c>
      <c r="S8" s="11">
        <v>167.32056719367904</v>
      </c>
      <c r="T8" s="11">
        <v>167.89300463237771</v>
      </c>
      <c r="U8" s="11">
        <v>162.70413817614806</v>
      </c>
      <c r="V8" s="11">
        <v>169.69005777249851</v>
      </c>
      <c r="W8" s="11">
        <v>176.84164490012324</v>
      </c>
      <c r="X8" s="11">
        <v>191.7297884151684</v>
      </c>
      <c r="Y8" s="11">
        <v>197.59691217021879</v>
      </c>
      <c r="Z8" s="11">
        <v>201.13359360028787</v>
      </c>
      <c r="AA8" s="11">
        <v>205.1052069114327</v>
      </c>
      <c r="AB8" s="11">
        <v>196.58704671367801</v>
      </c>
      <c r="AC8" s="11">
        <v>205.95154126897569</v>
      </c>
      <c r="AD8" s="11">
        <v>216.34092806846121</v>
      </c>
      <c r="AE8" s="11">
        <v>227.22342375517542</v>
      </c>
      <c r="AF8" s="11">
        <v>237.21546928951619</v>
      </c>
      <c r="AG8" s="11">
        <v>251.66307855086092</v>
      </c>
      <c r="AH8" s="11">
        <v>270.8036330268327</v>
      </c>
      <c r="AI8" s="11">
        <v>283.92599894852992</v>
      </c>
      <c r="AJ8" s="11">
        <v>294.48120603295013</v>
      </c>
      <c r="AK8" s="11">
        <v>297.47052427816539</v>
      </c>
      <c r="AL8" s="11">
        <v>302.12875687505692</v>
      </c>
      <c r="AM8" s="11">
        <v>311.49774153979661</v>
      </c>
      <c r="AN8" s="11">
        <v>312.06774378372984</v>
      </c>
      <c r="AO8" s="11">
        <v>308.91023647134216</v>
      </c>
      <c r="AP8" s="11">
        <v>323.10207760739809</v>
      </c>
      <c r="AQ8" s="11">
        <v>330.18840293125351</v>
      </c>
      <c r="AR8" s="11">
        <v>335.69271959799846</v>
      </c>
      <c r="AS8" s="11">
        <v>350.12320644986431</v>
      </c>
      <c r="AT8" s="11">
        <v>372.94195177555559</v>
      </c>
      <c r="AU8" s="11">
        <v>350.7885239502516</v>
      </c>
      <c r="AV8" s="11">
        <v>399.4068404625823</v>
      </c>
      <c r="AW8" s="11">
        <v>424.20902276529694</v>
      </c>
      <c r="AX8" s="11">
        <v>444.51600665209912</v>
      </c>
      <c r="AY8" s="11">
        <v>483.01085484742117</v>
      </c>
      <c r="AZ8" s="11">
        <v>505.20858227914914</v>
      </c>
      <c r="BA8" s="11">
        <v>476.61927392594271</v>
      </c>
      <c r="BB8" s="11">
        <v>440.77104249545209</v>
      </c>
      <c r="BC8" s="11">
        <v>446.37423454784863</v>
      </c>
      <c r="BD8" s="11">
        <v>427.5636993933573</v>
      </c>
      <c r="BE8" s="11">
        <v>425.12523803468849</v>
      </c>
      <c r="BF8" s="11">
        <v>390.50315204832418</v>
      </c>
      <c r="BG8" s="12">
        <v>436.60897365586391</v>
      </c>
      <c r="BH8" s="13">
        <v>0.12113093153882226</v>
      </c>
      <c r="BI8" s="15">
        <v>2.8853230972516464E-3</v>
      </c>
      <c r="BJ8" s="14">
        <v>1.2885379670807516E-2</v>
      </c>
    </row>
    <row r="9" spans="1:67" x14ac:dyDescent="0.2">
      <c r="A9" s="8" t="s">
        <v>187</v>
      </c>
      <c r="B9" s="2" t="s">
        <v>11</v>
      </c>
      <c r="C9" s="11">
        <v>16.704365294528134</v>
      </c>
      <c r="D9" s="11">
        <v>17.923390655556467</v>
      </c>
      <c r="E9" s="11">
        <v>18.252534745405185</v>
      </c>
      <c r="F9" s="11">
        <v>18.728528732725859</v>
      </c>
      <c r="G9" s="11">
        <v>19.850407062612341</v>
      </c>
      <c r="H9" s="11">
        <v>20.933188283161858</v>
      </c>
      <c r="I9" s="11">
        <v>22.3880568706</v>
      </c>
      <c r="J9" s="11">
        <v>22.373272153599999</v>
      </c>
      <c r="K9" s="11">
        <v>21.603397893299999</v>
      </c>
      <c r="L9" s="11">
        <v>20.712262739200003</v>
      </c>
      <c r="M9" s="11">
        <v>17.959126213599998</v>
      </c>
      <c r="N9" s="11">
        <v>18.916770531699999</v>
      </c>
      <c r="O9" s="11">
        <v>19.552914064800003</v>
      </c>
      <c r="P9" s="11">
        <v>20.786603241600002</v>
      </c>
      <c r="Q9" s="11">
        <v>21.542211931199997</v>
      </c>
      <c r="R9" s="11">
        <v>22.092953377000004</v>
      </c>
      <c r="S9" s="11">
        <v>22.531936231500005</v>
      </c>
      <c r="T9" s="11">
        <v>19.214764440700002</v>
      </c>
      <c r="U9" s="11">
        <v>19.404303901900001</v>
      </c>
      <c r="V9" s="11">
        <v>20.623244638900001</v>
      </c>
      <c r="W9" s="11">
        <v>20.245290472600001</v>
      </c>
      <c r="X9" s="11">
        <v>20.874816525900002</v>
      </c>
      <c r="Y9" s="11">
        <v>21.593906049000005</v>
      </c>
      <c r="Z9" s="11">
        <v>25.524882053100001</v>
      </c>
      <c r="AA9" s="11">
        <v>30.77505412</v>
      </c>
      <c r="AB9" s="11">
        <v>31.687395030603302</v>
      </c>
      <c r="AC9" s="11">
        <v>32.713462535887984</v>
      </c>
      <c r="AD9" s="11">
        <v>33.393172732795833</v>
      </c>
      <c r="AE9" s="11">
        <v>35.613566995118994</v>
      </c>
      <c r="AF9" s="11">
        <v>38.777766689819096</v>
      </c>
      <c r="AG9" s="11">
        <v>42.280931612639755</v>
      </c>
      <c r="AH9" s="11">
        <v>47.649455710281238</v>
      </c>
      <c r="AI9" s="11">
        <v>54.937400023925733</v>
      </c>
      <c r="AJ9" s="11">
        <v>56.357503037934038</v>
      </c>
      <c r="AK9" s="11">
        <v>58.340954664079412</v>
      </c>
      <c r="AL9" s="11">
        <v>56.352876652782882</v>
      </c>
      <c r="AM9" s="11">
        <v>53.787739192637503</v>
      </c>
      <c r="AN9" s="11">
        <v>55.287811184997651</v>
      </c>
      <c r="AO9" s="11">
        <v>55.288287024073597</v>
      </c>
      <c r="AP9" s="11">
        <v>60.237774354879875</v>
      </c>
      <c r="AQ9" s="11">
        <v>61.533850092204595</v>
      </c>
      <c r="AR9" s="11">
        <v>65.436609756956415</v>
      </c>
      <c r="AS9" s="11">
        <v>76.466743584876951</v>
      </c>
      <c r="AT9" s="11">
        <v>77.401806114537308</v>
      </c>
      <c r="AU9" s="11">
        <v>74.37199043524069</v>
      </c>
      <c r="AV9" s="11">
        <v>76.073855311023465</v>
      </c>
      <c r="AW9" s="11">
        <v>87.004447497369952</v>
      </c>
      <c r="AX9" s="11">
        <v>89.377934668763004</v>
      </c>
      <c r="AY9" s="11">
        <v>91.121367588397845</v>
      </c>
      <c r="AZ9" s="11">
        <v>88.415051459199333</v>
      </c>
      <c r="BA9" s="11">
        <v>88.919193256198483</v>
      </c>
      <c r="BB9" s="11">
        <v>94.062948844362921</v>
      </c>
      <c r="BC9" s="11">
        <v>92.393582272060712</v>
      </c>
      <c r="BD9" s="11">
        <v>92.988448913172789</v>
      </c>
      <c r="BE9" s="11">
        <v>94.558408731534186</v>
      </c>
      <c r="BF9" s="11">
        <v>84.410698048321976</v>
      </c>
      <c r="BG9" s="12">
        <v>86.960548941750261</v>
      </c>
      <c r="BH9" s="13">
        <v>3.3030161308755801E-2</v>
      </c>
      <c r="BI9" s="15">
        <v>-5.0466990172304271E-5</v>
      </c>
      <c r="BJ9" s="14">
        <v>2.566414703101102E-3</v>
      </c>
    </row>
    <row r="10" spans="1:67" x14ac:dyDescent="0.2">
      <c r="A10" s="8" t="s">
        <v>187</v>
      </c>
      <c r="B10" s="2" t="s">
        <v>12</v>
      </c>
      <c r="C10" s="11">
        <v>21.308531378001824</v>
      </c>
      <c r="D10" s="11">
        <v>23.0525867392153</v>
      </c>
      <c r="E10" s="11">
        <v>24.368448651947531</v>
      </c>
      <c r="F10" s="11">
        <v>25.214097786168868</v>
      </c>
      <c r="G10" s="11">
        <v>25.320420938761082</v>
      </c>
      <c r="H10" s="11">
        <v>27.662610554449756</v>
      </c>
      <c r="I10" s="11">
        <v>26.202925415429601</v>
      </c>
      <c r="J10" s="11">
        <v>29.349780427013599</v>
      </c>
      <c r="K10" s="11">
        <v>28.5913596490808</v>
      </c>
      <c r="L10" s="11">
        <v>32.304652390242403</v>
      </c>
      <c r="M10" s="11">
        <v>32.669946375044283</v>
      </c>
      <c r="N10" s="11">
        <v>33.796884993746943</v>
      </c>
      <c r="O10" s="11">
        <v>34.53684693670138</v>
      </c>
      <c r="P10" s="11">
        <v>35.841788785073149</v>
      </c>
      <c r="Q10" s="11">
        <v>37.624094896027195</v>
      </c>
      <c r="R10" s="11">
        <v>37.407386776271402</v>
      </c>
      <c r="S10" s="11">
        <v>38.498272058461374</v>
      </c>
      <c r="T10" s="11">
        <v>39.951172118779766</v>
      </c>
      <c r="U10" s="11">
        <v>42.500596585878831</v>
      </c>
      <c r="V10" s="11">
        <v>42.717834972943891</v>
      </c>
      <c r="W10" s="11">
        <v>44.02678632185259</v>
      </c>
      <c r="X10" s="11">
        <v>43.652324289628446</v>
      </c>
      <c r="Y10" s="11">
        <v>48.227645087480987</v>
      </c>
      <c r="Z10" s="11">
        <v>46.406976726806008</v>
      </c>
      <c r="AA10" s="11">
        <v>48.799640409195177</v>
      </c>
      <c r="AB10" s="11">
        <v>41.979376780745696</v>
      </c>
      <c r="AC10" s="11">
        <v>44.575791053052491</v>
      </c>
      <c r="AD10" s="11">
        <v>52.677584042453915</v>
      </c>
      <c r="AE10" s="11">
        <v>55.292070471469309</v>
      </c>
      <c r="AF10" s="11">
        <v>58.328211026966834</v>
      </c>
      <c r="AG10" s="11">
        <v>58.781662522366467</v>
      </c>
      <c r="AH10" s="11">
        <v>57.499737832134052</v>
      </c>
      <c r="AI10" s="11">
        <v>62.710669932403533</v>
      </c>
      <c r="AJ10" s="11">
        <v>63.330513107023378</v>
      </c>
      <c r="AK10" s="11">
        <v>54.974529537740949</v>
      </c>
      <c r="AL10" s="11">
        <v>54.920625636148557</v>
      </c>
      <c r="AM10" s="11">
        <v>52.905749418041381</v>
      </c>
      <c r="AN10" s="11">
        <v>50.541708038181483</v>
      </c>
      <c r="AO10" s="11">
        <v>52.339448608283888</v>
      </c>
      <c r="AP10" s="11">
        <v>51.877272609578988</v>
      </c>
      <c r="AQ10" s="11">
        <v>50.88352866508145</v>
      </c>
      <c r="AR10" s="11">
        <v>60.77582527001163</v>
      </c>
      <c r="AS10" s="11">
        <v>59.379574268348357</v>
      </c>
      <c r="AT10" s="11">
        <v>66.63895754275643</v>
      </c>
      <c r="AU10" s="11">
        <v>66.775442574944719</v>
      </c>
      <c r="AV10" s="11">
        <v>72.09492835638855</v>
      </c>
      <c r="AW10" s="11">
        <v>69.054626667512224</v>
      </c>
      <c r="AX10" s="11">
        <v>77.499671405996651</v>
      </c>
      <c r="AY10" s="11">
        <v>80.545871701254086</v>
      </c>
      <c r="AZ10" s="11">
        <v>85.588985497952024</v>
      </c>
      <c r="BA10" s="11">
        <v>86.710324722633175</v>
      </c>
      <c r="BB10" s="11">
        <v>91.44446882770697</v>
      </c>
      <c r="BC10" s="11">
        <v>84.517967455333249</v>
      </c>
      <c r="BD10" s="11">
        <v>86.582383536423649</v>
      </c>
      <c r="BE10" s="11">
        <v>92.660680339561267</v>
      </c>
      <c r="BF10" s="11">
        <v>80.870578898908335</v>
      </c>
      <c r="BG10" s="12">
        <v>86.517437338003276</v>
      </c>
      <c r="BH10" s="13">
        <v>7.2756898665813807E-2</v>
      </c>
      <c r="BI10" s="15">
        <v>2.2800864755929462E-2</v>
      </c>
      <c r="BJ10" s="14">
        <v>2.5533374151951492E-3</v>
      </c>
    </row>
    <row r="11" spans="1:67" x14ac:dyDescent="0.2">
      <c r="A11" s="8" t="s">
        <v>187</v>
      </c>
      <c r="B11" s="2" t="s">
        <v>13</v>
      </c>
      <c r="C11" s="11">
        <v>2.0685126201000004</v>
      </c>
      <c r="D11" s="11">
        <v>2.1505593794000002</v>
      </c>
      <c r="E11" s="11">
        <v>2.3124342583000002</v>
      </c>
      <c r="F11" s="11">
        <v>2.7633608443000002</v>
      </c>
      <c r="G11" s="11">
        <v>2.9319866589000005</v>
      </c>
      <c r="H11" s="11">
        <v>3.4808998979999997</v>
      </c>
      <c r="I11" s="11">
        <v>3.8028869143000006</v>
      </c>
      <c r="J11" s="11">
        <v>3.8394284029000003</v>
      </c>
      <c r="K11" s="11">
        <v>4.3208075135000001</v>
      </c>
      <c r="L11" s="11">
        <v>4.8103891714999998</v>
      </c>
      <c r="M11" s="11">
        <v>4.8339064213</v>
      </c>
      <c r="N11" s="11">
        <v>5.6202178901000002</v>
      </c>
      <c r="O11" s="11">
        <v>6.8015886702000001</v>
      </c>
      <c r="P11" s="11">
        <v>6.9313611588000006</v>
      </c>
      <c r="Q11" s="11">
        <v>7.3101045924000001</v>
      </c>
      <c r="R11" s="11">
        <v>9.1544504425</v>
      </c>
      <c r="S11" s="11">
        <v>10.032192733099999</v>
      </c>
      <c r="T11" s="11">
        <v>10.925194139100002</v>
      </c>
      <c r="U11" s="11">
        <v>10.0633096803</v>
      </c>
      <c r="V11" s="11">
        <v>10.600992586900002</v>
      </c>
      <c r="W11" s="11">
        <v>12.822463053399998</v>
      </c>
      <c r="X11" s="11">
        <v>13.0154179094</v>
      </c>
      <c r="Y11" s="11">
        <v>13.063830577399999</v>
      </c>
      <c r="Z11" s="11">
        <v>15.6093397031</v>
      </c>
      <c r="AA11" s="11">
        <v>15.811178269900003</v>
      </c>
      <c r="AB11" s="11">
        <v>16.60942175944567</v>
      </c>
      <c r="AC11" s="11">
        <v>18.734610751976504</v>
      </c>
      <c r="AD11" s="11">
        <v>18.795136957562331</v>
      </c>
      <c r="AE11" s="11">
        <v>18.811760066137339</v>
      </c>
      <c r="AF11" s="11">
        <v>20.231987237296352</v>
      </c>
      <c r="AG11" s="11">
        <v>19.909887388916971</v>
      </c>
      <c r="AH11" s="11">
        <v>22.500720647672683</v>
      </c>
      <c r="AI11" s="11">
        <v>25.703013817229049</v>
      </c>
      <c r="AJ11" s="11">
        <v>25.665637689157801</v>
      </c>
      <c r="AK11" s="11">
        <v>22.446533482837758</v>
      </c>
      <c r="AL11" s="11">
        <v>20.270632326008531</v>
      </c>
      <c r="AM11" s="11">
        <v>20.880575638237115</v>
      </c>
      <c r="AN11" s="11">
        <v>20.287542120545879</v>
      </c>
      <c r="AO11" s="11">
        <v>20.674659494103345</v>
      </c>
      <c r="AP11" s="11">
        <v>23.097126963044971</v>
      </c>
      <c r="AQ11" s="11">
        <v>25.229422853265444</v>
      </c>
      <c r="AR11" s="11">
        <v>26.734186306459669</v>
      </c>
      <c r="AS11" s="11">
        <v>26.999972505919814</v>
      </c>
      <c r="AT11" s="11">
        <v>27.567227029841714</v>
      </c>
      <c r="AU11" s="11">
        <v>27.911665634060331</v>
      </c>
      <c r="AV11" s="11">
        <v>32.16648132637787</v>
      </c>
      <c r="AW11" s="11">
        <v>32.769075189551231</v>
      </c>
      <c r="AX11" s="11">
        <v>34.208713806341734</v>
      </c>
      <c r="AY11" s="11">
        <v>36.488901787690104</v>
      </c>
      <c r="AZ11" s="11">
        <v>38.422629562327728</v>
      </c>
      <c r="BA11" s="11">
        <v>37.556963583826743</v>
      </c>
      <c r="BB11" s="11">
        <v>35.434898797734292</v>
      </c>
      <c r="BC11" s="11">
        <v>34.315543188757559</v>
      </c>
      <c r="BD11" s="11">
        <v>37.141930249287434</v>
      </c>
      <c r="BE11" s="11">
        <v>35.657964684207194</v>
      </c>
      <c r="BF11" s="11">
        <v>28.68185482252083</v>
      </c>
      <c r="BG11" s="12">
        <v>35.537499163387182</v>
      </c>
      <c r="BH11" s="13">
        <v>0.2424183301706635</v>
      </c>
      <c r="BI11" s="15">
        <v>8.1432989859344662E-3</v>
      </c>
      <c r="BJ11" s="14">
        <v>1.0487969714341628E-3</v>
      </c>
    </row>
    <row r="12" spans="1:67" x14ac:dyDescent="0.2">
      <c r="A12" s="8" t="s">
        <v>187</v>
      </c>
      <c r="B12" s="2" t="s">
        <v>14</v>
      </c>
      <c r="C12" s="11">
        <v>12.529141818775502</v>
      </c>
      <c r="D12" s="11">
        <v>15.395373486722582</v>
      </c>
      <c r="E12" s="11">
        <v>15.488571208512445</v>
      </c>
      <c r="F12" s="11">
        <v>15.669609125870384</v>
      </c>
      <c r="G12" s="11">
        <v>15.65376926691653</v>
      </c>
      <c r="H12" s="11">
        <v>16.413504507560106</v>
      </c>
      <c r="I12" s="11">
        <v>16.423961628000004</v>
      </c>
      <c r="J12" s="11">
        <v>14.2262462206</v>
      </c>
      <c r="K12" s="11">
        <v>16.641077396499998</v>
      </c>
      <c r="L12" s="11">
        <v>19.624896218100002</v>
      </c>
      <c r="M12" s="11">
        <v>20.069763798899999</v>
      </c>
      <c r="N12" s="11">
        <v>20.133854507100004</v>
      </c>
      <c r="O12" s="11">
        <v>20.156724927400003</v>
      </c>
      <c r="P12" s="11">
        <v>19.905696928600001</v>
      </c>
      <c r="Q12" s="11">
        <v>20.675030921099999</v>
      </c>
      <c r="R12" s="11">
        <v>22.227533915699997</v>
      </c>
      <c r="S12" s="11">
        <v>22.776774873500003</v>
      </c>
      <c r="T12" s="11">
        <v>22.500239352599998</v>
      </c>
      <c r="U12" s="11">
        <v>19.481858673600001</v>
      </c>
      <c r="V12" s="11">
        <v>20.262412331100006</v>
      </c>
      <c r="W12" s="11">
        <v>19.583881711500002</v>
      </c>
      <c r="X12" s="11">
        <v>20.850580046099999</v>
      </c>
      <c r="Y12" s="11">
        <v>22.475851635200005</v>
      </c>
      <c r="Z12" s="11">
        <v>22.236020539800005</v>
      </c>
      <c r="AA12" s="11">
        <v>19.845181556299995</v>
      </c>
      <c r="AB12" s="11">
        <v>19.555756598400006</v>
      </c>
      <c r="AC12" s="11">
        <v>18.627414436299997</v>
      </c>
      <c r="AD12" s="11">
        <v>19.244468155400003</v>
      </c>
      <c r="AE12" s="11">
        <v>19.946498380000005</v>
      </c>
      <c r="AF12" s="11">
        <v>21.5829566245</v>
      </c>
      <c r="AG12" s="11">
        <v>24.282285599300003</v>
      </c>
      <c r="AH12" s="11">
        <v>25.502873538199999</v>
      </c>
      <c r="AI12" s="11">
        <v>25.800466663500004</v>
      </c>
      <c r="AJ12" s="11">
        <v>25.3903007521</v>
      </c>
      <c r="AK12" s="11">
        <v>25.9180056507</v>
      </c>
      <c r="AL12" s="11">
        <v>26.046162586100003</v>
      </c>
      <c r="AM12" s="11">
        <v>24.405532907600001</v>
      </c>
      <c r="AN12" s="11">
        <v>25.093490591793824</v>
      </c>
      <c r="AO12" s="11">
        <v>24.298160219632027</v>
      </c>
      <c r="AP12" s="11">
        <v>27.431789306736729</v>
      </c>
      <c r="AQ12" s="11">
        <v>28.56422946415822</v>
      </c>
      <c r="AR12" s="11">
        <v>27.213934056372953</v>
      </c>
      <c r="AS12" s="11">
        <v>31.014409553824212</v>
      </c>
      <c r="AT12" s="11">
        <v>34.37952892430652</v>
      </c>
      <c r="AU12" s="11">
        <v>34.501295432554208</v>
      </c>
      <c r="AV12" s="11">
        <v>40.094946786276807</v>
      </c>
      <c r="AW12" s="11">
        <v>44.972609363149203</v>
      </c>
      <c r="AX12" s="11">
        <v>45.991349410572361</v>
      </c>
      <c r="AY12" s="11">
        <v>46.874611961048551</v>
      </c>
      <c r="AZ12" s="11">
        <v>47.806152300701186</v>
      </c>
      <c r="BA12" s="11">
        <v>50.178105358420424</v>
      </c>
      <c r="BB12" s="11">
        <v>54.831569079973995</v>
      </c>
      <c r="BC12" s="11">
        <v>54.023701643984182</v>
      </c>
      <c r="BD12" s="11">
        <v>56.536323639090845</v>
      </c>
      <c r="BE12" s="11">
        <v>58.452872752904646</v>
      </c>
      <c r="BF12" s="11">
        <v>46.409122374876091</v>
      </c>
      <c r="BG12" s="12">
        <v>56.009559108299598</v>
      </c>
      <c r="BH12" s="13">
        <v>0.21017177402121923</v>
      </c>
      <c r="BI12" s="15">
        <v>2.2189479303911686E-2</v>
      </c>
      <c r="BJ12" s="14">
        <v>1.652976640085791E-3</v>
      </c>
      <c r="BM12" s="2">
        <f>COUNTIF(Table4[Share 2021], "&gt;= 1%")</f>
        <v>16</v>
      </c>
    </row>
    <row r="13" spans="1:67" x14ac:dyDescent="0.2">
      <c r="A13" s="8" t="s">
        <v>187</v>
      </c>
      <c r="B13" s="2" t="s">
        <v>15</v>
      </c>
      <c r="C13" s="11">
        <v>7.6615847316840986</v>
      </c>
      <c r="D13" s="11">
        <v>8.0029559860649613</v>
      </c>
      <c r="E13" s="11">
        <v>8.4716393212501746</v>
      </c>
      <c r="F13" s="11">
        <v>8.7010032093225469</v>
      </c>
      <c r="G13" s="11">
        <v>9.0210766558793747</v>
      </c>
      <c r="H13" s="11">
        <v>9.7181951503036395</v>
      </c>
      <c r="I13" s="11">
        <v>9.8740223820053536</v>
      </c>
      <c r="J13" s="11">
        <v>14.304807841703589</v>
      </c>
      <c r="K13" s="11">
        <v>14.17855351202231</v>
      </c>
      <c r="L13" s="11">
        <v>13.312792719033668</v>
      </c>
      <c r="M13" s="11">
        <v>10.212259224191273</v>
      </c>
      <c r="N13" s="11">
        <v>11.707735517229732</v>
      </c>
      <c r="O13" s="11">
        <v>11.745097789183905</v>
      </c>
      <c r="P13" s="11">
        <v>10.954722488434893</v>
      </c>
      <c r="Q13" s="11">
        <v>9.1409629268832973</v>
      </c>
      <c r="R13" s="11">
        <v>8.5728974962742726</v>
      </c>
      <c r="S13" s="11">
        <v>9.5815082986060052</v>
      </c>
      <c r="T13" s="11">
        <v>9.9185223394153645</v>
      </c>
      <c r="U13" s="11">
        <v>8.9665747179553907</v>
      </c>
      <c r="V13" s="11">
        <v>8.1440596343777347</v>
      </c>
      <c r="W13" s="11">
        <v>8.4006886821441533</v>
      </c>
      <c r="X13" s="11">
        <v>9.1027865162320118</v>
      </c>
      <c r="Y13" s="11">
        <v>7.9538881588706118</v>
      </c>
      <c r="Z13" s="11">
        <v>8.3277842753433866</v>
      </c>
      <c r="AA13" s="11">
        <v>8.0347979018682132</v>
      </c>
      <c r="AB13" s="11">
        <v>9.647707117483904</v>
      </c>
      <c r="AC13" s="11">
        <v>9.0808053282637236</v>
      </c>
      <c r="AD13" s="11">
        <v>10.59070770621441</v>
      </c>
      <c r="AE13" s="11">
        <v>10.678017690168868</v>
      </c>
      <c r="AF13" s="11">
        <v>10.151326472646875</v>
      </c>
      <c r="AG13" s="11">
        <v>11.26452835202136</v>
      </c>
      <c r="AH13" s="11">
        <v>11.792660146083257</v>
      </c>
      <c r="AI13" s="11">
        <v>10.799844830185187</v>
      </c>
      <c r="AJ13" s="11">
        <v>10.279395435145906</v>
      </c>
      <c r="AK13" s="11">
        <v>12.40648772600937</v>
      </c>
      <c r="AL13" s="11">
        <v>13.168703643866998</v>
      </c>
      <c r="AM13" s="11">
        <v>13.92110786376486</v>
      </c>
      <c r="AN13" s="11">
        <v>15.692231892255013</v>
      </c>
      <c r="AO13" s="11">
        <v>18.12887686715931</v>
      </c>
      <c r="AP13" s="11">
        <v>19.200636134872902</v>
      </c>
      <c r="AQ13" s="11">
        <v>19.065925903250594</v>
      </c>
      <c r="AR13" s="11">
        <v>22.400580434312921</v>
      </c>
      <c r="AS13" s="11">
        <v>23.632824377756386</v>
      </c>
      <c r="AT13" s="11">
        <v>23.772696787045131</v>
      </c>
      <c r="AU13" s="11">
        <v>22.198191880763435</v>
      </c>
      <c r="AV13" s="11">
        <v>24.697155607902861</v>
      </c>
      <c r="AW13" s="11">
        <v>24.621975866809457</v>
      </c>
      <c r="AX13" s="11">
        <v>24.21679908549838</v>
      </c>
      <c r="AY13" s="11">
        <v>25.527780103982366</v>
      </c>
      <c r="AZ13" s="11">
        <v>24.772520260741413</v>
      </c>
      <c r="BA13" s="11">
        <v>23.950237675568843</v>
      </c>
      <c r="BB13" s="11">
        <v>21.864118201386972</v>
      </c>
      <c r="BC13" s="11">
        <v>21.297577155203875</v>
      </c>
      <c r="BD13" s="11">
        <v>20.62945502588035</v>
      </c>
      <c r="BE13" s="11">
        <v>18.338705470957056</v>
      </c>
      <c r="BF13" s="11">
        <v>16.067219090601998</v>
      </c>
      <c r="BG13" s="12">
        <v>15.953801682074284</v>
      </c>
      <c r="BH13" s="13">
        <v>-4.3385456083172569E-3</v>
      </c>
      <c r="BI13" s="15">
        <v>-4.2466165373794329E-2</v>
      </c>
      <c r="BJ13" s="14">
        <v>4.7083501318121335E-4</v>
      </c>
      <c r="BM13" s="2">
        <f>COUNT(Table4[Share 2021])</f>
        <v>80</v>
      </c>
    </row>
    <row r="14" spans="1:67" x14ac:dyDescent="0.2">
      <c r="A14" s="8" t="s">
        <v>187</v>
      </c>
      <c r="B14" s="2" t="s">
        <v>16</v>
      </c>
      <c r="C14" s="11">
        <v>43.741593930774243</v>
      </c>
      <c r="D14" s="11">
        <v>44.034360878939765</v>
      </c>
      <c r="E14" s="11">
        <v>45.994829359167994</v>
      </c>
      <c r="F14" s="11">
        <v>48.952327686452939</v>
      </c>
      <c r="G14" s="11">
        <v>49.102185004006209</v>
      </c>
      <c r="H14" s="11">
        <v>49.361449398713937</v>
      </c>
      <c r="I14" s="11">
        <v>49.542571852941165</v>
      </c>
      <c r="J14" s="11">
        <v>52.286282898421845</v>
      </c>
      <c r="K14" s="11">
        <v>59.676739021238149</v>
      </c>
      <c r="L14" s="11">
        <v>60.831640813997126</v>
      </c>
      <c r="M14" s="11">
        <v>62.707320058347172</v>
      </c>
      <c r="N14" s="11">
        <v>66.190185128284341</v>
      </c>
      <c r="O14" s="11">
        <v>73.91360036014018</v>
      </c>
      <c r="P14" s="11">
        <v>75.187775160620191</v>
      </c>
      <c r="Q14" s="11">
        <v>83.152410353494389</v>
      </c>
      <c r="R14" s="11">
        <v>95.367501528591163</v>
      </c>
      <c r="S14" s="11">
        <v>99.219723274121151</v>
      </c>
      <c r="T14" s="11">
        <v>99.841422028562718</v>
      </c>
      <c r="U14" s="11">
        <v>98.373636628826972</v>
      </c>
      <c r="V14" s="11">
        <v>98.470724001491092</v>
      </c>
      <c r="W14" s="11">
        <v>99.991776764466337</v>
      </c>
      <c r="X14" s="11">
        <v>105.75463995439982</v>
      </c>
      <c r="Y14" s="11">
        <v>101.24808602999569</v>
      </c>
      <c r="Z14" s="11">
        <v>103.63203781549868</v>
      </c>
      <c r="AA14" s="11">
        <v>106.40825160303383</v>
      </c>
      <c r="AB14" s="11">
        <v>112.20272245082056</v>
      </c>
      <c r="AC14" s="11">
        <v>106.24002939576371</v>
      </c>
      <c r="AD14" s="11">
        <v>117.54415311510907</v>
      </c>
      <c r="AE14" s="11">
        <v>114.73610102990995</v>
      </c>
      <c r="AF14" s="11">
        <v>124.90475944524987</v>
      </c>
      <c r="AG14" s="11">
        <v>128.17358503788316</v>
      </c>
      <c r="AH14" s="11">
        <v>119.37184105194791</v>
      </c>
      <c r="AI14" s="11">
        <v>127.15459807606352</v>
      </c>
      <c r="AJ14" s="11">
        <v>137.88349304914382</v>
      </c>
      <c r="AK14" s="11">
        <v>138.61234936593917</v>
      </c>
      <c r="AL14" s="11">
        <v>142.06481703519998</v>
      </c>
      <c r="AM14" s="11">
        <v>151.76272278923619</v>
      </c>
      <c r="AN14" s="11">
        <v>156.26968862748853</v>
      </c>
      <c r="AO14" s="11">
        <v>144.36368688702976</v>
      </c>
      <c r="AP14" s="11">
        <v>152.86897061686383</v>
      </c>
      <c r="AQ14" s="11">
        <v>153.64615237068097</v>
      </c>
      <c r="AR14" s="11">
        <v>160.08263548047665</v>
      </c>
      <c r="AS14" s="11">
        <v>171.49393489192809</v>
      </c>
      <c r="AT14" s="11">
        <v>165.35569133108126</v>
      </c>
      <c r="AU14" s="11">
        <v>166.22310104844263</v>
      </c>
      <c r="AV14" s="11">
        <v>167.42953520513854</v>
      </c>
      <c r="AW14" s="11">
        <v>167.30416076388903</v>
      </c>
      <c r="AX14" s="11">
        <v>177.91817399320109</v>
      </c>
      <c r="AY14" s="11">
        <v>183.39241615083972</v>
      </c>
      <c r="AZ14" s="11">
        <v>173.33001241576639</v>
      </c>
      <c r="BA14" s="11">
        <v>172.20115624615298</v>
      </c>
      <c r="BB14" s="11">
        <v>149.28313495331668</v>
      </c>
      <c r="BC14" s="11">
        <v>146.32277072475017</v>
      </c>
      <c r="BD14" s="11">
        <v>121.1372962833163</v>
      </c>
      <c r="BE14" s="11">
        <v>100.09284391645191</v>
      </c>
      <c r="BF14" s="11">
        <v>82.832743157971592</v>
      </c>
      <c r="BG14" s="12">
        <v>89.175543266769836</v>
      </c>
      <c r="BH14" s="13">
        <v>7.9523101789966244E-2</v>
      </c>
      <c r="BI14" s="15">
        <v>-6.0982032687853516E-2</v>
      </c>
      <c r="BJ14" s="14">
        <v>2.6317845066751743E-3</v>
      </c>
    </row>
    <row r="15" spans="1:67" x14ac:dyDescent="0.2">
      <c r="A15" s="8" t="s">
        <v>182</v>
      </c>
      <c r="B15" s="8" t="s">
        <v>21</v>
      </c>
      <c r="C15" s="11">
        <v>39.529179217571652</v>
      </c>
      <c r="D15" s="11">
        <v>39.819096883898347</v>
      </c>
      <c r="E15" s="11">
        <v>40.112029226577384</v>
      </c>
      <c r="F15" s="11">
        <v>43.012019821875178</v>
      </c>
      <c r="G15" s="11">
        <v>46.052561282902516</v>
      </c>
      <c r="H15" s="11">
        <v>50.712922520657067</v>
      </c>
      <c r="I15" s="11">
        <v>53.331180299231555</v>
      </c>
      <c r="J15" s="11">
        <v>54.510506223024997</v>
      </c>
      <c r="K15" s="11">
        <v>57.902046527418406</v>
      </c>
      <c r="L15" s="11">
        <v>55.203742254573434</v>
      </c>
      <c r="M15" s="11">
        <v>53.272720297936594</v>
      </c>
      <c r="N15" s="11">
        <v>58.035267106834873</v>
      </c>
      <c r="O15" s="11">
        <v>53.840278239308461</v>
      </c>
      <c r="P15" s="11">
        <v>56.618193646637472</v>
      </c>
      <c r="Q15" s="11">
        <v>59.126919753238695</v>
      </c>
      <c r="R15" s="11">
        <v>57.869817673397598</v>
      </c>
      <c r="S15" s="11">
        <v>54.49495452853099</v>
      </c>
      <c r="T15" s="11">
        <v>51.859650727465528</v>
      </c>
      <c r="U15" s="11">
        <v>51.347143963473776</v>
      </c>
      <c r="V15" s="11">
        <v>53.192629136697484</v>
      </c>
      <c r="W15" s="11">
        <v>54.250896195465614</v>
      </c>
      <c r="X15" s="11">
        <v>53.878545315247777</v>
      </c>
      <c r="Y15" s="11">
        <v>54.858148864051259</v>
      </c>
      <c r="Z15" s="11">
        <v>53.374936707657703</v>
      </c>
      <c r="AA15" s="11">
        <v>53.652226633371086</v>
      </c>
      <c r="AB15" s="11">
        <v>57.955634290305817</v>
      </c>
      <c r="AC15" s="11">
        <v>62.843586914014452</v>
      </c>
      <c r="AD15" s="11">
        <v>57.534919300419588</v>
      </c>
      <c r="AE15" s="11">
        <v>58.016149244980355</v>
      </c>
      <c r="AF15" s="11">
        <v>58.543818278683801</v>
      </c>
      <c r="AG15" s="11">
        <v>61.098331058255631</v>
      </c>
      <c r="AH15" s="11">
        <v>62.93257577315493</v>
      </c>
      <c r="AI15" s="11">
        <v>63.508866508122495</v>
      </c>
      <c r="AJ15" s="11">
        <v>63.755343793428452</v>
      </c>
      <c r="AK15" s="11">
        <v>62.993243567205383</v>
      </c>
      <c r="AL15" s="11">
        <v>63.54874684810887</v>
      </c>
      <c r="AM15" s="11">
        <v>68.185130786834208</v>
      </c>
      <c r="AN15" s="11">
        <v>69.295093925232479</v>
      </c>
      <c r="AO15" s="11">
        <v>75.016087970187385</v>
      </c>
      <c r="AP15" s="11">
        <v>73.715680608542755</v>
      </c>
      <c r="AQ15" s="11">
        <v>74.739079714918944</v>
      </c>
      <c r="AR15" s="11">
        <v>72.65942543977765</v>
      </c>
      <c r="AS15" s="11">
        <v>68.973639692617269</v>
      </c>
      <c r="AT15" s="11">
        <v>69.787216328723346</v>
      </c>
      <c r="AU15" s="11">
        <v>63.572053320119402</v>
      </c>
      <c r="AV15" s="11">
        <v>67.818579950407525</v>
      </c>
      <c r="AW15" s="11">
        <v>64.671654473640103</v>
      </c>
      <c r="AX15" s="11">
        <v>62.19580596360678</v>
      </c>
      <c r="AY15" s="11">
        <v>62.854178899462902</v>
      </c>
      <c r="AZ15" s="11">
        <v>58.63438100522896</v>
      </c>
      <c r="BA15" s="11">
        <v>60.690358275374614</v>
      </c>
      <c r="BB15" s="11">
        <v>61.642668125376936</v>
      </c>
      <c r="BC15" s="11">
        <v>64.433242369155266</v>
      </c>
      <c r="BD15" s="11">
        <v>62.07078293136275</v>
      </c>
      <c r="BE15" s="11">
        <v>63.643946289505926</v>
      </c>
      <c r="BF15" s="11">
        <v>55.992711525636018</v>
      </c>
      <c r="BG15" s="12">
        <v>58.365730768664243</v>
      </c>
      <c r="BH15" s="13">
        <v>4.523669752202486E-2</v>
      </c>
      <c r="BI15" s="15">
        <v>-1.0206960063126269E-2</v>
      </c>
      <c r="BJ15" s="14">
        <v>1.7225129259737795E-3</v>
      </c>
    </row>
    <row r="16" spans="1:67" x14ac:dyDescent="0.2">
      <c r="A16" s="8" t="s">
        <v>182</v>
      </c>
      <c r="B16" s="8" t="s">
        <v>22</v>
      </c>
      <c r="C16" s="11">
        <v>124.71285672724909</v>
      </c>
      <c r="D16" s="11">
        <v>118.47594249741687</v>
      </c>
      <c r="E16" s="11">
        <v>123.42954984338046</v>
      </c>
      <c r="F16" s="11">
        <v>135.09605709083533</v>
      </c>
      <c r="G16" s="11">
        <v>144.44474956243377</v>
      </c>
      <c r="H16" s="11">
        <v>148.98690889338818</v>
      </c>
      <c r="I16" s="11">
        <v>142.06511731131314</v>
      </c>
      <c r="J16" s="11">
        <v>149.25974624087883</v>
      </c>
      <c r="K16" s="11">
        <v>147.14229904731434</v>
      </c>
      <c r="L16" s="11">
        <v>141.36546711216829</v>
      </c>
      <c r="M16" s="11">
        <v>126.04934709113078</v>
      </c>
      <c r="N16" s="11">
        <v>132.04882913237691</v>
      </c>
      <c r="O16" s="11">
        <v>131.60855761311046</v>
      </c>
      <c r="P16" s="11">
        <v>136.81002269304338</v>
      </c>
      <c r="Q16" s="11">
        <v>142.24250041423446</v>
      </c>
      <c r="R16" s="11">
        <v>136.06324771320644</v>
      </c>
      <c r="S16" s="11">
        <v>129.38558820715028</v>
      </c>
      <c r="T16" s="11">
        <v>121.93492088202258</v>
      </c>
      <c r="U16" s="11">
        <v>109.25615358025169</v>
      </c>
      <c r="V16" s="11">
        <v>113.18895783272643</v>
      </c>
      <c r="W16" s="11">
        <v>114.22874550488768</v>
      </c>
      <c r="X16" s="11">
        <v>113.7231911912796</v>
      </c>
      <c r="Y16" s="11">
        <v>115.2147564577586</v>
      </c>
      <c r="Z16" s="11">
        <v>117.18859417390367</v>
      </c>
      <c r="AA16" s="11">
        <v>119.75029468728579</v>
      </c>
      <c r="AB16" s="11">
        <v>126.49766868483796</v>
      </c>
      <c r="AC16" s="11">
        <v>130.7295905224606</v>
      </c>
      <c r="AD16" s="11">
        <v>128.07084807555131</v>
      </c>
      <c r="AE16" s="11">
        <v>126.06543899816454</v>
      </c>
      <c r="AF16" s="11">
        <v>129.57845523396952</v>
      </c>
      <c r="AG16" s="11">
        <v>128.92872993010303</v>
      </c>
      <c r="AH16" s="11">
        <v>137.19224745321816</v>
      </c>
      <c r="AI16" s="11">
        <v>135.91401478757578</v>
      </c>
      <c r="AJ16" s="11">
        <v>139.85770572572829</v>
      </c>
      <c r="AK16" s="11">
        <v>133.26341940642541</v>
      </c>
      <c r="AL16" s="11">
        <v>136.28817499098454</v>
      </c>
      <c r="AM16" s="11">
        <v>136.33913149391574</v>
      </c>
      <c r="AN16" s="11">
        <v>134.15200620622329</v>
      </c>
      <c r="AO16" s="11">
        <v>141.24912839229717</v>
      </c>
      <c r="AP16" s="11">
        <v>140.10648621688722</v>
      </c>
      <c r="AQ16" s="11">
        <v>136.15502014590254</v>
      </c>
      <c r="AR16" s="11">
        <v>138.22495740383735</v>
      </c>
      <c r="AS16" s="11">
        <v>137.77828442363921</v>
      </c>
      <c r="AT16" s="11">
        <v>139.13469741645918</v>
      </c>
      <c r="AU16" s="11">
        <v>124.62538538126533</v>
      </c>
      <c r="AV16" s="11">
        <v>133.49443234747005</v>
      </c>
      <c r="AW16" s="11">
        <v>120.61102800017903</v>
      </c>
      <c r="AX16" s="11">
        <v>116.27575395578006</v>
      </c>
      <c r="AY16" s="11">
        <v>117.3388474640531</v>
      </c>
      <c r="AZ16" s="11">
        <v>108.99737756166</v>
      </c>
      <c r="BA16" s="11">
        <v>115.22841629901839</v>
      </c>
      <c r="BB16" s="11">
        <v>116.87059006014375</v>
      </c>
      <c r="BC16" s="11">
        <v>118.78641795190634</v>
      </c>
      <c r="BD16" s="11">
        <v>125.43522464471306</v>
      </c>
      <c r="BE16" s="11">
        <v>121.71242263842211</v>
      </c>
      <c r="BF16" s="11">
        <v>105.53794778000176</v>
      </c>
      <c r="BG16" s="12">
        <v>114.74939145731321</v>
      </c>
      <c r="BH16" s="13">
        <v>9.0259719580411124E-2</v>
      </c>
      <c r="BI16" s="15">
        <v>-4.9696280512139257E-3</v>
      </c>
      <c r="BJ16" s="14">
        <v>3.3865302023934683E-3</v>
      </c>
    </row>
    <row r="17" spans="1:62" x14ac:dyDescent="0.2">
      <c r="A17" s="8" t="s">
        <v>182</v>
      </c>
      <c r="B17" s="8" t="s">
        <v>23</v>
      </c>
      <c r="C17" s="11">
        <v>36.7442132336</v>
      </c>
      <c r="D17" s="11">
        <v>39.2106661798</v>
      </c>
      <c r="E17" s="11">
        <v>45.227863366200005</v>
      </c>
      <c r="F17" s="11">
        <v>51.011343779000001</v>
      </c>
      <c r="G17" s="11">
        <v>55.747480970399991</v>
      </c>
      <c r="H17" s="11">
        <v>62.362575212300001</v>
      </c>
      <c r="I17" s="11">
        <v>64.572936237500002</v>
      </c>
      <c r="J17" s="11">
        <v>66.629984883000006</v>
      </c>
      <c r="K17" s="11">
        <v>68.637047357200004</v>
      </c>
      <c r="L17" s="11">
        <v>69.8614355813</v>
      </c>
      <c r="M17" s="11">
        <v>75.133677198100003</v>
      </c>
      <c r="N17" s="11">
        <v>75.923646191800003</v>
      </c>
      <c r="O17" s="11">
        <v>78.436930045300002</v>
      </c>
      <c r="P17" s="11">
        <v>82.095275479300014</v>
      </c>
      <c r="Q17" s="11">
        <v>84.922342234300004</v>
      </c>
      <c r="R17" s="11">
        <v>89.136716401900003</v>
      </c>
      <c r="S17" s="11">
        <v>85.465490667500006</v>
      </c>
      <c r="T17" s="11">
        <v>87.046276686600009</v>
      </c>
      <c r="U17" s="11">
        <v>85.980120827100009</v>
      </c>
      <c r="V17" s="11">
        <v>85.011034948800003</v>
      </c>
      <c r="W17" s="11">
        <v>84.876635437299996</v>
      </c>
      <c r="X17" s="11">
        <v>87.893583952200004</v>
      </c>
      <c r="Y17" s="11">
        <v>87.760496958200022</v>
      </c>
      <c r="Z17" s="11">
        <v>86.551172153999985</v>
      </c>
      <c r="AA17" s="11">
        <v>86.792073131800009</v>
      </c>
      <c r="AB17" s="11">
        <v>74.399807559345007</v>
      </c>
      <c r="AC17" s="11">
        <v>59.883492511362149</v>
      </c>
      <c r="AD17" s="11">
        <v>58.121798187083634</v>
      </c>
      <c r="AE17" s="11">
        <v>60.262506386805661</v>
      </c>
      <c r="AF17" s="11">
        <v>56.6927607977345</v>
      </c>
      <c r="AG17" s="11">
        <v>58.784126503076997</v>
      </c>
      <c r="AH17" s="11">
        <v>56.813971680024864</v>
      </c>
      <c r="AI17" s="11">
        <v>56.084514411183655</v>
      </c>
      <c r="AJ17" s="11">
        <v>53.773859280261988</v>
      </c>
      <c r="AK17" s="11">
        <v>45.800287312204972</v>
      </c>
      <c r="AL17" s="11">
        <v>43.434353251611064</v>
      </c>
      <c r="AM17" s="11">
        <v>46.368468652000082</v>
      </c>
      <c r="AN17" s="11">
        <v>44.563602144881287</v>
      </c>
      <c r="AO17" s="11">
        <v>48.577104293902558</v>
      </c>
      <c r="AP17" s="11">
        <v>46.666819923489562</v>
      </c>
      <c r="AQ17" s="11">
        <v>48.546668016704359</v>
      </c>
      <c r="AR17" s="11">
        <v>49.391392974911653</v>
      </c>
      <c r="AS17" s="11">
        <v>52.735820164635456</v>
      </c>
      <c r="AT17" s="11">
        <v>50.345216012146352</v>
      </c>
      <c r="AU17" s="11">
        <v>43.532093111445839</v>
      </c>
      <c r="AV17" s="11">
        <v>45.587037022523432</v>
      </c>
      <c r="AW17" s="11">
        <v>50.521447086213271</v>
      </c>
      <c r="AX17" s="11">
        <v>45.811676895709965</v>
      </c>
      <c r="AY17" s="11">
        <v>40.667532030623143</v>
      </c>
      <c r="AZ17" s="11">
        <v>43.11450148757794</v>
      </c>
      <c r="BA17" s="11">
        <v>45.831861580794829</v>
      </c>
      <c r="BB17" s="11">
        <v>43.015751232805698</v>
      </c>
      <c r="BC17" s="11">
        <v>45.698101019481108</v>
      </c>
      <c r="BD17" s="11">
        <v>42.534286964766757</v>
      </c>
      <c r="BE17" s="11">
        <v>41.285218656338039</v>
      </c>
      <c r="BF17" s="11">
        <v>35.856102717057588</v>
      </c>
      <c r="BG17" s="12">
        <v>41.731134327526199</v>
      </c>
      <c r="BH17" s="13">
        <v>0.1670388868695778</v>
      </c>
      <c r="BI17" s="15">
        <v>-1.8933512429637367E-2</v>
      </c>
      <c r="BJ17" s="14">
        <v>1.231586023991062E-3</v>
      </c>
    </row>
    <row r="18" spans="1:62" x14ac:dyDescent="0.2">
      <c r="A18" s="8" t="s">
        <v>182</v>
      </c>
      <c r="B18" s="8" t="s">
        <v>24</v>
      </c>
      <c r="C18" s="11">
        <v>0</v>
      </c>
      <c r="D18" s="11">
        <v>0</v>
      </c>
      <c r="E18" s="11">
        <v>0</v>
      </c>
      <c r="F18" s="11">
        <v>0</v>
      </c>
      <c r="G18" s="11">
        <v>0</v>
      </c>
      <c r="H18" s="11">
        <v>0</v>
      </c>
      <c r="I18" s="11">
        <v>0</v>
      </c>
      <c r="J18" s="11">
        <v>0</v>
      </c>
      <c r="K18" s="11">
        <v>0</v>
      </c>
      <c r="L18" s="11">
        <v>0</v>
      </c>
      <c r="M18" s="11">
        <v>0</v>
      </c>
      <c r="N18" s="11">
        <v>0</v>
      </c>
      <c r="O18" s="11">
        <v>0</v>
      </c>
      <c r="P18" s="11">
        <v>0</v>
      </c>
      <c r="Q18" s="11">
        <v>0</v>
      </c>
      <c r="R18" s="11">
        <v>0</v>
      </c>
      <c r="S18" s="11">
        <v>0</v>
      </c>
      <c r="T18" s="11">
        <v>0</v>
      </c>
      <c r="U18" s="11">
        <v>0</v>
      </c>
      <c r="V18" s="11">
        <v>0</v>
      </c>
      <c r="W18" s="11">
        <v>0</v>
      </c>
      <c r="X18" s="11">
        <v>0</v>
      </c>
      <c r="Y18" s="11">
        <v>0</v>
      </c>
      <c r="Z18" s="11">
        <v>0</v>
      </c>
      <c r="AA18" s="11">
        <v>0</v>
      </c>
      <c r="AB18" s="11">
        <v>21.277308208373565</v>
      </c>
      <c r="AC18" s="11">
        <v>14.801013100923939</v>
      </c>
      <c r="AD18" s="11">
        <v>14.498005884492891</v>
      </c>
      <c r="AE18" s="11">
        <v>15.539702854074607</v>
      </c>
      <c r="AF18" s="11">
        <v>14.457086578470919</v>
      </c>
      <c r="AG18" s="11">
        <v>15.119304733632886</v>
      </c>
      <c r="AH18" s="11">
        <v>15.121798175555305</v>
      </c>
      <c r="AI18" s="11">
        <v>16.619676874285553</v>
      </c>
      <c r="AJ18" s="11">
        <v>18.880424291667079</v>
      </c>
      <c r="AK18" s="11">
        <v>18.58401088358147</v>
      </c>
      <c r="AL18" s="11">
        <v>17.474727913790112</v>
      </c>
      <c r="AM18" s="11">
        <v>18.426904864550405</v>
      </c>
      <c r="AN18" s="11">
        <v>19.523909333842674</v>
      </c>
      <c r="AO18" s="11">
        <v>20.857041034782036</v>
      </c>
      <c r="AP18" s="11">
        <v>20.128185874912042</v>
      </c>
      <c r="AQ18" s="11">
        <v>20.636676294739722</v>
      </c>
      <c r="AR18" s="11">
        <v>20.676836346436993</v>
      </c>
      <c r="AS18" s="11">
        <v>21.875343076269534</v>
      </c>
      <c r="AT18" s="11">
        <v>20.939088518646816</v>
      </c>
      <c r="AU18" s="11">
        <v>19.61674454924443</v>
      </c>
      <c r="AV18" s="11">
        <v>18.846582683758118</v>
      </c>
      <c r="AW18" s="11">
        <v>18.205611017960159</v>
      </c>
      <c r="AX18" s="11">
        <v>16.621050381228876</v>
      </c>
      <c r="AY18" s="11">
        <v>16.110601676965803</v>
      </c>
      <c r="AZ18" s="11">
        <v>15.824331879636837</v>
      </c>
      <c r="BA18" s="11">
        <v>16.243276864181325</v>
      </c>
      <c r="BB18" s="11">
        <v>16.687526769102568</v>
      </c>
      <c r="BC18" s="11">
        <v>17.140309444559101</v>
      </c>
      <c r="BD18" s="11">
        <v>16.314306802125447</v>
      </c>
      <c r="BE18" s="11">
        <v>16.29748170684632</v>
      </c>
      <c r="BF18" s="11">
        <v>14.841027151974355</v>
      </c>
      <c r="BG18" s="12">
        <v>15.743122894524904</v>
      </c>
      <c r="BH18" s="13">
        <v>6.3690172952176383E-2</v>
      </c>
      <c r="BI18" s="15">
        <v>-1.4427532738929494E-2</v>
      </c>
      <c r="BJ18" s="14">
        <v>4.6461737605060582E-4</v>
      </c>
    </row>
    <row r="19" spans="1:62" x14ac:dyDescent="0.2">
      <c r="A19" s="8" t="s">
        <v>182</v>
      </c>
      <c r="B19" s="8" t="s">
        <v>25</v>
      </c>
      <c r="C19" s="11">
        <v>1.2138395040000001</v>
      </c>
      <c r="D19" s="11">
        <v>1.345540419</v>
      </c>
      <c r="E19" s="11">
        <v>1.4642365590000002</v>
      </c>
      <c r="F19" s="11">
        <v>1.6310668230000001</v>
      </c>
      <c r="G19" s="11">
        <v>1.9226578140000001</v>
      </c>
      <c r="H19" s="11">
        <v>2.0436866280000001</v>
      </c>
      <c r="I19" s="11">
        <v>2.4020402760000001</v>
      </c>
      <c r="J19" s="11">
        <v>2.7420118194999996</v>
      </c>
      <c r="K19" s="11">
        <v>2.9187053657000002</v>
      </c>
      <c r="L19" s="11">
        <v>2.3959778544000003</v>
      </c>
      <c r="M19" s="11">
        <v>2.0835467886000001</v>
      </c>
      <c r="N19" s="11">
        <v>2.1215836624</v>
      </c>
      <c r="O19" s="11">
        <v>2.5031303762000001</v>
      </c>
      <c r="P19" s="11">
        <v>2.6230971605000004</v>
      </c>
      <c r="Q19" s="11">
        <v>2.6569444715000001</v>
      </c>
      <c r="R19" s="11">
        <v>2.6853939825000004</v>
      </c>
      <c r="S19" s="11">
        <v>2.5429220301000006</v>
      </c>
      <c r="T19" s="11">
        <v>3.0745800172999997</v>
      </c>
      <c r="U19" s="11">
        <v>3.2249125899000002</v>
      </c>
      <c r="V19" s="11">
        <v>3.2299133708000003</v>
      </c>
      <c r="W19" s="11">
        <v>3.5732236263999995</v>
      </c>
      <c r="X19" s="11">
        <v>3.6989548224000002</v>
      </c>
      <c r="Y19" s="11">
        <v>4.5881583633999998</v>
      </c>
      <c r="Z19" s="11">
        <v>4.6684765181000003</v>
      </c>
      <c r="AA19" s="11">
        <v>4.7423814769999995</v>
      </c>
      <c r="AB19" s="11">
        <v>4.9701871046999999</v>
      </c>
      <c r="AC19" s="11">
        <v>5.1393256955999984</v>
      </c>
      <c r="AD19" s="11">
        <v>6.0391413599000003</v>
      </c>
      <c r="AE19" s="11">
        <v>6.2775457406999999</v>
      </c>
      <c r="AF19" s="11">
        <v>6.3086076902000006</v>
      </c>
      <c r="AG19" s="11">
        <v>6.7428392281000002</v>
      </c>
      <c r="AH19" s="11">
        <v>6.8465889086000002</v>
      </c>
      <c r="AI19" s="11">
        <v>6.8737522500000008</v>
      </c>
      <c r="AJ19" s="11">
        <v>7.2251204510000004</v>
      </c>
      <c r="AK19" s="11">
        <v>7.5908147259000005</v>
      </c>
      <c r="AL19" s="11">
        <v>7.9759322397000005</v>
      </c>
      <c r="AM19" s="11">
        <v>8.0901362011</v>
      </c>
      <c r="AN19" s="11">
        <v>7.9455695308000003</v>
      </c>
      <c r="AO19" s="11">
        <v>8.4931941481000006</v>
      </c>
      <c r="AP19" s="11">
        <v>8.277335302900001</v>
      </c>
      <c r="AQ19" s="11">
        <v>9.316718741899999</v>
      </c>
      <c r="AR19" s="11">
        <v>9.1421102677922743</v>
      </c>
      <c r="AS19" s="11">
        <v>9.3220752728264049</v>
      </c>
      <c r="AT19" s="11">
        <v>9.4823662430844315</v>
      </c>
      <c r="AU19" s="11">
        <v>9.180957256357221</v>
      </c>
      <c r="AV19" s="11">
        <v>8.839898304954799</v>
      </c>
      <c r="AW19" s="11">
        <v>8.7029551575360617</v>
      </c>
      <c r="AX19" s="11">
        <v>8.1350524813200007</v>
      </c>
      <c r="AY19" s="11">
        <v>7.2521347043200013</v>
      </c>
      <c r="AZ19" s="11">
        <v>7.3250737914053543</v>
      </c>
      <c r="BA19" s="11">
        <v>7.4977633148130316</v>
      </c>
      <c r="BB19" s="11">
        <v>8.1126407481696017</v>
      </c>
      <c r="BC19" s="11">
        <v>8.3090064280803855</v>
      </c>
      <c r="BD19" s="11">
        <v>8.2300322272020026</v>
      </c>
      <c r="BE19" s="11">
        <v>8.1891924743830025</v>
      </c>
      <c r="BF19" s="11">
        <v>6.9910884872800025</v>
      </c>
      <c r="BG19" s="12">
        <v>7.2453665324870018</v>
      </c>
      <c r="BH19" s="13">
        <v>3.9211113544457721E-2</v>
      </c>
      <c r="BI19" s="15">
        <v>-1.8163074013234803E-2</v>
      </c>
      <c r="BJ19" s="14">
        <v>2.13828171793013E-4</v>
      </c>
    </row>
    <row r="20" spans="1:62" x14ac:dyDescent="0.2">
      <c r="A20" s="8" t="s">
        <v>182</v>
      </c>
      <c r="B20" s="8" t="s">
        <v>26</v>
      </c>
      <c r="C20" s="11">
        <v>156.20148922656648</v>
      </c>
      <c r="D20" s="11">
        <v>156.9696305230791</v>
      </c>
      <c r="E20" s="11">
        <v>153.76433253856243</v>
      </c>
      <c r="F20" s="11">
        <v>160.3789718960582</v>
      </c>
      <c r="G20" s="11">
        <v>167.23533140108319</v>
      </c>
      <c r="H20" s="11">
        <v>172.49735444158301</v>
      </c>
      <c r="I20" s="11">
        <v>180.95130537732044</v>
      </c>
      <c r="J20" s="11">
        <v>180.6948551753496</v>
      </c>
      <c r="K20" s="11">
        <v>180.62827182401972</v>
      </c>
      <c r="L20" s="11">
        <v>181.3659915392912</v>
      </c>
      <c r="M20" s="11">
        <v>188.12740521305025</v>
      </c>
      <c r="N20" s="11">
        <v>193.70360387981202</v>
      </c>
      <c r="O20" s="11">
        <v>199.1912711417765</v>
      </c>
      <c r="P20" s="11">
        <v>201.49170562926608</v>
      </c>
      <c r="Q20" s="11">
        <v>202.56334588322605</v>
      </c>
      <c r="R20" s="11">
        <v>195.17716588044976</v>
      </c>
      <c r="S20" s="11">
        <v>194.2925685699546</v>
      </c>
      <c r="T20" s="11">
        <v>191.79130210383789</v>
      </c>
      <c r="U20" s="11">
        <v>191.540257006345</v>
      </c>
      <c r="V20" s="11">
        <v>195.82027950444692</v>
      </c>
      <c r="W20" s="11">
        <v>193.9222209931369</v>
      </c>
      <c r="X20" s="11">
        <v>191.96584125285432</v>
      </c>
      <c r="Y20" s="11">
        <v>190.63991903419571</v>
      </c>
      <c r="Z20" s="11">
        <v>190.93573157570739</v>
      </c>
      <c r="AA20" s="11">
        <v>184.93231259909396</v>
      </c>
      <c r="AB20" s="11">
        <v>155.32937361543614</v>
      </c>
      <c r="AC20" s="11">
        <v>143.21045937170325</v>
      </c>
      <c r="AD20" s="11">
        <v>136.6361505008945</v>
      </c>
      <c r="AE20" s="11">
        <v>134.08792482532118</v>
      </c>
      <c r="AF20" s="11">
        <v>128.63905243593601</v>
      </c>
      <c r="AG20" s="11">
        <v>130.18062826154417</v>
      </c>
      <c r="AH20" s="11">
        <v>132.87771078372631</v>
      </c>
      <c r="AI20" s="11">
        <v>127.15932542339984</v>
      </c>
      <c r="AJ20" s="11">
        <v>121.64851543051694</v>
      </c>
      <c r="AK20" s="11">
        <v>113.92412375646202</v>
      </c>
      <c r="AL20" s="11">
        <v>124.09675857365727</v>
      </c>
      <c r="AM20" s="11">
        <v>125.08851071034651</v>
      </c>
      <c r="AN20" s="11">
        <v>120.78100178101593</v>
      </c>
      <c r="AO20" s="11">
        <v>123.99704806520715</v>
      </c>
      <c r="AP20" s="11">
        <v>124.84376970574203</v>
      </c>
      <c r="AQ20" s="11">
        <v>123.42563348392468</v>
      </c>
      <c r="AR20" s="11">
        <v>125.96920056284411</v>
      </c>
      <c r="AS20" s="11">
        <v>125.55381114332259</v>
      </c>
      <c r="AT20" s="11">
        <v>120.32619678509374</v>
      </c>
      <c r="AU20" s="11">
        <v>113.53141050413839</v>
      </c>
      <c r="AV20" s="11">
        <v>116.52298415652365</v>
      </c>
      <c r="AW20" s="11">
        <v>113.07398883441373</v>
      </c>
      <c r="AX20" s="11">
        <v>109.31070455664792</v>
      </c>
      <c r="AY20" s="11">
        <v>104.98007471676887</v>
      </c>
      <c r="AZ20" s="11">
        <v>101.97365606376609</v>
      </c>
      <c r="BA20" s="11">
        <v>102.77308922914348</v>
      </c>
      <c r="BB20" s="11">
        <v>104.79078681610218</v>
      </c>
      <c r="BC20" s="11">
        <v>102.93656005497925</v>
      </c>
      <c r="BD20" s="11">
        <v>101.91628224878016</v>
      </c>
      <c r="BE20" s="11">
        <v>98.222273354096345</v>
      </c>
      <c r="BF20" s="11">
        <v>87.941149571987594</v>
      </c>
      <c r="BG20" s="12">
        <v>92.396200827686883</v>
      </c>
      <c r="BH20" s="13">
        <v>5.3537980284024567E-2</v>
      </c>
      <c r="BI20" s="15">
        <v>-1.9993084948318862E-2</v>
      </c>
      <c r="BJ20" s="14">
        <v>2.7268338482280647E-3</v>
      </c>
    </row>
    <row r="21" spans="1:62" x14ac:dyDescent="0.2">
      <c r="A21" s="8" t="s">
        <v>182</v>
      </c>
      <c r="B21" s="8" t="s">
        <v>27</v>
      </c>
      <c r="C21" s="11">
        <v>47.709174563180007</v>
      </c>
      <c r="D21" s="11">
        <v>54.281656356040003</v>
      </c>
      <c r="E21" s="11">
        <v>54.018275061119994</v>
      </c>
      <c r="F21" s="11">
        <v>56.094669892360002</v>
      </c>
      <c r="G21" s="11">
        <v>63.90701053834001</v>
      </c>
      <c r="H21" s="11">
        <v>67.531658558900006</v>
      </c>
      <c r="I21" s="11">
        <v>63.161910924200001</v>
      </c>
      <c r="J21" s="11">
        <v>66.636027446779991</v>
      </c>
      <c r="K21" s="11">
        <v>64.981344986520014</v>
      </c>
      <c r="L21" s="11">
        <v>59.204795214640008</v>
      </c>
      <c r="M21" s="11">
        <v>56.423518733319995</v>
      </c>
      <c r="N21" s="11">
        <v>62.489240886480005</v>
      </c>
      <c r="O21" s="11">
        <v>63.898609469080007</v>
      </c>
      <c r="P21" s="11">
        <v>65.717366702579994</v>
      </c>
      <c r="Q21" s="11">
        <v>66.242353096179997</v>
      </c>
      <c r="R21" s="11">
        <v>66.177681975660022</v>
      </c>
      <c r="S21" s="11">
        <v>58.920657920763439</v>
      </c>
      <c r="T21" s="11">
        <v>57.397613542759657</v>
      </c>
      <c r="U21" s="11">
        <v>54.393063154253653</v>
      </c>
      <c r="V21" s="11">
        <v>55.306682107354618</v>
      </c>
      <c r="W21" s="11">
        <v>62.669805773934613</v>
      </c>
      <c r="X21" s="11">
        <v>63.597478507853467</v>
      </c>
      <c r="Y21" s="11">
        <v>60.977837759909931</v>
      </c>
      <c r="Z21" s="11">
        <v>59.663835495705584</v>
      </c>
      <c r="AA21" s="11">
        <v>53.984502077729935</v>
      </c>
      <c r="AB21" s="11">
        <v>55.846339405980004</v>
      </c>
      <c r="AC21" s="11">
        <v>65.521532816481553</v>
      </c>
      <c r="AD21" s="11">
        <v>59.994006402773834</v>
      </c>
      <c r="AE21" s="11">
        <v>63.375456351914032</v>
      </c>
      <c r="AF21" s="11">
        <v>68.189234007168778</v>
      </c>
      <c r="AG21" s="11">
        <v>65.380098869164755</v>
      </c>
      <c r="AH21" s="11">
        <v>79.077812108115026</v>
      </c>
      <c r="AI21" s="11">
        <v>69.165854857510993</v>
      </c>
      <c r="AJ21" s="11">
        <v>64.861523695179457</v>
      </c>
      <c r="AK21" s="11">
        <v>61.495231220521219</v>
      </c>
      <c r="AL21" s="11">
        <v>57.525178078943753</v>
      </c>
      <c r="AM21" s="11">
        <v>57.679695957432642</v>
      </c>
      <c r="AN21" s="11">
        <v>56.791371944928557</v>
      </c>
      <c r="AO21" s="11">
        <v>61.99009642846876</v>
      </c>
      <c r="AP21" s="11">
        <v>56.010217170844776</v>
      </c>
      <c r="AQ21" s="11">
        <v>53.278996571350049</v>
      </c>
      <c r="AR21" s="11">
        <v>61.671358527579528</v>
      </c>
      <c r="AS21" s="11">
        <v>56.838397654615072</v>
      </c>
      <c r="AT21" s="11">
        <v>54.155557694891996</v>
      </c>
      <c r="AU21" s="11">
        <v>50.554653900012504</v>
      </c>
      <c r="AV21" s="11">
        <v>51.260133490538244</v>
      </c>
      <c r="AW21" s="11">
        <v>46.299776406366249</v>
      </c>
      <c r="AX21" s="11">
        <v>40.912956271884269</v>
      </c>
      <c r="AY21" s="11">
        <v>43.368197352860555</v>
      </c>
      <c r="AZ21" s="11">
        <v>40.017928467929309</v>
      </c>
      <c r="BA21" s="11">
        <v>36.737804372817692</v>
      </c>
      <c r="BB21" s="11">
        <v>37.90138276180285</v>
      </c>
      <c r="BC21" s="11">
        <v>35.288307976521203</v>
      </c>
      <c r="BD21" s="11">
        <v>35.590041325912885</v>
      </c>
      <c r="BE21" s="11">
        <v>32.458125197702472</v>
      </c>
      <c r="BF21" s="11">
        <v>26.830469971563133</v>
      </c>
      <c r="BG21" s="12">
        <v>28.097126192977775</v>
      </c>
      <c r="BH21" s="13">
        <v>5.0078684822319142E-2</v>
      </c>
      <c r="BI21" s="15">
        <v>-4.8720142969675639E-2</v>
      </c>
      <c r="BJ21" s="14">
        <v>8.2921369119745016E-4</v>
      </c>
    </row>
    <row r="22" spans="1:62" x14ac:dyDescent="0.2">
      <c r="A22" s="8" t="s">
        <v>182</v>
      </c>
      <c r="B22" s="8" t="s">
        <v>28</v>
      </c>
      <c r="C22" s="11">
        <v>0</v>
      </c>
      <c r="D22" s="11">
        <v>0</v>
      </c>
      <c r="E22" s="11">
        <v>0</v>
      </c>
      <c r="F22" s="11">
        <v>0</v>
      </c>
      <c r="G22" s="11">
        <v>0</v>
      </c>
      <c r="H22" s="11">
        <v>0</v>
      </c>
      <c r="I22" s="11">
        <v>0</v>
      </c>
      <c r="J22" s="11">
        <v>0</v>
      </c>
      <c r="K22" s="11">
        <v>0</v>
      </c>
      <c r="L22" s="11">
        <v>0</v>
      </c>
      <c r="M22" s="11">
        <v>0</v>
      </c>
      <c r="N22" s="11">
        <v>0</v>
      </c>
      <c r="O22" s="11">
        <v>0</v>
      </c>
      <c r="P22" s="11">
        <v>0</v>
      </c>
      <c r="Q22" s="11">
        <v>0</v>
      </c>
      <c r="R22" s="11">
        <v>0</v>
      </c>
      <c r="S22" s="11">
        <v>0</v>
      </c>
      <c r="T22" s="11">
        <v>0</v>
      </c>
      <c r="U22" s="11">
        <v>0</v>
      </c>
      <c r="V22" s="11">
        <v>0</v>
      </c>
      <c r="W22" s="11">
        <v>38.460509443759022</v>
      </c>
      <c r="X22" s="11">
        <v>38.481198520982957</v>
      </c>
      <c r="Y22" s="11">
        <v>38.9602923635588</v>
      </c>
      <c r="Z22" s="11">
        <v>37.970498011484693</v>
      </c>
      <c r="AA22" s="11">
        <v>39.186289137509803</v>
      </c>
      <c r="AB22" s="11">
        <v>41.068896910458292</v>
      </c>
      <c r="AC22" s="11">
        <v>37.506717858443281</v>
      </c>
      <c r="AD22" s="11">
        <v>27.227019610424595</v>
      </c>
      <c r="AE22" s="11">
        <v>22.69624776083371</v>
      </c>
      <c r="AF22" s="11">
        <v>22.66441205830797</v>
      </c>
      <c r="AG22" s="11">
        <v>20.480396171782999</v>
      </c>
      <c r="AH22" s="11">
        <v>21.665290129597494</v>
      </c>
      <c r="AI22" s="11">
        <v>21.367259165616524</v>
      </c>
      <c r="AJ22" s="11">
        <v>18.804407437282766</v>
      </c>
      <c r="AK22" s="11">
        <v>17.254376886424094</v>
      </c>
      <c r="AL22" s="11">
        <v>17.755884533922611</v>
      </c>
      <c r="AM22" s="11">
        <v>18.354887488969855</v>
      </c>
      <c r="AN22" s="11">
        <v>18.362612289999316</v>
      </c>
      <c r="AO22" s="11">
        <v>20.341366798487865</v>
      </c>
      <c r="AP22" s="11">
        <v>20.398013404619956</v>
      </c>
      <c r="AQ22" s="11">
        <v>20.343258615855298</v>
      </c>
      <c r="AR22" s="11">
        <v>19.954479820183831</v>
      </c>
      <c r="AS22" s="11">
        <v>23.68478360630035</v>
      </c>
      <c r="AT22" s="11">
        <v>21.542621238300107</v>
      </c>
      <c r="AU22" s="11">
        <v>18.581710394831532</v>
      </c>
      <c r="AV22" s="11">
        <v>23.433973144390322</v>
      </c>
      <c r="AW22" s="11">
        <v>23.475007266656384</v>
      </c>
      <c r="AX22" s="11">
        <v>22.82645165145556</v>
      </c>
      <c r="AY22" s="11">
        <v>24.469601124270273</v>
      </c>
      <c r="AZ22" s="11">
        <v>23.524795773277848</v>
      </c>
      <c r="BA22" s="11">
        <v>21.355080263646474</v>
      </c>
      <c r="BB22" s="11">
        <v>22.087467935580062</v>
      </c>
      <c r="BC22" s="11">
        <v>24.595925339797692</v>
      </c>
      <c r="BD22" s="11">
        <v>24.140123973640563</v>
      </c>
      <c r="BE22" s="11">
        <v>18.309016616690482</v>
      </c>
      <c r="BF22" s="11">
        <v>15.887027652645443</v>
      </c>
      <c r="BG22" s="12">
        <v>17.991218013720587</v>
      </c>
      <c r="BH22" s="13">
        <v>0.13554967086453851</v>
      </c>
      <c r="BI22" s="15">
        <v>-2.6254456449945285E-2</v>
      </c>
      <c r="BJ22" s="14">
        <v>5.3096406357828346E-4</v>
      </c>
    </row>
    <row r="23" spans="1:62" x14ac:dyDescent="0.2">
      <c r="A23" s="8" t="s">
        <v>182</v>
      </c>
      <c r="B23" s="8" t="s">
        <v>29</v>
      </c>
      <c r="C23" s="11">
        <v>24.742679525813259</v>
      </c>
      <c r="D23" s="11">
        <v>28.084303937812585</v>
      </c>
      <c r="E23" s="11">
        <v>28.873022496350192</v>
      </c>
      <c r="F23" s="11">
        <v>33.158795419253067</v>
      </c>
      <c r="G23" s="11">
        <v>38.859456195936829</v>
      </c>
      <c r="H23" s="11">
        <v>43.171360346070912</v>
      </c>
      <c r="I23" s="11">
        <v>43.3494258585268</v>
      </c>
      <c r="J23" s="11">
        <v>44.833987531000005</v>
      </c>
      <c r="K23" s="11">
        <v>50.473107601000009</v>
      </c>
      <c r="L23" s="11">
        <v>46.021633994999995</v>
      </c>
      <c r="M23" s="11">
        <v>46.954906688400008</v>
      </c>
      <c r="N23" s="11">
        <v>53.263952148000001</v>
      </c>
      <c r="O23" s="11">
        <v>52.499971406000007</v>
      </c>
      <c r="P23" s="11">
        <v>55.485803534698221</v>
      </c>
      <c r="Q23" s="11">
        <v>57.409149488243727</v>
      </c>
      <c r="R23" s="11">
        <v>57.466832139964559</v>
      </c>
      <c r="S23" s="11">
        <v>48.49535257210615</v>
      </c>
      <c r="T23" s="11">
        <v>46.965492168295683</v>
      </c>
      <c r="U23" s="11">
        <v>45.49450980737646</v>
      </c>
      <c r="V23" s="11">
        <v>48.250541040027109</v>
      </c>
      <c r="W23" s="11">
        <v>53.358505767589392</v>
      </c>
      <c r="X23" s="11">
        <v>53.187401004808891</v>
      </c>
      <c r="Y23" s="11">
        <v>56.011566062141149</v>
      </c>
      <c r="Z23" s="11">
        <v>55.255099267375698</v>
      </c>
      <c r="AA23" s="11">
        <v>55.662782016366926</v>
      </c>
      <c r="AB23" s="11">
        <v>57.483254520977468</v>
      </c>
      <c r="AC23" s="11">
        <v>56.720753273073441</v>
      </c>
      <c r="AD23" s="11">
        <v>54.63399805543559</v>
      </c>
      <c r="AE23" s="11">
        <v>56.313060234300607</v>
      </c>
      <c r="AF23" s="11">
        <v>62.898384512028827</v>
      </c>
      <c r="AG23" s="11">
        <v>58.603723099696062</v>
      </c>
      <c r="AH23" s="11">
        <v>64.821915846191843</v>
      </c>
      <c r="AI23" s="11">
        <v>62.837438363773344</v>
      </c>
      <c r="AJ23" s="11">
        <v>60.202368795322961</v>
      </c>
      <c r="AK23" s="11">
        <v>59.867311829170383</v>
      </c>
      <c r="AL23" s="11">
        <v>58.847214777291882</v>
      </c>
      <c r="AM23" s="11">
        <v>63.831117480427473</v>
      </c>
      <c r="AN23" s="11">
        <v>66.642638657944602</v>
      </c>
      <c r="AO23" s="11">
        <v>74.887636914679987</v>
      </c>
      <c r="AP23" s="11">
        <v>68.773534005772234</v>
      </c>
      <c r="AQ23" s="11">
        <v>58.185752178398303</v>
      </c>
      <c r="AR23" s="11">
        <v>68.542489132030241</v>
      </c>
      <c r="AS23" s="11">
        <v>66.312411717793779</v>
      </c>
      <c r="AT23" s="11">
        <v>58.584235924671205</v>
      </c>
      <c r="AU23" s="11">
        <v>56.186145857831917</v>
      </c>
      <c r="AV23" s="11">
        <v>63.915201196110793</v>
      </c>
      <c r="AW23" s="11">
        <v>57.078654827772162</v>
      </c>
      <c r="AX23" s="11">
        <v>51.045181448744621</v>
      </c>
      <c r="AY23" s="11">
        <v>52.049189333297043</v>
      </c>
      <c r="AZ23" s="11">
        <v>47.6604258781448</v>
      </c>
      <c r="BA23" s="11">
        <v>44.941205391327713</v>
      </c>
      <c r="BB23" s="11">
        <v>47.706268102880351</v>
      </c>
      <c r="BC23" s="11">
        <v>44.998171644689357</v>
      </c>
      <c r="BD23" s="11">
        <v>46.531891717546145</v>
      </c>
      <c r="BE23" s="11">
        <v>43.09585002950277</v>
      </c>
      <c r="BF23" s="11">
        <v>36.736917239983754</v>
      </c>
      <c r="BG23" s="12">
        <v>37.190091296452358</v>
      </c>
      <c r="BH23" s="13">
        <v>1.5109180607856043E-2</v>
      </c>
      <c r="BI23" s="15">
        <v>-4.1934169053879145E-2</v>
      </c>
      <c r="BJ23" s="14">
        <v>1.0975689352745548E-3</v>
      </c>
    </row>
    <row r="24" spans="1:62" x14ac:dyDescent="0.2">
      <c r="A24" s="8" t="s">
        <v>182</v>
      </c>
      <c r="B24" s="8" t="s">
        <v>30</v>
      </c>
      <c r="C24" s="11">
        <v>329.44570428459048</v>
      </c>
      <c r="D24" s="11">
        <v>330.97658983796265</v>
      </c>
      <c r="E24" s="11">
        <v>355.93495291506207</v>
      </c>
      <c r="F24" s="11">
        <v>369.27970358583536</v>
      </c>
      <c r="G24" s="11">
        <v>404.40605072287758</v>
      </c>
      <c r="H24" s="11">
        <v>433.73402569249913</v>
      </c>
      <c r="I24" s="11">
        <v>453.56998463878961</v>
      </c>
      <c r="J24" s="11">
        <v>477.78595356280567</v>
      </c>
      <c r="K24" s="11">
        <v>518.8168970590624</v>
      </c>
      <c r="L24" s="11">
        <v>500.47749729142237</v>
      </c>
      <c r="M24" s="11">
        <v>457.11227166687809</v>
      </c>
      <c r="N24" s="11">
        <v>509.5858039568713</v>
      </c>
      <c r="O24" s="11">
        <v>493.07682273233729</v>
      </c>
      <c r="P24" s="11">
        <v>497.65549731068774</v>
      </c>
      <c r="Q24" s="11">
        <v>510.16971824477184</v>
      </c>
      <c r="R24" s="11">
        <v>485.03514982202796</v>
      </c>
      <c r="S24" s="11">
        <v>441.82812847888971</v>
      </c>
      <c r="T24" s="11">
        <v>418.58723742836298</v>
      </c>
      <c r="U24" s="11">
        <v>402.80272374672734</v>
      </c>
      <c r="V24" s="11">
        <v>387.69415102226031</v>
      </c>
      <c r="W24" s="11">
        <v>381.81766714341404</v>
      </c>
      <c r="X24" s="11">
        <v>369.91411300478114</v>
      </c>
      <c r="Y24" s="11">
        <v>362.37382904285664</v>
      </c>
      <c r="Z24" s="11">
        <v>359.13853572088419</v>
      </c>
      <c r="AA24" s="11">
        <v>370.49697207380791</v>
      </c>
      <c r="AB24" s="11">
        <v>367.24124105196319</v>
      </c>
      <c r="AC24" s="11">
        <v>390.664702417836</v>
      </c>
      <c r="AD24" s="11">
        <v>379.44317143254517</v>
      </c>
      <c r="AE24" s="11">
        <v>362.03008404479203</v>
      </c>
      <c r="AF24" s="11">
        <v>348.74280910682097</v>
      </c>
      <c r="AG24" s="11">
        <v>356.16136176884839</v>
      </c>
      <c r="AH24" s="11">
        <v>372.53567875361983</v>
      </c>
      <c r="AI24" s="11">
        <v>361.15774462130707</v>
      </c>
      <c r="AJ24" s="11">
        <v>384.86412331789143</v>
      </c>
      <c r="AK24" s="11">
        <v>384.36304611469615</v>
      </c>
      <c r="AL24" s="11">
        <v>381.49977765265811</v>
      </c>
      <c r="AM24" s="11">
        <v>383.40746559350259</v>
      </c>
      <c r="AN24" s="11">
        <v>380.13045972451067</v>
      </c>
      <c r="AO24" s="11">
        <v>387.16293623861225</v>
      </c>
      <c r="AP24" s="11">
        <v>389.10860163104144</v>
      </c>
      <c r="AQ24" s="11">
        <v>389.77074035061884</v>
      </c>
      <c r="AR24" s="11">
        <v>380.05182522358388</v>
      </c>
      <c r="AS24" s="11">
        <v>370.46447236958085</v>
      </c>
      <c r="AT24" s="11">
        <v>369.74678132901363</v>
      </c>
      <c r="AU24" s="11">
        <v>354.80286358440515</v>
      </c>
      <c r="AV24" s="11">
        <v>360.36216086818246</v>
      </c>
      <c r="AW24" s="11">
        <v>334.14749707034997</v>
      </c>
      <c r="AX24" s="11">
        <v>335.56328688126439</v>
      </c>
      <c r="AY24" s="11">
        <v>334.92863090273477</v>
      </c>
      <c r="AZ24" s="11">
        <v>301.50863870742393</v>
      </c>
      <c r="BA24" s="11">
        <v>307.48251662402765</v>
      </c>
      <c r="BB24" s="11">
        <v>313.0854276246825</v>
      </c>
      <c r="BC24" s="11">
        <v>317.81830588766991</v>
      </c>
      <c r="BD24" s="11">
        <v>306.69397575979423</v>
      </c>
      <c r="BE24" s="11">
        <v>299.28708741868871</v>
      </c>
      <c r="BF24" s="11">
        <v>251.5501141945378</v>
      </c>
      <c r="BG24" s="12">
        <v>273.55155646575588</v>
      </c>
      <c r="BH24" s="13">
        <v>9.044280764153334E-2</v>
      </c>
      <c r="BI24" s="15">
        <v>-1.9810383012905164E-2</v>
      </c>
      <c r="BJ24" s="14">
        <v>8.0731635795004801E-3</v>
      </c>
    </row>
    <row r="25" spans="1:62" x14ac:dyDescent="0.2">
      <c r="A25" s="8" t="s">
        <v>182</v>
      </c>
      <c r="B25" s="8" t="s">
        <v>31</v>
      </c>
      <c r="C25" s="11">
        <v>910.41384644070831</v>
      </c>
      <c r="D25" s="11">
        <v>901.0377980138328</v>
      </c>
      <c r="E25" s="11">
        <v>892.41612047997819</v>
      </c>
      <c r="F25" s="11">
        <v>944.75539296144393</v>
      </c>
      <c r="G25" s="11">
        <v>1011.9243712007434</v>
      </c>
      <c r="H25" s="11">
        <v>1043.3942686615903</v>
      </c>
      <c r="I25" s="11">
        <v>1045.1212740290819</v>
      </c>
      <c r="J25" s="11">
        <v>1067.3267033382542</v>
      </c>
      <c r="K25" s="11">
        <v>1116.4243956767659</v>
      </c>
      <c r="L25" s="11">
        <v>1085.3204695056695</v>
      </c>
      <c r="M25" s="11">
        <v>1025.2997072400949</v>
      </c>
      <c r="N25" s="11">
        <v>1093.4117731718065</v>
      </c>
      <c r="O25" s="11">
        <v>1072.513621774355</v>
      </c>
      <c r="P25" s="11">
        <v>1052.7454965399209</v>
      </c>
      <c r="Q25" s="11">
        <v>1104.1950785402844</v>
      </c>
      <c r="R25" s="11">
        <v>1077.8105888566306</v>
      </c>
      <c r="S25" s="11">
        <v>1043.9031737893115</v>
      </c>
      <c r="T25" s="11">
        <v>1003.3332309115536</v>
      </c>
      <c r="U25" s="11">
        <v>1017.9506773603072</v>
      </c>
      <c r="V25" s="11">
        <v>1038.3350074842213</v>
      </c>
      <c r="W25" s="11">
        <v>1045.8139082910973</v>
      </c>
      <c r="X25" s="11">
        <v>1037.2673261632472</v>
      </c>
      <c r="Y25" s="11">
        <v>1031.4312799667077</v>
      </c>
      <c r="Z25" s="11">
        <v>1017.0153615268052</v>
      </c>
      <c r="AA25" s="11">
        <v>1003.8150947462854</v>
      </c>
      <c r="AB25" s="11">
        <v>1007.6058813606267</v>
      </c>
      <c r="AC25" s="11">
        <v>969.70321026522925</v>
      </c>
      <c r="AD25" s="11">
        <v>923.71578641621613</v>
      </c>
      <c r="AE25" s="11">
        <v>916.27243624814434</v>
      </c>
      <c r="AF25" s="11">
        <v>896.93151141917178</v>
      </c>
      <c r="AG25" s="11">
        <v>889.40096887501295</v>
      </c>
      <c r="AH25" s="11">
        <v>914.84453762317014</v>
      </c>
      <c r="AI25" s="11">
        <v>887.99335532922589</v>
      </c>
      <c r="AJ25" s="11">
        <v>879.03618431822872</v>
      </c>
      <c r="AK25" s="11">
        <v>855.91547088362609</v>
      </c>
      <c r="AL25" s="11">
        <v>854.42831400453474</v>
      </c>
      <c r="AM25" s="11">
        <v>871.67255396098449</v>
      </c>
      <c r="AN25" s="11">
        <v>859.04731797950535</v>
      </c>
      <c r="AO25" s="11">
        <v>861.99141276048761</v>
      </c>
      <c r="AP25" s="11">
        <v>847.52576672442274</v>
      </c>
      <c r="AQ25" s="11">
        <v>826.31763002991534</v>
      </c>
      <c r="AR25" s="11">
        <v>843.77714802887874</v>
      </c>
      <c r="AS25" s="11">
        <v>811.06820516096388</v>
      </c>
      <c r="AT25" s="11">
        <v>809.36841343896833</v>
      </c>
      <c r="AU25" s="11">
        <v>753.58985135223952</v>
      </c>
      <c r="AV25" s="11">
        <v>783.16326024122816</v>
      </c>
      <c r="AW25" s="11">
        <v>763.68991385910056</v>
      </c>
      <c r="AX25" s="11">
        <v>773.0012636949873</v>
      </c>
      <c r="AY25" s="11">
        <v>797.57154298270063</v>
      </c>
      <c r="AZ25" s="11">
        <v>751.08081743454977</v>
      </c>
      <c r="BA25" s="11">
        <v>755.63099826963617</v>
      </c>
      <c r="BB25" s="11">
        <v>770.45717858047294</v>
      </c>
      <c r="BC25" s="11">
        <v>760.94865197173613</v>
      </c>
      <c r="BD25" s="11">
        <v>733.11218503952284</v>
      </c>
      <c r="BE25" s="11">
        <v>680.07604134311407</v>
      </c>
      <c r="BF25" s="11">
        <v>600.78500061489956</v>
      </c>
      <c r="BG25" s="12">
        <v>628.89498799335274</v>
      </c>
      <c r="BH25" s="13">
        <v>4.9656678037941049E-2</v>
      </c>
      <c r="BI25" s="15">
        <v>-1.9232405570132616E-2</v>
      </c>
      <c r="BJ25" s="14">
        <v>1.8560201879289636E-2</v>
      </c>
    </row>
    <row r="26" spans="1:62" x14ac:dyDescent="0.2">
      <c r="A26" s="8" t="s">
        <v>182</v>
      </c>
      <c r="B26" s="8" t="s">
        <v>32</v>
      </c>
      <c r="C26" s="11">
        <v>22.5119749582</v>
      </c>
      <c r="D26" s="11">
        <v>23.730474640200004</v>
      </c>
      <c r="E26" s="11">
        <v>25.962036995000002</v>
      </c>
      <c r="F26" s="11">
        <v>27.221028712699997</v>
      </c>
      <c r="G26" s="11">
        <v>27.841370412</v>
      </c>
      <c r="H26" s="11">
        <v>29.822265400397001</v>
      </c>
      <c r="I26" s="11">
        <v>37.219413936820672</v>
      </c>
      <c r="J26" s="11">
        <v>41.860560914598636</v>
      </c>
      <c r="K26" s="11">
        <v>48.938185264471095</v>
      </c>
      <c r="L26" s="11">
        <v>48.249152857757494</v>
      </c>
      <c r="M26" s="11">
        <v>56.170727523386503</v>
      </c>
      <c r="N26" s="11">
        <v>63.064124786277794</v>
      </c>
      <c r="O26" s="11">
        <v>67.132879139190692</v>
      </c>
      <c r="P26" s="11">
        <v>65.207258466691897</v>
      </c>
      <c r="Q26" s="11">
        <v>54.083288666782252</v>
      </c>
      <c r="R26" s="11">
        <v>52.938839753996888</v>
      </c>
      <c r="S26" s="11">
        <v>52.596257134972134</v>
      </c>
      <c r="T26" s="11">
        <v>52.584449168137517</v>
      </c>
      <c r="U26" s="11">
        <v>54.844531828522989</v>
      </c>
      <c r="V26" s="11">
        <v>56.882349781615126</v>
      </c>
      <c r="W26" s="11">
        <v>60.227702783222909</v>
      </c>
      <c r="X26" s="11">
        <v>60.13429325772244</v>
      </c>
      <c r="Y26" s="11">
        <v>67.061036420978951</v>
      </c>
      <c r="Z26" s="11">
        <v>71.653260164328373</v>
      </c>
      <c r="AA26" s="11">
        <v>78.500686112853941</v>
      </c>
      <c r="AB26" s="11">
        <v>81.520863377459264</v>
      </c>
      <c r="AC26" s="11">
        <v>81.547222415564335</v>
      </c>
      <c r="AD26" s="11">
        <v>84.188659608101347</v>
      </c>
      <c r="AE26" s="11">
        <v>85.37486710608826</v>
      </c>
      <c r="AF26" s="11">
        <v>86.688225688563747</v>
      </c>
      <c r="AG26" s="11">
        <v>88.722511965606643</v>
      </c>
      <c r="AH26" s="11">
        <v>89.886813035831295</v>
      </c>
      <c r="AI26" s="11">
        <v>93.329992883863383</v>
      </c>
      <c r="AJ26" s="11">
        <v>98.801802240519024</v>
      </c>
      <c r="AK26" s="11">
        <v>97.273180844336864</v>
      </c>
      <c r="AL26" s="11">
        <v>102.60269690839313</v>
      </c>
      <c r="AM26" s="11">
        <v>104.72703839477259</v>
      </c>
      <c r="AN26" s="11">
        <v>103.74495235177454</v>
      </c>
      <c r="AO26" s="11">
        <v>107.47809153286195</v>
      </c>
      <c r="AP26" s="11">
        <v>107.4359813740449</v>
      </c>
      <c r="AQ26" s="11">
        <v>107.77825609055675</v>
      </c>
      <c r="AR26" s="11">
        <v>108.28781008229655</v>
      </c>
      <c r="AS26" s="11">
        <v>112.75082804202304</v>
      </c>
      <c r="AT26" s="11">
        <v>107.76116135600157</v>
      </c>
      <c r="AU26" s="11">
        <v>102.67789732316623</v>
      </c>
      <c r="AV26" s="11">
        <v>94.602629126624123</v>
      </c>
      <c r="AW26" s="11">
        <v>94.48825664643914</v>
      </c>
      <c r="AX26" s="11">
        <v>88.227619057549504</v>
      </c>
      <c r="AY26" s="11">
        <v>79.130061012173755</v>
      </c>
      <c r="AZ26" s="11">
        <v>75.588822153119025</v>
      </c>
      <c r="BA26" s="11">
        <v>73.231384248805384</v>
      </c>
      <c r="BB26" s="11">
        <v>69.825822177359299</v>
      </c>
      <c r="BC26" s="11">
        <v>54.493068819927117</v>
      </c>
      <c r="BD26" s="11">
        <v>72.688812753026582</v>
      </c>
      <c r="BE26" s="11">
        <v>68.558205903270263</v>
      </c>
      <c r="BF26" s="11">
        <v>55.987219959336649</v>
      </c>
      <c r="BG26" s="12">
        <v>56.503654027795363</v>
      </c>
      <c r="BH26" s="13">
        <v>1.198913967382631E-2</v>
      </c>
      <c r="BI26" s="15">
        <v>-5.0117536750060365E-2</v>
      </c>
      <c r="BJ26" s="14">
        <v>1.6675585681158323E-3</v>
      </c>
    </row>
    <row r="27" spans="1:62" x14ac:dyDescent="0.2">
      <c r="A27" s="8" t="s">
        <v>182</v>
      </c>
      <c r="B27" s="8" t="s">
        <v>33</v>
      </c>
      <c r="C27" s="11">
        <v>59.502718567327726</v>
      </c>
      <c r="D27" s="11">
        <v>59.348078204345946</v>
      </c>
      <c r="E27" s="11">
        <v>55.282487010913044</v>
      </c>
      <c r="F27" s="11">
        <v>56.421116543972815</v>
      </c>
      <c r="G27" s="11">
        <v>59.530494445851502</v>
      </c>
      <c r="H27" s="11">
        <v>62.968703384336514</v>
      </c>
      <c r="I27" s="11">
        <v>64.080767569488557</v>
      </c>
      <c r="J27" s="11">
        <v>65.443059970985246</v>
      </c>
      <c r="K27" s="11">
        <v>69.889570031896</v>
      </c>
      <c r="L27" s="11">
        <v>71.706927736899615</v>
      </c>
      <c r="M27" s="11">
        <v>72.812397889850274</v>
      </c>
      <c r="N27" s="11">
        <v>76.079493087548016</v>
      </c>
      <c r="O27" s="11">
        <v>80.512704413278641</v>
      </c>
      <c r="P27" s="11">
        <v>85.484965130637434</v>
      </c>
      <c r="Q27" s="11">
        <v>84.387847838974665</v>
      </c>
      <c r="R27" s="11">
        <v>83.101752155240177</v>
      </c>
      <c r="S27" s="11">
        <v>81.466603519869466</v>
      </c>
      <c r="T27" s="11">
        <v>81.576957251329091</v>
      </c>
      <c r="U27" s="11">
        <v>77.761197485308642</v>
      </c>
      <c r="V27" s="11">
        <v>79.279404928992335</v>
      </c>
      <c r="W27" s="11">
        <v>79.526354093650411</v>
      </c>
      <c r="X27" s="11">
        <v>77.909015988714202</v>
      </c>
      <c r="Y27" s="11">
        <v>79.198594794959192</v>
      </c>
      <c r="Z27" s="11">
        <v>75.056122317554653</v>
      </c>
      <c r="AA27" s="11">
        <v>71.338962287380568</v>
      </c>
      <c r="AB27" s="11">
        <v>70.922283592605652</v>
      </c>
      <c r="AC27" s="11">
        <v>65.646848181967897</v>
      </c>
      <c r="AD27" s="11">
        <v>62.085281490668649</v>
      </c>
      <c r="AE27" s="11">
        <v>58.781350661730301</v>
      </c>
      <c r="AF27" s="11">
        <v>58.186868292578687</v>
      </c>
      <c r="AG27" s="11">
        <v>57.92326364017319</v>
      </c>
      <c r="AH27" s="11">
        <v>58.757453571965506</v>
      </c>
      <c r="AI27" s="11">
        <v>57.249525916025021</v>
      </c>
      <c r="AJ27" s="11">
        <v>57.877595128028801</v>
      </c>
      <c r="AK27" s="11">
        <v>58.620243022569568</v>
      </c>
      <c r="AL27" s="11">
        <v>55.316719687891727</v>
      </c>
      <c r="AM27" s="11">
        <v>56.673316994498187</v>
      </c>
      <c r="AN27" s="11">
        <v>55.928431741163898</v>
      </c>
      <c r="AO27" s="11">
        <v>58.024972389573243</v>
      </c>
      <c r="AP27" s="11">
        <v>57.344361110019321</v>
      </c>
      <c r="AQ27" s="11">
        <v>57.530686134408562</v>
      </c>
      <c r="AR27" s="11">
        <v>57.403368490078861</v>
      </c>
      <c r="AS27" s="11">
        <v>55.405866025189297</v>
      </c>
      <c r="AT27" s="11">
        <v>54.193253421390722</v>
      </c>
      <c r="AU27" s="11">
        <v>48.22808167874831</v>
      </c>
      <c r="AV27" s="11">
        <v>48.707748551788441</v>
      </c>
      <c r="AW27" s="11">
        <v>48.682664687779457</v>
      </c>
      <c r="AX27" s="11">
        <v>44.599930820483351</v>
      </c>
      <c r="AY27" s="11">
        <v>41.997708808974139</v>
      </c>
      <c r="AZ27" s="11">
        <v>41.292576047234149</v>
      </c>
      <c r="BA27" s="11">
        <v>43.843075531989527</v>
      </c>
      <c r="BB27" s="11">
        <v>44.674972077259469</v>
      </c>
      <c r="BC27" s="11">
        <v>46.91877399951975</v>
      </c>
      <c r="BD27" s="11">
        <v>47.336722628586145</v>
      </c>
      <c r="BE27" s="11">
        <v>47.126217757365694</v>
      </c>
      <c r="BF27" s="11">
        <v>44.594528985085297</v>
      </c>
      <c r="BG27" s="12">
        <v>45.71867520471875</v>
      </c>
      <c r="BH27" s="13">
        <v>2.8016953928312605E-2</v>
      </c>
      <c r="BI27" s="15">
        <v>-6.2619262317121782E-3</v>
      </c>
      <c r="BJ27" s="14">
        <v>1.3492679344778342E-3</v>
      </c>
    </row>
    <row r="28" spans="1:62" x14ac:dyDescent="0.2">
      <c r="A28" s="8" t="s">
        <v>182</v>
      </c>
      <c r="B28" s="8" t="s">
        <v>34</v>
      </c>
      <c r="C28" s="11">
        <v>1.4972161402704001</v>
      </c>
      <c r="D28" s="11">
        <v>1.6026794123856003</v>
      </c>
      <c r="E28" s="11">
        <v>1.5459422036064003</v>
      </c>
      <c r="F28" s="11">
        <v>1.6548859176096</v>
      </c>
      <c r="G28" s="11">
        <v>1.5064288446672003</v>
      </c>
      <c r="H28" s="11">
        <v>1.5281973288592001</v>
      </c>
      <c r="I28" s="11">
        <v>1.6630349148879999</v>
      </c>
      <c r="J28" s="11">
        <v>1.7798646038080006</v>
      </c>
      <c r="K28" s="11">
        <v>2.0353892799711999</v>
      </c>
      <c r="L28" s="11">
        <v>1.9043736110255998</v>
      </c>
      <c r="M28" s="11">
        <v>1.7877253714000003</v>
      </c>
      <c r="N28" s="11">
        <v>1.8153756862000001</v>
      </c>
      <c r="O28" s="11">
        <v>1.885401919</v>
      </c>
      <c r="P28" s="11">
        <v>2.0096835354000002</v>
      </c>
      <c r="Q28" s="11">
        <v>1.9956496308</v>
      </c>
      <c r="R28" s="11">
        <v>1.8856697134</v>
      </c>
      <c r="S28" s="11">
        <v>1.8823878518799999</v>
      </c>
      <c r="T28" s="11">
        <v>1.7210865890800002</v>
      </c>
      <c r="U28" s="11">
        <v>1.7497981136400003</v>
      </c>
      <c r="V28" s="11">
        <v>1.8726362785199999</v>
      </c>
      <c r="W28" s="11">
        <v>1.8731135446800002</v>
      </c>
      <c r="X28" s="11">
        <v>1.9156359080400001</v>
      </c>
      <c r="Y28" s="11">
        <v>1.9877853420400002</v>
      </c>
      <c r="Z28" s="11">
        <v>2.0820165156399999</v>
      </c>
      <c r="AA28" s="11">
        <v>2.2353480875200002</v>
      </c>
      <c r="AB28" s="11">
        <v>2.24192660836</v>
      </c>
      <c r="AC28" s="11">
        <v>2.1248587796800003</v>
      </c>
      <c r="AD28" s="11">
        <v>2.2168407863200006</v>
      </c>
      <c r="AE28" s="11">
        <v>2.3044341321999999</v>
      </c>
      <c r="AF28" s="11">
        <v>2.3269232612800002</v>
      </c>
      <c r="AG28" s="11">
        <v>2.3710629890800003</v>
      </c>
      <c r="AH28" s="11">
        <v>2.6254839254800002</v>
      </c>
      <c r="AI28" s="11">
        <v>2.6008611030800002</v>
      </c>
      <c r="AJ28" s="11">
        <v>2.60766449624</v>
      </c>
      <c r="AK28" s="11">
        <v>2.6459612025200006</v>
      </c>
      <c r="AL28" s="11">
        <v>2.7810372633200005</v>
      </c>
      <c r="AM28" s="11">
        <v>2.6534323080800006</v>
      </c>
      <c r="AN28" s="11">
        <v>2.7588562489999999</v>
      </c>
      <c r="AO28" s="11">
        <v>2.7936083101859186</v>
      </c>
      <c r="AP28" s="11">
        <v>2.8971816588248456</v>
      </c>
      <c r="AQ28" s="11">
        <v>2.9022840880312808</v>
      </c>
      <c r="AR28" s="11">
        <v>2.9545449871541507</v>
      </c>
      <c r="AS28" s="11">
        <v>3.0596932719146865</v>
      </c>
      <c r="AT28" s="11">
        <v>2.7979192155263086</v>
      </c>
      <c r="AU28" s="11">
        <v>2.6139981002611199</v>
      </c>
      <c r="AV28" s="11">
        <v>2.5332165606108652</v>
      </c>
      <c r="AW28" s="11">
        <v>2.5111351754208653</v>
      </c>
      <c r="AX28" s="11">
        <v>2.5091477171648622</v>
      </c>
      <c r="AY28" s="11">
        <v>2.6690666362334294</v>
      </c>
      <c r="AZ28" s="11">
        <v>2.7037719672312495</v>
      </c>
      <c r="BA28" s="11">
        <v>2.9186815485077062</v>
      </c>
      <c r="BB28" s="11">
        <v>2.7637521246357113</v>
      </c>
      <c r="BC28" s="11">
        <v>3.0900191618183932</v>
      </c>
      <c r="BD28" s="11">
        <v>3.2543855449920001</v>
      </c>
      <c r="BE28" s="11">
        <v>2.8282471140696224</v>
      </c>
      <c r="BF28" s="11">
        <v>1.8146348105744692</v>
      </c>
      <c r="BG28" s="12">
        <v>1.8497024867053442</v>
      </c>
      <c r="BH28" s="13">
        <v>2.211759299599092E-2</v>
      </c>
      <c r="BI28" s="15">
        <v>-3.0108442752787568E-2</v>
      </c>
      <c r="BJ28" s="14">
        <v>5.4589163891123439E-5</v>
      </c>
    </row>
    <row r="29" spans="1:62" x14ac:dyDescent="0.2">
      <c r="A29" s="8" t="s">
        <v>182</v>
      </c>
      <c r="B29" s="8" t="s">
        <v>35</v>
      </c>
      <c r="C29" s="11">
        <v>19.982601366800001</v>
      </c>
      <c r="D29" s="11">
        <v>22.673314217299996</v>
      </c>
      <c r="E29" s="11">
        <v>24.689881678300001</v>
      </c>
      <c r="F29" s="11">
        <v>29.204671778799998</v>
      </c>
      <c r="G29" s="11">
        <v>29.125742823099998</v>
      </c>
      <c r="H29" s="11">
        <v>21.469484794500001</v>
      </c>
      <c r="I29" s="11">
        <v>22.440988755900001</v>
      </c>
      <c r="J29" s="11">
        <v>23.235063468299998</v>
      </c>
      <c r="K29" s="11">
        <v>24.264502702400002</v>
      </c>
      <c r="L29" s="11">
        <v>24.7584318145</v>
      </c>
      <c r="M29" s="11">
        <v>23.237374186000004</v>
      </c>
      <c r="N29" s="11">
        <v>23.789936805900002</v>
      </c>
      <c r="O29" s="11">
        <v>24.980945264599999</v>
      </c>
      <c r="P29" s="11">
        <v>26.216084450000007</v>
      </c>
      <c r="Q29" s="11">
        <v>28.686042069699997</v>
      </c>
      <c r="R29" s="11">
        <v>27.372364916199999</v>
      </c>
      <c r="S29" s="11">
        <v>26.4491544547</v>
      </c>
      <c r="T29" s="11">
        <v>26.058632277400001</v>
      </c>
      <c r="U29" s="11">
        <v>25.744902625800002</v>
      </c>
      <c r="V29" s="11">
        <v>25.353076012399999</v>
      </c>
      <c r="W29" s="11">
        <v>26.854816539799998</v>
      </c>
      <c r="X29" s="11">
        <v>28.632124787707689</v>
      </c>
      <c r="Y29" s="11">
        <v>29.743970791057194</v>
      </c>
      <c r="Z29" s="11">
        <v>29.092349168991653</v>
      </c>
      <c r="AA29" s="11">
        <v>29.814175901419038</v>
      </c>
      <c r="AB29" s="11">
        <v>30.955629530766945</v>
      </c>
      <c r="AC29" s="11">
        <v>31.599196717775122</v>
      </c>
      <c r="AD29" s="11">
        <v>31.751463739676144</v>
      </c>
      <c r="AE29" s="11">
        <v>32.210617884047444</v>
      </c>
      <c r="AF29" s="11">
        <v>33.143440680516221</v>
      </c>
      <c r="AG29" s="11">
        <v>33.922930617146982</v>
      </c>
      <c r="AH29" s="11">
        <v>35.654690079880702</v>
      </c>
      <c r="AI29" s="11">
        <v>37.351750599964767</v>
      </c>
      <c r="AJ29" s="11">
        <v>40.004190339922125</v>
      </c>
      <c r="AK29" s="11">
        <v>42.124477298133137</v>
      </c>
      <c r="AL29" s="11">
        <v>43.586663386068437</v>
      </c>
      <c r="AM29" s="11">
        <v>46.375149036027317</v>
      </c>
      <c r="AN29" s="11">
        <v>45.664778040612838</v>
      </c>
      <c r="AO29" s="11">
        <v>45.282530373752628</v>
      </c>
      <c r="AP29" s="11">
        <v>45.51288142821145</v>
      </c>
      <c r="AQ29" s="11">
        <v>47.670234503751409</v>
      </c>
      <c r="AR29" s="11">
        <v>47.540052363904003</v>
      </c>
      <c r="AS29" s="11">
        <v>48.286947302702934</v>
      </c>
      <c r="AT29" s="11">
        <v>47.795928594812665</v>
      </c>
      <c r="AU29" s="11">
        <v>42.820963084441516</v>
      </c>
      <c r="AV29" s="11">
        <v>42.525175595094929</v>
      </c>
      <c r="AW29" s="11">
        <v>38.872837230442173</v>
      </c>
      <c r="AX29" s="11">
        <v>38.76032757336651</v>
      </c>
      <c r="AY29" s="11">
        <v>37.414197998533524</v>
      </c>
      <c r="AZ29" s="11">
        <v>37.05043788743113</v>
      </c>
      <c r="BA29" s="11">
        <v>38.880497961301501</v>
      </c>
      <c r="BB29" s="11">
        <v>40.463615649705147</v>
      </c>
      <c r="BC29" s="11">
        <v>39.321603709883952</v>
      </c>
      <c r="BD29" s="11">
        <v>39.089890216393215</v>
      </c>
      <c r="BE29" s="11">
        <v>37.459703102803438</v>
      </c>
      <c r="BF29" s="11">
        <v>33.034770494883112</v>
      </c>
      <c r="BG29" s="12">
        <v>34.780813829550283</v>
      </c>
      <c r="BH29" s="13">
        <v>5.5739247101936451E-2</v>
      </c>
      <c r="BI29" s="15">
        <v>-1.1061351048967549E-2</v>
      </c>
      <c r="BJ29" s="14">
        <v>1.0264653694604818E-3</v>
      </c>
    </row>
    <row r="30" spans="1:62" x14ac:dyDescent="0.2">
      <c r="A30" s="8" t="s">
        <v>182</v>
      </c>
      <c r="B30" s="8" t="s">
        <v>36</v>
      </c>
      <c r="C30" s="11">
        <v>204.86931277739433</v>
      </c>
      <c r="D30" s="11">
        <v>222.68222264247049</v>
      </c>
      <c r="E30" s="11">
        <v>246.18206430415827</v>
      </c>
      <c r="F30" s="11">
        <v>266.46807459702177</v>
      </c>
      <c r="G30" s="11">
        <v>288.27262103849353</v>
      </c>
      <c r="H30" s="11">
        <v>320.40918986314182</v>
      </c>
      <c r="I30" s="11">
        <v>342.31067806152197</v>
      </c>
      <c r="J30" s="11">
        <v>357.75973223316231</v>
      </c>
      <c r="K30" s="11">
        <v>374.83404611328774</v>
      </c>
      <c r="L30" s="11">
        <v>374.93123161498539</v>
      </c>
      <c r="M30" s="11">
        <v>368.74328798627437</v>
      </c>
      <c r="N30" s="11">
        <v>384.34656354585195</v>
      </c>
      <c r="O30" s="11">
        <v>378.73765272180981</v>
      </c>
      <c r="P30" s="11">
        <v>377.1578396445824</v>
      </c>
      <c r="Q30" s="11">
        <v>388.84463081706173</v>
      </c>
      <c r="R30" s="11">
        <v>383.18452804613162</v>
      </c>
      <c r="S30" s="11">
        <v>374.05026451455967</v>
      </c>
      <c r="T30" s="11">
        <v>370.58485736146878</v>
      </c>
      <c r="U30" s="11">
        <v>353.13154666038213</v>
      </c>
      <c r="V30" s="11">
        <v>355.4553973246426</v>
      </c>
      <c r="W30" s="11">
        <v>354.39006732568595</v>
      </c>
      <c r="X30" s="11">
        <v>362.55438356020659</v>
      </c>
      <c r="Y30" s="11">
        <v>378.15893677241218</v>
      </c>
      <c r="Z30" s="11">
        <v>383.84878132114403</v>
      </c>
      <c r="AA30" s="11">
        <v>403.21676506659981</v>
      </c>
      <c r="AB30" s="11">
        <v>403.7807453674734</v>
      </c>
      <c r="AC30" s="11">
        <v>407.19477124146204</v>
      </c>
      <c r="AD30" s="11">
        <v>403.61618356243446</v>
      </c>
      <c r="AE30" s="11">
        <v>396.50903879564697</v>
      </c>
      <c r="AF30" s="11">
        <v>393.37848289680124</v>
      </c>
      <c r="AG30" s="11">
        <v>413.11558196127874</v>
      </c>
      <c r="AH30" s="11">
        <v>407.86285901059898</v>
      </c>
      <c r="AI30" s="11">
        <v>414.46130318496546</v>
      </c>
      <c r="AJ30" s="11">
        <v>426.31358731409574</v>
      </c>
      <c r="AK30" s="11">
        <v>427.21315989861358</v>
      </c>
      <c r="AL30" s="11">
        <v>434.37850298405823</v>
      </c>
      <c r="AM30" s="11">
        <v>429.51638259658068</v>
      </c>
      <c r="AN30" s="11">
        <v>433.0112573098254</v>
      </c>
      <c r="AO30" s="11">
        <v>450.8084206885153</v>
      </c>
      <c r="AP30" s="11">
        <v>468.29144706182609</v>
      </c>
      <c r="AQ30" s="11">
        <v>470.19662548670175</v>
      </c>
      <c r="AR30" s="11">
        <v>467.08061235695328</v>
      </c>
      <c r="AS30" s="11">
        <v>458.03392872002559</v>
      </c>
      <c r="AT30" s="11">
        <v>442.47793238792991</v>
      </c>
      <c r="AU30" s="11">
        <v>391.53537394409528</v>
      </c>
      <c r="AV30" s="11">
        <v>397.11613954658515</v>
      </c>
      <c r="AW30" s="11">
        <v>388.54681453383643</v>
      </c>
      <c r="AX30" s="11">
        <v>370.98570472745428</v>
      </c>
      <c r="AY30" s="11">
        <v>341.37208238744023</v>
      </c>
      <c r="AZ30" s="11">
        <v>318.79296367935422</v>
      </c>
      <c r="BA30" s="11">
        <v>334.37570222415542</v>
      </c>
      <c r="BB30" s="11">
        <v>331.40174251865517</v>
      </c>
      <c r="BC30" s="11">
        <v>335.46113547289394</v>
      </c>
      <c r="BD30" s="11">
        <v>336.08236003950668</v>
      </c>
      <c r="BE30" s="11">
        <v>328.55334749215871</v>
      </c>
      <c r="BF30" s="11">
        <v>283.79499158046127</v>
      </c>
      <c r="BG30" s="12">
        <v>311.16950086770834</v>
      </c>
      <c r="BH30" s="13">
        <v>9.9462743547761523E-2</v>
      </c>
      <c r="BI30" s="15">
        <v>-2.1962814875182368E-2</v>
      </c>
      <c r="BJ30" s="14">
        <v>9.1833594877424943E-3</v>
      </c>
    </row>
    <row r="31" spans="1:62" x14ac:dyDescent="0.2">
      <c r="A31" s="8" t="s">
        <v>182</v>
      </c>
      <c r="B31" s="8" t="s">
        <v>37</v>
      </c>
      <c r="C31" s="11">
        <v>0</v>
      </c>
      <c r="D31" s="11">
        <v>0</v>
      </c>
      <c r="E31" s="11">
        <v>0</v>
      </c>
      <c r="F31" s="11">
        <v>0</v>
      </c>
      <c r="G31" s="11">
        <v>0</v>
      </c>
      <c r="H31" s="11">
        <v>0</v>
      </c>
      <c r="I31" s="11">
        <v>0</v>
      </c>
      <c r="J31" s="11">
        <v>0</v>
      </c>
      <c r="K31" s="11">
        <v>0</v>
      </c>
      <c r="L31" s="11">
        <v>0</v>
      </c>
      <c r="M31" s="11">
        <v>0</v>
      </c>
      <c r="N31" s="11">
        <v>0</v>
      </c>
      <c r="O31" s="11">
        <v>0</v>
      </c>
      <c r="P31" s="11">
        <v>0</v>
      </c>
      <c r="Q31" s="11">
        <v>0</v>
      </c>
      <c r="R31" s="11">
        <v>0</v>
      </c>
      <c r="S31" s="11">
        <v>0</v>
      </c>
      <c r="T31" s="11">
        <v>0</v>
      </c>
      <c r="U31" s="11">
        <v>0</v>
      </c>
      <c r="V31" s="11">
        <v>0</v>
      </c>
      <c r="W31" s="11">
        <v>25.224327778951015</v>
      </c>
      <c r="X31" s="11">
        <v>23.327720851029184</v>
      </c>
      <c r="Y31" s="11">
        <v>20.321346759307144</v>
      </c>
      <c r="Z31" s="11">
        <v>19.414880044219604</v>
      </c>
      <c r="AA31" s="11">
        <v>18.799167691864305</v>
      </c>
      <c r="AB31" s="11">
        <v>18.445459632820089</v>
      </c>
      <c r="AC31" s="11">
        <v>17.585257410239588</v>
      </c>
      <c r="AD31" s="11">
        <v>12.849427598472566</v>
      </c>
      <c r="AE31" s="11">
        <v>10.757171256230087</v>
      </c>
      <c r="AF31" s="11">
        <v>9.8737359970654222</v>
      </c>
      <c r="AG31" s="11">
        <v>9.1320633444112964</v>
      </c>
      <c r="AH31" s="11">
        <v>9.197267328589545</v>
      </c>
      <c r="AI31" s="11">
        <v>8.3099586506591585</v>
      </c>
      <c r="AJ31" s="11">
        <v>8.0312632626898335</v>
      </c>
      <c r="AK31" s="11">
        <v>7.3804378347342903</v>
      </c>
      <c r="AL31" s="11">
        <v>6.946310732883723</v>
      </c>
      <c r="AM31" s="11">
        <v>7.7081304831390414</v>
      </c>
      <c r="AN31" s="11">
        <v>7.9120088502878998</v>
      </c>
      <c r="AO31" s="11">
        <v>7.882043745693962</v>
      </c>
      <c r="AP31" s="11">
        <v>8.4556251615214126</v>
      </c>
      <c r="AQ31" s="11">
        <v>8.6796003034250813</v>
      </c>
      <c r="AR31" s="11">
        <v>8.4424966784011044</v>
      </c>
      <c r="AS31" s="11">
        <v>8.8185808789592901</v>
      </c>
      <c r="AT31" s="11">
        <v>8.6398883984181865</v>
      </c>
      <c r="AU31" s="11">
        <v>7.9358994760534767</v>
      </c>
      <c r="AV31" s="11">
        <v>9.2374148252855885</v>
      </c>
      <c r="AW31" s="11">
        <v>8.3005438238123048</v>
      </c>
      <c r="AX31" s="11">
        <v>8.024571421915363</v>
      </c>
      <c r="AY31" s="11">
        <v>7.9588724781363469</v>
      </c>
      <c r="AZ31" s="11">
        <v>7.6544153158806516</v>
      </c>
      <c r="BA31" s="11">
        <v>7.8487129102956192</v>
      </c>
      <c r="BB31" s="11">
        <v>8.1694316242739085</v>
      </c>
      <c r="BC31" s="11">
        <v>8.0143196228388955</v>
      </c>
      <c r="BD31" s="11">
        <v>7.7547650359716371</v>
      </c>
      <c r="BE31" s="11">
        <v>8.3940190421583019</v>
      </c>
      <c r="BF31" s="11">
        <v>7.1012114089415999</v>
      </c>
      <c r="BG31" s="12">
        <v>7.3824655162934469</v>
      </c>
      <c r="BH31" s="13">
        <v>4.2454733835072922E-2</v>
      </c>
      <c r="BI31" s="15">
        <v>-1.1652909741309614E-2</v>
      </c>
      <c r="BJ31" s="14">
        <v>2.1787429215567038E-4</v>
      </c>
    </row>
    <row r="32" spans="1:62" x14ac:dyDescent="0.2">
      <c r="A32" s="8" t="s">
        <v>182</v>
      </c>
      <c r="B32" s="8" t="s">
        <v>38</v>
      </c>
      <c r="C32" s="11">
        <v>0</v>
      </c>
      <c r="D32" s="11">
        <v>0</v>
      </c>
      <c r="E32" s="11">
        <v>0</v>
      </c>
      <c r="F32" s="11">
        <v>0</v>
      </c>
      <c r="G32" s="11">
        <v>0</v>
      </c>
      <c r="H32" s="11">
        <v>0</v>
      </c>
      <c r="I32" s="11">
        <v>0</v>
      </c>
      <c r="J32" s="11">
        <v>0</v>
      </c>
      <c r="K32" s="11">
        <v>0</v>
      </c>
      <c r="L32" s="11">
        <v>0</v>
      </c>
      <c r="M32" s="11">
        <v>0</v>
      </c>
      <c r="N32" s="11">
        <v>0</v>
      </c>
      <c r="O32" s="11">
        <v>0</v>
      </c>
      <c r="P32" s="11">
        <v>0</v>
      </c>
      <c r="Q32" s="11">
        <v>0</v>
      </c>
      <c r="R32" s="11">
        <v>0</v>
      </c>
      <c r="S32" s="11">
        <v>0</v>
      </c>
      <c r="T32" s="11">
        <v>0</v>
      </c>
      <c r="U32" s="11">
        <v>0</v>
      </c>
      <c r="V32" s="11">
        <v>0</v>
      </c>
      <c r="W32" s="11">
        <v>37.430728406339085</v>
      </c>
      <c r="X32" s="11">
        <v>33.551080264966103</v>
      </c>
      <c r="Y32" s="11">
        <v>36.0013995897896</v>
      </c>
      <c r="Z32" s="11">
        <v>35.388810246543301</v>
      </c>
      <c r="AA32" s="11">
        <v>36.231775537800154</v>
      </c>
      <c r="AB32" s="11">
        <v>36.065443568224381</v>
      </c>
      <c r="AC32" s="11">
        <v>38.966130678121466</v>
      </c>
      <c r="AD32" s="11">
        <v>20.724821880002786</v>
      </c>
      <c r="AE32" s="11">
        <v>16.370777295709814</v>
      </c>
      <c r="AF32" s="11">
        <v>15.444618194858011</v>
      </c>
      <c r="AG32" s="11">
        <v>14.316849644088709</v>
      </c>
      <c r="AH32" s="11">
        <v>14.805590931826252</v>
      </c>
      <c r="AI32" s="11">
        <v>14.086346700308312</v>
      </c>
      <c r="AJ32" s="11">
        <v>14.702532147798683</v>
      </c>
      <c r="AK32" s="11">
        <v>12.705474400442458</v>
      </c>
      <c r="AL32" s="11">
        <v>10.885190045368049</v>
      </c>
      <c r="AM32" s="11">
        <v>12.098785928398994</v>
      </c>
      <c r="AN32" s="11">
        <v>11.582383747426471</v>
      </c>
      <c r="AO32" s="11">
        <v>11.755683837970381</v>
      </c>
      <c r="AP32" s="11">
        <v>12.254688333718548</v>
      </c>
      <c r="AQ32" s="11">
        <v>13.138570909111246</v>
      </c>
      <c r="AR32" s="11">
        <v>13.390609601382623</v>
      </c>
      <c r="AS32" s="11">
        <v>13.147379766492046</v>
      </c>
      <c r="AT32" s="11">
        <v>13.277188843748366</v>
      </c>
      <c r="AU32" s="11">
        <v>12.030444004836893</v>
      </c>
      <c r="AV32" s="11">
        <v>13.160316211001909</v>
      </c>
      <c r="AW32" s="11">
        <v>12.382281395503878</v>
      </c>
      <c r="AX32" s="11">
        <v>12.432698986424205</v>
      </c>
      <c r="AY32" s="11">
        <v>11.658997693561743</v>
      </c>
      <c r="AZ32" s="11">
        <v>10.992058108538886</v>
      </c>
      <c r="BA32" s="11">
        <v>11.275738701104007</v>
      </c>
      <c r="BB32" s="11">
        <v>11.656127684510048</v>
      </c>
      <c r="BC32" s="11">
        <v>11.875752555443663</v>
      </c>
      <c r="BD32" s="11">
        <v>12.454212489809255</v>
      </c>
      <c r="BE32" s="11">
        <v>12.316444124315172</v>
      </c>
      <c r="BF32" s="11">
        <v>11.759262324969074</v>
      </c>
      <c r="BG32" s="12">
        <v>12.1320173686999</v>
      </c>
      <c r="BH32" s="13">
        <v>3.4525418028869215E-2</v>
      </c>
      <c r="BI32" s="15">
        <v>-2.0397677949469672E-3</v>
      </c>
      <c r="BJ32" s="14">
        <v>3.5804497708685572E-4</v>
      </c>
    </row>
    <row r="33" spans="1:62" x14ac:dyDescent="0.2">
      <c r="A33" s="8" t="s">
        <v>182</v>
      </c>
      <c r="B33" s="8" t="s">
        <v>39</v>
      </c>
      <c r="C33" s="11">
        <v>13.38389054588</v>
      </c>
      <c r="D33" s="11">
        <v>12.704714322720001</v>
      </c>
      <c r="E33" s="11">
        <v>12.405156766440001</v>
      </c>
      <c r="F33" s="11">
        <v>13.401969236680001</v>
      </c>
      <c r="G33" s="11">
        <v>14.409077660440001</v>
      </c>
      <c r="H33" s="11">
        <v>14.927507975900001</v>
      </c>
      <c r="I33" s="11">
        <v>14.24745104976</v>
      </c>
      <c r="J33" s="11">
        <v>14.540692411080002</v>
      </c>
      <c r="K33" s="11">
        <v>15.218406741480001</v>
      </c>
      <c r="L33" s="11">
        <v>15.445947024119999</v>
      </c>
      <c r="M33" s="11">
        <v>12.58563843028</v>
      </c>
      <c r="N33" s="11">
        <v>12.465522917960001</v>
      </c>
      <c r="O33" s="11">
        <v>11.42921971288</v>
      </c>
      <c r="P33" s="11">
        <v>11.877484228480002</v>
      </c>
      <c r="Q33" s="11">
        <v>12.300461433600001</v>
      </c>
      <c r="R33" s="11">
        <v>11.401738633659999</v>
      </c>
      <c r="S33" s="11">
        <v>9.6401390342800006</v>
      </c>
      <c r="T33" s="11">
        <v>9.0338845102800001</v>
      </c>
      <c r="U33" s="11">
        <v>8.4203594631600005</v>
      </c>
      <c r="V33" s="11">
        <v>9.1596364326399993</v>
      </c>
      <c r="W33" s="11">
        <v>9.4015688787600009</v>
      </c>
      <c r="X33" s="11">
        <v>9.0799516809800007</v>
      </c>
      <c r="Y33" s="11">
        <v>8.2946220491800027</v>
      </c>
      <c r="Z33" s="11">
        <v>8.4968546097000015</v>
      </c>
      <c r="AA33" s="11">
        <v>9.8714759933600025</v>
      </c>
      <c r="AB33" s="11">
        <v>10.320971757353844</v>
      </c>
      <c r="AC33" s="11">
        <v>10.985295856283635</v>
      </c>
      <c r="AD33" s="11">
        <v>10.955761899563857</v>
      </c>
      <c r="AE33" s="11">
        <v>11.125233005479432</v>
      </c>
      <c r="AF33" s="11">
        <v>10.563214785738381</v>
      </c>
      <c r="AG33" s="11">
        <v>8.7037558464037375</v>
      </c>
      <c r="AH33" s="11">
        <v>8.930599897090616</v>
      </c>
      <c r="AI33" s="11">
        <v>8.5485045006979394</v>
      </c>
      <c r="AJ33" s="11">
        <v>8.0252426642716905</v>
      </c>
      <c r="AK33" s="11">
        <v>8.5002318757444204</v>
      </c>
      <c r="AL33" s="11">
        <v>9.0372242612056688</v>
      </c>
      <c r="AM33" s="11">
        <v>9.7057677865868275</v>
      </c>
      <c r="AN33" s="11">
        <v>10.463742034659337</v>
      </c>
      <c r="AO33" s="11">
        <v>11.009677225628369</v>
      </c>
      <c r="AP33" s="11">
        <v>12.500873501418448</v>
      </c>
      <c r="AQ33" s="11">
        <v>12.786984146668846</v>
      </c>
      <c r="AR33" s="11">
        <v>12.494310673043143</v>
      </c>
      <c r="AS33" s="11">
        <v>12.008025519170502</v>
      </c>
      <c r="AT33" s="11">
        <v>11.942217074773428</v>
      </c>
      <c r="AU33" s="11">
        <v>11.362151691241486</v>
      </c>
      <c r="AV33" s="11">
        <v>11.961087658804326</v>
      </c>
      <c r="AW33" s="11">
        <v>11.728162397839016</v>
      </c>
      <c r="AX33" s="11">
        <v>11.41709315102884</v>
      </c>
      <c r="AY33" s="11">
        <v>10.883524921538353</v>
      </c>
      <c r="AZ33" s="11">
        <v>10.482157403712272</v>
      </c>
      <c r="BA33" s="11">
        <v>10.147071813864285</v>
      </c>
      <c r="BB33" s="11">
        <v>9.9892822646334931</v>
      </c>
      <c r="BC33" s="11">
        <v>10.322084257353065</v>
      </c>
      <c r="BD33" s="11">
        <v>10.760237595296442</v>
      </c>
      <c r="BE33" s="11">
        <v>10.880075753409397</v>
      </c>
      <c r="BF33" s="11">
        <v>8.9886949590606022</v>
      </c>
      <c r="BG33" s="12">
        <v>9.2882438510743022</v>
      </c>
      <c r="BH33" s="13">
        <v>3.6156097956545397E-2</v>
      </c>
      <c r="BI33" s="15">
        <v>-2.3054439287645168E-2</v>
      </c>
      <c r="BJ33" s="14">
        <v>2.7411838903354687E-4</v>
      </c>
    </row>
    <row r="34" spans="1:62" x14ac:dyDescent="0.2">
      <c r="A34" s="8" t="s">
        <v>182</v>
      </c>
      <c r="B34" s="8" t="s">
        <v>40</v>
      </c>
      <c r="C34" s="11">
        <v>112.97627449550001</v>
      </c>
      <c r="D34" s="11">
        <v>117.7611984446</v>
      </c>
      <c r="E34" s="11">
        <v>122.83207556320001</v>
      </c>
      <c r="F34" s="11">
        <v>138.2206632239</v>
      </c>
      <c r="G34" s="11">
        <v>149.0947785182</v>
      </c>
      <c r="H34" s="11">
        <v>166.95109822136175</v>
      </c>
      <c r="I34" s="11">
        <v>171.88185897767198</v>
      </c>
      <c r="J34" s="11">
        <v>196.73301808355632</v>
      </c>
      <c r="K34" s="11">
        <v>206.28506937589847</v>
      </c>
      <c r="L34" s="11">
        <v>189.18199330739472</v>
      </c>
      <c r="M34" s="11">
        <v>184.91650287340622</v>
      </c>
      <c r="N34" s="11">
        <v>203.40737478577972</v>
      </c>
      <c r="O34" s="11">
        <v>200.01161065523081</v>
      </c>
      <c r="P34" s="11">
        <v>184.61615252048625</v>
      </c>
      <c r="Q34" s="11">
        <v>191.32940889218565</v>
      </c>
      <c r="R34" s="11">
        <v>180.93781166908826</v>
      </c>
      <c r="S34" s="11">
        <v>174.02120039767223</v>
      </c>
      <c r="T34" s="11">
        <v>168.43662111326569</v>
      </c>
      <c r="U34" s="11">
        <v>164.70663115684525</v>
      </c>
      <c r="V34" s="11">
        <v>169.77464807145213</v>
      </c>
      <c r="W34" s="11">
        <v>172.74723783418182</v>
      </c>
      <c r="X34" s="11">
        <v>174.90815680465815</v>
      </c>
      <c r="Y34" s="11">
        <v>182.46465547660335</v>
      </c>
      <c r="Z34" s="11">
        <v>187.82320462669136</v>
      </c>
      <c r="AA34" s="11">
        <v>188.41614733040748</v>
      </c>
      <c r="AB34" s="11">
        <v>191.87251898748067</v>
      </c>
      <c r="AC34" s="11">
        <v>199.60632030450134</v>
      </c>
      <c r="AD34" s="11">
        <v>200.10237670050165</v>
      </c>
      <c r="AE34" s="11">
        <v>204.98697939095663</v>
      </c>
      <c r="AF34" s="11">
        <v>202.21493122964822</v>
      </c>
      <c r="AG34" s="11">
        <v>208.59008518295911</v>
      </c>
      <c r="AH34" s="11">
        <v>219.55741648993674</v>
      </c>
      <c r="AI34" s="11">
        <v>217.23675409161979</v>
      </c>
      <c r="AJ34" s="11">
        <v>218.06289993896308</v>
      </c>
      <c r="AK34" s="11">
        <v>215.11092765406124</v>
      </c>
      <c r="AL34" s="11">
        <v>216.19551366309506</v>
      </c>
      <c r="AM34" s="11">
        <v>225.9075141522757</v>
      </c>
      <c r="AN34" s="11">
        <v>225.95513436873441</v>
      </c>
      <c r="AO34" s="11">
        <v>225.43784900170661</v>
      </c>
      <c r="AP34" s="11">
        <v>231.40634658123929</v>
      </c>
      <c r="AQ34" s="11">
        <v>233.10216675397166</v>
      </c>
      <c r="AR34" s="11">
        <v>231.60130261719468</v>
      </c>
      <c r="AS34" s="11">
        <v>229.132237475473</v>
      </c>
      <c r="AT34" s="11">
        <v>227.21960963762317</v>
      </c>
      <c r="AU34" s="11">
        <v>217.67541473025432</v>
      </c>
      <c r="AV34" s="11">
        <v>226.51920137019732</v>
      </c>
      <c r="AW34" s="11">
        <v>219.43457529979875</v>
      </c>
      <c r="AX34" s="11">
        <v>212.2145114184666</v>
      </c>
      <c r="AY34" s="11">
        <v>208.24451048555892</v>
      </c>
      <c r="AZ34" s="11">
        <v>197.58677281491768</v>
      </c>
      <c r="BA34" s="11">
        <v>206.72383761417333</v>
      </c>
      <c r="BB34" s="11">
        <v>209.82093174108664</v>
      </c>
      <c r="BC34" s="11">
        <v>202.69616242572528</v>
      </c>
      <c r="BD34" s="11">
        <v>198.79885227540291</v>
      </c>
      <c r="BE34" s="11">
        <v>194.84939274459899</v>
      </c>
      <c r="BF34" s="11">
        <v>174.64897394778998</v>
      </c>
      <c r="BG34" s="12">
        <v>178.17758993896564</v>
      </c>
      <c r="BH34" s="13">
        <v>2.2999126081503007E-2</v>
      </c>
      <c r="BI34" s="15">
        <v>-2.0611946581821416E-2</v>
      </c>
      <c r="BJ34" s="14">
        <v>5.2584487120565862E-3</v>
      </c>
    </row>
    <row r="35" spans="1:62" x14ac:dyDescent="0.2">
      <c r="A35" s="8" t="s">
        <v>182</v>
      </c>
      <c r="B35" s="8" t="s">
        <v>41</v>
      </c>
      <c r="C35" s="11">
        <v>0</v>
      </c>
      <c r="D35" s="11">
        <v>0</v>
      </c>
      <c r="E35" s="11">
        <v>0</v>
      </c>
      <c r="F35" s="11">
        <v>0</v>
      </c>
      <c r="G35" s="11">
        <v>0</v>
      </c>
      <c r="H35" s="11">
        <v>0</v>
      </c>
      <c r="I35" s="11">
        <v>0</v>
      </c>
      <c r="J35" s="11">
        <v>0</v>
      </c>
      <c r="K35" s="11">
        <v>0</v>
      </c>
      <c r="L35" s="11">
        <v>0</v>
      </c>
      <c r="M35" s="11">
        <v>0</v>
      </c>
      <c r="N35" s="11">
        <v>0</v>
      </c>
      <c r="O35" s="11">
        <v>0</v>
      </c>
      <c r="P35" s="11">
        <v>0</v>
      </c>
      <c r="Q35" s="11">
        <v>0</v>
      </c>
      <c r="R35" s="11">
        <v>0</v>
      </c>
      <c r="S35" s="11">
        <v>0</v>
      </c>
      <c r="T35" s="11">
        <v>0</v>
      </c>
      <c r="U35" s="11">
        <v>0</v>
      </c>
      <c r="V35" s="11">
        <v>0</v>
      </c>
      <c r="W35" s="11">
        <v>0</v>
      </c>
      <c r="X35" s="11">
        <v>0</v>
      </c>
      <c r="Y35" s="11">
        <v>0</v>
      </c>
      <c r="Z35" s="11">
        <v>0</v>
      </c>
      <c r="AA35" s="11">
        <v>0</v>
      </c>
      <c r="AB35" s="11">
        <v>8.7630393924617813</v>
      </c>
      <c r="AC35" s="11">
        <v>8.541813246526802</v>
      </c>
      <c r="AD35" s="11">
        <v>8.7464612135857394</v>
      </c>
      <c r="AE35" s="11">
        <v>9.057007715824982</v>
      </c>
      <c r="AF35" s="11">
        <v>8.4595778172794915</v>
      </c>
      <c r="AG35" s="11">
        <v>8.4414758469050035</v>
      </c>
      <c r="AH35" s="11">
        <v>9.6388391949223209</v>
      </c>
      <c r="AI35" s="11">
        <v>8.6067229202259004</v>
      </c>
      <c r="AJ35" s="11">
        <v>9.9283166940946526</v>
      </c>
      <c r="AK35" s="11">
        <v>9.1010278120855457</v>
      </c>
      <c r="AL35" s="11">
        <v>8.7361003651925824</v>
      </c>
      <c r="AM35" s="11">
        <v>8.816438103220996</v>
      </c>
      <c r="AN35" s="11">
        <v>8.2839139731669764</v>
      </c>
      <c r="AO35" s="11">
        <v>8.9997572179111796</v>
      </c>
      <c r="AP35" s="11">
        <v>8.7258929015122568</v>
      </c>
      <c r="AQ35" s="11">
        <v>9.0702095393083688</v>
      </c>
      <c r="AR35" s="11">
        <v>9.069917003335215</v>
      </c>
      <c r="AS35" s="11">
        <v>9.5311256534559163</v>
      </c>
      <c r="AT35" s="11">
        <v>9.3633047817887114</v>
      </c>
      <c r="AU35" s="11">
        <v>8.7472239609085705</v>
      </c>
      <c r="AV35" s="11">
        <v>8.5267143940104244</v>
      </c>
      <c r="AW35" s="11">
        <v>9.3453726228283536</v>
      </c>
      <c r="AX35" s="11">
        <v>8.9347373838244479</v>
      </c>
      <c r="AY35" s="11">
        <v>7.9448608530013196</v>
      </c>
      <c r="AZ35" s="11">
        <v>7.5246000807123838</v>
      </c>
      <c r="BA35" s="11">
        <v>7.2332955479315899</v>
      </c>
      <c r="BB35" s="11">
        <v>7.0632589610207415</v>
      </c>
      <c r="BC35" s="11">
        <v>7.5441276873762018</v>
      </c>
      <c r="BD35" s="11">
        <v>7.0612756238041703</v>
      </c>
      <c r="BE35" s="11">
        <v>8.0874952577025851</v>
      </c>
      <c r="BF35" s="11">
        <v>6.6386895016939471</v>
      </c>
      <c r="BG35" s="12">
        <v>6.8646385176441793</v>
      </c>
      <c r="BH35" s="13">
        <v>3.6868156690148313E-2</v>
      </c>
      <c r="BI35" s="15">
        <v>-3.0378794178058555E-2</v>
      </c>
      <c r="BJ35" s="14">
        <v>2.0259197345864392E-4</v>
      </c>
    </row>
    <row r="36" spans="1:62" x14ac:dyDescent="0.2">
      <c r="A36" s="8" t="s">
        <v>182</v>
      </c>
      <c r="B36" s="8" t="s">
        <v>42</v>
      </c>
      <c r="C36" s="11">
        <v>17.714317637539786</v>
      </c>
      <c r="D36" s="11">
        <v>19.417246741100939</v>
      </c>
      <c r="E36" s="11">
        <v>19.992400000395467</v>
      </c>
      <c r="F36" s="11">
        <v>21.896154995498907</v>
      </c>
      <c r="G36" s="11">
        <v>23.9599391466367</v>
      </c>
      <c r="H36" s="11">
        <v>26.749879819576346</v>
      </c>
      <c r="I36" s="11">
        <v>26.502762422362125</v>
      </c>
      <c r="J36" s="11">
        <v>27.904402851056481</v>
      </c>
      <c r="K36" s="11">
        <v>28.0215081277053</v>
      </c>
      <c r="L36" s="11">
        <v>26.206384010666824</v>
      </c>
      <c r="M36" s="11">
        <v>26.886772483497431</v>
      </c>
      <c r="N36" s="11">
        <v>29.623895660679715</v>
      </c>
      <c r="O36" s="11">
        <v>29.458318445214267</v>
      </c>
      <c r="P36" s="11">
        <v>31.271678539366043</v>
      </c>
      <c r="Q36" s="11">
        <v>32.647202067500352</v>
      </c>
      <c r="R36" s="11">
        <v>30.11465124540241</v>
      </c>
      <c r="S36" s="11">
        <v>28.501033596340807</v>
      </c>
      <c r="T36" s="11">
        <v>27.331781632923263</v>
      </c>
      <c r="U36" s="11">
        <v>27.289063124492724</v>
      </c>
      <c r="V36" s="11">
        <v>27.314894608807581</v>
      </c>
      <c r="W36" s="11">
        <v>28.689577486897015</v>
      </c>
      <c r="X36" s="11">
        <v>31.082812987919109</v>
      </c>
      <c r="Y36" s="11">
        <v>30.206252639099169</v>
      </c>
      <c r="Z36" s="11">
        <v>29.789472665266818</v>
      </c>
      <c r="AA36" s="11">
        <v>30.196586582333495</v>
      </c>
      <c r="AB36" s="11">
        <v>29.00515720334209</v>
      </c>
      <c r="AC36" s="11">
        <v>27.330920837244577</v>
      </c>
      <c r="AD36" s="11">
        <v>28.892563814927666</v>
      </c>
      <c r="AE36" s="11">
        <v>29.77695379092297</v>
      </c>
      <c r="AF36" s="11">
        <v>31.574880665600251</v>
      </c>
      <c r="AG36" s="11">
        <v>31.622422551315744</v>
      </c>
      <c r="AH36" s="11">
        <v>34.276617042561433</v>
      </c>
      <c r="AI36" s="11">
        <v>35.537173922151354</v>
      </c>
      <c r="AJ36" s="11">
        <v>36.486945080000773</v>
      </c>
      <c r="AK36" s="11">
        <v>36.160355444392536</v>
      </c>
      <c r="AL36" s="11">
        <v>33.944443245848191</v>
      </c>
      <c r="AM36" s="11">
        <v>36.349220652242309</v>
      </c>
      <c r="AN36" s="11">
        <v>35.675881964741862</v>
      </c>
      <c r="AO36" s="11">
        <v>37.14841197421925</v>
      </c>
      <c r="AP36" s="11">
        <v>37.652326528632791</v>
      </c>
      <c r="AQ36" s="11">
        <v>36.647097454309545</v>
      </c>
      <c r="AR36" s="11">
        <v>36.944292753084611</v>
      </c>
      <c r="AS36" s="11">
        <v>36.522217690509493</v>
      </c>
      <c r="AT36" s="11">
        <v>36.119322766898577</v>
      </c>
      <c r="AU36" s="11">
        <v>36.151830894297206</v>
      </c>
      <c r="AV36" s="11">
        <v>37.464632985368752</v>
      </c>
      <c r="AW36" s="11">
        <v>37.126571091049541</v>
      </c>
      <c r="AX36" s="11">
        <v>36.785008684311769</v>
      </c>
      <c r="AY36" s="11">
        <v>36.963723183654245</v>
      </c>
      <c r="AZ36" s="11">
        <v>36.075231091026545</v>
      </c>
      <c r="BA36" s="11">
        <v>35.974334746664454</v>
      </c>
      <c r="BB36" s="11">
        <v>35.066708795752604</v>
      </c>
      <c r="BC36" s="11">
        <v>35.112428605040236</v>
      </c>
      <c r="BD36" s="11">
        <v>35.293067561027101</v>
      </c>
      <c r="BE36" s="11">
        <v>34.288830935778108</v>
      </c>
      <c r="BF36" s="11">
        <v>32.945360535660399</v>
      </c>
      <c r="BG36" s="12">
        <v>33.362094215436272</v>
      </c>
      <c r="BH36" s="13">
        <v>1.5423618663282568E-2</v>
      </c>
      <c r="BI36" s="15">
        <v>-1.0634307991008285E-2</v>
      </c>
      <c r="BJ36" s="14">
        <v>9.8459554548226591E-4</v>
      </c>
    </row>
    <row r="37" spans="1:62" x14ac:dyDescent="0.2">
      <c r="A37" s="8" t="s">
        <v>182</v>
      </c>
      <c r="B37" s="8" t="s">
        <v>43</v>
      </c>
      <c r="C37" s="11">
        <v>252.96025599333589</v>
      </c>
      <c r="D37" s="11">
        <v>257.24361695564028</v>
      </c>
      <c r="E37" s="11">
        <v>263.50184840756845</v>
      </c>
      <c r="F37" s="11">
        <v>281.55390164516945</v>
      </c>
      <c r="G37" s="11">
        <v>299.01926076855671</v>
      </c>
      <c r="H37" s="11">
        <v>312.78901802108305</v>
      </c>
      <c r="I37" s="11">
        <v>321.87938007256076</v>
      </c>
      <c r="J37" s="11">
        <v>339.42172344664209</v>
      </c>
      <c r="K37" s="11">
        <v>342.69624043511448</v>
      </c>
      <c r="L37" s="11">
        <v>352.11824992745943</v>
      </c>
      <c r="M37" s="11">
        <v>380.05299784286143</v>
      </c>
      <c r="N37" s="11">
        <v>400.62917995015073</v>
      </c>
      <c r="O37" s="11">
        <v>417.36994036863263</v>
      </c>
      <c r="P37" s="11">
        <v>437.46786679475485</v>
      </c>
      <c r="Q37" s="11">
        <v>443.78965687538147</v>
      </c>
      <c r="R37" s="11">
        <v>465.86391886657577</v>
      </c>
      <c r="S37" s="11">
        <v>419.33141872538658</v>
      </c>
      <c r="T37" s="11">
        <v>428.60792136708358</v>
      </c>
      <c r="U37" s="11">
        <v>429.64877289321242</v>
      </c>
      <c r="V37" s="11">
        <v>447.31306513137218</v>
      </c>
      <c r="W37" s="11">
        <v>457.6718624035351</v>
      </c>
      <c r="X37" s="11">
        <v>469.38577788201718</v>
      </c>
      <c r="Y37" s="11">
        <v>485.60149830722088</v>
      </c>
      <c r="Z37" s="11">
        <v>474.7986334531995</v>
      </c>
      <c r="AA37" s="11">
        <v>456.63796814818323</v>
      </c>
      <c r="AB37" s="11">
        <v>373.50117178825343</v>
      </c>
      <c r="AC37" s="11">
        <v>368.44571344490697</v>
      </c>
      <c r="AD37" s="11">
        <v>353.12315819790609</v>
      </c>
      <c r="AE37" s="11">
        <v>352.23361440354347</v>
      </c>
      <c r="AF37" s="11">
        <v>334.2973024473539</v>
      </c>
      <c r="AG37" s="11">
        <v>341.33576833810201</v>
      </c>
      <c r="AH37" s="11">
        <v>355.04568719611996</v>
      </c>
      <c r="AI37" s="11">
        <v>350.49758006839693</v>
      </c>
      <c r="AJ37" s="11">
        <v>330.88320396893545</v>
      </c>
      <c r="AK37" s="11">
        <v>323.78271600647963</v>
      </c>
      <c r="AL37" s="11">
        <v>299.77550862376938</v>
      </c>
      <c r="AM37" s="11">
        <v>297.85375454865317</v>
      </c>
      <c r="AN37" s="11">
        <v>294.41370752319182</v>
      </c>
      <c r="AO37" s="11">
        <v>303.51595510715947</v>
      </c>
      <c r="AP37" s="11">
        <v>301.89892248000706</v>
      </c>
      <c r="AQ37" s="11">
        <v>307.24177581867059</v>
      </c>
      <c r="AR37" s="11">
        <v>320.73473128156866</v>
      </c>
      <c r="AS37" s="11">
        <v>317.48696647202706</v>
      </c>
      <c r="AT37" s="11">
        <v>319.52435453113281</v>
      </c>
      <c r="AU37" s="11">
        <v>305.31306665744165</v>
      </c>
      <c r="AV37" s="11">
        <v>323.82231030054913</v>
      </c>
      <c r="AW37" s="11">
        <v>324.01128261408786</v>
      </c>
      <c r="AX37" s="11">
        <v>308.1251623952644</v>
      </c>
      <c r="AY37" s="11">
        <v>310.3950106363215</v>
      </c>
      <c r="AZ37" s="11">
        <v>293.33767456106864</v>
      </c>
      <c r="BA37" s="11">
        <v>293.32456063589854</v>
      </c>
      <c r="BB37" s="11">
        <v>306.03536135061483</v>
      </c>
      <c r="BC37" s="11">
        <v>315.44976660245186</v>
      </c>
      <c r="BD37" s="11">
        <v>320.14671227637922</v>
      </c>
      <c r="BE37" s="11">
        <v>301.99178546742803</v>
      </c>
      <c r="BF37" s="11">
        <v>284.23007401040093</v>
      </c>
      <c r="BG37" s="12">
        <v>309.13864264944038</v>
      </c>
      <c r="BH37" s="13">
        <v>9.0615055124103172E-2</v>
      </c>
      <c r="BI37" s="15">
        <v>-4.687825693057035E-3</v>
      </c>
      <c r="BJ37" s="14">
        <v>9.1234239830256629E-3</v>
      </c>
    </row>
    <row r="38" spans="1:62" x14ac:dyDescent="0.2">
      <c r="A38" s="8" t="s">
        <v>182</v>
      </c>
      <c r="B38" s="8" t="s">
        <v>44</v>
      </c>
      <c r="C38" s="11">
        <v>10.523820748</v>
      </c>
      <c r="D38" s="11">
        <v>10.759803920200001</v>
      </c>
      <c r="E38" s="11">
        <v>11.6159573909</v>
      </c>
      <c r="F38" s="11">
        <v>12.047448490500001</v>
      </c>
      <c r="G38" s="11">
        <v>12.380001520499999</v>
      </c>
      <c r="H38" s="11">
        <v>14.887478141404999</v>
      </c>
      <c r="I38" s="11">
        <v>16.487936820663002</v>
      </c>
      <c r="J38" s="11">
        <v>17.683563211814999</v>
      </c>
      <c r="K38" s="11">
        <v>20.100026229196001</v>
      </c>
      <c r="L38" s="11">
        <v>20.995755637279998</v>
      </c>
      <c r="M38" s="11">
        <v>21.831668861017995</v>
      </c>
      <c r="N38" s="11">
        <v>22.840717854592999</v>
      </c>
      <c r="O38" s="11">
        <v>22.177952379089998</v>
      </c>
      <c r="P38" s="11">
        <v>23.300513958210999</v>
      </c>
      <c r="Q38" s="11">
        <v>24.903998230244</v>
      </c>
      <c r="R38" s="11">
        <v>26.336673576083996</v>
      </c>
      <c r="S38" s="11">
        <v>28.335190405258103</v>
      </c>
      <c r="T38" s="11">
        <v>28.383127371568214</v>
      </c>
      <c r="U38" s="11">
        <v>29.469298718069087</v>
      </c>
      <c r="V38" s="11">
        <v>28.354325791982347</v>
      </c>
      <c r="W38" s="11">
        <v>27.401548832902208</v>
      </c>
      <c r="X38" s="11">
        <v>30.937288414240321</v>
      </c>
      <c r="Y38" s="11">
        <v>31.579174906460416</v>
      </c>
      <c r="Z38" s="11">
        <v>32.572077201199953</v>
      </c>
      <c r="AA38" s="11">
        <v>40.96599313731091</v>
      </c>
      <c r="AB38" s="11">
        <v>39.108681205458822</v>
      </c>
      <c r="AC38" s="11">
        <v>42.096224415249551</v>
      </c>
      <c r="AD38" s="11">
        <v>46.038858767835961</v>
      </c>
      <c r="AE38" s="11">
        <v>45.151203228273268</v>
      </c>
      <c r="AF38" s="11">
        <v>45.628645965986422</v>
      </c>
      <c r="AG38" s="11">
        <v>52.967091500682685</v>
      </c>
      <c r="AH38" s="11">
        <v>50.378312575248977</v>
      </c>
      <c r="AI38" s="11">
        <v>50.943070759290514</v>
      </c>
      <c r="AJ38" s="11">
        <v>56.707044697603934</v>
      </c>
      <c r="AK38" s="11">
        <v>62.203035965818991</v>
      </c>
      <c r="AL38" s="11">
        <v>61.348877333510245</v>
      </c>
      <c r="AM38" s="11">
        <v>60.228250199414738</v>
      </c>
      <c r="AN38" s="11">
        <v>63.399715271053587</v>
      </c>
      <c r="AO38" s="11">
        <v>59.929416060806176</v>
      </c>
      <c r="AP38" s="11">
        <v>62.071663187183972</v>
      </c>
      <c r="AQ38" s="11">
        <v>64.584211357046783</v>
      </c>
      <c r="AR38" s="11">
        <v>59.625780895730792</v>
      </c>
      <c r="AS38" s="11">
        <v>58.369652824828158</v>
      </c>
      <c r="AT38" s="11">
        <v>57.513217095794523</v>
      </c>
      <c r="AU38" s="11">
        <v>56.945899228496067</v>
      </c>
      <c r="AV38" s="11">
        <v>51.525398845719053</v>
      </c>
      <c r="AW38" s="11">
        <v>51.421796868651782</v>
      </c>
      <c r="AX38" s="11">
        <v>50.715484188993941</v>
      </c>
      <c r="AY38" s="11">
        <v>49.330652335947704</v>
      </c>
      <c r="AZ38" s="11">
        <v>49.595348958204546</v>
      </c>
      <c r="BA38" s="11">
        <v>53.065529274155246</v>
      </c>
      <c r="BB38" s="11">
        <v>52.448124610270312</v>
      </c>
      <c r="BC38" s="11">
        <v>57.304630447903889</v>
      </c>
      <c r="BD38" s="11">
        <v>54.262491601860575</v>
      </c>
      <c r="BE38" s="11">
        <v>50.2562730160275</v>
      </c>
      <c r="BF38" s="11">
        <v>40.725872187291387</v>
      </c>
      <c r="BG38" s="12">
        <v>39.709116704621174</v>
      </c>
      <c r="BH38" s="13">
        <v>-2.2294510426542513E-2</v>
      </c>
      <c r="BI38" s="15">
        <v>-2.5516931261647335E-2</v>
      </c>
      <c r="BJ38" s="14">
        <v>1.1719114264809999E-3</v>
      </c>
    </row>
    <row r="39" spans="1:62" x14ac:dyDescent="0.2">
      <c r="A39" s="8" t="s">
        <v>182</v>
      </c>
      <c r="B39" s="8" t="s">
        <v>45</v>
      </c>
      <c r="C39" s="11">
        <v>68.052326870102391</v>
      </c>
      <c r="D39" s="11">
        <v>72.519285334541308</v>
      </c>
      <c r="E39" s="11">
        <v>80.735921239395438</v>
      </c>
      <c r="F39" s="11">
        <v>86.008879285621816</v>
      </c>
      <c r="G39" s="11">
        <v>98.564122039572865</v>
      </c>
      <c r="H39" s="11">
        <v>105.00485008272133</v>
      </c>
      <c r="I39" s="11">
        <v>110.13900358324</v>
      </c>
      <c r="J39" s="11">
        <v>114.56597886869001</v>
      </c>
      <c r="K39" s="11">
        <v>125.79055174073</v>
      </c>
      <c r="L39" s="11">
        <v>125.97225694701001</v>
      </c>
      <c r="M39" s="11">
        <v>136.82971552101</v>
      </c>
      <c r="N39" s="11">
        <v>148.01591472302999</v>
      </c>
      <c r="O39" s="11">
        <v>156.23262489473498</v>
      </c>
      <c r="P39" s="11">
        <v>169.39946556632998</v>
      </c>
      <c r="Q39" s="11">
        <v>174.23981581987999</v>
      </c>
      <c r="R39" s="11">
        <v>174.48270338016002</v>
      </c>
      <c r="S39" s="11">
        <v>174.43161284068003</v>
      </c>
      <c r="T39" s="11">
        <v>172.40074654763001</v>
      </c>
      <c r="U39" s="11">
        <v>174.17976517939002</v>
      </c>
      <c r="V39" s="11">
        <v>171.79240349657996</v>
      </c>
      <c r="W39" s="11">
        <v>172.52036403439001</v>
      </c>
      <c r="X39" s="11">
        <v>178.01150650797999</v>
      </c>
      <c r="Y39" s="11">
        <v>186.18617614368003</v>
      </c>
      <c r="Z39" s="11">
        <v>188.14724967667999</v>
      </c>
      <c r="AA39" s="11">
        <v>189.41529008398001</v>
      </c>
      <c r="AB39" s="11">
        <v>178.23540513536801</v>
      </c>
      <c r="AC39" s="11">
        <v>143.32774149624976</v>
      </c>
      <c r="AD39" s="11">
        <v>125.12338370327883</v>
      </c>
      <c r="AE39" s="11">
        <v>122.21161639008314</v>
      </c>
      <c r="AF39" s="11">
        <v>117.87240907406638</v>
      </c>
      <c r="AG39" s="11">
        <v>127.64799178991211</v>
      </c>
      <c r="AH39" s="11">
        <v>126.19086419174164</v>
      </c>
      <c r="AI39" s="11">
        <v>115.06093747046945</v>
      </c>
      <c r="AJ39" s="11">
        <v>101.71714205076464</v>
      </c>
      <c r="AK39" s="11">
        <v>86.335768202164985</v>
      </c>
      <c r="AL39" s="11">
        <v>88.857993850254559</v>
      </c>
      <c r="AM39" s="11">
        <v>90.937682958422911</v>
      </c>
      <c r="AN39" s="11">
        <v>94.10148064884244</v>
      </c>
      <c r="AO39" s="11">
        <v>98.199429003479366</v>
      </c>
      <c r="AP39" s="11">
        <v>99.636640741829353</v>
      </c>
      <c r="AQ39" s="11">
        <v>95.632043723406611</v>
      </c>
      <c r="AR39" s="11">
        <v>101.33125707619755</v>
      </c>
      <c r="AS39" s="11">
        <v>97.826550087197532</v>
      </c>
      <c r="AT39" s="11">
        <v>95.601250248892583</v>
      </c>
      <c r="AU39" s="11">
        <v>80.577165975236412</v>
      </c>
      <c r="AV39" s="11">
        <v>78.153201296823539</v>
      </c>
      <c r="AW39" s="11">
        <v>85.067400857980033</v>
      </c>
      <c r="AX39" s="11">
        <v>81.696351240913415</v>
      </c>
      <c r="AY39" s="11">
        <v>69.80690674010286</v>
      </c>
      <c r="AZ39" s="11">
        <v>71.098935280794009</v>
      </c>
      <c r="BA39" s="11">
        <v>71.880312595003943</v>
      </c>
      <c r="BB39" s="11">
        <v>69.512710394476102</v>
      </c>
      <c r="BC39" s="11">
        <v>72.924476822888664</v>
      </c>
      <c r="BD39" s="11">
        <v>73.380638344400253</v>
      </c>
      <c r="BE39" s="11">
        <v>71.660115181623908</v>
      </c>
      <c r="BF39" s="11">
        <v>64.573549509078745</v>
      </c>
      <c r="BG39" s="12">
        <v>70.321208129433103</v>
      </c>
      <c r="BH39" s="13">
        <v>9.1993076262741225E-2</v>
      </c>
      <c r="BI39" s="15">
        <v>-1.8856985840721707E-2</v>
      </c>
      <c r="BJ39" s="14">
        <v>2.0753477833275677E-3</v>
      </c>
    </row>
    <row r="40" spans="1:62" x14ac:dyDescent="0.2">
      <c r="A40" s="8" t="s">
        <v>182</v>
      </c>
      <c r="B40" s="8" t="s">
        <v>46</v>
      </c>
      <c r="C40" s="11">
        <v>31.050590101579658</v>
      </c>
      <c r="D40" s="11">
        <v>32.071467993548367</v>
      </c>
      <c r="E40" s="11">
        <v>32.172465052212033</v>
      </c>
      <c r="F40" s="11">
        <v>35.109524160308105</v>
      </c>
      <c r="G40" s="11">
        <v>37.021858459709385</v>
      </c>
      <c r="H40" s="11">
        <v>39.738035709656621</v>
      </c>
      <c r="I40" s="11">
        <v>42.52361761147813</v>
      </c>
      <c r="J40" s="11">
        <v>44.318789179908244</v>
      </c>
      <c r="K40" s="11">
        <v>45.698860542480702</v>
      </c>
      <c r="L40" s="11">
        <v>46.794501130957087</v>
      </c>
      <c r="M40" s="11">
        <v>49.003995371726816</v>
      </c>
      <c r="N40" s="11">
        <v>50.456271566812902</v>
      </c>
      <c r="O40" s="11">
        <v>52.778374881035944</v>
      </c>
      <c r="P40" s="11">
        <v>55.503774317641408</v>
      </c>
      <c r="Q40" s="11">
        <v>56.539888692900014</v>
      </c>
      <c r="R40" s="11">
        <v>56.775303912551713</v>
      </c>
      <c r="S40" s="11">
        <v>55.872598364927441</v>
      </c>
      <c r="T40" s="11">
        <v>55.018898079535177</v>
      </c>
      <c r="U40" s="11">
        <v>54.834135035379617</v>
      </c>
      <c r="V40" s="11">
        <v>58.764119724308941</v>
      </c>
      <c r="W40" s="11">
        <v>58.527195167103585</v>
      </c>
      <c r="X40" s="11">
        <v>55.72934529762442</v>
      </c>
      <c r="Y40" s="11">
        <v>56.82409727197814</v>
      </c>
      <c r="Z40" s="11">
        <v>57.422894158049978</v>
      </c>
      <c r="AA40" s="11">
        <v>53.434128436157984</v>
      </c>
      <c r="AB40" s="11">
        <v>54.833602523324451</v>
      </c>
      <c r="AC40" s="11">
        <v>48.484004729738167</v>
      </c>
      <c r="AD40" s="11">
        <v>45.953434904143293</v>
      </c>
      <c r="AE40" s="11">
        <v>43.232926043354439</v>
      </c>
      <c r="AF40" s="11">
        <v>40.13061660647999</v>
      </c>
      <c r="AG40" s="11">
        <v>40.780403614853299</v>
      </c>
      <c r="AH40" s="11">
        <v>40.915038673633518</v>
      </c>
      <c r="AI40" s="11">
        <v>39.510860145132739</v>
      </c>
      <c r="AJ40" s="11">
        <v>39.123194152368264</v>
      </c>
      <c r="AK40" s="11">
        <v>38.252154903864756</v>
      </c>
      <c r="AL40" s="11">
        <v>36.334135267384291</v>
      </c>
      <c r="AM40" s="11">
        <v>39.070531311426187</v>
      </c>
      <c r="AN40" s="11">
        <v>38.551214222807801</v>
      </c>
      <c r="AO40" s="11">
        <v>39.143372330846418</v>
      </c>
      <c r="AP40" s="11">
        <v>38.046057435606478</v>
      </c>
      <c r="AQ40" s="11">
        <v>38.971380962976788</v>
      </c>
      <c r="AR40" s="11">
        <v>37.439361183645524</v>
      </c>
      <c r="AS40" s="11">
        <v>35.224572476259446</v>
      </c>
      <c r="AT40" s="11">
        <v>36.416932159043391</v>
      </c>
      <c r="AU40" s="11">
        <v>33.624636445224397</v>
      </c>
      <c r="AV40" s="11">
        <v>36.143929217256989</v>
      </c>
      <c r="AW40" s="11">
        <v>33.911418749439314</v>
      </c>
      <c r="AX40" s="11">
        <v>32.377859906449345</v>
      </c>
      <c r="AY40" s="11">
        <v>32.521658722491175</v>
      </c>
      <c r="AZ40" s="11">
        <v>29.983861118434803</v>
      </c>
      <c r="BA40" s="11">
        <v>30.273707123863904</v>
      </c>
      <c r="BB40" s="11">
        <v>30.671840907469665</v>
      </c>
      <c r="BC40" s="11">
        <v>32.840295419250054</v>
      </c>
      <c r="BD40" s="11">
        <v>32.278187870892125</v>
      </c>
      <c r="BE40" s="11">
        <v>29.993663171646798</v>
      </c>
      <c r="BF40" s="11">
        <v>27.832281156014133</v>
      </c>
      <c r="BG40" s="12">
        <v>31.748055848040121</v>
      </c>
      <c r="BH40" s="13">
        <v>0.14381701753135623</v>
      </c>
      <c r="BI40" s="15">
        <v>-6.5703505924341599E-3</v>
      </c>
      <c r="BJ40" s="14">
        <v>9.3696139588381449E-4</v>
      </c>
    </row>
    <row r="41" spans="1:62" x14ac:dyDescent="0.2">
      <c r="A41" s="8" t="s">
        <v>182</v>
      </c>
      <c r="B41" s="8" t="s">
        <v>47</v>
      </c>
      <c r="C41" s="11">
        <v>0</v>
      </c>
      <c r="D41" s="11">
        <v>0</v>
      </c>
      <c r="E41" s="11">
        <v>0</v>
      </c>
      <c r="F41" s="11">
        <v>0</v>
      </c>
      <c r="G41" s="11">
        <v>0</v>
      </c>
      <c r="H41" s="11">
        <v>0</v>
      </c>
      <c r="I41" s="11">
        <v>0</v>
      </c>
      <c r="J41" s="11">
        <v>0</v>
      </c>
      <c r="K41" s="11">
        <v>0</v>
      </c>
      <c r="L41" s="11">
        <v>0</v>
      </c>
      <c r="M41" s="11">
        <v>0</v>
      </c>
      <c r="N41" s="11">
        <v>0</v>
      </c>
      <c r="O41" s="11">
        <v>0</v>
      </c>
      <c r="P41" s="11">
        <v>0</v>
      </c>
      <c r="Q41" s="11">
        <v>0</v>
      </c>
      <c r="R41" s="11">
        <v>0</v>
      </c>
      <c r="S41" s="11">
        <v>0</v>
      </c>
      <c r="T41" s="11">
        <v>0</v>
      </c>
      <c r="U41" s="11">
        <v>0</v>
      </c>
      <c r="V41" s="11">
        <v>0</v>
      </c>
      <c r="W41" s="11">
        <v>0</v>
      </c>
      <c r="X41" s="11">
        <v>0</v>
      </c>
      <c r="Y41" s="11">
        <v>0</v>
      </c>
      <c r="Z41" s="11">
        <v>0</v>
      </c>
      <c r="AA41" s="11">
        <v>0</v>
      </c>
      <c r="AB41" s="11">
        <v>13.301774120029584</v>
      </c>
      <c r="AC41" s="11">
        <v>12.485484003939982</v>
      </c>
      <c r="AD41" s="11">
        <v>12.255159714131789</v>
      </c>
      <c r="AE41" s="11">
        <v>12.993134220456129</v>
      </c>
      <c r="AF41" s="11">
        <v>13.121405430829077</v>
      </c>
      <c r="AG41" s="11">
        <v>13.945718728802442</v>
      </c>
      <c r="AH41" s="11">
        <v>14.675465064479056</v>
      </c>
      <c r="AI41" s="11">
        <v>15.233442808072516</v>
      </c>
      <c r="AJ41" s="11">
        <v>14.7001008607802</v>
      </c>
      <c r="AK41" s="11">
        <v>14.281209318165017</v>
      </c>
      <c r="AL41" s="11">
        <v>13.998305696413901</v>
      </c>
      <c r="AM41" s="11">
        <v>14.68794186175885</v>
      </c>
      <c r="AN41" s="11">
        <v>14.947948864180956</v>
      </c>
      <c r="AO41" s="11">
        <v>14.780808457172199</v>
      </c>
      <c r="AP41" s="11">
        <v>15.014756104828926</v>
      </c>
      <c r="AQ41" s="11">
        <v>15.214929339220737</v>
      </c>
      <c r="AR41" s="11">
        <v>15.646141889961516</v>
      </c>
      <c r="AS41" s="11">
        <v>15.688143540779251</v>
      </c>
      <c r="AT41" s="11">
        <v>16.822663178593491</v>
      </c>
      <c r="AU41" s="11">
        <v>14.972277216648857</v>
      </c>
      <c r="AV41" s="11">
        <v>15.236084627386244</v>
      </c>
      <c r="AW41" s="11">
        <v>15.210200231329935</v>
      </c>
      <c r="AX41" s="11">
        <v>14.697206817977913</v>
      </c>
      <c r="AY41" s="11">
        <v>14.090010787012105</v>
      </c>
      <c r="AZ41" s="11">
        <v>12.629577085939792</v>
      </c>
      <c r="BA41" s="11">
        <v>12.69893861258323</v>
      </c>
      <c r="BB41" s="11">
        <v>13.632389553687963</v>
      </c>
      <c r="BC41" s="11">
        <v>13.874549017464414</v>
      </c>
      <c r="BD41" s="11">
        <v>13.937493728730344</v>
      </c>
      <c r="BE41" s="11">
        <v>13.277867440626723</v>
      </c>
      <c r="BF41" s="11">
        <v>11.859620908620837</v>
      </c>
      <c r="BG41" s="12">
        <v>11.620165991754609</v>
      </c>
      <c r="BH41" s="13">
        <v>-1.7506364432359089E-2</v>
      </c>
      <c r="BI41" s="15">
        <v>-2.6563245521275425E-2</v>
      </c>
      <c r="BJ41" s="14">
        <v>3.4293901334144677E-4</v>
      </c>
    </row>
    <row r="42" spans="1:62" x14ac:dyDescent="0.2">
      <c r="A42" s="8" t="s">
        <v>182</v>
      </c>
      <c r="B42" s="8" t="s">
        <v>48</v>
      </c>
      <c r="C42" s="11">
        <v>80.433101440499996</v>
      </c>
      <c r="D42" s="11">
        <v>84.715756599599999</v>
      </c>
      <c r="E42" s="11">
        <v>95.481917195999998</v>
      </c>
      <c r="F42" s="11">
        <v>99.136070312499996</v>
      </c>
      <c r="G42" s="11">
        <v>108.56326994840002</v>
      </c>
      <c r="H42" s="11">
        <v>121.05783081920002</v>
      </c>
      <c r="I42" s="11">
        <v>126.77987101900001</v>
      </c>
      <c r="J42" s="11">
        <v>135.54115689580001</v>
      </c>
      <c r="K42" s="11">
        <v>155.4356906356</v>
      </c>
      <c r="L42" s="11">
        <v>162.00611518110003</v>
      </c>
      <c r="M42" s="11">
        <v>168.38000545599871</v>
      </c>
      <c r="N42" s="11">
        <v>185.19683439328398</v>
      </c>
      <c r="O42" s="11">
        <v>179.16726527790797</v>
      </c>
      <c r="P42" s="11">
        <v>174.13621466101318</v>
      </c>
      <c r="Q42" s="11">
        <v>186.59617794400003</v>
      </c>
      <c r="R42" s="11">
        <v>208.23258947573214</v>
      </c>
      <c r="S42" s="11">
        <v>211.93865545935458</v>
      </c>
      <c r="T42" s="11">
        <v>208.61348535623108</v>
      </c>
      <c r="U42" s="11">
        <v>211.40082339343945</v>
      </c>
      <c r="V42" s="11">
        <v>201.850273772549</v>
      </c>
      <c r="W42" s="11">
        <v>194.38629299745111</v>
      </c>
      <c r="X42" s="11">
        <v>196.91409319968264</v>
      </c>
      <c r="Y42" s="11">
        <v>203.44145744157592</v>
      </c>
      <c r="Z42" s="11">
        <v>196.46816507011175</v>
      </c>
      <c r="AA42" s="11">
        <v>217.19371968955488</v>
      </c>
      <c r="AB42" s="11">
        <v>214.60154542884248</v>
      </c>
      <c r="AC42" s="11">
        <v>220.41050231540297</v>
      </c>
      <c r="AD42" s="11">
        <v>241.01282401114997</v>
      </c>
      <c r="AE42" s="11">
        <v>226.02908251141028</v>
      </c>
      <c r="AF42" s="11">
        <v>234.13301674181687</v>
      </c>
      <c r="AG42" s="11">
        <v>247.91568249808577</v>
      </c>
      <c r="AH42" s="11">
        <v>244.21286838970195</v>
      </c>
      <c r="AI42" s="11">
        <v>263.64034135575832</v>
      </c>
      <c r="AJ42" s="11">
        <v>274.258652995136</v>
      </c>
      <c r="AK42" s="11">
        <v>298.79314028158404</v>
      </c>
      <c r="AL42" s="11">
        <v>309.32446122503961</v>
      </c>
      <c r="AM42" s="11">
        <v>313.99185036216812</v>
      </c>
      <c r="AN42" s="11">
        <v>332.30141009864207</v>
      </c>
      <c r="AO42" s="11">
        <v>340.08160005336896</v>
      </c>
      <c r="AP42" s="11">
        <v>362.09397793486062</v>
      </c>
      <c r="AQ42" s="11">
        <v>374.94185660142438</v>
      </c>
      <c r="AR42" s="11">
        <v>369.37048219646726</v>
      </c>
      <c r="AS42" s="11">
        <v>380.53829693307853</v>
      </c>
      <c r="AT42" s="11">
        <v>354.79975480488139</v>
      </c>
      <c r="AU42" s="11">
        <v>316.27354260355622</v>
      </c>
      <c r="AV42" s="11">
        <v>300.1498569285834</v>
      </c>
      <c r="AW42" s="11">
        <v>308.52929223581879</v>
      </c>
      <c r="AX42" s="11">
        <v>306.27406059806282</v>
      </c>
      <c r="AY42" s="11">
        <v>274.5077473573329</v>
      </c>
      <c r="AZ42" s="11">
        <v>271.85403066250052</v>
      </c>
      <c r="BA42" s="11">
        <v>287.87017874594426</v>
      </c>
      <c r="BB42" s="11">
        <v>280.6213283389618</v>
      </c>
      <c r="BC42" s="11">
        <v>298.25151284009672</v>
      </c>
      <c r="BD42" s="11">
        <v>293.00769607476099</v>
      </c>
      <c r="BE42" s="11">
        <v>276.15884543109945</v>
      </c>
      <c r="BF42" s="11">
        <v>223.57322731877088</v>
      </c>
      <c r="BG42" s="12">
        <v>245.72295044553456</v>
      </c>
      <c r="BH42" s="13">
        <v>0.10208260158577565</v>
      </c>
      <c r="BI42" s="15">
        <v>-2.250412841966698E-2</v>
      </c>
      <c r="BJ42" s="14">
        <v>7.2518745636624624E-3</v>
      </c>
    </row>
    <row r="43" spans="1:62" x14ac:dyDescent="0.2">
      <c r="A43" s="8" t="s">
        <v>182</v>
      </c>
      <c r="B43" s="8" t="s">
        <v>49</v>
      </c>
      <c r="C43" s="11">
        <v>68.782632871800232</v>
      </c>
      <c r="D43" s="11">
        <v>76.062603251308218</v>
      </c>
      <c r="E43" s="11">
        <v>75.180685628898885</v>
      </c>
      <c r="F43" s="11">
        <v>83.770810141393909</v>
      </c>
      <c r="G43" s="11">
        <v>88.754137048329866</v>
      </c>
      <c r="H43" s="11">
        <v>96.917322043876993</v>
      </c>
      <c r="I43" s="11">
        <v>89.822056359381421</v>
      </c>
      <c r="J43" s="11">
        <v>91.362283343565196</v>
      </c>
      <c r="K43" s="11">
        <v>93.097734372587297</v>
      </c>
      <c r="L43" s="11">
        <v>86.023402026334438</v>
      </c>
      <c r="M43" s="11">
        <v>85.402477144988964</v>
      </c>
      <c r="N43" s="11">
        <v>92.940283404354517</v>
      </c>
      <c r="O43" s="11">
        <v>89.242366210305519</v>
      </c>
      <c r="P43" s="11">
        <v>104.7353341996245</v>
      </c>
      <c r="Q43" s="11">
        <v>114.44357574762189</v>
      </c>
      <c r="R43" s="11">
        <v>100.32915653453236</v>
      </c>
      <c r="S43" s="11">
        <v>89.557980050867258</v>
      </c>
      <c r="T43" s="11">
        <v>83.447516342223764</v>
      </c>
      <c r="U43" s="11">
        <v>73.609410261954807</v>
      </c>
      <c r="V43" s="11">
        <v>71.425640721222763</v>
      </c>
      <c r="W43" s="11">
        <v>79.220058771621723</v>
      </c>
      <c r="X43" s="11">
        <v>84.48286034721481</v>
      </c>
      <c r="Y43" s="11">
        <v>73.740613569165234</v>
      </c>
      <c r="Z43" s="11">
        <v>69.142041320929806</v>
      </c>
      <c r="AA43" s="11">
        <v>66.449645084708735</v>
      </c>
      <c r="AB43" s="11">
        <v>67.36859426479009</v>
      </c>
      <c r="AC43" s="11">
        <v>59.691348921084909</v>
      </c>
      <c r="AD43" s="11">
        <v>61.52963207207501</v>
      </c>
      <c r="AE43" s="11">
        <v>60.986082059833286</v>
      </c>
      <c r="AF43" s="11">
        <v>64.234921802648259</v>
      </c>
      <c r="AG43" s="11">
        <v>61.538876707401549</v>
      </c>
      <c r="AH43" s="11">
        <v>66.769287856909685</v>
      </c>
      <c r="AI43" s="11">
        <v>61.251221485109845</v>
      </c>
      <c r="AJ43" s="11">
        <v>68.411952554476969</v>
      </c>
      <c r="AK43" s="11">
        <v>65.263431232972863</v>
      </c>
      <c r="AL43" s="11">
        <v>57.737394774786239</v>
      </c>
      <c r="AM43" s="11">
        <v>59.155914904873811</v>
      </c>
      <c r="AN43" s="11">
        <v>59.82663498461654</v>
      </c>
      <c r="AO43" s="11">
        <v>64.222715897685106</v>
      </c>
      <c r="AP43" s="11">
        <v>61.891347694704201</v>
      </c>
      <c r="AQ43" s="11">
        <v>60.654583135853358</v>
      </c>
      <c r="AR43" s="11">
        <v>62.213477197754266</v>
      </c>
      <c r="AS43" s="11">
        <v>58.893383637680145</v>
      </c>
      <c r="AT43" s="11">
        <v>56.265569372892863</v>
      </c>
      <c r="AU43" s="11">
        <v>53.407162850972284</v>
      </c>
      <c r="AV43" s="11">
        <v>56.94723921331142</v>
      </c>
      <c r="AW43" s="11">
        <v>52.046044518031387</v>
      </c>
      <c r="AX43" s="11">
        <v>49.147487861041597</v>
      </c>
      <c r="AY43" s="11">
        <v>48.12717618001237</v>
      </c>
      <c r="AZ43" s="11">
        <v>46.099555766633564</v>
      </c>
      <c r="BA43" s="11">
        <v>46.388702933668</v>
      </c>
      <c r="BB43" s="11">
        <v>46.535440273555551</v>
      </c>
      <c r="BC43" s="11">
        <v>45.485102825382675</v>
      </c>
      <c r="BD43" s="11">
        <v>44.677318128525819</v>
      </c>
      <c r="BE43" s="11">
        <v>47.275700543118099</v>
      </c>
      <c r="BF43" s="11">
        <v>43.127986676580505</v>
      </c>
      <c r="BG43" s="12">
        <v>40.093165381470968</v>
      </c>
      <c r="BH43" s="13">
        <v>-6.7820856751968583E-2</v>
      </c>
      <c r="BI43" s="15">
        <v>-2.5754829367586218E-2</v>
      </c>
      <c r="BJ43" s="14">
        <v>1.183245625528364E-3</v>
      </c>
    </row>
    <row r="44" spans="1:62" x14ac:dyDescent="0.2">
      <c r="A44" s="8" t="s">
        <v>182</v>
      </c>
      <c r="B44" s="8" t="s">
        <v>50</v>
      </c>
      <c r="C44" s="11">
        <v>29.234076968999997</v>
      </c>
      <c r="D44" s="11">
        <v>29.655173336200001</v>
      </c>
      <c r="E44" s="11">
        <v>31.343924955999999</v>
      </c>
      <c r="F44" s="11">
        <v>34.291209061000004</v>
      </c>
      <c r="G44" s="11">
        <v>36.907488840699997</v>
      </c>
      <c r="H44" s="11">
        <v>40.414459395599998</v>
      </c>
      <c r="I44" s="11">
        <v>42.060840218599999</v>
      </c>
      <c r="J44" s="11">
        <v>42.93879938860001</v>
      </c>
      <c r="K44" s="11">
        <v>46.19113068490001</v>
      </c>
      <c r="L44" s="11">
        <v>41.331156939300001</v>
      </c>
      <c r="M44" s="11">
        <v>39.867300141200005</v>
      </c>
      <c r="N44" s="11">
        <v>41.594815859800001</v>
      </c>
      <c r="O44" s="11">
        <v>42.113220958100001</v>
      </c>
      <c r="P44" s="11">
        <v>42.564584345699814</v>
      </c>
      <c r="Q44" s="11">
        <v>40.982433673363417</v>
      </c>
      <c r="R44" s="11">
        <v>41.609030183367999</v>
      </c>
      <c r="S44" s="11">
        <v>39.359714799268232</v>
      </c>
      <c r="T44" s="11">
        <v>37.23303746219424</v>
      </c>
      <c r="U44" s="11">
        <v>40.780072833858036</v>
      </c>
      <c r="V44" s="11">
        <v>40.143652099780041</v>
      </c>
      <c r="W44" s="11">
        <v>41.265800886670476</v>
      </c>
      <c r="X44" s="11">
        <v>44.322245958587814</v>
      </c>
      <c r="Y44" s="11">
        <v>41.907815082886799</v>
      </c>
      <c r="Z44" s="11">
        <v>41.723096591547709</v>
      </c>
      <c r="AA44" s="11">
        <v>40.385093842256019</v>
      </c>
      <c r="AB44" s="11">
        <v>43.276449973038318</v>
      </c>
      <c r="AC44" s="11">
        <v>44.173078573481526</v>
      </c>
      <c r="AD44" s="11">
        <v>44.638953088605263</v>
      </c>
      <c r="AE44" s="11">
        <v>42.204662312035907</v>
      </c>
      <c r="AF44" s="11">
        <v>43.442557555933298</v>
      </c>
      <c r="AG44" s="11">
        <v>40.925731939817155</v>
      </c>
      <c r="AH44" s="11">
        <v>42.504350534890179</v>
      </c>
      <c r="AI44" s="11">
        <v>44.20214525155211</v>
      </c>
      <c r="AJ44" s="11">
        <v>44.747990750897031</v>
      </c>
      <c r="AK44" s="11">
        <v>44.155791269470932</v>
      </c>
      <c r="AL44" s="11">
        <v>43.112605101783252</v>
      </c>
      <c r="AM44" s="11">
        <v>46.231883992080192</v>
      </c>
      <c r="AN44" s="11">
        <v>43.938321027963084</v>
      </c>
      <c r="AO44" s="11">
        <v>43.214368085493916</v>
      </c>
      <c r="AP44" s="11">
        <v>43.259765379616574</v>
      </c>
      <c r="AQ44" s="11">
        <v>44.215715206112527</v>
      </c>
      <c r="AR44" s="11">
        <v>44.974482721791325</v>
      </c>
      <c r="AS44" s="11">
        <v>40.993500423133582</v>
      </c>
      <c r="AT44" s="11">
        <v>43.76265511350492</v>
      </c>
      <c r="AU44" s="11">
        <v>44.238382235205961</v>
      </c>
      <c r="AV44" s="11">
        <v>42.056439038567405</v>
      </c>
      <c r="AW44" s="11">
        <v>40.052052794887359</v>
      </c>
      <c r="AX44" s="11">
        <v>41.42314248312254</v>
      </c>
      <c r="AY44" s="11">
        <v>43.595064235241047</v>
      </c>
      <c r="AZ44" s="11">
        <v>38.712983951714435</v>
      </c>
      <c r="BA44" s="11">
        <v>39.526686117297665</v>
      </c>
      <c r="BB44" s="11">
        <v>38.019589475065168</v>
      </c>
      <c r="BC44" s="11">
        <v>38.81920767077596</v>
      </c>
      <c r="BD44" s="11">
        <v>37.212512097750654</v>
      </c>
      <c r="BE44" s="11">
        <v>38.148232954629563</v>
      </c>
      <c r="BF44" s="11">
        <v>32.699622938329078</v>
      </c>
      <c r="BG44" s="12">
        <v>33.390832137073545</v>
      </c>
      <c r="BH44" s="13">
        <v>2.3935778467629509E-2</v>
      </c>
      <c r="BI44" s="15">
        <v>-1.8025418381249825E-2</v>
      </c>
      <c r="BJ44" s="14">
        <v>9.8544367058639622E-4</v>
      </c>
    </row>
    <row r="45" spans="1:62" x14ac:dyDescent="0.2">
      <c r="A45" s="8" t="s">
        <v>182</v>
      </c>
      <c r="B45" s="8" t="s">
        <v>51</v>
      </c>
      <c r="C45" s="11">
        <v>25.1395128361</v>
      </c>
      <c r="D45" s="11">
        <v>28.955481831800004</v>
      </c>
      <c r="E45" s="11">
        <v>29.0774314795</v>
      </c>
      <c r="F45" s="11">
        <v>32.271513343499997</v>
      </c>
      <c r="G45" s="11">
        <v>35.157765468099996</v>
      </c>
      <c r="H45" s="11">
        <v>39.278938747400005</v>
      </c>
      <c r="I45" s="11">
        <v>43.916504022799998</v>
      </c>
      <c r="J45" s="11">
        <v>48.930993541400014</v>
      </c>
      <c r="K45" s="11">
        <v>54.2215442802</v>
      </c>
      <c r="L45" s="11">
        <v>56.471648449</v>
      </c>
      <c r="M45" s="11">
        <v>60.655266277100012</v>
      </c>
      <c r="N45" s="11">
        <v>66.845306699600002</v>
      </c>
      <c r="O45" s="11">
        <v>73.105384296300016</v>
      </c>
      <c r="P45" s="11">
        <v>77.135861995055308</v>
      </c>
      <c r="Q45" s="11">
        <v>71.669794214396589</v>
      </c>
      <c r="R45" s="11">
        <v>74.655458979254576</v>
      </c>
      <c r="S45" s="11">
        <v>74.16346789511023</v>
      </c>
      <c r="T45" s="11">
        <v>81.409390009855329</v>
      </c>
      <c r="U45" s="11">
        <v>87.140658830216836</v>
      </c>
      <c r="V45" s="11">
        <v>91.437930006599998</v>
      </c>
      <c r="W45" s="11">
        <v>100.39860868656692</v>
      </c>
      <c r="X45" s="11">
        <v>109.0168617004759</v>
      </c>
      <c r="Y45" s="11">
        <v>118.48927867769379</v>
      </c>
      <c r="Z45" s="11">
        <v>115.89092942971102</v>
      </c>
      <c r="AA45" s="11">
        <v>129.0924926662276</v>
      </c>
      <c r="AB45" s="11">
        <v>136.23970613185722</v>
      </c>
      <c r="AC45" s="11">
        <v>139.62730089471637</v>
      </c>
      <c r="AD45" s="11">
        <v>143.72973793054845</v>
      </c>
      <c r="AE45" s="11">
        <v>148.3405992990532</v>
      </c>
      <c r="AF45" s="11">
        <v>146.98527488156026</v>
      </c>
      <c r="AG45" s="11">
        <v>161.11508899301572</v>
      </c>
      <c r="AH45" s="11">
        <v>175.18083027710108</v>
      </c>
      <c r="AI45" s="11">
        <v>184.99142112153655</v>
      </c>
      <c r="AJ45" s="11">
        <v>186.8569229224168</v>
      </c>
      <c r="AK45" s="11">
        <v>187.55528426544959</v>
      </c>
      <c r="AL45" s="11">
        <v>205.69305232254791</v>
      </c>
      <c r="AM45" s="11">
        <v>186.10212073491661</v>
      </c>
      <c r="AN45" s="11">
        <v>196.86824466309372</v>
      </c>
      <c r="AO45" s="11">
        <v>208.88024904038991</v>
      </c>
      <c r="AP45" s="11">
        <v>216.42911845884962</v>
      </c>
      <c r="AQ45" s="11">
        <v>224.82218916091566</v>
      </c>
      <c r="AR45" s="11">
        <v>247.988469420353</v>
      </c>
      <c r="AS45" s="11">
        <v>272.77273005140449</v>
      </c>
      <c r="AT45" s="11">
        <v>276.34939014846145</v>
      </c>
      <c r="AU45" s="11">
        <v>275.28450388158444</v>
      </c>
      <c r="AV45" s="11">
        <v>276.29986516553868</v>
      </c>
      <c r="AW45" s="11">
        <v>298.83241432898262</v>
      </c>
      <c r="AX45" s="11">
        <v>314.43669173962883</v>
      </c>
      <c r="AY45" s="11">
        <v>303.29414259359311</v>
      </c>
      <c r="AZ45" s="11">
        <v>335.13511669287334</v>
      </c>
      <c r="BA45" s="11">
        <v>340.57025746016535</v>
      </c>
      <c r="BB45" s="11">
        <v>358.99416356337031</v>
      </c>
      <c r="BC45" s="11">
        <v>397.10794505701546</v>
      </c>
      <c r="BD45" s="11">
        <v>390.84470692404227</v>
      </c>
      <c r="BE45" s="11">
        <v>386.72659592990152</v>
      </c>
      <c r="BF45" s="11">
        <v>373.92722344859715</v>
      </c>
      <c r="BG45" s="12">
        <v>403.2664563336981</v>
      </c>
      <c r="BH45" s="13">
        <v>8.1417106277312135E-2</v>
      </c>
      <c r="BI45" s="15">
        <v>3.0425124826395589E-2</v>
      </c>
      <c r="BJ45" s="14">
        <v>1.1901361886474894E-2</v>
      </c>
    </row>
    <row r="46" spans="1:62" x14ac:dyDescent="0.2">
      <c r="A46" s="8" t="s">
        <v>182</v>
      </c>
      <c r="B46" s="8" t="s">
        <v>52</v>
      </c>
      <c r="C46" s="11">
        <v>0</v>
      </c>
      <c r="D46" s="11">
        <v>0</v>
      </c>
      <c r="E46" s="11">
        <v>0</v>
      </c>
      <c r="F46" s="11">
        <v>0</v>
      </c>
      <c r="G46" s="11">
        <v>0</v>
      </c>
      <c r="H46" s="11">
        <v>0</v>
      </c>
      <c r="I46" s="11">
        <v>0</v>
      </c>
      <c r="J46" s="11">
        <v>0</v>
      </c>
      <c r="K46" s="11">
        <v>0</v>
      </c>
      <c r="L46" s="11">
        <v>0</v>
      </c>
      <c r="M46" s="11">
        <v>0</v>
      </c>
      <c r="N46" s="11">
        <v>0</v>
      </c>
      <c r="O46" s="11">
        <v>0</v>
      </c>
      <c r="P46" s="11">
        <v>0</v>
      </c>
      <c r="Q46" s="11">
        <v>0</v>
      </c>
      <c r="R46" s="11">
        <v>0</v>
      </c>
      <c r="S46" s="11">
        <v>0</v>
      </c>
      <c r="T46" s="11">
        <v>0</v>
      </c>
      <c r="U46" s="11">
        <v>0</v>
      </c>
      <c r="V46" s="11">
        <v>0</v>
      </c>
      <c r="W46" s="11">
        <v>694.39950072505826</v>
      </c>
      <c r="X46" s="11">
        <v>701.821209817056</v>
      </c>
      <c r="Y46" s="11">
        <v>709.90029110486739</v>
      </c>
      <c r="Z46" s="11">
        <v>686.18141673424873</v>
      </c>
      <c r="AA46" s="11">
        <v>652.89237317990558</v>
      </c>
      <c r="AB46" s="11">
        <v>761.94719803664952</v>
      </c>
      <c r="AC46" s="11">
        <v>708.14154834314593</v>
      </c>
      <c r="AD46" s="11">
        <v>603.5851602104309</v>
      </c>
      <c r="AE46" s="11">
        <v>519.90088687165394</v>
      </c>
      <c r="AF46" s="11">
        <v>431.72485561191593</v>
      </c>
      <c r="AG46" s="11">
        <v>423.11819714827072</v>
      </c>
      <c r="AH46" s="11">
        <v>366.48073386296807</v>
      </c>
      <c r="AI46" s="11">
        <v>352.703448220008</v>
      </c>
      <c r="AJ46" s="11">
        <v>340.98617619835403</v>
      </c>
      <c r="AK46" s="11">
        <v>335.03968240626727</v>
      </c>
      <c r="AL46" s="11">
        <v>335.90752928640882</v>
      </c>
      <c r="AM46" s="11">
        <v>329.32265114591053</v>
      </c>
      <c r="AN46" s="11">
        <v>329.26675533891137</v>
      </c>
      <c r="AO46" s="11">
        <v>336.63041043753543</v>
      </c>
      <c r="AP46" s="11">
        <v>317.51369297265938</v>
      </c>
      <c r="AQ46" s="11">
        <v>315.45677287568361</v>
      </c>
      <c r="AR46" s="11">
        <v>324.38907087875987</v>
      </c>
      <c r="AS46" s="11">
        <v>327.46010297348073</v>
      </c>
      <c r="AT46" s="11">
        <v>317.1636707601009</v>
      </c>
      <c r="AU46" s="11">
        <v>272.3748492799196</v>
      </c>
      <c r="AV46" s="11">
        <v>288.70062388265563</v>
      </c>
      <c r="AW46" s="11">
        <v>303.2273203099997</v>
      </c>
      <c r="AX46" s="11">
        <v>299.05153293171725</v>
      </c>
      <c r="AY46" s="11">
        <v>286.47858391500716</v>
      </c>
      <c r="AZ46" s="11">
        <v>246.84177278605495</v>
      </c>
      <c r="BA46" s="11">
        <v>195.1317162779263</v>
      </c>
      <c r="BB46" s="11">
        <v>215.62374988877525</v>
      </c>
      <c r="BC46" s="11">
        <v>187.8506330545477</v>
      </c>
      <c r="BD46" s="11">
        <v>198.67446161159518</v>
      </c>
      <c r="BE46" s="11">
        <v>185.51588587910976</v>
      </c>
      <c r="BF46" s="11">
        <v>172.91279524977469</v>
      </c>
      <c r="BG46" s="12">
        <v>167.8563688814389</v>
      </c>
      <c r="BH46" s="13">
        <v>-2.6583029318374862E-2</v>
      </c>
      <c r="BI46" s="15">
        <v>-5.7422758307757227E-2</v>
      </c>
      <c r="BJ46" s="14">
        <v>4.9538446841572636E-3</v>
      </c>
    </row>
    <row r="47" spans="1:62" x14ac:dyDescent="0.2">
      <c r="A47" s="8" t="s">
        <v>182</v>
      </c>
      <c r="B47" s="8" t="s">
        <v>53</v>
      </c>
      <c r="C47" s="11">
        <v>688.09804060316651</v>
      </c>
      <c r="D47" s="11">
        <v>680.94696445283557</v>
      </c>
      <c r="E47" s="11">
        <v>670.09744179048721</v>
      </c>
      <c r="F47" s="11">
        <v>689.74301014936646</v>
      </c>
      <c r="G47" s="11">
        <v>707.62573284646214</v>
      </c>
      <c r="H47" s="11">
        <v>724.5425230198025</v>
      </c>
      <c r="I47" s="11">
        <v>697.42770071471284</v>
      </c>
      <c r="J47" s="11">
        <v>690.53681102079975</v>
      </c>
      <c r="K47" s="11">
        <v>728.67754797170289</v>
      </c>
      <c r="L47" s="11">
        <v>675.23768502730445</v>
      </c>
      <c r="M47" s="11">
        <v>635.95573789468722</v>
      </c>
      <c r="N47" s="11">
        <v>645.7295860149967</v>
      </c>
      <c r="O47" s="11">
        <v>654.03986540118967</v>
      </c>
      <c r="P47" s="11">
        <v>637.79081618509065</v>
      </c>
      <c r="Q47" s="11">
        <v>665.21706185042876</v>
      </c>
      <c r="R47" s="11">
        <v>606.53625368133487</v>
      </c>
      <c r="S47" s="11">
        <v>584.83443923714867</v>
      </c>
      <c r="T47" s="11">
        <v>567.24433726948917</v>
      </c>
      <c r="U47" s="11">
        <v>562.45418109091486</v>
      </c>
      <c r="V47" s="11">
        <v>538.61655128394341</v>
      </c>
      <c r="W47" s="11">
        <v>572.63966956756792</v>
      </c>
      <c r="X47" s="11">
        <v>590.80455925197225</v>
      </c>
      <c r="Y47" s="11">
        <v>594.30998778111632</v>
      </c>
      <c r="Z47" s="11">
        <v>594.26434385710377</v>
      </c>
      <c r="AA47" s="11">
        <v>584.30461570895875</v>
      </c>
      <c r="AB47" s="11">
        <v>595.18240237737518</v>
      </c>
      <c r="AC47" s="11">
        <v>605.48383834863512</v>
      </c>
      <c r="AD47" s="11">
        <v>588.58119849466516</v>
      </c>
      <c r="AE47" s="11">
        <v>574.63127708443562</v>
      </c>
      <c r="AF47" s="11">
        <v>561.36664255739311</v>
      </c>
      <c r="AG47" s="11">
        <v>558.80194242897733</v>
      </c>
      <c r="AH47" s="11">
        <v>579.37383615301701</v>
      </c>
      <c r="AI47" s="11">
        <v>559.85628797372669</v>
      </c>
      <c r="AJ47" s="11">
        <v>560.74981879304016</v>
      </c>
      <c r="AK47" s="11">
        <v>551.22302137814643</v>
      </c>
      <c r="AL47" s="11">
        <v>565.71675163509269</v>
      </c>
      <c r="AM47" s="11">
        <v>575.52179159425782</v>
      </c>
      <c r="AN47" s="11">
        <v>556.67682132005018</v>
      </c>
      <c r="AO47" s="11">
        <v>567.78606363734411</v>
      </c>
      <c r="AP47" s="11">
        <v>573.23600629244538</v>
      </c>
      <c r="AQ47" s="11">
        <v>579.14200136151157</v>
      </c>
      <c r="AR47" s="11">
        <v>581.69430792932951</v>
      </c>
      <c r="AS47" s="11">
        <v>570.16727348009317</v>
      </c>
      <c r="AT47" s="11">
        <v>560.41605367920454</v>
      </c>
      <c r="AU47" s="11">
        <v>512.71574643371639</v>
      </c>
      <c r="AV47" s="11">
        <v>528.53300001791536</v>
      </c>
      <c r="AW47" s="11">
        <v>493.98465227230633</v>
      </c>
      <c r="AX47" s="11">
        <v>510.18125938915642</v>
      </c>
      <c r="AY47" s="11">
        <v>498.01832580054452</v>
      </c>
      <c r="AZ47" s="11">
        <v>456.07673271110536</v>
      </c>
      <c r="BA47" s="11">
        <v>437.76622892308808</v>
      </c>
      <c r="BB47" s="11">
        <v>413.59538043716532</v>
      </c>
      <c r="BC47" s="11">
        <v>401.25884454307641</v>
      </c>
      <c r="BD47" s="11">
        <v>393.47058276555919</v>
      </c>
      <c r="BE47" s="11">
        <v>377.48876288529777</v>
      </c>
      <c r="BF47" s="11">
        <v>316.90683244962628</v>
      </c>
      <c r="BG47" s="12">
        <v>337.67470269556202</v>
      </c>
      <c r="BH47" s="13">
        <v>6.8452315306747558E-2</v>
      </c>
      <c r="BI47" s="15">
        <v>-3.7327630291808855E-2</v>
      </c>
      <c r="BJ47" s="14">
        <v>9.9655916666726279E-3</v>
      </c>
    </row>
    <row r="48" spans="1:62" x14ac:dyDescent="0.2">
      <c r="A48" s="8" t="s">
        <v>183</v>
      </c>
      <c r="B48" s="8" t="s">
        <v>56</v>
      </c>
      <c r="C48" s="19">
        <v>0</v>
      </c>
      <c r="D48" s="19">
        <v>0</v>
      </c>
      <c r="E48" s="19">
        <v>0</v>
      </c>
      <c r="F48" s="19">
        <v>0</v>
      </c>
      <c r="G48" s="19">
        <v>0</v>
      </c>
      <c r="H48" s="19">
        <v>0</v>
      </c>
      <c r="I48" s="19">
        <v>0</v>
      </c>
      <c r="J48" s="19">
        <v>0</v>
      </c>
      <c r="K48" s="19">
        <v>0</v>
      </c>
      <c r="L48" s="19">
        <v>0</v>
      </c>
      <c r="M48" s="19">
        <v>0</v>
      </c>
      <c r="N48" s="19">
        <v>0</v>
      </c>
      <c r="O48" s="19">
        <v>0</v>
      </c>
      <c r="P48" s="19">
        <v>0</v>
      </c>
      <c r="Q48" s="19">
        <v>0</v>
      </c>
      <c r="R48" s="19">
        <v>0</v>
      </c>
      <c r="S48" s="19">
        <v>0</v>
      </c>
      <c r="T48" s="19">
        <v>0</v>
      </c>
      <c r="U48" s="19">
        <v>0</v>
      </c>
      <c r="V48" s="19">
        <v>0</v>
      </c>
      <c r="W48" s="19">
        <v>50.404421898558979</v>
      </c>
      <c r="X48" s="19">
        <v>54.236118731508114</v>
      </c>
      <c r="Y48" s="19">
        <v>52.228180462203277</v>
      </c>
      <c r="Z48" s="19">
        <v>52.188015184695956</v>
      </c>
      <c r="AA48" s="19">
        <v>52.898380047531241</v>
      </c>
      <c r="AB48" s="19">
        <v>54.379688110179472</v>
      </c>
      <c r="AC48" s="19">
        <v>52.002830308858243</v>
      </c>
      <c r="AD48" s="19">
        <v>44.069435622500002</v>
      </c>
      <c r="AE48" s="19">
        <v>41.486385910100005</v>
      </c>
      <c r="AF48" s="19">
        <v>37.875879289399997</v>
      </c>
      <c r="AG48" s="19">
        <v>35.852730010400002</v>
      </c>
      <c r="AH48" s="19">
        <v>29.279181326299998</v>
      </c>
      <c r="AI48" s="19">
        <v>27.874238720599998</v>
      </c>
      <c r="AJ48" s="19">
        <v>27.854170222099999</v>
      </c>
      <c r="AK48" s="19">
        <v>27.2486848311</v>
      </c>
      <c r="AL48" s="19">
        <v>28.441471044</v>
      </c>
      <c r="AM48" s="19">
        <v>26.179328057500001</v>
      </c>
      <c r="AN48" s="19">
        <v>25.902624212899998</v>
      </c>
      <c r="AO48" s="19">
        <v>27.964723275900006</v>
      </c>
      <c r="AP48" s="19">
        <v>30.844110513829477</v>
      </c>
      <c r="AQ48" s="19">
        <v>33.5340680860036</v>
      </c>
      <c r="AR48" s="19">
        <v>33.261203689496604</v>
      </c>
      <c r="AS48" s="19">
        <v>29.969075012168943</v>
      </c>
      <c r="AT48" s="19">
        <v>29.571269777634544</v>
      </c>
      <c r="AU48" s="19">
        <v>25.942608713124688</v>
      </c>
      <c r="AV48" s="19">
        <v>24.88440557556374</v>
      </c>
      <c r="AW48" s="19">
        <v>28.557105809993125</v>
      </c>
      <c r="AX48" s="19">
        <v>29.588566597558408</v>
      </c>
      <c r="AY48" s="19">
        <v>30.27255297196983</v>
      </c>
      <c r="AZ48" s="19">
        <v>31.038507760721831</v>
      </c>
      <c r="BA48" s="19">
        <v>33.564718332652269</v>
      </c>
      <c r="BB48" s="19">
        <v>33.066805293283693</v>
      </c>
      <c r="BC48" s="19">
        <v>31.996933528967624</v>
      </c>
      <c r="BD48" s="19">
        <v>33.454555373115134</v>
      </c>
      <c r="BE48" s="19">
        <v>34.385700046546006</v>
      </c>
      <c r="BF48" s="19">
        <v>33.690268031515245</v>
      </c>
      <c r="BG48" s="20">
        <v>35.340802266140777</v>
      </c>
      <c r="BH48" s="13">
        <v>5.1865373964630423E-2</v>
      </c>
      <c r="BI48" s="21">
        <v>2.1541986564991289E-2</v>
      </c>
      <c r="BJ48" s="14">
        <v>1.0429919734748505E-3</v>
      </c>
    </row>
    <row r="49" spans="1:62" x14ac:dyDescent="0.2">
      <c r="A49" s="8" t="s">
        <v>183</v>
      </c>
      <c r="B49" s="8" t="s">
        <v>57</v>
      </c>
      <c r="C49" s="19">
        <v>0</v>
      </c>
      <c r="D49" s="19">
        <v>0</v>
      </c>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89.616797043603555</v>
      </c>
      <c r="X49" s="19">
        <v>102.2579043975814</v>
      </c>
      <c r="Y49" s="19">
        <v>102.67548626225225</v>
      </c>
      <c r="Z49" s="19">
        <v>103.38766614087444</v>
      </c>
      <c r="AA49" s="19">
        <v>99.309864518727224</v>
      </c>
      <c r="AB49" s="19">
        <v>92.55682778135899</v>
      </c>
      <c r="AC49" s="19">
        <v>93.220542567862566</v>
      </c>
      <c r="AD49" s="19">
        <v>88.283089524978834</v>
      </c>
      <c r="AE49" s="19">
        <v>75.289618450243722</v>
      </c>
      <c r="AF49" s="19">
        <v>62.738653200156676</v>
      </c>
      <c r="AG49" s="19">
        <v>55.208472890526401</v>
      </c>
      <c r="AH49" s="19">
        <v>56.690489364560534</v>
      </c>
      <c r="AI49" s="19">
        <v>57.199019314088467</v>
      </c>
      <c r="AJ49" s="19">
        <v>55.542788213670889</v>
      </c>
      <c r="AK49" s="19">
        <v>53.544577549557538</v>
      </c>
      <c r="AL49" s="19">
        <v>52.696667482991117</v>
      </c>
      <c r="AM49" s="19">
        <v>50.328705804589163</v>
      </c>
      <c r="AN49" s="19">
        <v>50.647225263241587</v>
      </c>
      <c r="AO49" s="19">
        <v>49.582233639554751</v>
      </c>
      <c r="AP49" s="19">
        <v>56.24349404180478</v>
      </c>
      <c r="AQ49" s="19">
        <v>57.294188015707995</v>
      </c>
      <c r="AR49" s="19">
        <v>59.612842803295251</v>
      </c>
      <c r="AS49" s="19">
        <v>58.449960124359187</v>
      </c>
      <c r="AT49" s="19">
        <v>61.177391680755079</v>
      </c>
      <c r="AU49" s="19">
        <v>59.223531486914951</v>
      </c>
      <c r="AV49" s="19">
        <v>62.410709171656457</v>
      </c>
      <c r="AW49" s="19">
        <v>59.250102979886378</v>
      </c>
      <c r="AX49" s="19">
        <v>60.826320438521044</v>
      </c>
      <c r="AY49" s="19">
        <v>60.165255383837263</v>
      </c>
      <c r="AZ49" s="19">
        <v>59.231285951660425</v>
      </c>
      <c r="BA49" s="19">
        <v>54.929630605645364</v>
      </c>
      <c r="BB49" s="19">
        <v>55.031965251144186</v>
      </c>
      <c r="BC49" s="19">
        <v>55.709191770259508</v>
      </c>
      <c r="BD49" s="19">
        <v>60.584001111413933</v>
      </c>
      <c r="BE49" s="19">
        <v>60.930598410110839</v>
      </c>
      <c r="BF49" s="19">
        <v>56.066614770490993</v>
      </c>
      <c r="BG49" s="20">
        <v>57.153032997375291</v>
      </c>
      <c r="BH49" s="13">
        <v>2.2170089705257467E-2</v>
      </c>
      <c r="BI49" s="21">
        <v>-3.5970210063489549E-3</v>
      </c>
      <c r="BJ49" s="14">
        <v>1.6867233015000582E-3</v>
      </c>
    </row>
    <row r="50" spans="1:62" x14ac:dyDescent="0.2">
      <c r="A50" s="8" t="s">
        <v>183</v>
      </c>
      <c r="B50" s="8" t="s">
        <v>58</v>
      </c>
      <c r="C50" s="11">
        <v>0</v>
      </c>
      <c r="D50" s="11">
        <v>0</v>
      </c>
      <c r="E50" s="11">
        <v>0</v>
      </c>
      <c r="F50" s="11">
        <v>0</v>
      </c>
      <c r="G50" s="11">
        <v>0</v>
      </c>
      <c r="H50" s="11">
        <v>0</v>
      </c>
      <c r="I50" s="11">
        <v>0</v>
      </c>
      <c r="J50" s="11">
        <v>0</v>
      </c>
      <c r="K50" s="11">
        <v>0</v>
      </c>
      <c r="L50" s="11">
        <v>0</v>
      </c>
      <c r="M50" s="11">
        <v>0</v>
      </c>
      <c r="N50" s="11">
        <v>0</v>
      </c>
      <c r="O50" s="11">
        <v>0</v>
      </c>
      <c r="P50" s="11">
        <v>0</v>
      </c>
      <c r="Q50" s="11">
        <v>0</v>
      </c>
      <c r="R50" s="11">
        <v>0</v>
      </c>
      <c r="S50" s="11">
        <v>0</v>
      </c>
      <c r="T50" s="11">
        <v>0</v>
      </c>
      <c r="U50" s="11">
        <v>0</v>
      </c>
      <c r="V50" s="11">
        <v>0</v>
      </c>
      <c r="W50" s="11">
        <v>231.17781802240685</v>
      </c>
      <c r="X50" s="11">
        <v>236.3560921106619</v>
      </c>
      <c r="Y50" s="11">
        <v>240.97392556097611</v>
      </c>
      <c r="Z50" s="11">
        <v>248.64756211853657</v>
      </c>
      <c r="AA50" s="11">
        <v>242.09192626344861</v>
      </c>
      <c r="AB50" s="11">
        <v>240.60257439490559</v>
      </c>
      <c r="AC50" s="11">
        <v>238.26633253274048</v>
      </c>
      <c r="AD50" s="11">
        <v>236.3083767995266</v>
      </c>
      <c r="AE50" s="11">
        <v>208.54641153317158</v>
      </c>
      <c r="AF50" s="11">
        <v>192.75216766660876</v>
      </c>
      <c r="AG50" s="11">
        <v>168.86741510704857</v>
      </c>
      <c r="AH50" s="11">
        <v>146.98205980409944</v>
      </c>
      <c r="AI50" s="11">
        <v>129.93578676273737</v>
      </c>
      <c r="AJ50" s="11">
        <v>122.95001177743846</v>
      </c>
      <c r="AK50" s="11">
        <v>114.15293080468042</v>
      </c>
      <c r="AL50" s="11">
        <v>101.54901377371968</v>
      </c>
      <c r="AM50" s="11">
        <v>117.73602722914654</v>
      </c>
      <c r="AN50" s="11">
        <v>119.70423233665055</v>
      </c>
      <c r="AO50" s="11">
        <v>131.77619562322002</v>
      </c>
      <c r="AP50" s="11">
        <v>141.76753957613255</v>
      </c>
      <c r="AQ50" s="11">
        <v>144.39935139575368</v>
      </c>
      <c r="AR50" s="11">
        <v>155.64737907472502</v>
      </c>
      <c r="AS50" s="11">
        <v>170.33696270745097</v>
      </c>
      <c r="AT50" s="11">
        <v>185.52938124715527</v>
      </c>
      <c r="AU50" s="11">
        <v>166.73530855455382</v>
      </c>
      <c r="AV50" s="11">
        <v>178.57691934343194</v>
      </c>
      <c r="AW50" s="11">
        <v>202.0402880838225</v>
      </c>
      <c r="AX50" s="11">
        <v>211.9974510370734</v>
      </c>
      <c r="AY50" s="11">
        <v>211.90729097636694</v>
      </c>
      <c r="AZ50" s="11">
        <v>214.67816915700908</v>
      </c>
      <c r="BA50" s="11">
        <v>202.15582824816639</v>
      </c>
      <c r="BB50" s="11">
        <v>203.9695783826931</v>
      </c>
      <c r="BC50" s="11">
        <v>214.18842058206354</v>
      </c>
      <c r="BD50" s="11">
        <v>238.48969091270374</v>
      </c>
      <c r="BE50" s="11">
        <v>235.03687491104819</v>
      </c>
      <c r="BF50" s="11">
        <v>221.19286362146147</v>
      </c>
      <c r="BG50" s="12">
        <v>219.42492120032253</v>
      </c>
      <c r="BH50" s="13">
        <v>-5.2749362450662529E-3</v>
      </c>
      <c r="BI50" s="15">
        <v>8.2884612537281743E-3</v>
      </c>
      <c r="BJ50" s="14">
        <v>6.4757565453332127E-3</v>
      </c>
    </row>
    <row r="51" spans="1:62" x14ac:dyDescent="0.2">
      <c r="A51" s="8" t="s">
        <v>183</v>
      </c>
      <c r="B51" s="8" t="s">
        <v>59</v>
      </c>
      <c r="C51" s="11">
        <v>0</v>
      </c>
      <c r="D51" s="11">
        <v>0</v>
      </c>
      <c r="E51" s="11">
        <v>0</v>
      </c>
      <c r="F51" s="11">
        <v>0</v>
      </c>
      <c r="G51" s="11">
        <v>0</v>
      </c>
      <c r="H51" s="11">
        <v>0</v>
      </c>
      <c r="I51" s="11">
        <v>0</v>
      </c>
      <c r="J51" s="11">
        <v>0</v>
      </c>
      <c r="K51" s="11">
        <v>0</v>
      </c>
      <c r="L51" s="11">
        <v>0</v>
      </c>
      <c r="M51" s="11">
        <v>0</v>
      </c>
      <c r="N51" s="11">
        <v>0</v>
      </c>
      <c r="O51" s="11">
        <v>0</v>
      </c>
      <c r="P51" s="11">
        <v>0</v>
      </c>
      <c r="Q51" s="11">
        <v>0</v>
      </c>
      <c r="R51" s="11">
        <v>0</v>
      </c>
      <c r="S51" s="11">
        <v>0</v>
      </c>
      <c r="T51" s="11">
        <v>0</v>
      </c>
      <c r="U51" s="11">
        <v>0</v>
      </c>
      <c r="V51" s="11">
        <v>0</v>
      </c>
      <c r="W51" s="11">
        <v>2172.3985347974417</v>
      </c>
      <c r="X51" s="11">
        <v>2210.8047096220566</v>
      </c>
      <c r="Y51" s="11">
        <v>2268.3293005924929</v>
      </c>
      <c r="Z51" s="11">
        <v>2291.7629510694892</v>
      </c>
      <c r="AA51" s="11">
        <v>2290.0755327021293</v>
      </c>
      <c r="AB51" s="11">
        <v>2233.9205458297388</v>
      </c>
      <c r="AC51" s="11">
        <v>2167.920630980173</v>
      </c>
      <c r="AD51" s="11">
        <v>2072.5627841500159</v>
      </c>
      <c r="AE51" s="11">
        <v>1895.2090166708115</v>
      </c>
      <c r="AF51" s="11">
        <v>1726.2732529868408</v>
      </c>
      <c r="AG51" s="11">
        <v>1616.4181228902548</v>
      </c>
      <c r="AH51" s="11">
        <v>1562.9458643087778</v>
      </c>
      <c r="AI51" s="11">
        <v>1463.6551904914493</v>
      </c>
      <c r="AJ51" s="11">
        <v>1445.305840369964</v>
      </c>
      <c r="AK51" s="11">
        <v>1445.8139798575905</v>
      </c>
      <c r="AL51" s="11">
        <v>1452.7630563057201</v>
      </c>
      <c r="AM51" s="11">
        <v>1466.0726901191219</v>
      </c>
      <c r="AN51" s="11">
        <v>1465.7352446036766</v>
      </c>
      <c r="AO51" s="11">
        <v>1494.675408228921</v>
      </c>
      <c r="AP51" s="11">
        <v>1489.9908135340797</v>
      </c>
      <c r="AQ51" s="11">
        <v>1465.7339724913086</v>
      </c>
      <c r="AR51" s="11">
        <v>1536.6474061473484</v>
      </c>
      <c r="AS51" s="11">
        <v>1528.251924453119</v>
      </c>
      <c r="AT51" s="11">
        <v>1555.3687403056585</v>
      </c>
      <c r="AU51" s="11">
        <v>1446.5431318734686</v>
      </c>
      <c r="AV51" s="11">
        <v>1492.3847655113675</v>
      </c>
      <c r="AW51" s="11">
        <v>1558.7963886699765</v>
      </c>
      <c r="AX51" s="11">
        <v>1572.3791964236868</v>
      </c>
      <c r="AY51" s="11">
        <v>1538.7550323660553</v>
      </c>
      <c r="AZ51" s="11">
        <v>1539.8022304324536</v>
      </c>
      <c r="BA51" s="11">
        <v>1506.9952396082433</v>
      </c>
      <c r="BB51" s="11">
        <v>1520.4749131168301</v>
      </c>
      <c r="BC51" s="11">
        <v>1507.8177825972109</v>
      </c>
      <c r="BD51" s="11">
        <v>1564.6730065384318</v>
      </c>
      <c r="BE51" s="11">
        <v>1548.8396358153125</v>
      </c>
      <c r="BF51" s="11">
        <v>1456.2476852328182</v>
      </c>
      <c r="BG51" s="12">
        <v>1581.337921378577</v>
      </c>
      <c r="BH51" s="13">
        <v>8.8874076930380408E-2</v>
      </c>
      <c r="BI51" s="15">
        <v>1.4367608190939407E-3</v>
      </c>
      <c r="BJ51" s="14">
        <v>4.6669080880754055E-2</v>
      </c>
    </row>
    <row r="52" spans="1:62" x14ac:dyDescent="0.2">
      <c r="A52" s="8" t="s">
        <v>183</v>
      </c>
      <c r="B52" s="8" t="s">
        <v>60</v>
      </c>
      <c r="C52" s="11">
        <v>0</v>
      </c>
      <c r="D52" s="11">
        <v>0</v>
      </c>
      <c r="E52" s="11">
        <v>0</v>
      </c>
      <c r="F52" s="11">
        <v>0</v>
      </c>
      <c r="G52" s="11">
        <v>0</v>
      </c>
      <c r="H52" s="11">
        <v>0</v>
      </c>
      <c r="I52" s="11">
        <v>0</v>
      </c>
      <c r="J52" s="11">
        <v>0</v>
      </c>
      <c r="K52" s="11">
        <v>0</v>
      </c>
      <c r="L52" s="11">
        <v>0</v>
      </c>
      <c r="M52" s="11">
        <v>0</v>
      </c>
      <c r="N52" s="11">
        <v>0</v>
      </c>
      <c r="O52" s="11">
        <v>0</v>
      </c>
      <c r="P52" s="11">
        <v>0</v>
      </c>
      <c r="Q52" s="11">
        <v>0</v>
      </c>
      <c r="R52" s="11">
        <v>0</v>
      </c>
      <c r="S52" s="11">
        <v>0</v>
      </c>
      <c r="T52" s="11">
        <v>0</v>
      </c>
      <c r="U52" s="11">
        <v>0</v>
      </c>
      <c r="V52" s="11">
        <v>0</v>
      </c>
      <c r="W52" s="11">
        <v>33.19409037657163</v>
      </c>
      <c r="X52" s="11">
        <v>39.232765075672177</v>
      </c>
      <c r="Y52" s="11">
        <v>39.039417830169626</v>
      </c>
      <c r="Z52" s="11">
        <v>39.201575192494197</v>
      </c>
      <c r="AA52" s="11">
        <v>40.259901853903386</v>
      </c>
      <c r="AB52" s="11">
        <v>34.742664568091797</v>
      </c>
      <c r="AC52" s="11">
        <v>35.936463833799507</v>
      </c>
      <c r="AD52" s="11">
        <v>34.123747324129198</v>
      </c>
      <c r="AE52" s="11">
        <v>26.730756976029202</v>
      </c>
      <c r="AF52" s="11">
        <v>28.362244298437165</v>
      </c>
      <c r="AG52" s="11">
        <v>23.552015742018583</v>
      </c>
      <c r="AH52" s="11">
        <v>33.800143529700001</v>
      </c>
      <c r="AI52" s="11">
        <v>26.257604762</v>
      </c>
      <c r="AJ52" s="11">
        <v>32.722250666200004</v>
      </c>
      <c r="AK52" s="11">
        <v>31.5850544579</v>
      </c>
      <c r="AL52" s="11">
        <v>26.898984454899999</v>
      </c>
      <c r="AM52" s="11">
        <v>33.085732357299996</v>
      </c>
      <c r="AN52" s="11">
        <v>28.671231295800002</v>
      </c>
      <c r="AO52" s="11">
        <v>38.892053314099996</v>
      </c>
      <c r="AP52" s="11">
        <v>38.548714661899993</v>
      </c>
      <c r="AQ52" s="11">
        <v>39.053824677099996</v>
      </c>
      <c r="AR52" s="11">
        <v>39.379419420700003</v>
      </c>
      <c r="AS52" s="11">
        <v>38.453185361599999</v>
      </c>
      <c r="AT52" s="11">
        <v>32.263840760199997</v>
      </c>
      <c r="AU52" s="11">
        <v>50.332084600400009</v>
      </c>
      <c r="AV52" s="11">
        <v>54.306823690709003</v>
      </c>
      <c r="AW52" s="11">
        <v>59.929702728573844</v>
      </c>
      <c r="AX52" s="11">
        <v>65.167847607332249</v>
      </c>
      <c r="AY52" s="11">
        <v>58.291431973483633</v>
      </c>
      <c r="AZ52" s="11">
        <v>60.459630300031002</v>
      </c>
      <c r="BA52" s="11">
        <v>71.537865886065973</v>
      </c>
      <c r="BB52" s="11">
        <v>70.855653105142835</v>
      </c>
      <c r="BC52" s="11">
        <v>70.161037913019754</v>
      </c>
      <c r="BD52" s="11">
        <v>77.633278919000446</v>
      </c>
      <c r="BE52" s="11">
        <v>84.052418153939271</v>
      </c>
      <c r="BF52" s="11">
        <v>79.209051396553548</v>
      </c>
      <c r="BG52" s="12">
        <v>94.266931674500938</v>
      </c>
      <c r="BH52" s="13">
        <v>0.19336358123391584</v>
      </c>
      <c r="BI52" s="15">
        <v>4.6337341900867246E-2</v>
      </c>
      <c r="BJ52" s="14">
        <v>2.7820436095420636E-3</v>
      </c>
    </row>
    <row r="53" spans="1:62" x14ac:dyDescent="0.2">
      <c r="A53" s="8" t="s">
        <v>183</v>
      </c>
      <c r="B53" s="8" t="s">
        <v>63</v>
      </c>
      <c r="C53" s="19">
        <v>0</v>
      </c>
      <c r="D53" s="19">
        <v>0</v>
      </c>
      <c r="E53" s="19">
        <v>0</v>
      </c>
      <c r="F53" s="19">
        <v>0</v>
      </c>
      <c r="G53" s="19">
        <v>0</v>
      </c>
      <c r="H53" s="19">
        <v>0</v>
      </c>
      <c r="I53" s="19">
        <v>0</v>
      </c>
      <c r="J53" s="19">
        <v>0</v>
      </c>
      <c r="K53" s="19">
        <v>0</v>
      </c>
      <c r="L53" s="19">
        <v>0</v>
      </c>
      <c r="M53" s="19">
        <v>0</v>
      </c>
      <c r="N53" s="19">
        <v>0</v>
      </c>
      <c r="O53" s="19">
        <v>0</v>
      </c>
      <c r="P53" s="19">
        <v>0</v>
      </c>
      <c r="Q53" s="19">
        <v>0</v>
      </c>
      <c r="R53" s="19">
        <v>0</v>
      </c>
      <c r="S53" s="19">
        <v>0</v>
      </c>
      <c r="T53" s="19">
        <v>0</v>
      </c>
      <c r="U53" s="19">
        <v>0</v>
      </c>
      <c r="V53" s="19">
        <v>0</v>
      </c>
      <c r="W53" s="19">
        <v>95.821883280645011</v>
      </c>
      <c r="X53" s="19">
        <v>94.828516647374599</v>
      </c>
      <c r="Y53" s="19">
        <v>96.889964521505092</v>
      </c>
      <c r="Z53" s="19">
        <v>97.591448007826671</v>
      </c>
      <c r="AA53" s="19">
        <v>102.21764972163305</v>
      </c>
      <c r="AB53" s="19">
        <v>106.40599145625268</v>
      </c>
      <c r="AC53" s="19">
        <v>104.8921855180019</v>
      </c>
      <c r="AD53" s="19">
        <v>99.415534103498501</v>
      </c>
      <c r="AE53" s="19">
        <v>107.60669328088355</v>
      </c>
      <c r="AF53" s="19">
        <v>100.39661464968772</v>
      </c>
      <c r="AG53" s="19">
        <v>103.78974394235246</v>
      </c>
      <c r="AH53" s="19">
        <v>106.86974245702703</v>
      </c>
      <c r="AI53" s="19">
        <v>105.90040809560418</v>
      </c>
      <c r="AJ53" s="19">
        <v>105.60469604590466</v>
      </c>
      <c r="AK53" s="19">
        <v>119.7008931467394</v>
      </c>
      <c r="AL53" s="19">
        <v>122.09508908239253</v>
      </c>
      <c r="AM53" s="19">
        <v>122.18038967043874</v>
      </c>
      <c r="AN53" s="19">
        <v>125.25846412266691</v>
      </c>
      <c r="AO53" s="19">
        <v>113.94366536614223</v>
      </c>
      <c r="AP53" s="19">
        <v>114.02477987966108</v>
      </c>
      <c r="AQ53" s="19">
        <v>113.07453369888172</v>
      </c>
      <c r="AR53" s="19">
        <v>106.66237636154347</v>
      </c>
      <c r="AS53" s="19">
        <v>114.1832377735853</v>
      </c>
      <c r="AT53" s="19">
        <v>108.23520448126388</v>
      </c>
      <c r="AU53" s="19">
        <v>105.71665994566712</v>
      </c>
      <c r="AV53" s="19">
        <v>106.11218346656557</v>
      </c>
      <c r="AW53" s="19">
        <v>113.36358522924242</v>
      </c>
      <c r="AX53" s="19">
        <v>109.78152977439571</v>
      </c>
      <c r="AY53" s="19">
        <v>111.08361629329643</v>
      </c>
      <c r="AZ53" s="19">
        <v>114.36008842133772</v>
      </c>
      <c r="BA53" s="19">
        <v>108.8236980116277</v>
      </c>
      <c r="BB53" s="19">
        <v>104.14508831324113</v>
      </c>
      <c r="BC53" s="19">
        <v>106.85408531428173</v>
      </c>
      <c r="BD53" s="19">
        <v>109.68656897973247</v>
      </c>
      <c r="BE53" s="19">
        <v>109.52368733509452</v>
      </c>
      <c r="BF53" s="19">
        <v>108.27232465027403</v>
      </c>
      <c r="BG53" s="20">
        <v>112.27010059305968</v>
      </c>
      <c r="BH53" s="13">
        <v>3.9764226669978253E-2</v>
      </c>
      <c r="BI53" s="14">
        <v>-9.6879455061915642E-4</v>
      </c>
      <c r="BJ53" s="14">
        <v>3.3133603730315744E-3</v>
      </c>
    </row>
    <row r="54" spans="1:62" x14ac:dyDescent="0.2">
      <c r="A54" s="8" t="s">
        <v>184</v>
      </c>
      <c r="B54" s="2" t="s">
        <v>66</v>
      </c>
      <c r="C54" s="11">
        <v>21.226315119451453</v>
      </c>
      <c r="D54" s="11">
        <v>23.434113774451429</v>
      </c>
      <c r="E54" s="11">
        <v>26.114891309598658</v>
      </c>
      <c r="F54" s="11">
        <v>29.043867663476501</v>
      </c>
      <c r="G54" s="11">
        <v>32.112802069618063</v>
      </c>
      <c r="H54" s="11">
        <v>37.749167117819184</v>
      </c>
      <c r="I54" s="11">
        <v>40.871024525741646</v>
      </c>
      <c r="J54" s="11">
        <v>46.100157388522355</v>
      </c>
      <c r="K54" s="11">
        <v>56.506206220538452</v>
      </c>
      <c r="L54" s="11">
        <v>63.288258312948187</v>
      </c>
      <c r="M54" s="11">
        <v>74.395062595159104</v>
      </c>
      <c r="N54" s="11">
        <v>85.011289883968033</v>
      </c>
      <c r="O54" s="11">
        <v>96.05110174267331</v>
      </c>
      <c r="P54" s="11">
        <v>93.342053504311949</v>
      </c>
      <c r="Q54" s="11">
        <v>102.04257843294916</v>
      </c>
      <c r="R54" s="11">
        <v>95.079999602838413</v>
      </c>
      <c r="S54" s="11">
        <v>97.064074468691828</v>
      </c>
      <c r="T54" s="11">
        <v>109.43188761511526</v>
      </c>
      <c r="U54" s="11">
        <v>130.15971527451424</v>
      </c>
      <c r="V54" s="11">
        <v>140.81893144376986</v>
      </c>
      <c r="W54" s="11">
        <v>153.81644156131756</v>
      </c>
      <c r="X54" s="11">
        <v>143.7502733320791</v>
      </c>
      <c r="Y54" s="11">
        <v>152.71103086279811</v>
      </c>
      <c r="Z54" s="11">
        <v>154.40118003340496</v>
      </c>
      <c r="AA54" s="11">
        <v>169.08963084763187</v>
      </c>
      <c r="AB54" s="11">
        <v>181.77449454831176</v>
      </c>
      <c r="AC54" s="11">
        <v>201.47114151826747</v>
      </c>
      <c r="AD54" s="11">
        <v>217.83548778128724</v>
      </c>
      <c r="AE54" s="11">
        <v>202.70838980119558</v>
      </c>
      <c r="AF54" s="11">
        <v>227.42823858260479</v>
      </c>
      <c r="AG54" s="11">
        <v>236.59012091019716</v>
      </c>
      <c r="AH54" s="11">
        <v>251.05391779774774</v>
      </c>
      <c r="AI54" s="11">
        <v>259.76712909786829</v>
      </c>
      <c r="AJ54" s="11">
        <v>267.89187134532978</v>
      </c>
      <c r="AK54" s="11">
        <v>289.54846596563863</v>
      </c>
      <c r="AL54" s="11">
        <v>304.89229875301174</v>
      </c>
      <c r="AM54" s="11">
        <v>323.8900243815832</v>
      </c>
      <c r="AN54" s="11">
        <v>350.9378859328321</v>
      </c>
      <c r="AO54" s="11">
        <v>354.97620754262749</v>
      </c>
      <c r="AP54" s="11">
        <v>387.08603353748634</v>
      </c>
      <c r="AQ54" s="11">
        <v>409.09187895137211</v>
      </c>
      <c r="AR54" s="11">
        <v>443.4545239936474</v>
      </c>
      <c r="AS54" s="11">
        <v>469.53908601736379</v>
      </c>
      <c r="AT54" s="11">
        <v>488.40934248519562</v>
      </c>
      <c r="AU54" s="11">
        <v>495.49578819223717</v>
      </c>
      <c r="AV54" s="11">
        <v>504.84588389851734</v>
      </c>
      <c r="AW54" s="11">
        <v>517.03762429505457</v>
      </c>
      <c r="AX54" s="11">
        <v>522.66473970941286</v>
      </c>
      <c r="AY54" s="11">
        <v>545.19544277561499</v>
      </c>
      <c r="AZ54" s="11">
        <v>557.1783187906359</v>
      </c>
      <c r="BA54" s="11">
        <v>550.96689306729263</v>
      </c>
      <c r="BB54" s="11">
        <v>569.79976388909051</v>
      </c>
      <c r="BC54" s="11">
        <v>581.13417495814031</v>
      </c>
      <c r="BD54" s="11">
        <v>606.05058966854642</v>
      </c>
      <c r="BE54" s="11">
        <v>628.07260727895471</v>
      </c>
      <c r="BF54" s="11">
        <v>645.41610407201449</v>
      </c>
      <c r="BG54" s="12">
        <v>660.5079330167116</v>
      </c>
      <c r="BH54" s="13">
        <v>2.6186888758201077E-2</v>
      </c>
      <c r="BI54" s="15">
        <v>2.4791675827730897E-2</v>
      </c>
      <c r="BJ54" s="14">
        <v>1.9493175830162697E-2</v>
      </c>
    </row>
    <row r="55" spans="1:62" x14ac:dyDescent="0.2">
      <c r="A55" s="8" t="s">
        <v>184</v>
      </c>
      <c r="B55" s="2" t="s">
        <v>67</v>
      </c>
      <c r="C55" s="11">
        <v>5.8256624134925881</v>
      </c>
      <c r="D55" s="11">
        <v>6.3776691885509091</v>
      </c>
      <c r="E55" s="11">
        <v>6.5142120272893731</v>
      </c>
      <c r="F55" s="11">
        <v>6.9283314951672228</v>
      </c>
      <c r="G55" s="11">
        <v>7.8864959330913731</v>
      </c>
      <c r="H55" s="11">
        <v>9.9102995640527585</v>
      </c>
      <c r="I55" s="11">
        <v>10.786701377773662</v>
      </c>
      <c r="J55" s="11">
        <v>12.782794018918452</v>
      </c>
      <c r="K55" s="11">
        <v>12.468315702380986</v>
      </c>
      <c r="L55" s="11">
        <v>12.113761277943942</v>
      </c>
      <c r="M55" s="11">
        <v>12.890903383490283</v>
      </c>
      <c r="N55" s="11">
        <v>16.149512932851689</v>
      </c>
      <c r="O55" s="11">
        <v>17.289010401648174</v>
      </c>
      <c r="P55" s="11">
        <v>14.887044952360583</v>
      </c>
      <c r="Q55" s="11">
        <v>18.385075830856124</v>
      </c>
      <c r="R55" s="11">
        <v>24.159596463266286</v>
      </c>
      <c r="S55" s="11">
        <v>22.884599896761344</v>
      </c>
      <c r="T55" s="11">
        <v>23.936363919307095</v>
      </c>
      <c r="U55" s="11">
        <v>27.888621792270815</v>
      </c>
      <c r="V55" s="11">
        <v>30.904317076107091</v>
      </c>
      <c r="W55" s="11">
        <v>35.372832571832852</v>
      </c>
      <c r="X55" s="11">
        <v>40.663831417870291</v>
      </c>
      <c r="Y55" s="11">
        <v>45.660173865603468</v>
      </c>
      <c r="Z55" s="11">
        <v>52.449035179821983</v>
      </c>
      <c r="AA55" s="11">
        <v>59.770069286879966</v>
      </c>
      <c r="AB55" s="11">
        <v>54.83086611263154</v>
      </c>
      <c r="AC55" s="11">
        <v>35.808678044441479</v>
      </c>
      <c r="AD55" s="11">
        <v>55.752511345108758</v>
      </c>
      <c r="AE55" s="11">
        <v>75.033927479253919</v>
      </c>
      <c r="AF55" s="11">
        <v>85.449943069617902</v>
      </c>
      <c r="AG55" s="11">
        <v>84.446739520444169</v>
      </c>
      <c r="AH55" s="11">
        <v>85.002474686670894</v>
      </c>
      <c r="AI55" s="11">
        <v>102.44916649690292</v>
      </c>
      <c r="AJ55" s="11">
        <v>75.200213550418667</v>
      </c>
      <c r="AK55" s="11">
        <v>53.813405539380533</v>
      </c>
      <c r="AL55" s="11">
        <v>80.098545734231237</v>
      </c>
      <c r="AM55" s="11">
        <v>89.798100241734517</v>
      </c>
      <c r="AN55" s="11">
        <v>84.779571718875317</v>
      </c>
      <c r="AO55" s="11">
        <v>74.885830298317487</v>
      </c>
      <c r="AP55" s="11">
        <v>80.435273110482768</v>
      </c>
      <c r="AQ55" s="11">
        <v>75.673446398049037</v>
      </c>
      <c r="AR55" s="11">
        <v>72.989232950147837</v>
      </c>
      <c r="AS55" s="11">
        <v>71.90992878803776</v>
      </c>
      <c r="AT55" s="11">
        <v>83.635573609993671</v>
      </c>
      <c r="AU55" s="11">
        <v>81.986043549143403</v>
      </c>
      <c r="AV55" s="11">
        <v>92.362360864466496</v>
      </c>
      <c r="AW55" s="11">
        <v>94.189735143893202</v>
      </c>
      <c r="AX55" s="11">
        <v>103.46375581650091</v>
      </c>
      <c r="AY55" s="11">
        <v>115.24880793183497</v>
      </c>
      <c r="AZ55" s="11">
        <v>110.76920906676641</v>
      </c>
      <c r="BA55" s="11">
        <v>107.01755337859611</v>
      </c>
      <c r="BB55" s="11">
        <v>121.99519039491537</v>
      </c>
      <c r="BC55" s="11">
        <v>128.96036662161245</v>
      </c>
      <c r="BD55" s="11">
        <v>156.22109484977992</v>
      </c>
      <c r="BE55" s="11">
        <v>145.3712037567617</v>
      </c>
      <c r="BF55" s="11">
        <v>129.99581923208243</v>
      </c>
      <c r="BG55" s="12">
        <v>140.95012966575416</v>
      </c>
      <c r="BH55" s="13">
        <v>8.723722993149341E-2</v>
      </c>
      <c r="BI55" s="15">
        <v>4.1132947756951976E-2</v>
      </c>
      <c r="BJ55" s="14">
        <v>4.15977692850702E-3</v>
      </c>
    </row>
    <row r="56" spans="1:62" x14ac:dyDescent="0.2">
      <c r="A56" s="8" t="s">
        <v>184</v>
      </c>
      <c r="B56" s="2" t="s">
        <v>68</v>
      </c>
      <c r="C56" s="11">
        <v>10.593953447513965</v>
      </c>
      <c r="D56" s="11">
        <v>10.981744426699516</v>
      </c>
      <c r="E56" s="11">
        <v>13.311814160415064</v>
      </c>
      <c r="F56" s="11">
        <v>13.498425052861458</v>
      </c>
      <c r="G56" s="11">
        <v>15.346142886295729</v>
      </c>
      <c r="H56" s="11">
        <v>16.291084558670576</v>
      </c>
      <c r="I56" s="11">
        <v>18.479862525596065</v>
      </c>
      <c r="J56" s="11">
        <v>17.306351912316678</v>
      </c>
      <c r="K56" s="11">
        <v>18.839217344392001</v>
      </c>
      <c r="L56" s="11">
        <v>18.87137426978876</v>
      </c>
      <c r="M56" s="11">
        <v>19.10145610547951</v>
      </c>
      <c r="N56" s="11">
        <v>19.605056569233742</v>
      </c>
      <c r="O56" s="11">
        <v>20.62234037746606</v>
      </c>
      <c r="P56" s="11">
        <v>22.394751364187147</v>
      </c>
      <c r="Q56" s="11">
        <v>22.807678090634045</v>
      </c>
      <c r="R56" s="11">
        <v>23.246220914116407</v>
      </c>
      <c r="S56" s="11">
        <v>23.775803862931316</v>
      </c>
      <c r="T56" s="11">
        <v>26.039314331903618</v>
      </c>
      <c r="U56" s="11">
        <v>26.414286382695053</v>
      </c>
      <c r="V56" s="11">
        <v>28.114032086680393</v>
      </c>
      <c r="W56" s="11">
        <v>26.488565662323733</v>
      </c>
      <c r="X56" s="11">
        <v>27.708704894599755</v>
      </c>
      <c r="Y56" s="11">
        <v>29.465612657150693</v>
      </c>
      <c r="Z56" s="11">
        <v>31.668379690093836</v>
      </c>
      <c r="AA56" s="11">
        <v>33.460868577949597</v>
      </c>
      <c r="AB56" s="11">
        <v>34.748477191121474</v>
      </c>
      <c r="AC56" s="11">
        <v>35.402267256554246</v>
      </c>
      <c r="AD56" s="11">
        <v>41.42026045852397</v>
      </c>
      <c r="AE56" s="11">
        <v>44.515708024821841</v>
      </c>
      <c r="AF56" s="11">
        <v>46.768561508768968</v>
      </c>
      <c r="AG56" s="11">
        <v>52.249416196086486</v>
      </c>
      <c r="AH56" s="11">
        <v>55.205991272317661</v>
      </c>
      <c r="AI56" s="11">
        <v>59.267560832914775</v>
      </c>
      <c r="AJ56" s="11">
        <v>61.714695741292417</v>
      </c>
      <c r="AK56" s="11">
        <v>63.728536441548854</v>
      </c>
      <c r="AL56" s="11">
        <v>60.239788097104856</v>
      </c>
      <c r="AM56" s="11">
        <v>61.222935975931591</v>
      </c>
      <c r="AN56" s="11">
        <v>62.848152372599309</v>
      </c>
      <c r="AO56" s="11">
        <v>64.59485729341641</v>
      </c>
      <c r="AP56" s="11">
        <v>64.593995447866533</v>
      </c>
      <c r="AQ56" s="11">
        <v>64.867797439916885</v>
      </c>
      <c r="AR56" s="11">
        <v>65.576127738852122</v>
      </c>
      <c r="AS56" s="11">
        <v>67.403963386185694</v>
      </c>
      <c r="AT56" s="11">
        <v>68.343129486976324</v>
      </c>
      <c r="AU56" s="11">
        <v>66.005819396223913</v>
      </c>
      <c r="AV56" s="11">
        <v>67.861153072972783</v>
      </c>
      <c r="AW56" s="11">
        <v>68.602550376929599</v>
      </c>
      <c r="AX56" s="11">
        <v>74.210669639207055</v>
      </c>
      <c r="AY56" s="11">
        <v>66.934264590381048</v>
      </c>
      <c r="AZ56" s="11">
        <v>64.131857710486344</v>
      </c>
      <c r="BA56" s="11">
        <v>66.807469970729798</v>
      </c>
      <c r="BB56" s="11">
        <v>66.135020537834933</v>
      </c>
      <c r="BC56" s="11">
        <v>66.801576992928858</v>
      </c>
      <c r="BD56" s="11">
        <v>66.988381657924933</v>
      </c>
      <c r="BE56" s="11">
        <v>69.229915438953924</v>
      </c>
      <c r="BF56" s="11">
        <v>62.988183876825616</v>
      </c>
      <c r="BG56" s="12">
        <v>63.255702442828415</v>
      </c>
      <c r="BH56" s="13">
        <v>6.9984850051996172E-3</v>
      </c>
      <c r="BI56" s="15">
        <v>-8.0816098549918447E-3</v>
      </c>
      <c r="BJ56" s="14">
        <v>1.866827737173156E-3</v>
      </c>
    </row>
    <row r="57" spans="1:62" x14ac:dyDescent="0.2">
      <c r="A57" s="8" t="s">
        <v>184</v>
      </c>
      <c r="B57" s="2" t="s">
        <v>69</v>
      </c>
      <c r="C57" s="11">
        <v>16.635193732710359</v>
      </c>
      <c r="D57" s="11">
        <v>17.368001829673776</v>
      </c>
      <c r="E57" s="11">
        <v>17.660238711354975</v>
      </c>
      <c r="F57" s="11">
        <v>18.547273560382951</v>
      </c>
      <c r="G57" s="11">
        <v>18.978824958766658</v>
      </c>
      <c r="H57" s="11">
        <v>15.434299599518235</v>
      </c>
      <c r="I57" s="11">
        <v>15.391333358099999</v>
      </c>
      <c r="J57" s="11">
        <v>16.994665711900002</v>
      </c>
      <c r="K57" s="11">
        <v>16.906063322999998</v>
      </c>
      <c r="L57" s="11">
        <v>16.193228814099999</v>
      </c>
      <c r="M57" s="11">
        <v>14.382326362500001</v>
      </c>
      <c r="N57" s="11">
        <v>17.154852566599999</v>
      </c>
      <c r="O57" s="11">
        <v>17.5096820851</v>
      </c>
      <c r="P57" s="11">
        <v>19.2168814387</v>
      </c>
      <c r="Q57" s="11">
        <v>23.401377734099999</v>
      </c>
      <c r="R57" s="11">
        <v>19.286446104499998</v>
      </c>
      <c r="S57" s="11">
        <v>25.373051237200006</v>
      </c>
      <c r="T57" s="11">
        <v>25.5124952484</v>
      </c>
      <c r="U57" s="11">
        <v>28.457640868000006</v>
      </c>
      <c r="V57" s="11">
        <v>29.999608610099997</v>
      </c>
      <c r="W57" s="11">
        <v>28.736208258800001</v>
      </c>
      <c r="X57" s="11">
        <v>32.574357821400007</v>
      </c>
      <c r="Y57" s="11">
        <v>30.327473631600004</v>
      </c>
      <c r="Z57" s="11">
        <v>33.599094590600004</v>
      </c>
      <c r="AA57" s="11">
        <v>35.761467924000002</v>
      </c>
      <c r="AB57" s="11">
        <v>21.649546754000003</v>
      </c>
      <c r="AC57" s="11">
        <v>11.735887357599999</v>
      </c>
      <c r="AD57" s="11">
        <v>19.760574634400005</v>
      </c>
      <c r="AE57" s="11">
        <v>22.823384724600004</v>
      </c>
      <c r="AF57" s="11">
        <v>26.923843318200003</v>
      </c>
      <c r="AG57" s="11">
        <v>33.77215306850001</v>
      </c>
      <c r="AH57" s="11">
        <v>33.385576530200005</v>
      </c>
      <c r="AI57" s="11">
        <v>34.462260560599994</v>
      </c>
      <c r="AJ57" s="11">
        <v>41.671185302600001</v>
      </c>
      <c r="AK57" s="11">
        <v>43.760208228800003</v>
      </c>
      <c r="AL57" s="11">
        <v>46.63355571393226</v>
      </c>
      <c r="AM57" s="11">
        <v>47.385897984257198</v>
      </c>
      <c r="AN57" s="11">
        <v>51.140925987541593</v>
      </c>
      <c r="AO57" s="11">
        <v>62.084831004342426</v>
      </c>
      <c r="AP57" s="11">
        <v>70.043587422839479</v>
      </c>
      <c r="AQ57" s="11">
        <v>77.315977989833598</v>
      </c>
      <c r="AR57" s="11">
        <v>73.453030147730374</v>
      </c>
      <c r="AS57" s="11">
        <v>71.047845650053532</v>
      </c>
      <c r="AT57" s="11">
        <v>76.796802911180336</v>
      </c>
      <c r="AU57" s="11">
        <v>78.571553518971498</v>
      </c>
      <c r="AV57" s="11">
        <v>87.425878669055493</v>
      </c>
      <c r="AW57" s="11">
        <v>88.918406083799411</v>
      </c>
      <c r="AX57" s="11">
        <v>92.168993188915124</v>
      </c>
      <c r="AY57" s="11">
        <v>94.627876644728346</v>
      </c>
      <c r="AZ57" s="11">
        <v>96.3406626106635</v>
      </c>
      <c r="BA57" s="11">
        <v>99.565378819730526</v>
      </c>
      <c r="BB57" s="11">
        <v>97.836093200375998</v>
      </c>
      <c r="BC57" s="11">
        <v>99.826691206328704</v>
      </c>
      <c r="BD57" s="11">
        <v>101.89145866944155</v>
      </c>
      <c r="BE57" s="11">
        <v>103.72674151317804</v>
      </c>
      <c r="BF57" s="11">
        <v>95.889130788749824</v>
      </c>
      <c r="BG57" s="12">
        <v>103.13623118081067</v>
      </c>
      <c r="BH57" s="13">
        <v>7.8524701882874748E-2</v>
      </c>
      <c r="BI57" s="15">
        <v>1.4943715603978891E-2</v>
      </c>
      <c r="BJ57" s="14">
        <v>3.0437979445388191E-3</v>
      </c>
    </row>
    <row r="58" spans="1:62" x14ac:dyDescent="0.2">
      <c r="A58" s="8" t="s">
        <v>184</v>
      </c>
      <c r="B58" s="2" t="s">
        <v>70</v>
      </c>
      <c r="C58" s="11">
        <v>2.5375940999999999E-2</v>
      </c>
      <c r="D58" s="11">
        <v>3.1691574E-2</v>
      </c>
      <c r="E58" s="11">
        <v>0.138332712</v>
      </c>
      <c r="F58" s="11">
        <v>0.16637637600000002</v>
      </c>
      <c r="G58" s="11">
        <v>0.24025267199999997</v>
      </c>
      <c r="H58" s="11">
        <v>0.24373760999999999</v>
      </c>
      <c r="I58" s="11">
        <v>4.2911033879999998</v>
      </c>
      <c r="J58" s="11">
        <v>4.9056520139999993</v>
      </c>
      <c r="K58" s="11">
        <v>4.2611374349999993</v>
      </c>
      <c r="L58" s="11">
        <v>3.8968084650000003</v>
      </c>
      <c r="M58" s="11">
        <v>3.5312982990000004</v>
      </c>
      <c r="N58" s="11">
        <v>4.0154434859999997</v>
      </c>
      <c r="O58" s="11">
        <v>3.7777538819999998</v>
      </c>
      <c r="P58" s="11">
        <v>4.237309668</v>
      </c>
      <c r="Q58" s="11">
        <v>4.759439844000001</v>
      </c>
      <c r="R58" s="11">
        <v>3.9407458665000004</v>
      </c>
      <c r="S58" s="11">
        <v>4.0745737650000002</v>
      </c>
      <c r="T58" s="11">
        <v>5.7037204905999994</v>
      </c>
      <c r="U58" s="11">
        <v>5.1443012508000017</v>
      </c>
      <c r="V58" s="11">
        <v>7.4790161153000012</v>
      </c>
      <c r="W58" s="11">
        <v>7.597392108800002</v>
      </c>
      <c r="X58" s="11">
        <v>7.0367766671000016</v>
      </c>
      <c r="Y58" s="11">
        <v>7.9448247682000002</v>
      </c>
      <c r="Z58" s="11">
        <v>7.6634068712000012</v>
      </c>
      <c r="AA58" s="11">
        <v>8.7837393145</v>
      </c>
      <c r="AB58" s="11">
        <v>11.285723340400002</v>
      </c>
      <c r="AC58" s="11">
        <v>15.668473204100003</v>
      </c>
      <c r="AD58" s="11">
        <v>14.854001050499999</v>
      </c>
      <c r="AE58" s="11">
        <v>14.142769640000001</v>
      </c>
      <c r="AF58" s="11">
        <v>13.198856066497138</v>
      </c>
      <c r="AG58" s="11">
        <v>15.257368389153681</v>
      </c>
      <c r="AH58" s="11">
        <v>15.550739340094653</v>
      </c>
      <c r="AI58" s="11">
        <v>15.63812876580187</v>
      </c>
      <c r="AJ58" s="11">
        <v>15.993574873168603</v>
      </c>
      <c r="AK58" s="11">
        <v>18.742773796624533</v>
      </c>
      <c r="AL58" s="11">
        <v>25.398901731794606</v>
      </c>
      <c r="AM58" s="11">
        <v>28.090251537229026</v>
      </c>
      <c r="AN58" s="11">
        <v>30.816771874015981</v>
      </c>
      <c r="AO58" s="11">
        <v>31.655649107551696</v>
      </c>
      <c r="AP58" s="11">
        <v>29.54726110264177</v>
      </c>
      <c r="AQ58" s="11">
        <v>32.809769959773341</v>
      </c>
      <c r="AR58" s="11">
        <v>35.802808359998608</v>
      </c>
      <c r="AS58" s="11">
        <v>35.424468092872445</v>
      </c>
      <c r="AT58" s="11">
        <v>42.36798024342518</v>
      </c>
      <c r="AU58" s="11">
        <v>41.753714648453411</v>
      </c>
      <c r="AV58" s="11">
        <v>49.041726061760393</v>
      </c>
      <c r="AW58" s="11">
        <v>52.209330123868305</v>
      </c>
      <c r="AX58" s="11">
        <v>57.569283539629275</v>
      </c>
      <c r="AY58" s="11">
        <v>65.668847502056451</v>
      </c>
      <c r="AZ58" s="11">
        <v>65.199880153369975</v>
      </c>
      <c r="BA58" s="11">
        <v>68.700617899127408</v>
      </c>
      <c r="BB58" s="11">
        <v>69.083439974587293</v>
      </c>
      <c r="BC58" s="11">
        <v>74.275676574520148</v>
      </c>
      <c r="BD58" s="11">
        <v>76.17888690709043</v>
      </c>
      <c r="BE58" s="11">
        <v>76.070302095184715</v>
      </c>
      <c r="BF58" s="11">
        <v>73.142453673533339</v>
      </c>
      <c r="BG58" s="12">
        <v>82.108905689057352</v>
      </c>
      <c r="BH58" s="13">
        <v>0.12566447336517705</v>
      </c>
      <c r="BI58" s="15">
        <v>4.631924720913716E-2</v>
      </c>
      <c r="BJ58" s="14">
        <v>2.4232310556950493E-3</v>
      </c>
    </row>
    <row r="59" spans="1:62" x14ac:dyDescent="0.2">
      <c r="A59" s="8" t="s">
        <v>184</v>
      </c>
      <c r="B59" s="2" t="s">
        <v>71</v>
      </c>
      <c r="C59" s="11">
        <v>0.30802509300000003</v>
      </c>
      <c r="D59" s="11">
        <v>0.30684431100000004</v>
      </c>
      <c r="E59" s="11">
        <v>0.44049198900000003</v>
      </c>
      <c r="F59" s="11">
        <v>1.3424760930000001</v>
      </c>
      <c r="G59" s="11">
        <v>2.0937119970000002</v>
      </c>
      <c r="H59" s="11">
        <v>2.3692931850000005</v>
      </c>
      <c r="I59" s="11">
        <v>2.3499727770000005</v>
      </c>
      <c r="J59" s="11">
        <v>2.5988603430000001</v>
      </c>
      <c r="K59" s="11">
        <v>3.6866036187000004</v>
      </c>
      <c r="L59" s="11">
        <v>3.2480969486000002</v>
      </c>
      <c r="M59" s="11">
        <v>4.8292092816000025</v>
      </c>
      <c r="N59" s="11">
        <v>2.9983288976072955</v>
      </c>
      <c r="O59" s="11">
        <v>4.219311910995776</v>
      </c>
      <c r="P59" s="11">
        <v>4.051577091254547</v>
      </c>
      <c r="Q59" s="11">
        <v>9.440375865607022</v>
      </c>
      <c r="R59" s="11">
        <v>9.3333050483302511</v>
      </c>
      <c r="S59" s="11">
        <v>8.8234084797194079</v>
      </c>
      <c r="T59" s="11">
        <v>9.5083626284022511</v>
      </c>
      <c r="U59" s="11">
        <v>10.02601617600623</v>
      </c>
      <c r="V59" s="11">
        <v>11.391611522678579</v>
      </c>
      <c r="W59" s="11">
        <v>10.793714599483247</v>
      </c>
      <c r="X59" s="11">
        <v>11.644174186271909</v>
      </c>
      <c r="Y59" s="11">
        <v>11.330478512931414</v>
      </c>
      <c r="Z59" s="11">
        <v>12.078342517386417</v>
      </c>
      <c r="AA59" s="11">
        <v>12.696050284301744</v>
      </c>
      <c r="AB59" s="11">
        <v>12.858314315507934</v>
      </c>
      <c r="AC59" s="11">
        <v>15.168466259351618</v>
      </c>
      <c r="AD59" s="11">
        <v>24.005636448823712</v>
      </c>
      <c r="AE59" s="11">
        <v>25.712232699918001</v>
      </c>
      <c r="AF59" s="11">
        <v>26.221171117647135</v>
      </c>
      <c r="AG59" s="11">
        <v>26.396474514909382</v>
      </c>
      <c r="AH59" s="11">
        <v>19.587435908546272</v>
      </c>
      <c r="AI59" s="11">
        <v>21.149732125989015</v>
      </c>
      <c r="AJ59" s="11">
        <v>22.950481687366761</v>
      </c>
      <c r="AK59" s="11">
        <v>25.899909011921316</v>
      </c>
      <c r="AL59" s="11">
        <v>22.570032751623547</v>
      </c>
      <c r="AM59" s="11">
        <v>21.615267304328039</v>
      </c>
      <c r="AN59" s="11">
        <v>24.460889281756039</v>
      </c>
      <c r="AO59" s="11">
        <v>27.306506181227139</v>
      </c>
      <c r="AP59" s="11">
        <v>33.552148325379022</v>
      </c>
      <c r="AQ59" s="11">
        <v>37.742304860128947</v>
      </c>
      <c r="AR59" s="11">
        <v>39.99664687573123</v>
      </c>
      <c r="AS59" s="11">
        <v>45.871904600188088</v>
      </c>
      <c r="AT59" s="11">
        <v>52.058891984451307</v>
      </c>
      <c r="AU59" s="11">
        <v>53.332810413366133</v>
      </c>
      <c r="AV59" s="11">
        <v>62.233642396717002</v>
      </c>
      <c r="AW59" s="11">
        <v>74.172733698909781</v>
      </c>
      <c r="AX59" s="11">
        <v>89.161227988112614</v>
      </c>
      <c r="AY59" s="11">
        <v>99.628715945776548</v>
      </c>
      <c r="AZ59" s="11">
        <v>109.57595799247474</v>
      </c>
      <c r="BA59" s="11">
        <v>123.33315104814608</v>
      </c>
      <c r="BB59" s="11">
        <v>123.09391353082258</v>
      </c>
      <c r="BC59" s="11">
        <v>115.71242375105544</v>
      </c>
      <c r="BD59" s="11">
        <v>118.9874181891058</v>
      </c>
      <c r="BE59" s="11">
        <v>124.84010862502322</v>
      </c>
      <c r="BF59" s="11">
        <v>107.64211253444037</v>
      </c>
      <c r="BG59" s="12">
        <v>115.28754855179021</v>
      </c>
      <c r="BH59" s="13">
        <v>7.3960758733760068E-2</v>
      </c>
      <c r="BI59" s="15">
        <v>4.5090288060493533E-2</v>
      </c>
      <c r="BJ59" s="14">
        <v>3.4024125110570101E-3</v>
      </c>
    </row>
    <row r="60" spans="1:62" x14ac:dyDescent="0.2">
      <c r="A60" s="8" t="s">
        <v>184</v>
      </c>
      <c r="B60" s="2" t="s">
        <v>72</v>
      </c>
      <c r="C60" s="11">
        <v>62.489927850400001</v>
      </c>
      <c r="D60" s="11">
        <v>63.261300317000007</v>
      </c>
      <c r="E60" s="11">
        <v>64.085434833600019</v>
      </c>
      <c r="F60" s="11">
        <v>64.973714954300007</v>
      </c>
      <c r="G60" s="11">
        <v>65.942558520700004</v>
      </c>
      <c r="H60" s="11">
        <v>67.046536631199999</v>
      </c>
      <c r="I60" s="11">
        <v>67.077046851700004</v>
      </c>
      <c r="J60" s="11">
        <v>71.857632776800003</v>
      </c>
      <c r="K60" s="11">
        <v>76.499828392500007</v>
      </c>
      <c r="L60" s="11">
        <v>80.863327322900005</v>
      </c>
      <c r="M60" s="11">
        <v>62.664340886100007</v>
      </c>
      <c r="N60" s="11">
        <v>72.359505374550963</v>
      </c>
      <c r="O60" s="11">
        <v>85.632049879535415</v>
      </c>
      <c r="P60" s="11">
        <v>94.936753766739756</v>
      </c>
      <c r="Q60" s="11">
        <v>115.84079879242017</v>
      </c>
      <c r="R60" s="11">
        <v>97.911755768619173</v>
      </c>
      <c r="S60" s="11">
        <v>110.44424260313133</v>
      </c>
      <c r="T60" s="11">
        <v>122.5081490495611</v>
      </c>
      <c r="U60" s="11">
        <v>133.88231455760197</v>
      </c>
      <c r="V60" s="11">
        <v>156.87023018295343</v>
      </c>
      <c r="W60" s="11">
        <v>161.54047853132067</v>
      </c>
      <c r="X60" s="11">
        <v>158.84811652468886</v>
      </c>
      <c r="Y60" s="11">
        <v>168.29271674727136</v>
      </c>
      <c r="Z60" s="11">
        <v>173.22223220084354</v>
      </c>
      <c r="AA60" s="11">
        <v>168.78033703673162</v>
      </c>
      <c r="AB60" s="11">
        <v>202.28258005668519</v>
      </c>
      <c r="AC60" s="11">
        <v>212.06111395752328</v>
      </c>
      <c r="AD60" s="11">
        <v>208.57627884239037</v>
      </c>
      <c r="AE60" s="11">
        <v>212.97962359482386</v>
      </c>
      <c r="AF60" s="11">
        <v>249.45193003517488</v>
      </c>
      <c r="AG60" s="11">
        <v>242.05291167199556</v>
      </c>
      <c r="AH60" s="11">
        <v>246.54543861759012</v>
      </c>
      <c r="AI60" s="11">
        <v>250.85297657086252</v>
      </c>
      <c r="AJ60" s="11">
        <v>265.04410219262985</v>
      </c>
      <c r="AK60" s="11">
        <v>269.83505354976211</v>
      </c>
      <c r="AL60" s="11">
        <v>278.18768739803181</v>
      </c>
      <c r="AM60" s="11">
        <v>287.1651573605053</v>
      </c>
      <c r="AN60" s="11">
        <v>295.17971529887154</v>
      </c>
      <c r="AO60" s="11">
        <v>314.65853614803484</v>
      </c>
      <c r="AP60" s="11">
        <v>340.37788077575135</v>
      </c>
      <c r="AQ60" s="11">
        <v>342.7539081658648</v>
      </c>
      <c r="AR60" s="11">
        <v>360.29162281112201</v>
      </c>
      <c r="AS60" s="11">
        <v>379.23819521694082</v>
      </c>
      <c r="AT60" s="11">
        <v>411.97652930597098</v>
      </c>
      <c r="AU60" s="11">
        <v>426.8633895159648</v>
      </c>
      <c r="AV60" s="11">
        <v>471.96307424436742</v>
      </c>
      <c r="AW60" s="11">
        <v>499.82434184865338</v>
      </c>
      <c r="AX60" s="11">
        <v>525.01197877756965</v>
      </c>
      <c r="AY60" s="11">
        <v>534.11689204638765</v>
      </c>
      <c r="AZ60" s="11">
        <v>573.30728930129601</v>
      </c>
      <c r="BA60" s="11">
        <v>591.24450348310211</v>
      </c>
      <c r="BB60" s="11">
        <v>618.52692525856253</v>
      </c>
      <c r="BC60" s="11">
        <v>608.10618613165309</v>
      </c>
      <c r="BD60" s="11">
        <v>604.45561985309871</v>
      </c>
      <c r="BE60" s="11">
        <v>582.17068796469232</v>
      </c>
      <c r="BF60" s="11">
        <v>569.16670979706976</v>
      </c>
      <c r="BG60" s="12">
        <v>575.32714445889724</v>
      </c>
      <c r="BH60" s="13">
        <v>1.359298300585432E-2</v>
      </c>
      <c r="BI60" s="15">
        <v>1.4167633511322109E-2</v>
      </c>
      <c r="BJ60" s="14">
        <v>1.6979286131479282E-2</v>
      </c>
    </row>
    <row r="61" spans="1:62" x14ac:dyDescent="0.2">
      <c r="A61" s="8" t="s">
        <v>184</v>
      </c>
      <c r="B61" s="2" t="s">
        <v>73</v>
      </c>
      <c r="C61" s="11">
        <v>0.21880372099240339</v>
      </c>
      <c r="D61" s="11">
        <v>0.23352868376705471</v>
      </c>
      <c r="E61" s="11">
        <v>1.1449203945959046</v>
      </c>
      <c r="F61" s="11">
        <v>1.4617727004860173</v>
      </c>
      <c r="G61" s="11">
        <v>1.4732521139344099</v>
      </c>
      <c r="H61" s="11">
        <v>2.0164844731961069</v>
      </c>
      <c r="I61" s="11">
        <v>3.0466376250000007</v>
      </c>
      <c r="J61" s="11">
        <v>3.281389008000001</v>
      </c>
      <c r="K61" s="11">
        <v>4.2904929149999997</v>
      </c>
      <c r="L61" s="11">
        <v>4.7690401950000005</v>
      </c>
      <c r="M61" s="11">
        <v>5.2595311860000002</v>
      </c>
      <c r="N61" s="11">
        <v>6.7748128349999996</v>
      </c>
      <c r="O61" s="11">
        <v>11.088406905000001</v>
      </c>
      <c r="P61" s="11">
        <v>12.779637352300004</v>
      </c>
      <c r="Q61" s="11">
        <v>15.246910695300002</v>
      </c>
      <c r="R61" s="11">
        <v>25.8874615364</v>
      </c>
      <c r="S61" s="11">
        <v>29.783449993300003</v>
      </c>
      <c r="T61" s="11">
        <v>32.275029339999996</v>
      </c>
      <c r="U61" s="11">
        <v>31.118438920800003</v>
      </c>
      <c r="V61" s="11">
        <v>38.334978092099995</v>
      </c>
      <c r="W61" s="11">
        <v>47.744272565999999</v>
      </c>
      <c r="X61" s="11">
        <v>57.869685817100006</v>
      </c>
      <c r="Y61" s="11">
        <v>64.406778997200007</v>
      </c>
      <c r="Z61" s="11">
        <v>72.054455119399989</v>
      </c>
      <c r="AA61" s="11">
        <v>80.293666308300004</v>
      </c>
      <c r="AB61" s="11">
        <v>81.69423686079999</v>
      </c>
      <c r="AC61" s="11">
        <v>100.24377426949999</v>
      </c>
      <c r="AD61" s="11">
        <v>97.5200461684</v>
      </c>
      <c r="AE61" s="11">
        <v>101.39269021659999</v>
      </c>
      <c r="AF61" s="11">
        <v>110.62933191380003</v>
      </c>
      <c r="AG61" s="11">
        <v>114.60245597529999</v>
      </c>
      <c r="AH61" s="11">
        <v>117.00531326460001</v>
      </c>
      <c r="AI61" s="11">
        <v>121.6622675541</v>
      </c>
      <c r="AJ61" s="11">
        <v>124.1354637254</v>
      </c>
      <c r="AK61" s="11">
        <v>124.49293126900001</v>
      </c>
      <c r="AL61" s="11">
        <v>123.59239611620001</v>
      </c>
      <c r="AM61" s="11">
        <v>124.2405824549336</v>
      </c>
      <c r="AN61" s="11">
        <v>132.42424171570957</v>
      </c>
      <c r="AO61" s="11">
        <v>142.08262180017601</v>
      </c>
      <c r="AP61" s="11">
        <v>152.52100625817522</v>
      </c>
      <c r="AQ61" s="11">
        <v>159.16707246750224</v>
      </c>
      <c r="AR61" s="11">
        <v>168.14383908890173</v>
      </c>
      <c r="AS61" s="11">
        <v>184.79534625448554</v>
      </c>
      <c r="AT61" s="11">
        <v>210.57414100407948</v>
      </c>
      <c r="AU61" s="11">
        <v>204.36729738063062</v>
      </c>
      <c r="AV61" s="11">
        <v>213.79442654205027</v>
      </c>
      <c r="AW61" s="11">
        <v>220.76632372384876</v>
      </c>
      <c r="AX61" s="11">
        <v>231.90937454485118</v>
      </c>
      <c r="AY61" s="11">
        <v>247.11622585431562</v>
      </c>
      <c r="AZ61" s="11">
        <v>242.92951330742113</v>
      </c>
      <c r="BA61" s="11">
        <v>265.16329801626961</v>
      </c>
      <c r="BB61" s="11">
        <v>275.86930353575616</v>
      </c>
      <c r="BC61" s="11">
        <v>277.7309242334685</v>
      </c>
      <c r="BD61" s="11">
        <v>272.1691385456312</v>
      </c>
      <c r="BE61" s="11">
        <v>270.25314974479164</v>
      </c>
      <c r="BF61" s="11">
        <v>247.39759250712598</v>
      </c>
      <c r="BG61" s="12">
        <v>260.08451525339279</v>
      </c>
      <c r="BH61" s="13">
        <v>5.4161735877213735E-2</v>
      </c>
      <c r="BI61" s="15">
        <v>1.6525241288728676E-2</v>
      </c>
      <c r="BJ61" s="14">
        <v>7.6757188416823208E-3</v>
      </c>
    </row>
    <row r="62" spans="1:62" x14ac:dyDescent="0.2">
      <c r="A62" s="8" t="s">
        <v>185</v>
      </c>
      <c r="B62" s="8" t="s">
        <v>76</v>
      </c>
      <c r="C62" s="11">
        <v>5.5687527760999993</v>
      </c>
      <c r="D62" s="11">
        <v>6.8675059786000006</v>
      </c>
      <c r="E62" s="11">
        <v>6.3693069021999991</v>
      </c>
      <c r="F62" s="11">
        <v>6.7711372300000008</v>
      </c>
      <c r="G62" s="11">
        <v>7.5921183510000008</v>
      </c>
      <c r="H62" s="11">
        <v>8.2644246325000008</v>
      </c>
      <c r="I62" s="11">
        <v>8.9308441677000001</v>
      </c>
      <c r="J62" s="11">
        <v>9.9864805262000012</v>
      </c>
      <c r="K62" s="11">
        <v>11.612214034399999</v>
      </c>
      <c r="L62" s="11">
        <v>12.9736952606</v>
      </c>
      <c r="M62" s="11">
        <v>15.475229450899999</v>
      </c>
      <c r="N62" s="11">
        <v>17.8837581216</v>
      </c>
      <c r="O62" s="11">
        <v>19.344210753199999</v>
      </c>
      <c r="P62" s="11">
        <v>24.534641815600008</v>
      </c>
      <c r="Q62" s="11">
        <v>32.111406676200005</v>
      </c>
      <c r="R62" s="11">
        <v>38.515784769700012</v>
      </c>
      <c r="S62" s="11">
        <v>46.310180658700013</v>
      </c>
      <c r="T62" s="11">
        <v>54.25844172610001</v>
      </c>
      <c r="U62" s="11">
        <v>59.032390566899991</v>
      </c>
      <c r="V62" s="11">
        <v>56.957719137400005</v>
      </c>
      <c r="W62" s="11">
        <v>57.612451381500001</v>
      </c>
      <c r="X62" s="11">
        <v>60.985561377800003</v>
      </c>
      <c r="Y62" s="11">
        <v>62.674556869000007</v>
      </c>
      <c r="Z62" s="11">
        <v>66.885058725100009</v>
      </c>
      <c r="AA62" s="11">
        <v>65.134722602600007</v>
      </c>
      <c r="AB62" s="11">
        <v>65.353827316638771</v>
      </c>
      <c r="AC62" s="11">
        <v>65.278287355589853</v>
      </c>
      <c r="AD62" s="11">
        <v>66.562375391534147</v>
      </c>
      <c r="AE62" s="11">
        <v>62.124192225866544</v>
      </c>
      <c r="AF62" s="11">
        <v>62.815184916807389</v>
      </c>
      <c r="AG62" s="11">
        <v>65.159314553586938</v>
      </c>
      <c r="AH62" s="11">
        <v>64.334883846144308</v>
      </c>
      <c r="AI62" s="11">
        <v>61.840854779206275</v>
      </c>
      <c r="AJ62" s="11">
        <v>64.410321237409477</v>
      </c>
      <c r="AK62" s="11">
        <v>64.428168927886489</v>
      </c>
      <c r="AL62" s="11">
        <v>62.594872727915408</v>
      </c>
      <c r="AM62" s="11">
        <v>64.932626594414572</v>
      </c>
      <c r="AN62" s="11">
        <v>67.855492242760121</v>
      </c>
      <c r="AO62" s="11">
        <v>70.954476825326665</v>
      </c>
      <c r="AP62" s="11">
        <v>74.30688159493431</v>
      </c>
      <c r="AQ62" s="11">
        <v>76.945452844436161</v>
      </c>
      <c r="AR62" s="11">
        <v>80.80320163987561</v>
      </c>
      <c r="AS62" s="11">
        <v>85.218883823562734</v>
      </c>
      <c r="AT62" s="11">
        <v>90.622267981208012</v>
      </c>
      <c r="AU62" s="11">
        <v>95.672767596934534</v>
      </c>
      <c r="AV62" s="11">
        <v>94.598406718257863</v>
      </c>
      <c r="AW62" s="11">
        <v>100.57798554433354</v>
      </c>
      <c r="AX62" s="11">
        <v>108.87663034695652</v>
      </c>
      <c r="AY62" s="11">
        <v>115.43997769911832</v>
      </c>
      <c r="AZ62" s="11">
        <v>123.59803214245022</v>
      </c>
      <c r="BA62" s="11">
        <v>128.96768428988543</v>
      </c>
      <c r="BB62" s="11">
        <v>127.69666739989908</v>
      </c>
      <c r="BC62" s="11">
        <v>130.73102773828001</v>
      </c>
      <c r="BD62" s="11">
        <v>137.73550474702412</v>
      </c>
      <c r="BE62" s="11">
        <v>142.53566696645765</v>
      </c>
      <c r="BF62" s="11">
        <v>133.2758641998139</v>
      </c>
      <c r="BG62" s="12">
        <v>139.66510223451263</v>
      </c>
      <c r="BH62" s="13">
        <v>5.0811016616309157E-2</v>
      </c>
      <c r="BI62" s="15">
        <v>3.3376300187883512E-2</v>
      </c>
      <c r="BJ62" s="14">
        <v>4.1218526820118008E-3</v>
      </c>
    </row>
    <row r="63" spans="1:62" x14ac:dyDescent="0.2">
      <c r="A63" s="8" t="s">
        <v>185</v>
      </c>
      <c r="B63" s="8" t="s">
        <v>77</v>
      </c>
      <c r="C63" s="11">
        <v>22.901558258900003</v>
      </c>
      <c r="D63" s="11">
        <v>24.025285808500005</v>
      </c>
      <c r="E63" s="11">
        <v>20.1245571806</v>
      </c>
      <c r="F63" s="11">
        <v>21.062653505299998</v>
      </c>
      <c r="G63" s="11">
        <v>15.880501040399997</v>
      </c>
      <c r="H63" s="11">
        <v>20.200589046600001</v>
      </c>
      <c r="I63" s="11">
        <v>20.4924383393464</v>
      </c>
      <c r="J63" s="11">
        <v>23.132135868677601</v>
      </c>
      <c r="K63" s="11">
        <v>21.604228776873601</v>
      </c>
      <c r="L63" s="11">
        <v>24.620663176730396</v>
      </c>
      <c r="M63" s="11">
        <v>27.530614695421111</v>
      </c>
      <c r="N63" s="11">
        <v>32.522112612102418</v>
      </c>
      <c r="O63" s="11">
        <v>35.092125819846977</v>
      </c>
      <c r="P63" s="11">
        <v>36.206660094186212</v>
      </c>
      <c r="Q63" s="11">
        <v>40.363206027977398</v>
      </c>
      <c r="R63" s="11">
        <v>45.247120790688939</v>
      </c>
      <c r="S63" s="11">
        <v>52.273864755444635</v>
      </c>
      <c r="T63" s="11">
        <v>59.316209796776782</v>
      </c>
      <c r="U63" s="11">
        <v>64.894135636988224</v>
      </c>
      <c r="V63" s="11">
        <v>70.886748643370623</v>
      </c>
      <c r="W63" s="11">
        <v>73.48975870539229</v>
      </c>
      <c r="X63" s="11">
        <v>74.780032624180322</v>
      </c>
      <c r="Y63" s="11">
        <v>79.848574874755059</v>
      </c>
      <c r="Z63" s="11">
        <v>81.052226019506847</v>
      </c>
      <c r="AA63" s="11">
        <v>84.896353477064707</v>
      </c>
      <c r="AB63" s="11">
        <v>86.600985871434062</v>
      </c>
      <c r="AC63" s="11">
        <v>87.132135562690365</v>
      </c>
      <c r="AD63" s="11">
        <v>85.558607787125354</v>
      </c>
      <c r="AE63" s="11">
        <v>84.400741179085898</v>
      </c>
      <c r="AF63" s="11">
        <v>88.238136175514185</v>
      </c>
      <c r="AG63" s="11">
        <v>93.559829281923015</v>
      </c>
      <c r="AH63" s="11">
        <v>99.745855165185759</v>
      </c>
      <c r="AI63" s="11">
        <v>103.67492232731381</v>
      </c>
      <c r="AJ63" s="11">
        <v>108.31882878324069</v>
      </c>
      <c r="AK63" s="11">
        <v>114.01171431625956</v>
      </c>
      <c r="AL63" s="11">
        <v>122.03579917314262</v>
      </c>
      <c r="AM63" s="11">
        <v>119.89951597135345</v>
      </c>
      <c r="AN63" s="11">
        <v>125.22484871618521</v>
      </c>
      <c r="AO63" s="11">
        <v>131.90060965250808</v>
      </c>
      <c r="AP63" s="11">
        <v>140.13095595005922</v>
      </c>
      <c r="AQ63" s="11">
        <v>144.15974744609812</v>
      </c>
      <c r="AR63" s="11">
        <v>150.04311528878191</v>
      </c>
      <c r="AS63" s="11">
        <v>159.37788194333055</v>
      </c>
      <c r="AT63" s="11">
        <v>168.08458202769478</v>
      </c>
      <c r="AU63" s="11">
        <v>176.1364753835723</v>
      </c>
      <c r="AV63" s="11">
        <v>184.19871844946101</v>
      </c>
      <c r="AW63" s="11">
        <v>192.54031508773699</v>
      </c>
      <c r="AX63" s="11">
        <v>199.56083727779759</v>
      </c>
      <c r="AY63" s="11">
        <v>201.30668423089492</v>
      </c>
      <c r="AZ63" s="11">
        <v>199.9872407479599</v>
      </c>
      <c r="BA63" s="11">
        <v>203.04233616561189</v>
      </c>
      <c r="BB63" s="11">
        <v>215.40494524739574</v>
      </c>
      <c r="BC63" s="11">
        <v>220.265795269687</v>
      </c>
      <c r="BD63" s="11">
        <v>217.67095539554157</v>
      </c>
      <c r="BE63" s="11">
        <v>223.78494706162618</v>
      </c>
      <c r="BF63" s="11">
        <v>203.25433215078323</v>
      </c>
      <c r="BG63" s="12">
        <v>219.63020046371705</v>
      </c>
      <c r="BH63" s="13">
        <v>8.3528821796290176E-2</v>
      </c>
      <c r="BI63" s="15">
        <v>1.3250992881056467E-2</v>
      </c>
      <c r="BJ63" s="14">
        <v>6.4818148295348261E-3</v>
      </c>
    </row>
    <row r="64" spans="1:62" x14ac:dyDescent="0.2">
      <c r="A64" s="8" t="s">
        <v>185</v>
      </c>
      <c r="B64" s="8" t="s">
        <v>78</v>
      </c>
      <c r="C64" s="11">
        <v>3.5655904121076891</v>
      </c>
      <c r="D64" s="11">
        <v>5.3403021936311479</v>
      </c>
      <c r="E64" s="11">
        <v>5.7435352745418786</v>
      </c>
      <c r="F64" s="11">
        <v>6.074594992170935</v>
      </c>
      <c r="G64" s="11">
        <v>6.4850617932566363</v>
      </c>
      <c r="H64" s="11">
        <v>6.8817527616887224</v>
      </c>
      <c r="I64" s="11">
        <v>7.2500579521469879</v>
      </c>
      <c r="J64" s="11">
        <v>7.9136741053198101</v>
      </c>
      <c r="K64" s="11">
        <v>9.257988303696342</v>
      </c>
      <c r="L64" s="11">
        <v>9.8472352126609639</v>
      </c>
      <c r="M64" s="11">
        <v>10.300005479199303</v>
      </c>
      <c r="N64" s="11">
        <v>11.276378074570051</v>
      </c>
      <c r="O64" s="11">
        <v>12.394828402175174</v>
      </c>
      <c r="P64" s="11">
        <v>13.225917735304241</v>
      </c>
      <c r="Q64" s="11">
        <v>14.78652260819962</v>
      </c>
      <c r="R64" s="11">
        <v>14.925869869025705</v>
      </c>
      <c r="S64" s="11">
        <v>14.843577915468716</v>
      </c>
      <c r="T64" s="11">
        <v>15.663374605573795</v>
      </c>
      <c r="U64" s="11">
        <v>16.273673443143949</v>
      </c>
      <c r="V64" s="11">
        <v>16.575663901482404</v>
      </c>
      <c r="W64" s="11">
        <v>17.173013047433603</v>
      </c>
      <c r="X64" s="11">
        <v>17.759272888106402</v>
      </c>
      <c r="Y64" s="11">
        <v>18.212554390919603</v>
      </c>
      <c r="Z64" s="11">
        <v>19.156340468778794</v>
      </c>
      <c r="AA64" s="11">
        <v>20.9802026073232</v>
      </c>
      <c r="AB64" s="11">
        <v>21.315648822438803</v>
      </c>
      <c r="AC64" s="11">
        <v>21.546515954054801</v>
      </c>
      <c r="AD64" s="11">
        <v>24.248551740149601</v>
      </c>
      <c r="AE64" s="11">
        <v>25.159782561571198</v>
      </c>
      <c r="AF64" s="11">
        <v>27.295016939298002</v>
      </c>
      <c r="AG64" s="11">
        <v>27.147050950884402</v>
      </c>
      <c r="AH64" s="11">
        <v>27.624743793552</v>
      </c>
      <c r="AI64" s="11">
        <v>28.373526108802398</v>
      </c>
      <c r="AJ64" s="11">
        <v>29.894788165729597</v>
      </c>
      <c r="AK64" s="11">
        <v>31.499392267367604</v>
      </c>
      <c r="AL64" s="11">
        <v>31.581344246031204</v>
      </c>
      <c r="AM64" s="11">
        <v>34.35978836845279</v>
      </c>
      <c r="AN64" s="11">
        <v>35.371638376139998</v>
      </c>
      <c r="AO64" s="11">
        <v>34.697929632360001</v>
      </c>
      <c r="AP64" s="11">
        <v>40.120194067075992</v>
      </c>
      <c r="AQ64" s="11">
        <v>43.888725461404007</v>
      </c>
      <c r="AR64" s="11">
        <v>44.56264295062801</v>
      </c>
      <c r="AS64" s="11">
        <v>43.794254297926202</v>
      </c>
      <c r="AT64" s="11">
        <v>48.665477365584003</v>
      </c>
      <c r="AU64" s="11">
        <v>45.179484741842352</v>
      </c>
      <c r="AV64" s="11">
        <v>49.097374123529733</v>
      </c>
      <c r="AW64" s="11">
        <v>52.915778218933241</v>
      </c>
      <c r="AX64" s="11">
        <v>53.92861500400253</v>
      </c>
      <c r="AY64" s="11">
        <v>54.310180602591345</v>
      </c>
      <c r="AZ64" s="11">
        <v>56.460897989919999</v>
      </c>
      <c r="BA64" s="11">
        <v>56.718145994183992</v>
      </c>
      <c r="BB64" s="11">
        <v>57.063651387436011</v>
      </c>
      <c r="BC64" s="11">
        <v>60.085625335927659</v>
      </c>
      <c r="BD64" s="11">
        <v>61.681773392359368</v>
      </c>
      <c r="BE64" s="11">
        <v>67.799861269615803</v>
      </c>
      <c r="BF64" s="11">
        <v>62.05257849655149</v>
      </c>
      <c r="BG64" s="12">
        <v>68.91250362796859</v>
      </c>
      <c r="BH64" s="13">
        <v>0.11359280600420951</v>
      </c>
      <c r="BI64" s="15">
        <v>2.6765538810002099E-2</v>
      </c>
      <c r="BJ64" s="14">
        <v>2.0337735293827711E-3</v>
      </c>
    </row>
    <row r="65" spans="1:62" x14ac:dyDescent="0.2">
      <c r="A65" s="8" t="s">
        <v>185</v>
      </c>
      <c r="B65" s="8" t="s">
        <v>79</v>
      </c>
      <c r="C65" s="11">
        <v>113.20419410417682</v>
      </c>
      <c r="D65" s="11">
        <v>113.52191288393732</v>
      </c>
      <c r="E65" s="11">
        <v>116.84266568853263</v>
      </c>
      <c r="F65" s="11">
        <v>123.10519673788721</v>
      </c>
      <c r="G65" s="11">
        <v>126.25207973377373</v>
      </c>
      <c r="H65" s="11">
        <v>131.62169927759336</v>
      </c>
      <c r="I65" s="11">
        <v>142.21758911830204</v>
      </c>
      <c r="J65" s="11">
        <v>145.69312783163568</v>
      </c>
      <c r="K65" s="11">
        <v>156.60978033459691</v>
      </c>
      <c r="L65" s="11">
        <v>161.76568390244094</v>
      </c>
      <c r="M65" s="11">
        <v>172.49991413788101</v>
      </c>
      <c r="N65" s="11">
        <v>180.03706895910727</v>
      </c>
      <c r="O65" s="11">
        <v>184.99389288001086</v>
      </c>
      <c r="P65" s="11">
        <v>182.24410179471789</v>
      </c>
      <c r="Q65" s="11">
        <v>190.13631703727359</v>
      </c>
      <c r="R65" s="11">
        <v>205.85763789660817</v>
      </c>
      <c r="S65" s="11">
        <v>240.26865932946612</v>
      </c>
      <c r="T65" s="11">
        <v>264.04681270094329</v>
      </c>
      <c r="U65" s="11">
        <v>270.39216157028312</v>
      </c>
      <c r="V65" s="11">
        <v>290.40108848038699</v>
      </c>
      <c r="W65" s="11">
        <v>297.12008844151171</v>
      </c>
      <c r="X65" s="11">
        <v>299.42426834708857</v>
      </c>
      <c r="Y65" s="11">
        <v>306.76202441176554</v>
      </c>
      <c r="Z65" s="11">
        <v>330.54446789957797</v>
      </c>
      <c r="AA65" s="11">
        <v>312.52537271948654</v>
      </c>
      <c r="AB65" s="11">
        <v>324.86961087666879</v>
      </c>
      <c r="AC65" s="11">
        <v>319.22141570856166</v>
      </c>
      <c r="AD65" s="11">
        <v>327.2336777180102</v>
      </c>
      <c r="AE65" s="11">
        <v>329.59389687315991</v>
      </c>
      <c r="AF65" s="11">
        <v>340.2975419647675</v>
      </c>
      <c r="AG65" s="11">
        <v>351.15398629817236</v>
      </c>
      <c r="AH65" s="11">
        <v>357.30590499966274</v>
      </c>
      <c r="AI65" s="11">
        <v>365.14954686438784</v>
      </c>
      <c r="AJ65" s="11">
        <v>357.55156376385213</v>
      </c>
      <c r="AK65" s="11">
        <v>370.11097702201533</v>
      </c>
      <c r="AL65" s="11">
        <v>371.64958338183089</v>
      </c>
      <c r="AM65" s="11">
        <v>376.47557506394048</v>
      </c>
      <c r="AN65" s="11">
        <v>366.56266957545733</v>
      </c>
      <c r="AO65" s="11">
        <v>399.77850249043189</v>
      </c>
      <c r="AP65" s="11">
        <v>439.14458056854733</v>
      </c>
      <c r="AQ65" s="11">
        <v>421.6636468372252</v>
      </c>
      <c r="AR65" s="11">
        <v>430.85894938072113</v>
      </c>
      <c r="AS65" s="11">
        <v>441.04324248122379</v>
      </c>
      <c r="AT65" s="11">
        <v>475.95471686558272</v>
      </c>
      <c r="AU65" s="11">
        <v>474.40187762108292</v>
      </c>
      <c r="AV65" s="11">
        <v>474.86426135681575</v>
      </c>
      <c r="AW65" s="11">
        <v>466.27696232330618</v>
      </c>
      <c r="AX65" s="11">
        <v>462.05214805463567</v>
      </c>
      <c r="AY65" s="11">
        <v>462.78784554119233</v>
      </c>
      <c r="AZ65" s="11">
        <v>467.19052183201944</v>
      </c>
      <c r="BA65" s="11">
        <v>455.07059837089787</v>
      </c>
      <c r="BB65" s="11">
        <v>473.89893408904379</v>
      </c>
      <c r="BC65" s="11">
        <v>469.90373216940827</v>
      </c>
      <c r="BD65" s="11">
        <v>451.65326007085031</v>
      </c>
      <c r="BE65" s="11">
        <v>473.70545429892968</v>
      </c>
      <c r="BF65" s="11">
        <v>437.22429811480475</v>
      </c>
      <c r="BG65" s="12">
        <v>438.91650903437949</v>
      </c>
      <c r="BH65" s="13">
        <v>6.6206793989076473E-3</v>
      </c>
      <c r="BI65" s="15">
        <v>-6.0288120156920533E-3</v>
      </c>
      <c r="BJ65" s="14">
        <v>1.2953480583180035E-2</v>
      </c>
    </row>
    <row r="66" spans="1:62" x14ac:dyDescent="0.2">
      <c r="A66" s="8" t="s">
        <v>185</v>
      </c>
      <c r="B66" s="8" t="s">
        <v>81</v>
      </c>
      <c r="C66" s="11">
        <v>7.0362951447878457</v>
      </c>
      <c r="D66" s="11">
        <v>7.1979891436104326</v>
      </c>
      <c r="E66" s="11">
        <v>7.2774033191989957</v>
      </c>
      <c r="F66" s="11">
        <v>7.5456289094795839</v>
      </c>
      <c r="G66" s="11">
        <v>7.7777788816542381</v>
      </c>
      <c r="H66" s="11">
        <v>7.8939786681331068</v>
      </c>
      <c r="I66" s="11">
        <v>9.1810316198419688</v>
      </c>
      <c r="J66" s="11">
        <v>9.4576818714726212</v>
      </c>
      <c r="K66" s="11">
        <v>10.587540871421687</v>
      </c>
      <c r="L66" s="11">
        <v>10.949926618513528</v>
      </c>
      <c r="M66" s="11">
        <v>9.930150437211072</v>
      </c>
      <c r="N66" s="11">
        <v>9.9461369298390423</v>
      </c>
      <c r="O66" s="11">
        <v>10.632970988859011</v>
      </c>
      <c r="P66" s="11">
        <v>12.441471116074485</v>
      </c>
      <c r="Q66" s="11">
        <v>12.45849424959518</v>
      </c>
      <c r="R66" s="11">
        <v>13.05890394912756</v>
      </c>
      <c r="S66" s="11">
        <v>13.842388958204824</v>
      </c>
      <c r="T66" s="11">
        <v>12.832624951229446</v>
      </c>
      <c r="U66" s="11">
        <v>14.485208776015575</v>
      </c>
      <c r="V66" s="11">
        <v>12.981953259637026</v>
      </c>
      <c r="W66" s="11">
        <v>14.537971543248966</v>
      </c>
      <c r="X66" s="11">
        <v>14.097787408793518</v>
      </c>
      <c r="Y66" s="11">
        <v>14.48978469670848</v>
      </c>
      <c r="Z66" s="11">
        <v>15.483243676778855</v>
      </c>
      <c r="AA66" s="11">
        <v>15.369108433720193</v>
      </c>
      <c r="AB66" s="11">
        <v>14.3598123618403</v>
      </c>
      <c r="AC66" s="11">
        <v>13.18939694494747</v>
      </c>
      <c r="AD66" s="11">
        <v>13.136582234247639</v>
      </c>
      <c r="AE66" s="11">
        <v>13.350461644117562</v>
      </c>
      <c r="AF66" s="11">
        <v>13.039880905742173</v>
      </c>
      <c r="AG66" s="11">
        <v>13.026010878552043</v>
      </c>
      <c r="AH66" s="11">
        <v>13.134328443574425</v>
      </c>
      <c r="AI66" s="11">
        <v>13.566787052433114</v>
      </c>
      <c r="AJ66" s="11">
        <v>12.667713773024406</v>
      </c>
      <c r="AK66" s="11">
        <v>13.533001221687393</v>
      </c>
      <c r="AL66" s="11">
        <v>14.811813403032057</v>
      </c>
      <c r="AM66" s="11">
        <v>15.048231291553439</v>
      </c>
      <c r="AN66" s="11">
        <v>18.451483696607166</v>
      </c>
      <c r="AO66" s="11">
        <v>20.380614164667591</v>
      </c>
      <c r="AP66" s="11">
        <v>21.910847721302151</v>
      </c>
      <c r="AQ66" s="11">
        <v>21.599631885638811</v>
      </c>
      <c r="AR66" s="11">
        <v>25.303792456280458</v>
      </c>
      <c r="AS66" s="11">
        <v>27.734636228084028</v>
      </c>
      <c r="AT66" s="11">
        <v>30.804247022682961</v>
      </c>
      <c r="AU66" s="11">
        <v>33.316482907517454</v>
      </c>
      <c r="AV66" s="11">
        <v>36.887169413770451</v>
      </c>
      <c r="AW66" s="11">
        <v>39.336408486038465</v>
      </c>
      <c r="AX66" s="11">
        <v>43.304755884565466</v>
      </c>
      <c r="AY66" s="11">
        <v>48.70192607056768</v>
      </c>
      <c r="AZ66" s="11">
        <v>51.12562801329031</v>
      </c>
      <c r="BA66" s="11">
        <v>50.65095220611407</v>
      </c>
      <c r="BB66" s="11">
        <v>49.955546371184283</v>
      </c>
      <c r="BC66" s="11">
        <v>47.528919405602636</v>
      </c>
      <c r="BD66" s="11">
        <v>47.914357830891426</v>
      </c>
      <c r="BE66" s="11">
        <v>48.387224801984956</v>
      </c>
      <c r="BF66" s="11">
        <v>45.591566818776244</v>
      </c>
      <c r="BG66" s="12">
        <v>49.714771762055605</v>
      </c>
      <c r="BH66" s="13">
        <v>9.3425387514161962E-2</v>
      </c>
      <c r="BI66" s="15">
        <v>2.3691446353605539E-2</v>
      </c>
      <c r="BJ66" s="14">
        <v>1.467202343638828E-3</v>
      </c>
    </row>
    <row r="67" spans="1:62" x14ac:dyDescent="0.2">
      <c r="A67" s="8" t="s">
        <v>186</v>
      </c>
      <c r="B67" s="8" t="s">
        <v>86</v>
      </c>
      <c r="C67" s="11">
        <v>118.82150192270001</v>
      </c>
      <c r="D67" s="11">
        <v>125.0705571738</v>
      </c>
      <c r="E67" s="11">
        <v>132.3871345691</v>
      </c>
      <c r="F67" s="11">
        <v>139.72629683650001</v>
      </c>
      <c r="G67" s="11">
        <v>144.31864821526065</v>
      </c>
      <c r="H67" s="11">
        <v>155.27696887103014</v>
      </c>
      <c r="I67" s="11">
        <v>161.23739364645954</v>
      </c>
      <c r="J67" s="11">
        <v>168.20581263211886</v>
      </c>
      <c r="K67" s="11">
        <v>178.64312312579258</v>
      </c>
      <c r="L67" s="11">
        <v>188.99466500562863</v>
      </c>
      <c r="M67" s="11">
        <v>191.88549126974729</v>
      </c>
      <c r="N67" s="11">
        <v>198.37523085343045</v>
      </c>
      <c r="O67" s="11">
        <v>208.40458602058618</v>
      </c>
      <c r="P67" s="11">
        <v>215.11079346575352</v>
      </c>
      <c r="Q67" s="11">
        <v>223.14823943905915</v>
      </c>
      <c r="R67" s="11">
        <v>224.26152812977818</v>
      </c>
      <c r="S67" s="11">
        <v>227.78263615568488</v>
      </c>
      <c r="T67" s="11">
        <v>226.77319638723867</v>
      </c>
      <c r="U67" s="11">
        <v>218.00589977929556</v>
      </c>
      <c r="V67" s="11">
        <v>226.8457293106533</v>
      </c>
      <c r="W67" s="11">
        <v>232.79007395078068</v>
      </c>
      <c r="X67" s="11">
        <v>237.72825186789964</v>
      </c>
      <c r="Y67" s="11">
        <v>245.59672266615286</v>
      </c>
      <c r="Z67" s="11">
        <v>257.06227700775349</v>
      </c>
      <c r="AA67" s="11">
        <v>270.33724126062737</v>
      </c>
      <c r="AB67" s="11">
        <v>274.88848316148488</v>
      </c>
      <c r="AC67" s="11">
        <v>274.77863741996038</v>
      </c>
      <c r="AD67" s="11">
        <v>278.72540867195147</v>
      </c>
      <c r="AE67" s="11">
        <v>283.2786252298834</v>
      </c>
      <c r="AF67" s="11">
        <v>293.33382660035954</v>
      </c>
      <c r="AG67" s="11">
        <v>307.67342586849833</v>
      </c>
      <c r="AH67" s="11">
        <v>318.05245850034083</v>
      </c>
      <c r="AI67" s="11">
        <v>327.89203205771111</v>
      </c>
      <c r="AJ67" s="11">
        <v>337.39473264268889</v>
      </c>
      <c r="AK67" s="11">
        <v>352.96988614967546</v>
      </c>
      <c r="AL67" s="11">
        <v>355.05921078142774</v>
      </c>
      <c r="AM67" s="11">
        <v>356.82385261714182</v>
      </c>
      <c r="AN67" s="11">
        <v>363.40175330050744</v>
      </c>
      <c r="AO67" s="11">
        <v>369.80664542527308</v>
      </c>
      <c r="AP67" s="11">
        <v>382.8532883355964</v>
      </c>
      <c r="AQ67" s="11">
        <v>382.91294110452401</v>
      </c>
      <c r="AR67" s="11">
        <v>398.37956022811375</v>
      </c>
      <c r="AS67" s="11">
        <v>406.7399441155813</v>
      </c>
      <c r="AT67" s="11">
        <v>417.37052619823953</v>
      </c>
      <c r="AU67" s="11">
        <v>408.81269177729814</v>
      </c>
      <c r="AV67" s="11">
        <v>401.97912759406205</v>
      </c>
      <c r="AW67" s="11">
        <v>406.78331933653544</v>
      </c>
      <c r="AX67" s="11">
        <v>398.09631481492784</v>
      </c>
      <c r="AY67" s="11">
        <v>395.00228396511068</v>
      </c>
      <c r="AZ67" s="11">
        <v>398.51971552470263</v>
      </c>
      <c r="BA67" s="11">
        <v>407.22530535343992</v>
      </c>
      <c r="BB67" s="11">
        <v>405.58198537640948</v>
      </c>
      <c r="BC67" s="11">
        <v>403.7359048093823</v>
      </c>
      <c r="BD67" s="11">
        <v>401.51372864281706</v>
      </c>
      <c r="BE67" s="11">
        <v>406.56853162152015</v>
      </c>
      <c r="BF67" s="11">
        <v>378.23928249365582</v>
      </c>
      <c r="BG67" s="12">
        <v>369.43280127616225</v>
      </c>
      <c r="BH67" s="13">
        <v>-2.0606893353531386E-2</v>
      </c>
      <c r="BI67" s="15">
        <v>-9.5849486104888637E-3</v>
      </c>
      <c r="BJ67" s="14">
        <v>1.0902849447719775E-2</v>
      </c>
    </row>
    <row r="68" spans="1:62" x14ac:dyDescent="0.2">
      <c r="A68" s="8" t="s">
        <v>186</v>
      </c>
      <c r="B68" s="8" t="s">
        <v>87</v>
      </c>
      <c r="C68" s="11">
        <v>0</v>
      </c>
      <c r="D68" s="11">
        <v>0</v>
      </c>
      <c r="E68" s="11">
        <v>0</v>
      </c>
      <c r="F68" s="11">
        <v>0</v>
      </c>
      <c r="G68" s="11">
        <v>0</v>
      </c>
      <c r="H68" s="11">
        <v>0</v>
      </c>
      <c r="I68" s="11">
        <v>2.8390185675779063</v>
      </c>
      <c r="J68" s="11">
        <v>3.2630659722640667</v>
      </c>
      <c r="K68" s="11">
        <v>3.8161939616168068</v>
      </c>
      <c r="L68" s="11">
        <v>4.1020166517263759</v>
      </c>
      <c r="M68" s="11">
        <v>4.6749832880068283</v>
      </c>
      <c r="N68" s="11">
        <v>4.9715821015558541</v>
      </c>
      <c r="O68" s="11">
        <v>5.1628388782155072</v>
      </c>
      <c r="P68" s="11">
        <v>5.5396950591201337</v>
      </c>
      <c r="Q68" s="11">
        <v>6.0839785200857239</v>
      </c>
      <c r="R68" s="11">
        <v>7.093946905877532</v>
      </c>
      <c r="S68" s="11">
        <v>7.4638592052900501</v>
      </c>
      <c r="T68" s="11">
        <v>7.8511338574822531</v>
      </c>
      <c r="U68" s="11">
        <v>7.4822686693654656</v>
      </c>
      <c r="V68" s="11">
        <v>7.5952656842616735</v>
      </c>
      <c r="W68" s="11">
        <v>8.8832313641026435</v>
      </c>
      <c r="X68" s="11">
        <v>9.7343797092160038</v>
      </c>
      <c r="Y68" s="11">
        <v>10.643562998431324</v>
      </c>
      <c r="Z68" s="11">
        <v>10.892488050708632</v>
      </c>
      <c r="AA68" s="11">
        <v>11.761634340583447</v>
      </c>
      <c r="AB68" s="11">
        <v>12.753649105542259</v>
      </c>
      <c r="AC68" s="11">
        <v>12.025650870530519</v>
      </c>
      <c r="AD68" s="11">
        <v>13.085877215800425</v>
      </c>
      <c r="AE68" s="11">
        <v>14.145754886479104</v>
      </c>
      <c r="AF68" s="11">
        <v>14.842794711443076</v>
      </c>
      <c r="AG68" s="11">
        <v>18.221961738937651</v>
      </c>
      <c r="AH68" s="11">
        <v>18.424046994816006</v>
      </c>
      <c r="AI68" s="11">
        <v>20.817409713291596</v>
      </c>
      <c r="AJ68" s="11">
        <v>21.145258739396972</v>
      </c>
      <c r="AK68" s="11">
        <v>21.889563552124105</v>
      </c>
      <c r="AL68" s="11">
        <v>23.512997278683855</v>
      </c>
      <c r="AM68" s="11">
        <v>27.683541473796346</v>
      </c>
      <c r="AN68" s="11">
        <v>29.672064949339969</v>
      </c>
      <c r="AO68" s="11">
        <v>30.750082212067007</v>
      </c>
      <c r="AP68" s="11">
        <v>33.012387938156181</v>
      </c>
      <c r="AQ68" s="11">
        <v>36.37207523777672</v>
      </c>
      <c r="AR68" s="11">
        <v>40.415175757460261</v>
      </c>
      <c r="AS68" s="11">
        <v>40.768385978964865</v>
      </c>
      <c r="AT68" s="11">
        <v>44.181007082007554</v>
      </c>
      <c r="AU68" s="11">
        <v>49.240781459396985</v>
      </c>
      <c r="AV68" s="11">
        <v>50.572725126242013</v>
      </c>
      <c r="AW68" s="11">
        <v>56.48655372768502</v>
      </c>
      <c r="AX68" s="11">
        <v>60.403397143441119</v>
      </c>
      <c r="AY68" s="11">
        <v>62.707862601882198</v>
      </c>
      <c r="AZ68" s="11">
        <v>65.368001783630206</v>
      </c>
      <c r="BA68" s="11">
        <v>78.004304444912691</v>
      </c>
      <c r="BB68" s="11">
        <v>79.197307940747635</v>
      </c>
      <c r="BC68" s="11">
        <v>83.164097254662366</v>
      </c>
      <c r="BD68" s="11">
        <v>89.156031702536794</v>
      </c>
      <c r="BE68" s="11">
        <v>99.087487698934922</v>
      </c>
      <c r="BF68" s="11">
        <v>96.758703698527356</v>
      </c>
      <c r="BG68" s="12">
        <v>100.85426855870838</v>
      </c>
      <c r="BH68" s="13">
        <v>4.5183304008980629E-2</v>
      </c>
      <c r="BI68" s="15">
        <v>5.9680446026661782E-2</v>
      </c>
      <c r="BJ68" s="14">
        <v>2.9764517456410482E-3</v>
      </c>
    </row>
    <row r="69" spans="1:62" x14ac:dyDescent="0.2">
      <c r="A69" s="8" t="s">
        <v>186</v>
      </c>
      <c r="B69" s="8" t="s">
        <v>88</v>
      </c>
      <c r="C69" s="11">
        <v>488.52541892093012</v>
      </c>
      <c r="D69" s="11">
        <v>530.3490445334894</v>
      </c>
      <c r="E69" s="11">
        <v>475.92067379776904</v>
      </c>
      <c r="F69" s="11">
        <v>476.68279034602921</v>
      </c>
      <c r="G69" s="11">
        <v>582.47370012630086</v>
      </c>
      <c r="H69" s="11">
        <v>748.50713026285484</v>
      </c>
      <c r="I69" s="11">
        <v>881.70115564368234</v>
      </c>
      <c r="J69" s="11">
        <v>945.37672443751217</v>
      </c>
      <c r="K69" s="11">
        <v>987.0023005725692</v>
      </c>
      <c r="L69" s="11">
        <v>1006.7685345206478</v>
      </c>
      <c r="M69" s="11">
        <v>1131.2727890228239</v>
      </c>
      <c r="N69" s="11">
        <v>1183.1413922532035</v>
      </c>
      <c r="O69" s="11">
        <v>1293.5481105760441</v>
      </c>
      <c r="P69" s="11">
        <v>1418.532586747363</v>
      </c>
      <c r="Q69" s="11">
        <v>1458.4542207472805</v>
      </c>
      <c r="R69" s="11">
        <v>1460.8687595994213</v>
      </c>
      <c r="S69" s="11">
        <v>1438.2743101264939</v>
      </c>
      <c r="T69" s="11">
        <v>1502.0269664244233</v>
      </c>
      <c r="U69" s="11">
        <v>1596.6630396190794</v>
      </c>
      <c r="V69" s="11">
        <v>1722.0274507557617</v>
      </c>
      <c r="W69" s="11">
        <v>1821.7374677805224</v>
      </c>
      <c r="X69" s="11">
        <v>1903.6070815355015</v>
      </c>
      <c r="Y69" s="11">
        <v>2048.1079590977843</v>
      </c>
      <c r="Z69" s="11">
        <v>2196.8157046647434</v>
      </c>
      <c r="AA69" s="11">
        <v>2295.0439971197993</v>
      </c>
      <c r="AB69" s="11">
        <v>2308.7927180692673</v>
      </c>
      <c r="AC69" s="11">
        <v>2439.9543994206479</v>
      </c>
      <c r="AD69" s="11">
        <v>2562.7561650206198</v>
      </c>
      <c r="AE69" s="11">
        <v>2769.6143932261989</v>
      </c>
      <c r="AF69" s="11">
        <v>2921.3575447781091</v>
      </c>
      <c r="AG69" s="11">
        <v>3009.1633952455327</v>
      </c>
      <c r="AH69" s="11">
        <v>3156.6551437130406</v>
      </c>
      <c r="AI69" s="11">
        <v>3142.331399513736</v>
      </c>
      <c r="AJ69" s="11">
        <v>3139.8079925590823</v>
      </c>
      <c r="AK69" s="11">
        <v>3268.4739024830374</v>
      </c>
      <c r="AL69" s="11">
        <v>3327.9839765459546</v>
      </c>
      <c r="AM69" s="11">
        <v>3489.7272184312355</v>
      </c>
      <c r="AN69" s="11">
        <v>3809.2639735733774</v>
      </c>
      <c r="AO69" s="11">
        <v>4494.1359430538841</v>
      </c>
      <c r="AP69" s="11">
        <v>5317.1677672187197</v>
      </c>
      <c r="AQ69" s="11">
        <v>6079.2594960209781</v>
      </c>
      <c r="AR69" s="11">
        <v>6659.9736229057262</v>
      </c>
      <c r="AS69" s="11">
        <v>7217.1390952255242</v>
      </c>
      <c r="AT69" s="11">
        <v>7356.5598839361937</v>
      </c>
      <c r="AU69" s="11">
        <v>7685.0200937024192</v>
      </c>
      <c r="AV69" s="11">
        <v>8121.6877334976934</v>
      </c>
      <c r="AW69" s="11">
        <v>8793.4910578286654</v>
      </c>
      <c r="AX69" s="11">
        <v>8978.7386899281701</v>
      </c>
      <c r="AY69" s="11">
        <v>9219.09931067451</v>
      </c>
      <c r="AZ69" s="11">
        <v>9256.680105228761</v>
      </c>
      <c r="BA69" s="11">
        <v>9226.2023692878975</v>
      </c>
      <c r="BB69" s="11">
        <v>9234.4160550362176</v>
      </c>
      <c r="BC69" s="11">
        <v>9444.8706640423097</v>
      </c>
      <c r="BD69" s="11">
        <v>9675.9854224574083</v>
      </c>
      <c r="BE69" s="11">
        <v>9868.5258077523667</v>
      </c>
      <c r="BF69" s="11">
        <v>9974.2713471322313</v>
      </c>
      <c r="BG69" s="12">
        <v>10523.026042192267</v>
      </c>
      <c r="BH69" s="13">
        <v>5.7907478480708763E-2</v>
      </c>
      <c r="BI69" s="15">
        <v>1.8117569090603913E-2</v>
      </c>
      <c r="BJ69" s="14">
        <v>0.31055977778944399</v>
      </c>
    </row>
    <row r="70" spans="1:62" x14ac:dyDescent="0.2">
      <c r="A70" s="8" t="s">
        <v>186</v>
      </c>
      <c r="B70" s="8" t="s">
        <v>89</v>
      </c>
      <c r="C70" s="11">
        <v>7.1344079634000002</v>
      </c>
      <c r="D70" s="11">
        <v>7.6970268718000003</v>
      </c>
      <c r="E70" s="11">
        <v>9.0744267300000008</v>
      </c>
      <c r="F70" s="11">
        <v>9.7814015577999989</v>
      </c>
      <c r="G70" s="11">
        <v>11.469609726800002</v>
      </c>
      <c r="H70" s="11">
        <v>12.323401988799999</v>
      </c>
      <c r="I70" s="11">
        <v>12.9674313096</v>
      </c>
      <c r="J70" s="11">
        <v>14.743716101400002</v>
      </c>
      <c r="K70" s="11">
        <v>15.275989169599999</v>
      </c>
      <c r="L70" s="11">
        <v>15.6077192056</v>
      </c>
      <c r="M70" s="11">
        <v>14.747617147800002</v>
      </c>
      <c r="N70" s="11">
        <v>17.383496153400003</v>
      </c>
      <c r="O70" s="11">
        <v>18.798891393600005</v>
      </c>
      <c r="P70" s="11">
        <v>19.570464791999999</v>
      </c>
      <c r="Q70" s="11">
        <v>19.980849945199999</v>
      </c>
      <c r="R70" s="11">
        <v>20.456704937599998</v>
      </c>
      <c r="S70" s="11">
        <v>21.849400361000001</v>
      </c>
      <c r="T70" s="11">
        <v>24.660754563999998</v>
      </c>
      <c r="U70" s="11">
        <v>27.007361677600002</v>
      </c>
      <c r="V70" s="11">
        <v>28.066884940200005</v>
      </c>
      <c r="W70" s="11">
        <v>29.563442160600001</v>
      </c>
      <c r="X70" s="11">
        <v>31.216561093800003</v>
      </c>
      <c r="Y70" s="11">
        <v>34.778210632799997</v>
      </c>
      <c r="Z70" s="11">
        <v>40.182899516200003</v>
      </c>
      <c r="AA70" s="11">
        <v>42.7995524078</v>
      </c>
      <c r="AB70" s="11">
        <v>41.272772859600003</v>
      </c>
      <c r="AC70" s="11">
        <v>43.048548776799997</v>
      </c>
      <c r="AD70" s="11">
        <v>50.140836971600002</v>
      </c>
      <c r="AE70" s="11">
        <v>55.072495218999997</v>
      </c>
      <c r="AF70" s="11">
        <v>48.433496617599999</v>
      </c>
      <c r="AG70" s="11">
        <v>52.21417831621001</v>
      </c>
      <c r="AH70" s="11">
        <v>49.715928852710007</v>
      </c>
      <c r="AI70" s="11">
        <v>49.04382948807001</v>
      </c>
      <c r="AJ70" s="11">
        <v>50.808364647830004</v>
      </c>
      <c r="AK70" s="11">
        <v>50.180347513520012</v>
      </c>
      <c r="AL70" s="11">
        <v>53.392267453309003</v>
      </c>
      <c r="AM70" s="11">
        <v>70.008707032578997</v>
      </c>
      <c r="AN70" s="11">
        <v>67.192795502648991</v>
      </c>
      <c r="AO70" s="11">
        <v>71.264688801550989</v>
      </c>
      <c r="AP70" s="11">
        <v>78.463721894330021</v>
      </c>
      <c r="AQ70" s="11">
        <v>75.76791380051101</v>
      </c>
      <c r="AR70" s="11">
        <v>79.926210800475246</v>
      </c>
      <c r="AS70" s="11">
        <v>85.619367951426725</v>
      </c>
      <c r="AT70" s="11">
        <v>79.171720810467207</v>
      </c>
      <c r="AU70" s="11">
        <v>86.473341449044298</v>
      </c>
      <c r="AV70" s="11">
        <v>88.321088701088286</v>
      </c>
      <c r="AW70" s="11">
        <v>91.98734711761071</v>
      </c>
      <c r="AX70" s="11">
        <v>88.70177846764156</v>
      </c>
      <c r="AY70" s="11">
        <v>91.529754144433625</v>
      </c>
      <c r="AZ70" s="11">
        <v>89.656394612343917</v>
      </c>
      <c r="BA70" s="11">
        <v>90.520370401289057</v>
      </c>
      <c r="BB70" s="11">
        <v>92.680361747251652</v>
      </c>
      <c r="BC70" s="11">
        <v>98.912734203758362</v>
      </c>
      <c r="BD70" s="11">
        <v>100.12629934716711</v>
      </c>
      <c r="BE70" s="11">
        <v>94.622989854359687</v>
      </c>
      <c r="BF70" s="11">
        <v>68.115965365292013</v>
      </c>
      <c r="BG70" s="12">
        <v>64.555026752479208</v>
      </c>
      <c r="BH70" s="13">
        <v>-4.9681091762725615E-2</v>
      </c>
      <c r="BI70" s="15">
        <v>-3.4793590655709417E-2</v>
      </c>
      <c r="BJ70" s="14">
        <v>1.9051739188953776E-3</v>
      </c>
    </row>
    <row r="71" spans="1:62" x14ac:dyDescent="0.2">
      <c r="A71" s="8" t="s">
        <v>186</v>
      </c>
      <c r="B71" s="8" t="s">
        <v>90</v>
      </c>
      <c r="C71" s="11">
        <v>167.4509926325685</v>
      </c>
      <c r="D71" s="11">
        <v>170.02447995424808</v>
      </c>
      <c r="E71" s="11">
        <v>174.47009923071872</v>
      </c>
      <c r="F71" s="11">
        <v>182.54080195622367</v>
      </c>
      <c r="G71" s="11">
        <v>197.47643325543399</v>
      </c>
      <c r="H71" s="11">
        <v>189.8960621324658</v>
      </c>
      <c r="I71" s="11">
        <v>206.58544585453333</v>
      </c>
      <c r="J71" s="11">
        <v>218.56776807801435</v>
      </c>
      <c r="K71" s="11">
        <v>219.0153238787633</v>
      </c>
      <c r="L71" s="11">
        <v>238.59651534385355</v>
      </c>
      <c r="M71" s="11">
        <v>253.40622074681653</v>
      </c>
      <c r="N71" s="11">
        <v>263.84393135558116</v>
      </c>
      <c r="O71" s="11">
        <v>277.6243549173019</v>
      </c>
      <c r="P71" s="11">
        <v>276.55952196922897</v>
      </c>
      <c r="Q71" s="11">
        <v>295.91793369647962</v>
      </c>
      <c r="R71" s="11">
        <v>310.32590313888539</v>
      </c>
      <c r="S71" s="11">
        <v>339.83410229719573</v>
      </c>
      <c r="T71" s="11">
        <v>341.7765816518546</v>
      </c>
      <c r="U71" s="11">
        <v>364.60867812837654</v>
      </c>
      <c r="V71" s="11">
        <v>386.00373017364598</v>
      </c>
      <c r="W71" s="11">
        <v>409.00452428047117</v>
      </c>
      <c r="X71" s="11">
        <v>437.93512050763161</v>
      </c>
      <c r="Y71" s="11">
        <v>474.79506978123368</v>
      </c>
      <c r="Z71" s="11">
        <v>511.7503414623875</v>
      </c>
      <c r="AA71" s="11">
        <v>558.96986072530126</v>
      </c>
      <c r="AB71" s="11">
        <v>602.06400895511956</v>
      </c>
      <c r="AC71" s="11">
        <v>634.8806992694922</v>
      </c>
      <c r="AD71" s="11">
        <v>671.91638958476597</v>
      </c>
      <c r="AE71" s="11">
        <v>694.04494084709211</v>
      </c>
      <c r="AF71" s="11">
        <v>724.78653628170457</v>
      </c>
      <c r="AG71" s="11">
        <v>773.41672144041331</v>
      </c>
      <c r="AH71" s="11">
        <v>812.45265074550116</v>
      </c>
      <c r="AI71" s="11">
        <v>854.97680057327079</v>
      </c>
      <c r="AJ71" s="11">
        <v>895.69741566981293</v>
      </c>
      <c r="AK71" s="11">
        <v>914.3057747667782</v>
      </c>
      <c r="AL71" s="11">
        <v>959.77840002577045</v>
      </c>
      <c r="AM71" s="11">
        <v>968.64324192778133</v>
      </c>
      <c r="AN71" s="11">
        <v>1008.5812946402369</v>
      </c>
      <c r="AO71" s="11">
        <v>1049.3823608792338</v>
      </c>
      <c r="AP71" s="11">
        <v>1112.1166528118856</v>
      </c>
      <c r="AQ71" s="11">
        <v>1200.2454238970031</v>
      </c>
      <c r="AR71" s="11">
        <v>1251.8586589827216</v>
      </c>
      <c r="AS71" s="11">
        <v>1362.6827095032779</v>
      </c>
      <c r="AT71" s="11">
        <v>1461.9708091486107</v>
      </c>
      <c r="AU71" s="11">
        <v>1594.1545723990728</v>
      </c>
      <c r="AV71" s="11">
        <v>1648.3127274987876</v>
      </c>
      <c r="AW71" s="11">
        <v>1728.3505070192073</v>
      </c>
      <c r="AX71" s="11">
        <v>1861.3950599658904</v>
      </c>
      <c r="AY71" s="11">
        <v>1933.9643150340739</v>
      </c>
      <c r="AZ71" s="11">
        <v>2090.7288526166149</v>
      </c>
      <c r="BA71" s="11">
        <v>2146.5378725221981</v>
      </c>
      <c r="BB71" s="11">
        <v>2241.494281056076</v>
      </c>
      <c r="BC71" s="11">
        <v>2320.239804717166</v>
      </c>
      <c r="BD71" s="11">
        <v>2442.5973591271222</v>
      </c>
      <c r="BE71" s="11">
        <v>2465.7779236596639</v>
      </c>
      <c r="BF71" s="11">
        <v>2281.2411181736952</v>
      </c>
      <c r="BG71" s="12">
        <v>2552.8328335430242</v>
      </c>
      <c r="BH71" s="13">
        <v>0.12212026852733993</v>
      </c>
      <c r="BI71" s="15">
        <v>3.9774244314733087E-2</v>
      </c>
      <c r="BJ71" s="14">
        <v>7.5340229544234069E-2</v>
      </c>
    </row>
    <row r="72" spans="1:62" x14ac:dyDescent="0.2">
      <c r="A72" s="8" t="s">
        <v>186</v>
      </c>
      <c r="B72" s="8" t="s">
        <v>91</v>
      </c>
      <c r="C72" s="11">
        <v>20.140748035116083</v>
      </c>
      <c r="D72" s="11">
        <v>19.548794321954404</v>
      </c>
      <c r="E72" s="11">
        <v>18.687915740607441</v>
      </c>
      <c r="F72" s="11">
        <v>19.61409071054576</v>
      </c>
      <c r="G72" s="11">
        <v>21.29242965689177</v>
      </c>
      <c r="H72" s="11">
        <v>22.64742209000805</v>
      </c>
      <c r="I72" s="11">
        <v>23.535819269221701</v>
      </c>
      <c r="J72" s="11">
        <v>25.417305160370763</v>
      </c>
      <c r="K72" s="11">
        <v>29.723092434261297</v>
      </c>
      <c r="L72" s="11">
        <v>31.409715239637979</v>
      </c>
      <c r="M72" s="11">
        <v>36.857157595916497</v>
      </c>
      <c r="N72" s="11">
        <v>39.716428725043841</v>
      </c>
      <c r="O72" s="11">
        <v>48.113679446759967</v>
      </c>
      <c r="P72" s="11">
        <v>53.738490013184844</v>
      </c>
      <c r="Q72" s="11">
        <v>61.957556478441077</v>
      </c>
      <c r="R72" s="11">
        <v>68.763934389512045</v>
      </c>
      <c r="S72" s="11">
        <v>75.177772282141518</v>
      </c>
      <c r="T72" s="11">
        <v>77.26834308749784</v>
      </c>
      <c r="U72" s="11">
        <v>78.758873295239781</v>
      </c>
      <c r="V72" s="11">
        <v>85.121399577057929</v>
      </c>
      <c r="W72" s="11">
        <v>86.48076393809086</v>
      </c>
      <c r="X72" s="11">
        <v>90.816911802125162</v>
      </c>
      <c r="Y72" s="11">
        <v>98.783942656769739</v>
      </c>
      <c r="Z72" s="11">
        <v>104.10907059689409</v>
      </c>
      <c r="AA72" s="11">
        <v>113.81683881730757</v>
      </c>
      <c r="AB72" s="11">
        <v>132.38299824935518</v>
      </c>
      <c r="AC72" s="11">
        <v>143.17289973332558</v>
      </c>
      <c r="AD72" s="11">
        <v>157.03910328299708</v>
      </c>
      <c r="AE72" s="11">
        <v>169.10003668799999</v>
      </c>
      <c r="AF72" s="11">
        <v>176.61769234765043</v>
      </c>
      <c r="AG72" s="11">
        <v>193.41100050677269</v>
      </c>
      <c r="AH72" s="11">
        <v>205.62927626072789</v>
      </c>
      <c r="AI72" s="11">
        <v>230.50329907355425</v>
      </c>
      <c r="AJ72" s="11">
        <v>228.48460794531343</v>
      </c>
      <c r="AK72" s="11">
        <v>247.02553449918645</v>
      </c>
      <c r="AL72" s="11">
        <v>264.06089279278837</v>
      </c>
      <c r="AM72" s="11">
        <v>286.77047052761083</v>
      </c>
      <c r="AN72" s="11">
        <v>294.58497312264223</v>
      </c>
      <c r="AO72" s="11">
        <v>332.1454360458082</v>
      </c>
      <c r="AP72" s="11">
        <v>322.97009230994757</v>
      </c>
      <c r="AQ72" s="11">
        <v>332.83152237394876</v>
      </c>
      <c r="AR72" s="11">
        <v>353.8806691864944</v>
      </c>
      <c r="AS72" s="11">
        <v>384.55167475455272</v>
      </c>
      <c r="AT72" s="11">
        <v>378.88961973105688</v>
      </c>
      <c r="AU72" s="11">
        <v>390.94655316643997</v>
      </c>
      <c r="AV72" s="11">
        <v>432.87759941036927</v>
      </c>
      <c r="AW72" s="11">
        <v>470.55383184080176</v>
      </c>
      <c r="AX72" s="11">
        <v>489.54049968811398</v>
      </c>
      <c r="AY72" s="11">
        <v>460.6492849407224</v>
      </c>
      <c r="AZ72" s="11">
        <v>468.95492112722559</v>
      </c>
      <c r="BA72" s="11">
        <v>488.98952276709144</v>
      </c>
      <c r="BB72" s="11">
        <v>487.83392225720763</v>
      </c>
      <c r="BC72" s="11">
        <v>514.62671554043379</v>
      </c>
      <c r="BD72" s="11">
        <v>565.56154736222391</v>
      </c>
      <c r="BE72" s="11">
        <v>613.15393179002706</v>
      </c>
      <c r="BF72" s="11">
        <v>560.75900492364337</v>
      </c>
      <c r="BG72" s="12">
        <v>572.47225031782295</v>
      </c>
      <c r="BH72" s="13">
        <v>2.3685152448236657E-2</v>
      </c>
      <c r="BI72" s="15">
        <v>1.9798837449965356E-2</v>
      </c>
      <c r="BJ72" s="14">
        <v>1.6895031347113121E-2</v>
      </c>
    </row>
    <row r="73" spans="1:62" x14ac:dyDescent="0.2">
      <c r="A73" s="8" t="s">
        <v>186</v>
      </c>
      <c r="B73" s="8" t="s">
        <v>92</v>
      </c>
      <c r="C73" s="11">
        <v>446.89827084320245</v>
      </c>
      <c r="D73" s="11">
        <v>492.8140498979202</v>
      </c>
      <c r="E73" s="11">
        <v>578.15446178536899</v>
      </c>
      <c r="F73" s="11">
        <v>641.6420740312243</v>
      </c>
      <c r="G73" s="11">
        <v>731.47587292673143</v>
      </c>
      <c r="H73" s="11">
        <v>810.51981020888581</v>
      </c>
      <c r="I73" s="11">
        <v>845.34655128725524</v>
      </c>
      <c r="J73" s="11">
        <v>880.912876635457</v>
      </c>
      <c r="K73" s="11">
        <v>994.97896820088431</v>
      </c>
      <c r="L73" s="11">
        <v>985.69326895345716</v>
      </c>
      <c r="M73" s="11">
        <v>923.55691962084916</v>
      </c>
      <c r="N73" s="11">
        <v>951.1964819348857</v>
      </c>
      <c r="O73" s="11">
        <v>960.65324002161935</v>
      </c>
      <c r="P73" s="11">
        <v>924.27439669012301</v>
      </c>
      <c r="Q73" s="11">
        <v>949.65193842327119</v>
      </c>
      <c r="R73" s="11">
        <v>920.71562538999274</v>
      </c>
      <c r="S73" s="11">
        <v>914.73967253657099</v>
      </c>
      <c r="T73" s="11">
        <v>863.5983717870256</v>
      </c>
      <c r="U73" s="11">
        <v>864.01099131571527</v>
      </c>
      <c r="V73" s="11">
        <v>952.64554795039282</v>
      </c>
      <c r="W73" s="11">
        <v>930.45269586289373</v>
      </c>
      <c r="X73" s="11">
        <v>919.80306726582887</v>
      </c>
      <c r="Y73" s="11">
        <v>927.6077484739485</v>
      </c>
      <c r="Z73" s="11">
        <v>999.2888323267689</v>
      </c>
      <c r="AA73" s="11">
        <v>1025.4900381320508</v>
      </c>
      <c r="AB73" s="11">
        <v>1084.1171891224883</v>
      </c>
      <c r="AC73" s="11">
        <v>1100.8349974856462</v>
      </c>
      <c r="AD73" s="11">
        <v>1113.2713770131854</v>
      </c>
      <c r="AE73" s="11">
        <v>1107.4839134435917</v>
      </c>
      <c r="AF73" s="11">
        <v>1171.489944515205</v>
      </c>
      <c r="AG73" s="11">
        <v>1187.4757725336467</v>
      </c>
      <c r="AH73" s="11">
        <v>1208.5499607306954</v>
      </c>
      <c r="AI73" s="11">
        <v>1207.5615053959423</v>
      </c>
      <c r="AJ73" s="11">
        <v>1175.8090784230792</v>
      </c>
      <c r="AK73" s="11">
        <v>1207.9385490737636</v>
      </c>
      <c r="AL73" s="11">
        <v>1229.998171213103</v>
      </c>
      <c r="AM73" s="11">
        <v>1223.5494595630532</v>
      </c>
      <c r="AN73" s="11">
        <v>1234.3581563134669</v>
      </c>
      <c r="AO73" s="11">
        <v>1274.3175850256396</v>
      </c>
      <c r="AP73" s="11">
        <v>1258.4299761218865</v>
      </c>
      <c r="AQ73" s="11">
        <v>1291.6183127835473</v>
      </c>
      <c r="AR73" s="11">
        <v>1268.9781362898545</v>
      </c>
      <c r="AS73" s="11">
        <v>1282.6243031077829</v>
      </c>
      <c r="AT73" s="11">
        <v>1293.0672545238535</v>
      </c>
      <c r="AU73" s="11">
        <v>1124.076159496859</v>
      </c>
      <c r="AV73" s="11">
        <v>1195.9135371448947</v>
      </c>
      <c r="AW73" s="11">
        <v>1207.4644246855494</v>
      </c>
      <c r="AX73" s="11">
        <v>1293.7927275897662</v>
      </c>
      <c r="AY73" s="11">
        <v>1282.18773918996</v>
      </c>
      <c r="AZ73" s="11">
        <v>1248.654066303812</v>
      </c>
      <c r="BA73" s="11">
        <v>1209.1459620571372</v>
      </c>
      <c r="BB73" s="11">
        <v>1189.2552164522278</v>
      </c>
      <c r="BC73" s="11">
        <v>1182.7442251432394</v>
      </c>
      <c r="BD73" s="11">
        <v>1161.5222297876719</v>
      </c>
      <c r="BE73" s="11">
        <v>1121.7050998049842</v>
      </c>
      <c r="BF73" s="11">
        <v>1029.5195149835495</v>
      </c>
      <c r="BG73" s="12">
        <v>1053.7009613719438</v>
      </c>
      <c r="BH73" s="13">
        <v>2.6292166339159762E-2</v>
      </c>
      <c r="BI73" s="15">
        <v>-1.3529043805311614E-2</v>
      </c>
      <c r="BJ73" s="14">
        <v>3.1097246657770403E-2</v>
      </c>
    </row>
    <row r="74" spans="1:62" x14ac:dyDescent="0.2">
      <c r="A74" s="8" t="s">
        <v>186</v>
      </c>
      <c r="B74" s="8" t="s">
        <v>93</v>
      </c>
      <c r="C74" s="11">
        <v>8.2603696645357374</v>
      </c>
      <c r="D74" s="11">
        <v>9.5503232354875056</v>
      </c>
      <c r="E74" s="11">
        <v>10.372903414369018</v>
      </c>
      <c r="F74" s="11">
        <v>10.675222807200994</v>
      </c>
      <c r="G74" s="11">
        <v>11.595707007798135</v>
      </c>
      <c r="H74" s="11">
        <v>10.827638378299458</v>
      </c>
      <c r="I74" s="11">
        <v>12.298753897804923</v>
      </c>
      <c r="J74" s="11">
        <v>13.725169554423736</v>
      </c>
      <c r="K74" s="11">
        <v>14.546245373923737</v>
      </c>
      <c r="L74" s="11">
        <v>14.790327270010099</v>
      </c>
      <c r="M74" s="11">
        <v>15.187267358759462</v>
      </c>
      <c r="N74" s="11">
        <v>17.045144337402828</v>
      </c>
      <c r="O74" s="11">
        <v>19.916410036296892</v>
      </c>
      <c r="P74" s="11">
        <v>25.3361371881</v>
      </c>
      <c r="Q74" s="11">
        <v>28.870686876700002</v>
      </c>
      <c r="R74" s="11">
        <v>30.2020280116</v>
      </c>
      <c r="S74" s="11">
        <v>31.461346125200002</v>
      </c>
      <c r="T74" s="11">
        <v>33.446165798400003</v>
      </c>
      <c r="U74" s="11">
        <v>38.142370125000006</v>
      </c>
      <c r="V74" s="11">
        <v>39.499869999800012</v>
      </c>
      <c r="W74" s="11">
        <v>38.28020671681351</v>
      </c>
      <c r="X74" s="11">
        <v>39.670112252248146</v>
      </c>
      <c r="Y74" s="11">
        <v>40.516366032917205</v>
      </c>
      <c r="Z74" s="11">
        <v>42.530176337095561</v>
      </c>
      <c r="AA74" s="11">
        <v>49.550335333060687</v>
      </c>
      <c r="AB74" s="11">
        <v>54.629264153370734</v>
      </c>
      <c r="AC74" s="11">
        <v>67.328240142573847</v>
      </c>
      <c r="AD74" s="11">
        <v>76.601639229864119</v>
      </c>
      <c r="AE74" s="11">
        <v>74.035846100909268</v>
      </c>
      <c r="AF74" s="11">
        <v>79.59122442932474</v>
      </c>
      <c r="AG74" s="11">
        <v>84.901289306574554</v>
      </c>
      <c r="AH74" s="11">
        <v>98.918505200970699</v>
      </c>
      <c r="AI74" s="11">
        <v>114.02863137880415</v>
      </c>
      <c r="AJ74" s="11">
        <v>108.25838433337189</v>
      </c>
      <c r="AK74" s="11">
        <v>113.54187611951554</v>
      </c>
      <c r="AL74" s="11">
        <v>131.39068257275127</v>
      </c>
      <c r="AM74" s="11">
        <v>137.31882150819067</v>
      </c>
      <c r="AN74" s="11">
        <v>145.53234786387694</v>
      </c>
      <c r="AO74" s="11">
        <v>159.78915889643042</v>
      </c>
      <c r="AP74" s="11">
        <v>174.13823011035896</v>
      </c>
      <c r="AQ74" s="11">
        <v>187.62726030824814</v>
      </c>
      <c r="AR74" s="11">
        <v>187.62666780898527</v>
      </c>
      <c r="AS74" s="11">
        <v>200.00992170845137</v>
      </c>
      <c r="AT74" s="11">
        <v>208.06569083737179</v>
      </c>
      <c r="AU74" s="11">
        <v>199.6726943411586</v>
      </c>
      <c r="AV74" s="11">
        <v>214.00211598597602</v>
      </c>
      <c r="AW74" s="11">
        <v>209.76975425774862</v>
      </c>
      <c r="AX74" s="11">
        <v>227.7033878270606</v>
      </c>
      <c r="AY74" s="11">
        <v>234.05480246737679</v>
      </c>
      <c r="AZ74" s="11">
        <v>243.11425656476823</v>
      </c>
      <c r="BA74" s="11">
        <v>247.05458352735516</v>
      </c>
      <c r="BB74" s="11">
        <v>252.57268186307749</v>
      </c>
      <c r="BC74" s="11">
        <v>241.21717331417375</v>
      </c>
      <c r="BD74" s="11">
        <v>251.12840394592774</v>
      </c>
      <c r="BE74" s="11">
        <v>256.85536334057025</v>
      </c>
      <c r="BF74" s="11">
        <v>240.57708044505799</v>
      </c>
      <c r="BG74" s="12">
        <v>238.58921647981947</v>
      </c>
      <c r="BH74" s="13">
        <v>-5.5458104177015244E-3</v>
      </c>
      <c r="BI74" s="15">
        <v>1.295649664424281E-2</v>
      </c>
      <c r="BJ74" s="14">
        <v>7.0413409370878822E-3</v>
      </c>
    </row>
    <row r="75" spans="1:62" x14ac:dyDescent="0.2">
      <c r="A75" s="8" t="s">
        <v>186</v>
      </c>
      <c r="B75" s="8" t="s">
        <v>94</v>
      </c>
      <c r="C75" s="11">
        <v>15.0472116104</v>
      </c>
      <c r="D75" s="11">
        <v>15.795854125400002</v>
      </c>
      <c r="E75" s="11">
        <v>15.7338014134</v>
      </c>
      <c r="F75" s="11">
        <v>15.670935314100001</v>
      </c>
      <c r="G75" s="11">
        <v>16.198284196899998</v>
      </c>
      <c r="H75" s="11">
        <v>18.242556868900003</v>
      </c>
      <c r="I75" s="11">
        <v>18.0823140436</v>
      </c>
      <c r="J75" s="11">
        <v>19.350707761400002</v>
      </c>
      <c r="K75" s="11">
        <v>20.896554476600006</v>
      </c>
      <c r="L75" s="11">
        <v>20.65275097013992</v>
      </c>
      <c r="M75" s="11">
        <v>19.864381774567239</v>
      </c>
      <c r="N75" s="11">
        <v>21.604033848316263</v>
      </c>
      <c r="O75" s="11">
        <v>22.431287507115819</v>
      </c>
      <c r="P75" s="11">
        <v>21.139174716752482</v>
      </c>
      <c r="Q75" s="11">
        <v>19.741080822723013</v>
      </c>
      <c r="R75" s="11">
        <v>19.20631368283598</v>
      </c>
      <c r="S75" s="11">
        <v>18.851277940396287</v>
      </c>
      <c r="T75" s="11">
        <v>20.440424425847951</v>
      </c>
      <c r="U75" s="11">
        <v>20.558225692830923</v>
      </c>
      <c r="V75" s="11">
        <v>20.65002751224128</v>
      </c>
      <c r="W75" s="11">
        <v>21.118128704640402</v>
      </c>
      <c r="X75" s="11">
        <v>22.106022578242083</v>
      </c>
      <c r="Y75" s="11">
        <v>22.471294230085501</v>
      </c>
      <c r="Z75" s="11">
        <v>23.542488840154192</v>
      </c>
      <c r="AA75" s="11">
        <v>20.564878140595198</v>
      </c>
      <c r="AB75" s="11">
        <v>25.891586359229827</v>
      </c>
      <c r="AC75" s="11">
        <v>26.352765453004491</v>
      </c>
      <c r="AD75" s="11">
        <v>27.992739735024998</v>
      </c>
      <c r="AE75" s="11">
        <v>27.436332318174028</v>
      </c>
      <c r="AF75" s="11">
        <v>28.487427539967456</v>
      </c>
      <c r="AG75" s="11">
        <v>28.78599708109715</v>
      </c>
      <c r="AH75" s="11">
        <v>29.709880038672075</v>
      </c>
      <c r="AI75" s="11">
        <v>31.749839501210186</v>
      </c>
      <c r="AJ75" s="11">
        <v>30.447834353332333</v>
      </c>
      <c r="AK75" s="11">
        <v>31.699903311259742</v>
      </c>
      <c r="AL75" s="11">
        <v>32.229898468681078</v>
      </c>
      <c r="AM75" s="11">
        <v>34.447028568151424</v>
      </c>
      <c r="AN75" s="11">
        <v>34.352420489063157</v>
      </c>
      <c r="AO75" s="11">
        <v>36.643846025193511</v>
      </c>
      <c r="AP75" s="11">
        <v>35.725839592267057</v>
      </c>
      <c r="AQ75" s="11">
        <v>37.865041696230456</v>
      </c>
      <c r="AR75" s="11">
        <v>37.746926254810703</v>
      </c>
      <c r="AS75" s="11">
        <v>36.654282005393377</v>
      </c>
      <c r="AT75" s="11">
        <v>37.543937890225145</v>
      </c>
      <c r="AU75" s="11">
        <v>34.57909293571462</v>
      </c>
      <c r="AV75" s="11">
        <v>34.441484829645368</v>
      </c>
      <c r="AW75" s="11">
        <v>34.368614117424393</v>
      </c>
      <c r="AX75" s="11">
        <v>36.031842758457266</v>
      </c>
      <c r="AY75" s="11">
        <v>35.56709570266321</v>
      </c>
      <c r="AZ75" s="11">
        <v>35.634341568757158</v>
      </c>
      <c r="BA75" s="11">
        <v>36.242280842079033</v>
      </c>
      <c r="BB75" s="11">
        <v>35.459086724898384</v>
      </c>
      <c r="BC75" s="11">
        <v>37.570221657073368</v>
      </c>
      <c r="BD75" s="11">
        <v>37.374190630482914</v>
      </c>
      <c r="BE75" s="11">
        <v>38.49014942342194</v>
      </c>
      <c r="BF75" s="11">
        <v>33.389902427832261</v>
      </c>
      <c r="BG75" s="12">
        <v>32.690393775793574</v>
      </c>
      <c r="BH75" s="13">
        <v>-1.8267376812004632E-2</v>
      </c>
      <c r="BI75" s="15">
        <v>-4.9937397332083799E-3</v>
      </c>
      <c r="BJ75" s="14">
        <v>9.647720518940042E-4</v>
      </c>
    </row>
    <row r="76" spans="1:62" x14ac:dyDescent="0.2">
      <c r="A76" s="8" t="s">
        <v>186</v>
      </c>
      <c r="B76" s="8" t="s">
        <v>95</v>
      </c>
      <c r="C76" s="11">
        <v>19.504432058725833</v>
      </c>
      <c r="D76" s="11">
        <v>19.301984140464288</v>
      </c>
      <c r="E76" s="11">
        <v>21.051020357129985</v>
      </c>
      <c r="F76" s="11">
        <v>23.811172030127643</v>
      </c>
      <c r="G76" s="11">
        <v>23.218189689019155</v>
      </c>
      <c r="H76" s="11">
        <v>22.695246589099931</v>
      </c>
      <c r="I76" s="11">
        <v>20.021679058523706</v>
      </c>
      <c r="J76" s="11">
        <v>17.890342211543782</v>
      </c>
      <c r="K76" s="11">
        <v>18.95337871284282</v>
      </c>
      <c r="L76" s="11">
        <v>20.493875665290929</v>
      </c>
      <c r="M76" s="11">
        <v>21.141385447567323</v>
      </c>
      <c r="N76" s="11">
        <v>21.223269972340677</v>
      </c>
      <c r="O76" s="11">
        <v>22.69693754163163</v>
      </c>
      <c r="P76" s="11">
        <v>23.632817550576807</v>
      </c>
      <c r="Q76" s="11">
        <v>25.163554044627233</v>
      </c>
      <c r="R76" s="11">
        <v>27.42566303833382</v>
      </c>
      <c r="S76" s="11">
        <v>28.901046405104069</v>
      </c>
      <c r="T76" s="11">
        <v>31.94859974545146</v>
      </c>
      <c r="U76" s="11">
        <v>33.949398970566712</v>
      </c>
      <c r="V76" s="11">
        <v>36.689089618730733</v>
      </c>
      <c r="W76" s="11">
        <v>39.161264498795717</v>
      </c>
      <c r="X76" s="11">
        <v>43.321330472955623</v>
      </c>
      <c r="Y76" s="11">
        <v>47.568182680339348</v>
      </c>
      <c r="Z76" s="11">
        <v>51.281992999313729</v>
      </c>
      <c r="AA76" s="11">
        <v>54.771726356519096</v>
      </c>
      <c r="AB76" s="11">
        <v>58.461980713401424</v>
      </c>
      <c r="AC76" s="11">
        <v>62.635591094853815</v>
      </c>
      <c r="AD76" s="11">
        <v>65.559813124096138</v>
      </c>
      <c r="AE76" s="11">
        <v>72.567706234906183</v>
      </c>
      <c r="AF76" s="11">
        <v>76.156001284959757</v>
      </c>
      <c r="AG76" s="11">
        <v>80.034648892752614</v>
      </c>
      <c r="AH76" s="11">
        <v>84.818484561423602</v>
      </c>
      <c r="AI76" s="11">
        <v>85.318441686074266</v>
      </c>
      <c r="AJ76" s="11">
        <v>88.660623843798234</v>
      </c>
      <c r="AK76" s="11">
        <v>94.38696779743772</v>
      </c>
      <c r="AL76" s="11">
        <v>97.87207709585374</v>
      </c>
      <c r="AM76" s="11">
        <v>98.990213450850831</v>
      </c>
      <c r="AN76" s="11">
        <v>102.12616153232081</v>
      </c>
      <c r="AO76" s="11">
        <v>107.26312572916642</v>
      </c>
      <c r="AP76" s="11">
        <v>118.08818935738805</v>
      </c>
      <c r="AQ76" s="11">
        <v>120.48548554090274</v>
      </c>
      <c r="AR76" s="11">
        <v>130.30832671306371</v>
      </c>
      <c r="AS76" s="11">
        <v>141.74467353478954</v>
      </c>
      <c r="AT76" s="11">
        <v>145.91509702866864</v>
      </c>
      <c r="AU76" s="11">
        <v>146.09365413623661</v>
      </c>
      <c r="AV76" s="11">
        <v>146.12645705341924</v>
      </c>
      <c r="AW76" s="11">
        <v>145.1724575180676</v>
      </c>
      <c r="AX76" s="11">
        <v>144.61384324638573</v>
      </c>
      <c r="AY76" s="11">
        <v>145.30622062939332</v>
      </c>
      <c r="AZ76" s="11">
        <v>151.70789401549274</v>
      </c>
      <c r="BA76" s="11">
        <v>160.25719538872156</v>
      </c>
      <c r="BB76" s="11">
        <v>176.490257955034</v>
      </c>
      <c r="BC76" s="11">
        <v>188.70437589535791</v>
      </c>
      <c r="BD76" s="11">
        <v>196.93113197333315</v>
      </c>
      <c r="BE76" s="11">
        <v>207.12070623602523</v>
      </c>
      <c r="BF76" s="11">
        <v>206.27509604066103</v>
      </c>
      <c r="BG76" s="12">
        <v>226.38142242761893</v>
      </c>
      <c r="BH76" s="13">
        <v>0.1004801348293467</v>
      </c>
      <c r="BI76" s="15">
        <v>4.5431677740906062E-2</v>
      </c>
      <c r="BJ76" s="14">
        <v>6.6810596080338997E-3</v>
      </c>
    </row>
    <row r="77" spans="1:62" x14ac:dyDescent="0.2">
      <c r="A77" s="8" t="s">
        <v>186</v>
      </c>
      <c r="B77" s="8" t="s">
        <v>96</v>
      </c>
      <c r="C77" s="11">
        <v>13.209439858885602</v>
      </c>
      <c r="D77" s="11">
        <v>14.388342102323202</v>
      </c>
      <c r="E77" s="11">
        <v>16.168303497673602</v>
      </c>
      <c r="F77" s="11">
        <v>18.37843920735936</v>
      </c>
      <c r="G77" s="11">
        <v>19.712485837084159</v>
      </c>
      <c r="H77" s="11">
        <v>22.40719916438416</v>
      </c>
      <c r="I77" s="11">
        <v>25.983388019491681</v>
      </c>
      <c r="J77" s="11">
        <v>25.489670403699204</v>
      </c>
      <c r="K77" s="11">
        <v>29.578104226399205</v>
      </c>
      <c r="L77" s="11">
        <v>27.772640210078887</v>
      </c>
      <c r="M77" s="11">
        <v>30.048952092102883</v>
      </c>
      <c r="N77" s="11">
        <v>30.972917535152483</v>
      </c>
      <c r="O77" s="11">
        <v>34.045476916461276</v>
      </c>
      <c r="P77" s="11">
        <v>35.274899612066612</v>
      </c>
      <c r="Q77" s="11">
        <v>36.336381694884068</v>
      </c>
      <c r="R77" s="11">
        <v>34.666439127688307</v>
      </c>
      <c r="S77" s="11">
        <v>33.032650789042513</v>
      </c>
      <c r="T77" s="11">
        <v>31.867138685007436</v>
      </c>
      <c r="U77" s="11">
        <v>33.760778565300363</v>
      </c>
      <c r="V77" s="11">
        <v>29.155553762945125</v>
      </c>
      <c r="W77" s="11">
        <v>27.476170777936936</v>
      </c>
      <c r="X77" s="11">
        <v>27.740619675621975</v>
      </c>
      <c r="Y77" s="11">
        <v>31.972544200822401</v>
      </c>
      <c r="Z77" s="11">
        <v>35.142330344906718</v>
      </c>
      <c r="AA77" s="11">
        <v>37.83883792930736</v>
      </c>
      <c r="AB77" s="11">
        <v>39.94286463716417</v>
      </c>
      <c r="AC77" s="11">
        <v>39.417986945543518</v>
      </c>
      <c r="AD77" s="11">
        <v>47.524212226311199</v>
      </c>
      <c r="AE77" s="11">
        <v>48.796716390702876</v>
      </c>
      <c r="AF77" s="11">
        <v>51.243450933081704</v>
      </c>
      <c r="AG77" s="11">
        <v>57.999294149355826</v>
      </c>
      <c r="AH77" s="11">
        <v>62.451445637124145</v>
      </c>
      <c r="AI77" s="11">
        <v>68.473567908032123</v>
      </c>
      <c r="AJ77" s="11">
        <v>69.233768338098656</v>
      </c>
      <c r="AK77" s="11">
        <v>67.367244768987277</v>
      </c>
      <c r="AL77" s="11">
        <v>66.846292729503332</v>
      </c>
      <c r="AM77" s="11">
        <v>67.695532169323002</v>
      </c>
      <c r="AN77" s="11">
        <v>65.895777721007022</v>
      </c>
      <c r="AO77" s="11">
        <v>67.999157518851703</v>
      </c>
      <c r="AP77" s="11">
        <v>70.295680465924363</v>
      </c>
      <c r="AQ77" s="11">
        <v>70.424867051501423</v>
      </c>
      <c r="AR77" s="11">
        <v>67.536093305990249</v>
      </c>
      <c r="AS77" s="11">
        <v>71.764854680830197</v>
      </c>
      <c r="AT77" s="11">
        <v>74.003942543632647</v>
      </c>
      <c r="AU77" s="11">
        <v>74.499719575435421</v>
      </c>
      <c r="AV77" s="11">
        <v>79.938480061448843</v>
      </c>
      <c r="AW77" s="11">
        <v>80.651462630685188</v>
      </c>
      <c r="AX77" s="11">
        <v>83.095745281427952</v>
      </c>
      <c r="AY77" s="11">
        <v>91.859242927562249</v>
      </c>
      <c r="AZ77" s="11">
        <v>97.308152434328804</v>
      </c>
      <c r="BA77" s="11">
        <v>106.20768065954381</v>
      </c>
      <c r="BB77" s="11">
        <v>116.44395860532204</v>
      </c>
      <c r="BC77" s="11">
        <v>128.86667414720446</v>
      </c>
      <c r="BD77" s="11">
        <v>133.74917265827156</v>
      </c>
      <c r="BE77" s="11">
        <v>140.71496869148152</v>
      </c>
      <c r="BF77" s="11">
        <v>127.22567576926591</v>
      </c>
      <c r="BG77" s="12">
        <v>136.79147815552287</v>
      </c>
      <c r="BH77" s="13">
        <v>7.8133391700853094E-2</v>
      </c>
      <c r="BI77" s="15">
        <v>5.4252596903366701E-2</v>
      </c>
      <c r="BJ77" s="14">
        <v>4.0370451321831459E-3</v>
      </c>
    </row>
    <row r="78" spans="1:62" x14ac:dyDescent="0.2">
      <c r="A78" s="8" t="s">
        <v>186</v>
      </c>
      <c r="B78" s="8" t="s">
        <v>97</v>
      </c>
      <c r="C78" s="11">
        <v>13.092580560011635</v>
      </c>
      <c r="D78" s="11">
        <v>14.966979859034907</v>
      </c>
      <c r="E78" s="11">
        <v>18.022106835692366</v>
      </c>
      <c r="F78" s="11">
        <v>22.43462046749762</v>
      </c>
      <c r="G78" s="11">
        <v>22.039571114955333</v>
      </c>
      <c r="H78" s="11">
        <v>23.927454430596832</v>
      </c>
      <c r="I78" s="11">
        <v>20.685392004016002</v>
      </c>
      <c r="J78" s="11">
        <v>25.934842139636004</v>
      </c>
      <c r="K78" s="11">
        <v>24.215731027977601</v>
      </c>
      <c r="L78" s="11">
        <v>23.900270816957605</v>
      </c>
      <c r="M78" s="11">
        <v>23.516192779032803</v>
      </c>
      <c r="N78" s="11">
        <v>27.866585590910397</v>
      </c>
      <c r="O78" s="11">
        <v>27.964013063477601</v>
      </c>
      <c r="P78" s="11">
        <v>28.4955663572952</v>
      </c>
      <c r="Q78" s="11">
        <v>30.353818222327202</v>
      </c>
      <c r="R78" s="11">
        <v>30.1480878612184</v>
      </c>
      <c r="S78" s="11">
        <v>34.732220373695199</v>
      </c>
      <c r="T78" s="11">
        <v>33.678260882076806</v>
      </c>
      <c r="U78" s="11">
        <v>35.722472721153608</v>
      </c>
      <c r="V78" s="11">
        <v>36.690116185287202</v>
      </c>
      <c r="W78" s="11">
        <v>37.137689265915995</v>
      </c>
      <c r="X78" s="11">
        <v>43.286696243543197</v>
      </c>
      <c r="Y78" s="11">
        <v>44.73927055549521</v>
      </c>
      <c r="Z78" s="11">
        <v>52.092221725964002</v>
      </c>
      <c r="AA78" s="11">
        <v>59.806092586422402</v>
      </c>
      <c r="AB78" s="11">
        <v>69.62332448783441</v>
      </c>
      <c r="AC78" s="11">
        <v>71.150145693457603</v>
      </c>
      <c r="AD78" s="11">
        <v>76.310929867316005</v>
      </c>
      <c r="AE78" s="11">
        <v>83.059396165271991</v>
      </c>
      <c r="AF78" s="11">
        <v>95.677757098909595</v>
      </c>
      <c r="AG78" s="11">
        <v>98.554628650559991</v>
      </c>
      <c r="AH78" s="11">
        <v>98.373015207035209</v>
      </c>
      <c r="AI78" s="11">
        <v>102.40399765730001</v>
      </c>
      <c r="AJ78" s="11">
        <v>101.2021721454</v>
      </c>
      <c r="AK78" s="11">
        <v>99.952506694300013</v>
      </c>
      <c r="AL78" s="11">
        <v>107.09629548941216</v>
      </c>
      <c r="AM78" s="11">
        <v>117.53554014688577</v>
      </c>
      <c r="AN78" s="11">
        <v>111.799605153933</v>
      </c>
      <c r="AO78" s="11">
        <v>103.68147850720679</v>
      </c>
      <c r="AP78" s="11">
        <v>116.19978094642201</v>
      </c>
      <c r="AQ78" s="11">
        <v>127.26686081709265</v>
      </c>
      <c r="AR78" s="11">
        <v>140.29568804943165</v>
      </c>
      <c r="AS78" s="11">
        <v>151.42339294828366</v>
      </c>
      <c r="AT78" s="11">
        <v>163.38444117040302</v>
      </c>
      <c r="AU78" s="11">
        <v>176.678872805433</v>
      </c>
      <c r="AV78" s="11">
        <v>185.33757776346266</v>
      </c>
      <c r="AW78" s="11">
        <v>192.72242848188839</v>
      </c>
      <c r="AX78" s="11">
        <v>191.96076529946004</v>
      </c>
      <c r="AY78" s="11">
        <v>191.43697071930814</v>
      </c>
      <c r="AZ78" s="11">
        <v>190.99177270476309</v>
      </c>
      <c r="BA78" s="11">
        <v>202.76037870179954</v>
      </c>
      <c r="BB78" s="11">
        <v>217.02393348569626</v>
      </c>
      <c r="BC78" s="11">
        <v>228.90444391879231</v>
      </c>
      <c r="BD78" s="11">
        <v>225.20415186749852</v>
      </c>
      <c r="BE78" s="11">
        <v>217.32005757579412</v>
      </c>
      <c r="BF78" s="11">
        <v>211.59327839304865</v>
      </c>
      <c r="BG78" s="12">
        <v>215.68344777753617</v>
      </c>
      <c r="BH78" s="13">
        <v>2.2123022884247723E-2</v>
      </c>
      <c r="BI78" s="15">
        <v>1.1319673479038173E-2</v>
      </c>
      <c r="BJ78" s="14">
        <v>6.3653366765495777E-3</v>
      </c>
    </row>
    <row r="79" spans="1:62" x14ac:dyDescent="0.2">
      <c r="A79" s="8" t="s">
        <v>186</v>
      </c>
      <c r="B79" s="8" t="s">
        <v>98</v>
      </c>
      <c r="C79" s="11">
        <v>24.871254348607639</v>
      </c>
      <c r="D79" s="11">
        <v>29.610809963791748</v>
      </c>
      <c r="E79" s="11">
        <v>32.781864578110998</v>
      </c>
      <c r="F79" s="11">
        <v>36.303338444089029</v>
      </c>
      <c r="G79" s="11">
        <v>42.484064584321999</v>
      </c>
      <c r="H79" s="11">
        <v>49.034028980407783</v>
      </c>
      <c r="I79" s="11">
        <v>52.602322391560506</v>
      </c>
      <c r="J79" s="11">
        <v>54.590029323667068</v>
      </c>
      <c r="K79" s="11">
        <v>67.747556221250903</v>
      </c>
      <c r="L79" s="11">
        <v>68.778507510568602</v>
      </c>
      <c r="M79" s="11">
        <v>75.266172866274843</v>
      </c>
      <c r="N79" s="11">
        <v>84.095876801501035</v>
      </c>
      <c r="O79" s="11">
        <v>96.22548800187721</v>
      </c>
      <c r="P79" s="11">
        <v>103.96394703299323</v>
      </c>
      <c r="Q79" s="11">
        <v>119.18055054843066</v>
      </c>
      <c r="R79" s="11">
        <v>123.4286463187797</v>
      </c>
      <c r="S79" s="11">
        <v>128.72955290569774</v>
      </c>
      <c r="T79" s="11">
        <v>129.11919305547505</v>
      </c>
      <c r="U79" s="11">
        <v>135.34804663015785</v>
      </c>
      <c r="V79" s="11">
        <v>148.03288795179083</v>
      </c>
      <c r="W79" s="11">
        <v>158.92454975022852</v>
      </c>
      <c r="X79" s="11">
        <v>169.98918574977858</v>
      </c>
      <c r="Y79" s="11">
        <v>179.15284217814016</v>
      </c>
      <c r="Z79" s="11">
        <v>204.12211680722137</v>
      </c>
      <c r="AA79" s="11">
        <v>215.48221936558502</v>
      </c>
      <c r="AB79" s="11">
        <v>235.43760050487947</v>
      </c>
      <c r="AC79" s="11">
        <v>263.81890817754788</v>
      </c>
      <c r="AD79" s="11">
        <v>288.34094344213713</v>
      </c>
      <c r="AE79" s="11">
        <v>317.93134732020718</v>
      </c>
      <c r="AF79" s="11">
        <v>343.36615315700567</v>
      </c>
      <c r="AG79" s="11">
        <v>372.71421814604537</v>
      </c>
      <c r="AH79" s="11">
        <v>413.61949392903335</v>
      </c>
      <c r="AI79" s="11">
        <v>438.24577304953027</v>
      </c>
      <c r="AJ79" s="11">
        <v>376.59424226141766</v>
      </c>
      <c r="AK79" s="11">
        <v>410.50476399817256</v>
      </c>
      <c r="AL79" s="11">
        <v>437.20823959080701</v>
      </c>
      <c r="AM79" s="11">
        <v>450.61817962988499</v>
      </c>
      <c r="AN79" s="11">
        <v>468.93522130410281</v>
      </c>
      <c r="AO79" s="11">
        <v>478.29272939563486</v>
      </c>
      <c r="AP79" s="11">
        <v>487.82433402869572</v>
      </c>
      <c r="AQ79" s="11">
        <v>496.44093473799512</v>
      </c>
      <c r="AR79" s="11">
        <v>501.48801143692401</v>
      </c>
      <c r="AS79" s="11">
        <v>513.34617454058753</v>
      </c>
      <c r="AT79" s="11">
        <v>525.87190390722071</v>
      </c>
      <c r="AU79" s="11">
        <v>530.20499392239333</v>
      </c>
      <c r="AV79" s="11">
        <v>586.86619334891066</v>
      </c>
      <c r="AW79" s="11">
        <v>613.70639456577419</v>
      </c>
      <c r="AX79" s="11">
        <v>612.61495712563055</v>
      </c>
      <c r="AY79" s="11">
        <v>619.98918163698204</v>
      </c>
      <c r="AZ79" s="11">
        <v>615.00624444344237</v>
      </c>
      <c r="BA79" s="11">
        <v>622.78044161776552</v>
      </c>
      <c r="BB79" s="11">
        <v>633.17263186072705</v>
      </c>
      <c r="BC79" s="11">
        <v>641.82800083474126</v>
      </c>
      <c r="BD79" s="11">
        <v>659.11041304685136</v>
      </c>
      <c r="BE79" s="11">
        <v>635.3225847431836</v>
      </c>
      <c r="BF79" s="11">
        <v>588.84097121801983</v>
      </c>
      <c r="BG79" s="12">
        <v>603.7605941458072</v>
      </c>
      <c r="BH79" s="13">
        <v>2.8146413636270351E-2</v>
      </c>
      <c r="BI79" s="15">
        <v>-1.6325536303457566E-3</v>
      </c>
      <c r="BJ79" s="14">
        <v>1.7818425536926811E-2</v>
      </c>
    </row>
    <row r="80" spans="1:62" x14ac:dyDescent="0.2">
      <c r="A80" s="8" t="s">
        <v>186</v>
      </c>
      <c r="B80" s="8" t="s">
        <v>99</v>
      </c>
      <c r="C80" s="11">
        <v>2.5346378897937623</v>
      </c>
      <c r="D80" s="11">
        <v>2.595965823222631</v>
      </c>
      <c r="E80" s="11">
        <v>2.6589642158256286</v>
      </c>
      <c r="F80" s="11">
        <v>2.7258554927319802</v>
      </c>
      <c r="G80" s="11">
        <v>2.7858280315631716</v>
      </c>
      <c r="H80" s="11">
        <v>4.6102158284715244</v>
      </c>
      <c r="I80" s="11">
        <v>4.6911379025919997</v>
      </c>
      <c r="J80" s="11">
        <v>4.8656816432139998</v>
      </c>
      <c r="K80" s="11">
        <v>5.1965107929510008</v>
      </c>
      <c r="L80" s="11">
        <v>4.1542948566360005</v>
      </c>
      <c r="M80" s="11">
        <v>4.3117015641909999</v>
      </c>
      <c r="N80" s="11">
        <v>4.1826140503757996</v>
      </c>
      <c r="O80" s="11">
        <v>4.4905749113260001</v>
      </c>
      <c r="P80" s="11">
        <v>4.6159693475370389</v>
      </c>
      <c r="Q80" s="11">
        <v>4.8555768171358009</v>
      </c>
      <c r="R80" s="11">
        <v>4.9422419028429596</v>
      </c>
      <c r="S80" s="11">
        <v>5.1467687008017799</v>
      </c>
      <c r="T80" s="11">
        <v>5.6186425719851405</v>
      </c>
      <c r="U80" s="11">
        <v>5.8173015052621011</v>
      </c>
      <c r="V80" s="11">
        <v>5.5369399585721002</v>
      </c>
      <c r="W80" s="11">
        <v>4.8697013241536</v>
      </c>
      <c r="X80" s="11">
        <v>4.9916568157674011</v>
      </c>
      <c r="Y80" s="11">
        <v>5.5991169988991008</v>
      </c>
      <c r="Z80" s="11">
        <v>5.2017068636948993</v>
      </c>
      <c r="AA80" s="11">
        <v>4.8145838028040009</v>
      </c>
      <c r="AB80" s="11">
        <v>5.3747660217565008</v>
      </c>
      <c r="AC80" s="11">
        <v>5.3624311445288999</v>
      </c>
      <c r="AD80" s="11">
        <v>6.1172798993294002</v>
      </c>
      <c r="AE80" s="11">
        <v>6.1443227472048392</v>
      </c>
      <c r="AF80" s="11">
        <v>6.6660001458523004</v>
      </c>
      <c r="AG80" s="11">
        <v>7.1009644302280597</v>
      </c>
      <c r="AH80" s="11">
        <v>8.6602746932066204</v>
      </c>
      <c r="AI80" s="11">
        <v>8.8869241986387983</v>
      </c>
      <c r="AJ80" s="11">
        <v>9.2576615990885394</v>
      </c>
      <c r="AK80" s="11">
        <v>9.9787238243377985</v>
      </c>
      <c r="AL80" s="11">
        <v>11.485149792165863</v>
      </c>
      <c r="AM80" s="11">
        <v>11.215265872265361</v>
      </c>
      <c r="AN80" s="11">
        <v>11.988150905927784</v>
      </c>
      <c r="AO80" s="11">
        <v>11.92478689689896</v>
      </c>
      <c r="AP80" s="11">
        <v>11.743993416302901</v>
      </c>
      <c r="AQ80" s="11">
        <v>13.607241155715363</v>
      </c>
      <c r="AR80" s="11">
        <v>13.869732731273842</v>
      </c>
      <c r="AS80" s="11">
        <v>14.714534499549741</v>
      </c>
      <c r="AT80" s="11">
        <v>13.55575764359636</v>
      </c>
      <c r="AU80" s="11">
        <v>13.95834633688948</v>
      </c>
      <c r="AV80" s="11">
        <v>13.999476151990811</v>
      </c>
      <c r="AW80" s="11">
        <v>16.364737048814245</v>
      </c>
      <c r="AX80" s="11">
        <v>18.210265150897467</v>
      </c>
      <c r="AY80" s="11">
        <v>15.934588641551954</v>
      </c>
      <c r="AZ80" s="11">
        <v>19.635055038741719</v>
      </c>
      <c r="BA80" s="11">
        <v>21.614767201700825</v>
      </c>
      <c r="BB80" s="11">
        <v>24.735334253988</v>
      </c>
      <c r="BC80" s="11">
        <v>24.419651347500004</v>
      </c>
      <c r="BD80" s="11">
        <v>23.417017913182406</v>
      </c>
      <c r="BE80" s="11">
        <v>25.313530211299998</v>
      </c>
      <c r="BF80" s="11">
        <v>23.797921941504406</v>
      </c>
      <c r="BG80" s="12">
        <v>22.810807240956564</v>
      </c>
      <c r="BH80" s="13">
        <v>-3.8852944409036083E-2</v>
      </c>
      <c r="BI80" s="15">
        <v>3.3768185060034428E-2</v>
      </c>
      <c r="BJ80" s="14">
        <v>6.7320171969026822E-4</v>
      </c>
    </row>
    <row r="81" spans="1:62" x14ac:dyDescent="0.2">
      <c r="A81" s="8" t="s">
        <v>186</v>
      </c>
      <c r="B81" s="8" t="s">
        <v>100</v>
      </c>
      <c r="C81" s="11">
        <v>18.847525698326141</v>
      </c>
      <c r="D81" s="11">
        <v>20.038235221373004</v>
      </c>
      <c r="E81" s="11">
        <v>21.790530145541393</v>
      </c>
      <c r="F81" s="11">
        <v>23.867890323154739</v>
      </c>
      <c r="G81" s="11">
        <v>25.229035768384154</v>
      </c>
      <c r="H81" s="11">
        <v>27.556515560951329</v>
      </c>
      <c r="I81" s="11">
        <v>33.857983764089468</v>
      </c>
      <c r="J81" s="11">
        <v>35.344837677573253</v>
      </c>
      <c r="K81" s="11">
        <v>41.496921582614135</v>
      </c>
      <c r="L81" s="11">
        <v>38.576296912783022</v>
      </c>
      <c r="M81" s="11">
        <v>41.849872726949037</v>
      </c>
      <c r="N81" s="11">
        <v>52.214745094931828</v>
      </c>
      <c r="O81" s="11">
        <v>57.13257223682799</v>
      </c>
      <c r="P81" s="11">
        <v>65.319394954633495</v>
      </c>
      <c r="Q81" s="11">
        <v>67.707025098427863</v>
      </c>
      <c r="R81" s="11">
        <v>73.621853089161377</v>
      </c>
      <c r="S81" s="11">
        <v>64.774069150811215</v>
      </c>
      <c r="T81" s="11">
        <v>67.849064165941599</v>
      </c>
      <c r="U81" s="11">
        <v>72.746809574450168</v>
      </c>
      <c r="V81" s="11">
        <v>74.704614188027222</v>
      </c>
      <c r="W81" s="11">
        <v>73.72730715651214</v>
      </c>
      <c r="X81" s="11">
        <v>85.495524147690361</v>
      </c>
      <c r="Y81" s="11">
        <v>90.562269059015136</v>
      </c>
      <c r="Z81" s="11">
        <v>106.83757871687672</v>
      </c>
      <c r="AA81" s="11">
        <v>116.76565809631998</v>
      </c>
      <c r="AB81" s="11">
        <v>120.1167448988587</v>
      </c>
      <c r="AC81" s="11">
        <v>128.41787466283455</v>
      </c>
      <c r="AD81" s="11">
        <v>138.33787190188679</v>
      </c>
      <c r="AE81" s="11">
        <v>149.71495401112969</v>
      </c>
      <c r="AF81" s="11">
        <v>158.50251469496226</v>
      </c>
      <c r="AG81" s="11">
        <v>168.95443495232965</v>
      </c>
      <c r="AH81" s="11">
        <v>176.7498778461927</v>
      </c>
      <c r="AI81" s="11">
        <v>191.86862152968249</v>
      </c>
      <c r="AJ81" s="11">
        <v>203.97165894201541</v>
      </c>
      <c r="AK81" s="11">
        <v>214.82072285431931</v>
      </c>
      <c r="AL81" s="11">
        <v>232.35747424046909</v>
      </c>
      <c r="AM81" s="11">
        <v>230.14575559669063</v>
      </c>
      <c r="AN81" s="11">
        <v>239.68273224453642</v>
      </c>
      <c r="AO81" s="11">
        <v>248.91813816136559</v>
      </c>
      <c r="AP81" s="11">
        <v>258.87516002395125</v>
      </c>
      <c r="AQ81" s="11">
        <v>264.13382331338278</v>
      </c>
      <c r="AR81" s="11">
        <v>273.24536115798651</v>
      </c>
      <c r="AS81" s="11">
        <v>275.08760520329918</v>
      </c>
      <c r="AT81" s="11">
        <v>261.89286986478487</v>
      </c>
      <c r="AU81" s="11">
        <v>248.33555385226995</v>
      </c>
      <c r="AV81" s="11">
        <v>267.96976094157492</v>
      </c>
      <c r="AW81" s="11">
        <v>272.97508035730942</v>
      </c>
      <c r="AX81" s="11">
        <v>266.79304084102398</v>
      </c>
      <c r="AY81" s="11">
        <v>268.40291057383183</v>
      </c>
      <c r="AZ81" s="11">
        <v>275.27984370077058</v>
      </c>
      <c r="BA81" s="11">
        <v>275.52473518320699</v>
      </c>
      <c r="BB81" s="11">
        <v>280.75633784166479</v>
      </c>
      <c r="BC81" s="11">
        <v>286.7462885517553</v>
      </c>
      <c r="BD81" s="11">
        <v>284.68959335981242</v>
      </c>
      <c r="BE81" s="11">
        <v>279.13321612719147</v>
      </c>
      <c r="BF81" s="11">
        <v>264.60077745185686</v>
      </c>
      <c r="BG81" s="12">
        <v>279.23449320965278</v>
      </c>
      <c r="BH81" s="13">
        <v>5.8196131979964649E-2</v>
      </c>
      <c r="BI81" s="15">
        <v>2.2697115038128324E-3</v>
      </c>
      <c r="BJ81" s="14">
        <v>8.2408806948340088E-3</v>
      </c>
    </row>
    <row r="82" spans="1:62" x14ac:dyDescent="0.2">
      <c r="A82" s="8" t="s">
        <v>186</v>
      </c>
      <c r="B82" s="8" t="s">
        <v>101</v>
      </c>
      <c r="C82" s="11">
        <v>7.3668859639999997</v>
      </c>
      <c r="D82" s="11">
        <v>8.7439073650000019</v>
      </c>
      <c r="E82" s="11">
        <v>9.9006741540000007</v>
      </c>
      <c r="F82" s="11">
        <v>12.985646962000001</v>
      </c>
      <c r="G82" s="11">
        <v>14.063613007000001</v>
      </c>
      <c r="H82" s="11">
        <v>16.258675998899999</v>
      </c>
      <c r="I82" s="11">
        <v>17.899369072659997</v>
      </c>
      <c r="J82" s="11">
        <v>22.296594282050403</v>
      </c>
      <c r="K82" s="11">
        <v>23.616328170485602</v>
      </c>
      <c r="L82" s="11">
        <v>24.276611492358398</v>
      </c>
      <c r="M82" s="11">
        <v>26.112678511384001</v>
      </c>
      <c r="N82" s="11">
        <v>27.577938943464002</v>
      </c>
      <c r="O82" s="11">
        <v>30.8912527093288</v>
      </c>
      <c r="P82" s="11">
        <v>34.075425807708001</v>
      </c>
      <c r="Q82" s="11">
        <v>35.61100244826001</v>
      </c>
      <c r="R82" s="11">
        <v>37.366350474880001</v>
      </c>
      <c r="S82" s="11">
        <v>36.080983707991997</v>
      </c>
      <c r="T82" s="11">
        <v>35.691915354512801</v>
      </c>
      <c r="U82" s="11">
        <v>39.327768135064801</v>
      </c>
      <c r="V82" s="11">
        <v>43.278900388055995</v>
      </c>
      <c r="W82" s="11">
        <v>46.060459689284805</v>
      </c>
      <c r="X82" s="11">
        <v>47.775916189507797</v>
      </c>
      <c r="Y82" s="11">
        <v>56.421785444508039</v>
      </c>
      <c r="Z82" s="11">
        <v>63.768148147322449</v>
      </c>
      <c r="AA82" s="11">
        <v>74.00915306749387</v>
      </c>
      <c r="AB82" s="11">
        <v>89.400789278260746</v>
      </c>
      <c r="AC82" s="11">
        <v>99.095497603828193</v>
      </c>
      <c r="AD82" s="11">
        <v>108.67058486695015</v>
      </c>
      <c r="AE82" s="11">
        <v>122.54510149226645</v>
      </c>
      <c r="AF82" s="11">
        <v>137.31193258581186</v>
      </c>
      <c r="AG82" s="11">
        <v>154.0935871264989</v>
      </c>
      <c r="AH82" s="11">
        <v>172.01769334371582</v>
      </c>
      <c r="AI82" s="11">
        <v>178.76857163323774</v>
      </c>
      <c r="AJ82" s="11">
        <v>162.54276823834158</v>
      </c>
      <c r="AK82" s="11">
        <v>168.625943109373</v>
      </c>
      <c r="AL82" s="11">
        <v>169.65466593921218</v>
      </c>
      <c r="AM82" s="11">
        <v>176.66047079150627</v>
      </c>
      <c r="AN82" s="11">
        <v>187.87674342896236</v>
      </c>
      <c r="AO82" s="11">
        <v>197.31596918437242</v>
      </c>
      <c r="AP82" s="11">
        <v>216.15990840640507</v>
      </c>
      <c r="AQ82" s="11">
        <v>223.89735377606212</v>
      </c>
      <c r="AR82" s="11">
        <v>225.757364217504</v>
      </c>
      <c r="AS82" s="11">
        <v>234.51931443798142</v>
      </c>
      <c r="AT82" s="11">
        <v>235.83469634912242</v>
      </c>
      <c r="AU82" s="11">
        <v>235.89270997556633</v>
      </c>
      <c r="AV82" s="11">
        <v>248.80329280611042</v>
      </c>
      <c r="AW82" s="11">
        <v>249.27057856105904</v>
      </c>
      <c r="AX82" s="11">
        <v>266.68593464162325</v>
      </c>
      <c r="AY82" s="11">
        <v>265.76140831640197</v>
      </c>
      <c r="AZ82" s="11">
        <v>273.6624809044244</v>
      </c>
      <c r="BA82" s="11">
        <v>281.07715000586859</v>
      </c>
      <c r="BB82" s="11">
        <v>286.80561579459533</v>
      </c>
      <c r="BC82" s="11">
        <v>287.5114557818377</v>
      </c>
      <c r="BD82" s="11">
        <v>293.18253509717363</v>
      </c>
      <c r="BE82" s="11">
        <v>288.39612644874779</v>
      </c>
      <c r="BF82" s="11">
        <v>270.00449181975063</v>
      </c>
      <c r="BG82" s="12">
        <v>269.37665399485854</v>
      </c>
      <c r="BH82" s="13">
        <v>4.0806878614585429E-4</v>
      </c>
      <c r="BI82" s="15">
        <v>7.7873280983855597E-3</v>
      </c>
      <c r="BJ82" s="14">
        <v>7.9499521782879466E-3</v>
      </c>
    </row>
    <row r="83" spans="1:62" x14ac:dyDescent="0.2">
      <c r="A83" s="8" t="s">
        <v>186</v>
      </c>
      <c r="B83" s="8" t="s">
        <v>102</v>
      </c>
      <c r="C83" s="11">
        <v>8.2264654826344525</v>
      </c>
      <c r="D83" s="11">
        <v>13.943996822971076</v>
      </c>
      <c r="E83" s="11">
        <v>19.045887619325221</v>
      </c>
      <c r="F83" s="11">
        <v>19.795273947433241</v>
      </c>
      <c r="G83" s="11">
        <v>23.276364618104353</v>
      </c>
      <c r="H83" s="11">
        <v>24.282179872480651</v>
      </c>
      <c r="I83" s="11">
        <v>21.845811783101801</v>
      </c>
      <c r="J83" s="11">
        <v>21.11919730161128</v>
      </c>
      <c r="K83" s="11">
        <v>22.700246508560802</v>
      </c>
      <c r="L83" s="11">
        <v>17.295286477767441</v>
      </c>
      <c r="M83" s="11">
        <v>19.762352166136182</v>
      </c>
      <c r="N83" s="11">
        <v>12.052431432646845</v>
      </c>
      <c r="O83" s="11">
        <v>12.863038280653736</v>
      </c>
      <c r="P83" s="11">
        <v>13.07570627025752</v>
      </c>
      <c r="Q83" s="11">
        <v>13.89414917780177</v>
      </c>
      <c r="R83" s="11">
        <v>14.939786599705243</v>
      </c>
      <c r="S83" s="11">
        <v>15.196125101035097</v>
      </c>
      <c r="T83" s="11">
        <v>16.357117667151471</v>
      </c>
      <c r="U83" s="11">
        <v>17.338861057955501</v>
      </c>
      <c r="V83" s="11">
        <v>17.19853794145784</v>
      </c>
      <c r="W83" s="11">
        <v>17.432023988718381</v>
      </c>
      <c r="X83" s="11">
        <v>19.028281083523613</v>
      </c>
      <c r="Y83" s="11">
        <v>21.531364861141665</v>
      </c>
      <c r="Z83" s="11">
        <v>20.982772570311113</v>
      </c>
      <c r="AA83" s="11">
        <v>17.929745766037993</v>
      </c>
      <c r="AB83" s="11">
        <v>17.956835930797684</v>
      </c>
      <c r="AC83" s="11">
        <v>17.529964745744312</v>
      </c>
      <c r="AD83" s="11">
        <v>18.435966837657535</v>
      </c>
      <c r="AE83" s="11">
        <v>20.684662847600002</v>
      </c>
      <c r="AF83" s="11">
        <v>23.0691610328</v>
      </c>
      <c r="AG83" s="11">
        <v>27.414227980221554</v>
      </c>
      <c r="AH83" s="11">
        <v>31.39410890632923</v>
      </c>
      <c r="AI83" s="11">
        <v>38.030811537594758</v>
      </c>
      <c r="AJ83" s="11">
        <v>41.52215049122826</v>
      </c>
      <c r="AK83" s="11">
        <v>40.61500122403713</v>
      </c>
      <c r="AL83" s="11">
        <v>47.49222200549579</v>
      </c>
      <c r="AM83" s="11">
        <v>51.942190584893972</v>
      </c>
      <c r="AN83" s="11">
        <v>58.141932212137775</v>
      </c>
      <c r="AO83" s="11">
        <v>63.526914504904774</v>
      </c>
      <c r="AP83" s="11">
        <v>82.000943835213107</v>
      </c>
      <c r="AQ83" s="11">
        <v>87.548015940238798</v>
      </c>
      <c r="AR83" s="11">
        <v>73.448196015188913</v>
      </c>
      <c r="AS83" s="11">
        <v>80.447920304544311</v>
      </c>
      <c r="AT83" s="11">
        <v>105.19008867660011</v>
      </c>
      <c r="AU83" s="11">
        <v>103.31391839714706</v>
      </c>
      <c r="AV83" s="11">
        <v>122.82911251847501</v>
      </c>
      <c r="AW83" s="11">
        <v>132.11411047185842</v>
      </c>
      <c r="AX83" s="11">
        <v>129.72532505374576</v>
      </c>
      <c r="AY83" s="11">
        <v>134.49029094280473</v>
      </c>
      <c r="AZ83" s="11">
        <v>150.97983649768375</v>
      </c>
      <c r="BA83" s="11">
        <v>184.19449480573596</v>
      </c>
      <c r="BB83" s="11">
        <v>198.6999997037347</v>
      </c>
      <c r="BC83" s="11">
        <v>200.41590906012743</v>
      </c>
      <c r="BD83" s="11">
        <v>241.88851758831299</v>
      </c>
      <c r="BE83" s="11">
        <v>292.60035379006621</v>
      </c>
      <c r="BF83" s="11">
        <v>276.31911114955477</v>
      </c>
      <c r="BG83" s="12">
        <v>272.69526506312445</v>
      </c>
      <c r="BH83" s="13">
        <v>-1.0410918590541773E-2</v>
      </c>
      <c r="BI83" s="15">
        <v>7.5159357804474913E-2</v>
      </c>
      <c r="BJ83" s="14">
        <v>8.0478923631547277E-3</v>
      </c>
    </row>
    <row r="84" spans="1:62" x14ac:dyDescent="0.2">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c r="BF84" s="12"/>
      <c r="BG84" s="13"/>
      <c r="BH84" s="15"/>
      <c r="BI84" s="14"/>
    </row>
    <row r="85" spans="1:62" s="25" customFormat="1" x14ac:dyDescent="0.2">
      <c r="A85" s="22"/>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c r="BB85" s="23"/>
      <c r="BC85" s="23"/>
      <c r="BD85" s="23"/>
      <c r="BE85" s="23"/>
      <c r="BF85" s="23"/>
      <c r="BG85" s="24"/>
      <c r="BH85" s="24"/>
      <c r="BI85" s="24"/>
    </row>
    <row r="86" spans="1:62" x14ac:dyDescent="0.2">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2"/>
      <c r="BG86" s="15"/>
      <c r="BH86" s="15"/>
      <c r="BI86" s="15"/>
    </row>
    <row r="87" spans="1:62" x14ac:dyDescent="0.2">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c r="BF87" s="12"/>
      <c r="BG87" s="15"/>
      <c r="BH87" s="15"/>
      <c r="BI87" s="15"/>
    </row>
    <row r="88" spans="1:62" x14ac:dyDescent="0.2">
      <c r="A88" s="26"/>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17"/>
      <c r="BG88" s="28"/>
      <c r="BH88" s="28"/>
      <c r="BI88" s="28"/>
    </row>
    <row r="89" spans="1:62" x14ac:dyDescent="0.2">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30"/>
      <c r="BG89" s="13"/>
      <c r="BH89" s="29"/>
      <c r="BI89" s="29"/>
    </row>
    <row r="90" spans="1:62" x14ac:dyDescent="0.2">
      <c r="A90" s="31"/>
      <c r="BH90" s="32"/>
    </row>
    <row r="91" spans="1:62" x14ac:dyDescent="0.2">
      <c r="A91" s="33"/>
      <c r="BG91" s="13"/>
    </row>
    <row r="92" spans="1:62" x14ac:dyDescent="0.2">
      <c r="A92" s="34"/>
      <c r="BG92" s="13"/>
    </row>
    <row r="93" spans="1:62" x14ac:dyDescent="0.2">
      <c r="A93" s="35"/>
      <c r="BG93" s="13"/>
    </row>
    <row r="94" spans="1:62" x14ac:dyDescent="0.2">
      <c r="A94" s="36"/>
      <c r="BG94" s="13"/>
    </row>
    <row r="95" spans="1:62" x14ac:dyDescent="0.2">
      <c r="A95" s="31"/>
      <c r="BG95" s="13"/>
    </row>
    <row r="96" spans="1:62" x14ac:dyDescent="0.2">
      <c r="A96" s="34"/>
      <c r="BG96" s="13"/>
    </row>
    <row r="97" spans="1:59" x14ac:dyDescent="0.2">
      <c r="A97" s="31"/>
      <c r="BG97" s="13"/>
    </row>
    <row r="98" spans="1:59" x14ac:dyDescent="0.2">
      <c r="A98" s="37"/>
      <c r="BG98" s="13"/>
    </row>
    <row r="99" spans="1:59" x14ac:dyDescent="0.2">
      <c r="BG99" s="13"/>
    </row>
    <row r="100" spans="1:59" x14ac:dyDescent="0.2">
      <c r="BG100" s="13"/>
    </row>
    <row r="101" spans="1:59" x14ac:dyDescent="0.2">
      <c r="BG101" s="13"/>
    </row>
    <row r="102" spans="1:59" x14ac:dyDescent="0.2">
      <c r="BG102" s="13"/>
    </row>
    <row r="103" spans="1:59" x14ac:dyDescent="0.2">
      <c r="BG103" s="13"/>
    </row>
    <row r="104" spans="1:59" x14ac:dyDescent="0.2">
      <c r="BG104" s="13"/>
    </row>
    <row r="105" spans="1:59" x14ac:dyDescent="0.2">
      <c r="BG105" s="13"/>
    </row>
    <row r="106" spans="1:59" x14ac:dyDescent="0.2">
      <c r="BG106" s="13"/>
    </row>
    <row r="107" spans="1:59" x14ac:dyDescent="0.2">
      <c r="BG107" s="13"/>
    </row>
    <row r="108" spans="1:59" x14ac:dyDescent="0.2">
      <c r="BG108" s="13"/>
    </row>
    <row r="109" spans="1:59" x14ac:dyDescent="0.2">
      <c r="BG109" s="13"/>
    </row>
    <row r="110" spans="1:59" x14ac:dyDescent="0.2">
      <c r="BG110" s="13"/>
    </row>
    <row r="111" spans="1:59" x14ac:dyDescent="0.2">
      <c r="BG111" s="13"/>
    </row>
    <row r="112" spans="1:59" x14ac:dyDescent="0.2">
      <c r="BG112" s="13"/>
    </row>
    <row r="113" spans="59:59" x14ac:dyDescent="0.2">
      <c r="BG113" s="13"/>
    </row>
    <row r="114" spans="59:59" x14ac:dyDescent="0.2">
      <c r="BG114" s="13"/>
    </row>
    <row r="115" spans="59:59" x14ac:dyDescent="0.2">
      <c r="BG115" s="13"/>
    </row>
    <row r="116" spans="59:59" x14ac:dyDescent="0.2">
      <c r="BG116" s="13"/>
    </row>
    <row r="117" spans="59:59" x14ac:dyDescent="0.2">
      <c r="BG117" s="13"/>
    </row>
    <row r="118" spans="59:59" x14ac:dyDescent="0.2">
      <c r="BG118" s="13"/>
    </row>
    <row r="119" spans="59:59" x14ac:dyDescent="0.2">
      <c r="BG119" s="13"/>
    </row>
    <row r="120" spans="59:59" x14ac:dyDescent="0.2">
      <c r="BG120" s="13"/>
    </row>
    <row r="121" spans="59:59" x14ac:dyDescent="0.2">
      <c r="BG121" s="13"/>
    </row>
    <row r="122" spans="59:59" x14ac:dyDescent="0.2">
      <c r="BG122" s="13"/>
    </row>
    <row r="123" spans="59:59" x14ac:dyDescent="0.2">
      <c r="BG123" s="13"/>
    </row>
    <row r="124" spans="59:59" x14ac:dyDescent="0.2">
      <c r="BG124" s="13"/>
    </row>
    <row r="125" spans="59:59" x14ac:dyDescent="0.2">
      <c r="BG125" s="13"/>
    </row>
    <row r="126" spans="59:59" x14ac:dyDescent="0.2">
      <c r="BG126" s="13"/>
    </row>
    <row r="127" spans="59:59" x14ac:dyDescent="0.2">
      <c r="BG127" s="13"/>
    </row>
    <row r="128" spans="59:59" x14ac:dyDescent="0.2">
      <c r="BG128" s="13"/>
    </row>
    <row r="129" spans="59:59" x14ac:dyDescent="0.2">
      <c r="BG129" s="13"/>
    </row>
    <row r="130" spans="59:59" x14ac:dyDescent="0.2">
      <c r="BG130" s="13"/>
    </row>
    <row r="131" spans="59:59" x14ac:dyDescent="0.2">
      <c r="BG131" s="13"/>
    </row>
    <row r="132" spans="59:59" x14ac:dyDescent="0.2">
      <c r="BG132" s="13"/>
    </row>
    <row r="133" spans="59:59" x14ac:dyDescent="0.2">
      <c r="BG133" s="13"/>
    </row>
    <row r="134" spans="59:59" x14ac:dyDescent="0.2">
      <c r="BG134" s="13"/>
    </row>
    <row r="135" spans="59:59" x14ac:dyDescent="0.2">
      <c r="BG135" s="13"/>
    </row>
    <row r="136" spans="59:59" x14ac:dyDescent="0.2">
      <c r="BG136" s="13"/>
    </row>
    <row r="137" spans="59:59" x14ac:dyDescent="0.2">
      <c r="BG137" s="13"/>
    </row>
    <row r="138" spans="59:59" x14ac:dyDescent="0.2">
      <c r="BG138" s="13"/>
    </row>
  </sheetData>
  <mergeCells count="1">
    <mergeCell ref="BG2:BH2"/>
  </mergeCells>
  <phoneticPr fontId="13" type="noConversion"/>
  <conditionalFormatting sqref="BH4:BJ4 BH90 BH85:BH88 BG89 BG91:BG138 BH5:BI6 BI7:BI45 BI47:BI53 BH7:BH53 BG84:BI84 BH67:BJ83 BH54:BI66 BJ5:BJ66">
    <cfRule type="cellIs" dxfId="89" priority="41" operator="lessThanOrEqual">
      <formula>0</formula>
    </cfRule>
    <cfRule type="cellIs" dxfId="88" priority="42" operator="greaterThan">
      <formula>0</formula>
    </cfRule>
  </conditionalFormatting>
  <conditionalFormatting sqref="BI47 BH4:BJ4">
    <cfRule type="cellIs" dxfId="87" priority="39" operator="lessThanOrEqual">
      <formula>0</formula>
    </cfRule>
    <cfRule type="cellIs" dxfId="86" priority="40" operator="greaterThan">
      <formula>0</formula>
    </cfRule>
  </conditionalFormatting>
  <conditionalFormatting sqref="BI46">
    <cfRule type="cellIs" dxfId="85" priority="37" operator="lessThanOrEqual">
      <formula>0</formula>
    </cfRule>
    <cfRule type="cellIs" dxfId="84" priority="38" operator="greaterThan">
      <formula>0</formula>
    </cfRule>
  </conditionalFormatting>
  <conditionalFormatting sqref="BG85:BG88">
    <cfRule type="cellIs" dxfId="83" priority="3" operator="lessThanOrEqual">
      <formula>0</formula>
    </cfRule>
    <cfRule type="cellIs" dxfId="82" priority="4" operator="greaterThan">
      <formula>0</formula>
    </cfRule>
  </conditionalFormatting>
  <conditionalFormatting sqref="BI85:BI88">
    <cfRule type="cellIs" dxfId="81" priority="1" operator="lessThanOrEqual">
      <formula>0</formula>
    </cfRule>
    <cfRule type="cellIs" dxfId="80" priority="2" operator="greaterThan">
      <formula>0</formula>
    </cfRule>
  </conditionalFormatting>
  <pageMargins left="0.7" right="0.7" top="0.75" bottom="0.75" header="0.3" footer="0.3"/>
  <pageSetup orientation="portrait"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66B10-4849-41F3-AAC0-AFD53D5B06DE}">
  <dimension ref="A1:F17"/>
  <sheetViews>
    <sheetView workbookViewId="0">
      <selection activeCell="C2" sqref="C2"/>
    </sheetView>
  </sheetViews>
  <sheetFormatPr defaultRowHeight="15" x14ac:dyDescent="0.25"/>
  <cols>
    <col min="1" max="1" width="22" bestFit="1" customWidth="1"/>
    <col min="2" max="2" width="10.42578125" customWidth="1"/>
    <col min="3" max="3" width="12" customWidth="1"/>
    <col min="4" max="5" width="26.28515625" bestFit="1" customWidth="1"/>
    <col min="6" max="6" width="17.42578125" bestFit="1" customWidth="1"/>
  </cols>
  <sheetData>
    <row r="1" spans="1:6" x14ac:dyDescent="0.25">
      <c r="A1" s="51" t="s">
        <v>180</v>
      </c>
      <c r="B1" s="52" t="s">
        <v>178</v>
      </c>
      <c r="C1" s="52" t="s">
        <v>212</v>
      </c>
      <c r="E1" s="55" t="s">
        <v>180</v>
      </c>
      <c r="F1" s="55" t="s">
        <v>213</v>
      </c>
    </row>
    <row r="2" spans="1:6" x14ac:dyDescent="0.25">
      <c r="A2" s="49" t="s">
        <v>186</v>
      </c>
      <c r="B2" s="49" t="s">
        <v>88</v>
      </c>
      <c r="C2" s="44">
        <f>IF(TABLE!BJ69&gt;=1%, _xlfn.XLOOKUP(B2,Table4[COUNTRY],Table4[Share 2021]))</f>
        <v>0.31055977778944399</v>
      </c>
      <c r="E2" s="56" t="str" cm="1">
        <f t="array" ref="E2:E8">_xlfn.UNIQUE(Table5[REGION])</f>
        <v>ASIA PACIFIC</v>
      </c>
      <c r="F2" s="57" cm="1">
        <f t="array" ref="F2">SUMPRODUCT((Table5[REGION]=E2)*Table5[SHARE 2021])</f>
        <v>0.46261356032320822</v>
      </c>
    </row>
    <row r="3" spans="1:6" x14ac:dyDescent="0.25">
      <c r="A3" s="50" t="s">
        <v>181</v>
      </c>
      <c r="B3" s="47" t="s">
        <v>7</v>
      </c>
      <c r="C3" s="44">
        <f>IF(TABLE!BJ6&gt;=1%, _xlfn.XLOOKUP(B3,Table4[COUNTRY],Table4[Share 2021]))</f>
        <v>0.13874092437012162</v>
      </c>
      <c r="E3" s="56" t="str">
        <v>NORTH AMERICA</v>
      </c>
      <c r="F3" s="57" cm="1">
        <f t="array" ref="F3">SUMPRODUCT((Table5[REGION]=E3)*Table5[SHARE 2021])</f>
        <v>0.16533528983688708</v>
      </c>
    </row>
    <row r="4" spans="1:6" x14ac:dyDescent="0.25">
      <c r="A4" s="49" t="s">
        <v>186</v>
      </c>
      <c r="B4" s="49" t="s">
        <v>90</v>
      </c>
      <c r="C4" s="44">
        <f>IF(TABLE!BJ71&gt;=1%, _xlfn.XLOOKUP(B4,Table4[COUNTRY],Table4[Share 2021]))</f>
        <v>7.5340229544234069E-2</v>
      </c>
      <c r="E4" s="56" t="str">
        <v>CIS</v>
      </c>
      <c r="F4" s="57" cm="1">
        <f t="array" ref="F4">SUMPRODUCT((Table5[REGION]=E4)*Table5[SHARE 2021])</f>
        <v>4.6669080880754055E-2</v>
      </c>
    </row>
    <row r="5" spans="1:6" x14ac:dyDescent="0.25">
      <c r="A5" s="49" t="s">
        <v>183</v>
      </c>
      <c r="B5" s="49" t="s">
        <v>59</v>
      </c>
      <c r="C5" s="44">
        <f>IF(TABLE!BJ51&gt;=1%, _xlfn.XLOOKUP(B5,Table4[COUNTRY],Table4[Share 2021]))</f>
        <v>4.6669080880754055E-2</v>
      </c>
      <c r="E5" s="56" t="str">
        <v>MIDDLE EAST</v>
      </c>
      <c r="F5" s="57" cm="1">
        <f t="array" ref="F5">SUMPRODUCT((Table5[REGION]=E5)*Table5[SHARE 2021])</f>
        <v>3.6472461961641979E-2</v>
      </c>
    </row>
    <row r="6" spans="1:6" x14ac:dyDescent="0.25">
      <c r="A6" s="49" t="s">
        <v>186</v>
      </c>
      <c r="B6" s="49" t="s">
        <v>92</v>
      </c>
      <c r="C6" s="44">
        <f>IF(TABLE!BJ73&gt;=1%, _xlfn.XLOOKUP(B6,Table4[COUNTRY],Table4[Share 2021]))</f>
        <v>3.1097246657770403E-2</v>
      </c>
      <c r="E6" s="56" t="str">
        <v>EUROPE</v>
      </c>
      <c r="F6" s="57" cm="1">
        <f t="array" ref="F6">SUMPRODUCT((Table5[REGION]=E6)*Table5[SHARE 2021])</f>
        <v>3.0461563765764532E-2</v>
      </c>
    </row>
    <row r="7" spans="1:6" x14ac:dyDescent="0.25">
      <c r="A7" s="53" t="s">
        <v>184</v>
      </c>
      <c r="B7" s="54" t="s">
        <v>66</v>
      </c>
      <c r="C7" s="44">
        <f>IF(TABLE!BJ54&gt;=1%, _xlfn.XLOOKUP(B7,Table4[COUNTRY],Table4[Share 2021]))</f>
        <v>1.9493175830162697E-2</v>
      </c>
      <c r="E7" s="56" t="str">
        <v>AFRICA</v>
      </c>
      <c r="F7" s="57" cm="1">
        <f t="array" ref="F7">SUMPRODUCT((Table5[REGION]=E7)*Table5[SHARE 2021])</f>
        <v>1.2953480583180035E-2</v>
      </c>
    </row>
    <row r="8" spans="1:6" x14ac:dyDescent="0.25">
      <c r="A8" s="49" t="s">
        <v>182</v>
      </c>
      <c r="B8" s="49" t="s">
        <v>31</v>
      </c>
      <c r="C8" s="44">
        <f>IF(TABLE!BJ25&gt;=1%, _xlfn.XLOOKUP(B8,Table4[COUNTRY],Table4[Share 2021]))</f>
        <v>1.8560201879289636E-2</v>
      </c>
      <c r="E8" s="56" t="str">
        <v>SOUTH &amp; CENTRAL AMERICA</v>
      </c>
      <c r="F8" s="57" cm="1">
        <f t="array" ref="F8">SUMPRODUCT((Table5[REGION]=E8)*Table5[SHARE 2021])</f>
        <v>1.2885379670807516E-2</v>
      </c>
    </row>
    <row r="9" spans="1:6" x14ac:dyDescent="0.25">
      <c r="A9" s="49" t="s">
        <v>186</v>
      </c>
      <c r="B9" s="49" t="s">
        <v>98</v>
      </c>
      <c r="C9" s="44">
        <f>IF(TABLE!BJ79&gt;=1%, _xlfn.XLOOKUP(B9,Table4[COUNTRY],Table4[Share 2021]))</f>
        <v>1.7818425536926811E-2</v>
      </c>
    </row>
    <row r="10" spans="1:6" x14ac:dyDescent="0.25">
      <c r="A10" s="50" t="s">
        <v>184</v>
      </c>
      <c r="B10" s="47" t="s">
        <v>72</v>
      </c>
      <c r="C10" s="44">
        <f>IF(TABLE!BJ60&gt;=1%, _xlfn.XLOOKUP(B10,Table4[COUNTRY],Table4[Share 2021]))</f>
        <v>1.6979286131479282E-2</v>
      </c>
    </row>
    <row r="11" spans="1:6" x14ac:dyDescent="0.25">
      <c r="A11" s="53" t="s">
        <v>186</v>
      </c>
      <c r="B11" s="53" t="s">
        <v>91</v>
      </c>
      <c r="C11" s="44">
        <f>IF(TABLE!BJ72&gt;=1%, _xlfn.XLOOKUP(B11,Table4[COUNTRY],Table4[Share 2021]))</f>
        <v>1.6895031347113121E-2</v>
      </c>
    </row>
    <row r="12" spans="1:6" x14ac:dyDescent="0.25">
      <c r="A12" s="50" t="s">
        <v>181</v>
      </c>
      <c r="B12" s="47" t="s">
        <v>5</v>
      </c>
      <c r="C12" s="44">
        <f>IF(TABLE!BJ4&gt;=1%, _xlfn.XLOOKUP(B12,Table4[COUNTRY],Table4[Share 2021]))</f>
        <v>1.5563877442778682E-2</v>
      </c>
    </row>
    <row r="13" spans="1:6" x14ac:dyDescent="0.25">
      <c r="A13" s="49" t="s">
        <v>185</v>
      </c>
      <c r="B13" s="49" t="s">
        <v>79</v>
      </c>
      <c r="C13" s="44">
        <f>IF(TABLE!BJ65&gt;=1%, _xlfn.XLOOKUP(B13,Table4[COUNTRY],Table4[Share 2021]))</f>
        <v>1.2953480583180035E-2</v>
      </c>
    </row>
    <row r="14" spans="1:6" x14ac:dyDescent="0.25">
      <c r="A14" s="53" t="s">
        <v>187</v>
      </c>
      <c r="B14" s="54" t="s">
        <v>10</v>
      </c>
      <c r="C14" s="44">
        <f>IF(TABLE!BJ8&gt;=1%, _xlfn.XLOOKUP(B14,Table4[COUNTRY],Table4[Share 2021]))</f>
        <v>1.2885379670807516E-2</v>
      </c>
    </row>
    <row r="15" spans="1:6" x14ac:dyDescent="0.25">
      <c r="A15" s="49" t="s">
        <v>182</v>
      </c>
      <c r="B15" s="49" t="s">
        <v>51</v>
      </c>
      <c r="C15" s="44">
        <f>IF(TABLE!BJ45&gt;=1%, _xlfn.XLOOKUP(B15,Table4[COUNTRY],Table4[Share 2021]))</f>
        <v>1.1901361886474894E-2</v>
      </c>
    </row>
    <row r="16" spans="1:6" x14ac:dyDescent="0.25">
      <c r="A16" s="49" t="s">
        <v>181</v>
      </c>
      <c r="B16" s="48" t="s">
        <v>6</v>
      </c>
      <c r="C16" s="44">
        <f>IF(TABLE!BJ5&gt;=1%, _xlfn.XLOOKUP(B16,Table4[COUNTRY],Table4[Share 2021]))</f>
        <v>1.1030488023986788E-2</v>
      </c>
    </row>
    <row r="17" spans="1:3" x14ac:dyDescent="0.25">
      <c r="A17" s="49" t="s">
        <v>186</v>
      </c>
      <c r="B17" s="49" t="s">
        <v>86</v>
      </c>
      <c r="C17" s="44">
        <f>IF(TABLE!BJ67&gt;=1%, _xlfn.XLOOKUP(B17,Table4[COUNTRY],Table4[Share 2021]))</f>
        <v>1.0902849447719775E-2</v>
      </c>
    </row>
  </sheetData>
  <autoFilter ref="E1:F8" xr:uid="{53A66B10-4849-41F3-AAC0-AFD53D5B06DE}"/>
  <phoneticPr fontId="13" type="noConversion"/>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CF6FF-4489-4EE9-B922-5F06E0D07E67}">
  <dimension ref="A3:F96"/>
  <sheetViews>
    <sheetView workbookViewId="0">
      <selection activeCell="A85" sqref="A85:B96"/>
    </sheetView>
  </sheetViews>
  <sheetFormatPr defaultRowHeight="15" x14ac:dyDescent="0.25"/>
  <cols>
    <col min="1" max="1" width="18.140625" bestFit="1" customWidth="1"/>
    <col min="2" max="2" width="18" bestFit="1" customWidth="1"/>
    <col min="3" max="3" width="6" bestFit="1" customWidth="1"/>
    <col min="4" max="4" width="5" bestFit="1" customWidth="1"/>
    <col min="5" max="5" width="5.42578125" bestFit="1" customWidth="1"/>
    <col min="6" max="7" width="18.140625" bestFit="1" customWidth="1"/>
    <col min="8" max="8" width="12" bestFit="1" customWidth="1"/>
    <col min="9" max="10" width="11.7109375" bestFit="1" customWidth="1"/>
    <col min="11" max="11" width="7" bestFit="1" customWidth="1"/>
    <col min="12" max="13" width="11.7109375" bestFit="1" customWidth="1"/>
    <col min="14" max="14" width="7" bestFit="1" customWidth="1"/>
    <col min="15" max="16" width="11.7109375" bestFit="1" customWidth="1"/>
    <col min="17" max="17" width="7" bestFit="1" customWidth="1"/>
    <col min="18" max="18" width="11.7109375" bestFit="1" customWidth="1"/>
    <col min="19" max="19" width="7" bestFit="1" customWidth="1"/>
    <col min="20" max="20" width="11" bestFit="1" customWidth="1"/>
    <col min="21" max="21" width="7.140625" bestFit="1" customWidth="1"/>
    <col min="22" max="22" width="18.140625" bestFit="1" customWidth="1"/>
    <col min="23" max="23" width="9.85546875" bestFit="1" customWidth="1"/>
    <col min="24" max="24" width="11.7109375" bestFit="1" customWidth="1"/>
    <col min="25" max="25" width="5.85546875" bestFit="1" customWidth="1"/>
    <col min="26" max="26" width="7.28515625" bestFit="1" customWidth="1"/>
    <col min="27" max="27" width="8.5703125" bestFit="1" customWidth="1"/>
    <col min="28" max="28" width="7" bestFit="1" customWidth="1"/>
    <col min="29" max="29" width="8" bestFit="1" customWidth="1"/>
    <col min="30" max="30" width="15.5703125" bestFit="1" customWidth="1"/>
    <col min="31" max="31" width="5" bestFit="1" customWidth="1"/>
    <col min="32" max="32" width="10.85546875" bestFit="1" customWidth="1"/>
    <col min="33" max="33" width="8.5703125" bestFit="1" customWidth="1"/>
    <col min="34" max="34" width="5" bestFit="1" customWidth="1"/>
    <col min="35" max="35" width="10.85546875" bestFit="1" customWidth="1"/>
    <col min="36" max="36" width="8.5703125" bestFit="1" customWidth="1"/>
    <col min="37" max="37" width="5" bestFit="1" customWidth="1"/>
    <col min="38" max="38" width="10.85546875" bestFit="1" customWidth="1"/>
    <col min="39" max="39" width="8.5703125" bestFit="1" customWidth="1"/>
  </cols>
  <sheetData>
    <row r="3" spans="1:6" x14ac:dyDescent="0.25">
      <c r="B3" s="39" t="s">
        <v>210</v>
      </c>
    </row>
    <row r="4" spans="1:6" x14ac:dyDescent="0.25">
      <c r="A4" s="39" t="s">
        <v>211</v>
      </c>
      <c r="B4" t="s">
        <v>88</v>
      </c>
      <c r="C4" t="s">
        <v>92</v>
      </c>
      <c r="D4" t="s">
        <v>7</v>
      </c>
      <c r="E4" t="s">
        <v>90</v>
      </c>
      <c r="F4" t="s">
        <v>59</v>
      </c>
    </row>
    <row r="5" spans="1:6" x14ac:dyDescent="0.25">
      <c r="A5" s="40" t="s">
        <v>188</v>
      </c>
      <c r="B5" s="42">
        <v>3327.9839765459546</v>
      </c>
      <c r="C5" s="42">
        <v>1229.998171213103</v>
      </c>
      <c r="D5" s="42">
        <v>5740.6846116446732</v>
      </c>
      <c r="E5" s="42">
        <v>959.77840002577045</v>
      </c>
      <c r="F5" s="42">
        <v>1452.7630563057201</v>
      </c>
    </row>
    <row r="6" spans="1:6" x14ac:dyDescent="0.25">
      <c r="A6" s="40" t="s">
        <v>189</v>
      </c>
      <c r="B6" s="42">
        <v>3489.7272184312355</v>
      </c>
      <c r="C6" s="42">
        <v>1223.5494595630532</v>
      </c>
      <c r="D6" s="42">
        <v>5650.6683812030496</v>
      </c>
      <c r="E6" s="42">
        <v>968.64324192778133</v>
      </c>
      <c r="F6" s="42">
        <v>1466.0726901191219</v>
      </c>
    </row>
    <row r="7" spans="1:6" x14ac:dyDescent="0.25">
      <c r="A7" s="40" t="s">
        <v>190</v>
      </c>
      <c r="B7" s="42">
        <v>3809.2639735733774</v>
      </c>
      <c r="C7" s="42">
        <v>1234.3581563134669</v>
      </c>
      <c r="D7" s="42">
        <v>5672.3471414571104</v>
      </c>
      <c r="E7" s="42">
        <v>1008.5812946402369</v>
      </c>
      <c r="F7" s="42">
        <v>1465.7352446036766</v>
      </c>
    </row>
    <row r="8" spans="1:6" x14ac:dyDescent="0.25">
      <c r="A8" s="40" t="s">
        <v>191</v>
      </c>
      <c r="B8" s="42">
        <v>4494.1359430538841</v>
      </c>
      <c r="C8" s="42">
        <v>1274.3175850256396</v>
      </c>
      <c r="D8" s="42">
        <v>5737.6315800818229</v>
      </c>
      <c r="E8" s="42">
        <v>1049.3823608792338</v>
      </c>
      <c r="F8" s="42">
        <v>1494.675408228921</v>
      </c>
    </row>
    <row r="9" spans="1:6" x14ac:dyDescent="0.25">
      <c r="A9" s="40" t="s">
        <v>192</v>
      </c>
      <c r="B9" s="42">
        <v>5317.1677672187197</v>
      </c>
      <c r="C9" s="42">
        <v>1258.4299761218865</v>
      </c>
      <c r="D9" s="42">
        <v>5838.8821084181218</v>
      </c>
      <c r="E9" s="42">
        <v>1112.1166528118856</v>
      </c>
      <c r="F9" s="42">
        <v>1489.9908135340797</v>
      </c>
    </row>
    <row r="10" spans="1:6" x14ac:dyDescent="0.25">
      <c r="A10" s="40" t="s">
        <v>193</v>
      </c>
      <c r="B10" s="42">
        <v>6079.2594960209781</v>
      </c>
      <c r="C10" s="42">
        <v>1291.6183127835473</v>
      </c>
      <c r="D10" s="42">
        <v>5873.1730257153622</v>
      </c>
      <c r="E10" s="42">
        <v>1200.2454238970031</v>
      </c>
      <c r="F10" s="42">
        <v>1465.7339724913086</v>
      </c>
    </row>
    <row r="11" spans="1:6" x14ac:dyDescent="0.25">
      <c r="A11" s="40" t="s">
        <v>194</v>
      </c>
      <c r="B11" s="42">
        <v>6659.9736229057262</v>
      </c>
      <c r="C11" s="42">
        <v>1268.9781362898545</v>
      </c>
      <c r="D11" s="42">
        <v>5795.2234799100825</v>
      </c>
      <c r="E11" s="42">
        <v>1251.8586589827216</v>
      </c>
      <c r="F11" s="42">
        <v>1536.6474061473484</v>
      </c>
    </row>
    <row r="12" spans="1:6" x14ac:dyDescent="0.25">
      <c r="A12" s="40" t="s">
        <v>195</v>
      </c>
      <c r="B12" s="42">
        <v>7217.1390952255242</v>
      </c>
      <c r="C12" s="42">
        <v>1282.6243031077829</v>
      </c>
      <c r="D12" s="42">
        <v>5884.2188450922959</v>
      </c>
      <c r="E12" s="42">
        <v>1362.6827095032779</v>
      </c>
      <c r="F12" s="42">
        <v>1528.251924453119</v>
      </c>
    </row>
    <row r="13" spans="1:6" x14ac:dyDescent="0.25">
      <c r="A13" s="40" t="s">
        <v>196</v>
      </c>
      <c r="B13" s="42">
        <v>7356.5598839361937</v>
      </c>
      <c r="C13" s="42">
        <v>1293.0672545238535</v>
      </c>
      <c r="D13" s="42">
        <v>5700.8620581709656</v>
      </c>
      <c r="E13" s="42">
        <v>1461.9708091486107</v>
      </c>
      <c r="F13" s="42">
        <v>1555.3687403056585</v>
      </c>
    </row>
    <row r="14" spans="1:6" x14ac:dyDescent="0.25">
      <c r="A14" s="40" t="s">
        <v>197</v>
      </c>
      <c r="B14" s="42">
        <v>7685.0200937024192</v>
      </c>
      <c r="C14" s="42">
        <v>1124.076159496859</v>
      </c>
      <c r="D14" s="42">
        <v>5289.2448848641452</v>
      </c>
      <c r="E14" s="42">
        <v>1594.1545723990728</v>
      </c>
      <c r="F14" s="42">
        <v>1446.5431318734686</v>
      </c>
    </row>
    <row r="15" spans="1:6" x14ac:dyDescent="0.25">
      <c r="A15" s="40" t="s">
        <v>198</v>
      </c>
      <c r="B15" s="42">
        <v>8121.6877334976934</v>
      </c>
      <c r="C15" s="42">
        <v>1195.9135371448947</v>
      </c>
      <c r="D15" s="42">
        <v>5485.7237663389669</v>
      </c>
      <c r="E15" s="42">
        <v>1648.3127274987876</v>
      </c>
      <c r="F15" s="42">
        <v>1492.3847655113675</v>
      </c>
    </row>
    <row r="16" spans="1:6" x14ac:dyDescent="0.25">
      <c r="A16" s="40" t="s">
        <v>199</v>
      </c>
      <c r="B16" s="42">
        <v>8793.4910578286654</v>
      </c>
      <c r="C16" s="42">
        <v>1207.4644246855494</v>
      </c>
      <c r="D16" s="42">
        <v>5336.1570120306806</v>
      </c>
      <c r="E16" s="42">
        <v>1728.3505070192073</v>
      </c>
      <c r="F16" s="42">
        <v>1558.7963886699765</v>
      </c>
    </row>
    <row r="17" spans="1:6" x14ac:dyDescent="0.25">
      <c r="A17" s="40" t="s">
        <v>200</v>
      </c>
      <c r="B17" s="42">
        <v>8978.7386899281701</v>
      </c>
      <c r="C17" s="42">
        <v>1293.7927275897662</v>
      </c>
      <c r="D17" s="42">
        <v>5089.1479845773465</v>
      </c>
      <c r="E17" s="42">
        <v>1861.3950599658904</v>
      </c>
      <c r="F17" s="42">
        <v>1572.3791964236868</v>
      </c>
    </row>
    <row r="18" spans="1:6" x14ac:dyDescent="0.25">
      <c r="A18" s="40" t="s">
        <v>201</v>
      </c>
      <c r="B18" s="42">
        <v>9219.09931067451</v>
      </c>
      <c r="C18" s="42">
        <v>1282.18773918996</v>
      </c>
      <c r="D18" s="42">
        <v>5246.6141284887808</v>
      </c>
      <c r="E18" s="42">
        <v>1933.9643150340739</v>
      </c>
      <c r="F18" s="42">
        <v>1538.7550323660553</v>
      </c>
    </row>
    <row r="19" spans="1:6" x14ac:dyDescent="0.25">
      <c r="A19" s="40" t="s">
        <v>202</v>
      </c>
      <c r="B19" s="42">
        <v>9256.680105228761</v>
      </c>
      <c r="C19" s="42">
        <v>1248.654066303812</v>
      </c>
      <c r="D19" s="42">
        <v>5251.6621074038867</v>
      </c>
      <c r="E19" s="42">
        <v>2090.7288526166149</v>
      </c>
      <c r="F19" s="42">
        <v>1539.8022304324536</v>
      </c>
    </row>
    <row r="20" spans="1:6" x14ac:dyDescent="0.25">
      <c r="A20" s="40" t="s">
        <v>203</v>
      </c>
      <c r="B20" s="42">
        <v>9226.2023692878975</v>
      </c>
      <c r="C20" s="42">
        <v>1209.1459620571372</v>
      </c>
      <c r="D20" s="42">
        <v>5137.4780900471551</v>
      </c>
      <c r="E20" s="42">
        <v>2146.5378725221981</v>
      </c>
      <c r="F20" s="42">
        <v>1506.9952396082433</v>
      </c>
    </row>
    <row r="21" spans="1:6" x14ac:dyDescent="0.25">
      <c r="A21" s="40" t="s">
        <v>204</v>
      </c>
      <c r="B21" s="42">
        <v>9234.4160550362176</v>
      </c>
      <c r="C21" s="42">
        <v>1189.2552164522278</v>
      </c>
      <c r="D21" s="42">
        <v>5037.9966849839084</v>
      </c>
      <c r="E21" s="42">
        <v>2241.494281056076</v>
      </c>
      <c r="F21" s="42">
        <v>1520.4749131168301</v>
      </c>
    </row>
    <row r="22" spans="1:6" x14ac:dyDescent="0.25">
      <c r="A22" s="40" t="s">
        <v>205</v>
      </c>
      <c r="B22" s="42">
        <v>9444.8706640423097</v>
      </c>
      <c r="C22" s="42">
        <v>1182.7442251432394</v>
      </c>
      <c r="D22" s="42">
        <v>4978.7624087969161</v>
      </c>
      <c r="E22" s="42">
        <v>2320.239804717166</v>
      </c>
      <c r="F22" s="42">
        <v>1507.8177825972109</v>
      </c>
    </row>
    <row r="23" spans="1:6" x14ac:dyDescent="0.25">
      <c r="A23" s="40" t="s">
        <v>206</v>
      </c>
      <c r="B23" s="42">
        <v>9675.9854224574083</v>
      </c>
      <c r="C23" s="42">
        <v>1161.5222297876719</v>
      </c>
      <c r="D23" s="42">
        <v>5132.7352553834871</v>
      </c>
      <c r="E23" s="42">
        <v>2442.5973591271222</v>
      </c>
      <c r="F23" s="42">
        <v>1564.6730065384318</v>
      </c>
    </row>
    <row r="24" spans="1:6" x14ac:dyDescent="0.25">
      <c r="A24" s="40" t="s">
        <v>207</v>
      </c>
      <c r="B24" s="42">
        <v>9868.5258077523667</v>
      </c>
      <c r="C24" s="42">
        <v>1121.7050998049842</v>
      </c>
      <c r="D24" s="42">
        <v>4980.9484148609336</v>
      </c>
      <c r="E24" s="42">
        <v>2465.7779236596639</v>
      </c>
      <c r="F24" s="42">
        <v>1548.8396358153125</v>
      </c>
    </row>
    <row r="25" spans="1:6" x14ac:dyDescent="0.25">
      <c r="A25" s="40" t="s">
        <v>208</v>
      </c>
      <c r="B25" s="42">
        <v>9974.2713471322313</v>
      </c>
      <c r="C25" s="42">
        <v>1029.5195149835495</v>
      </c>
      <c r="D25" s="42">
        <v>4420.6068497414399</v>
      </c>
      <c r="E25" s="42">
        <v>2281.2411181736952</v>
      </c>
      <c r="F25" s="42">
        <v>1456.2476852328182</v>
      </c>
    </row>
    <row r="26" spans="1:6" x14ac:dyDescent="0.25">
      <c r="A26" s="40" t="s">
        <v>209</v>
      </c>
      <c r="B26" s="42">
        <v>10523.026042192267</v>
      </c>
      <c r="C26" s="42">
        <v>1053.7009613719438</v>
      </c>
      <c r="D26" s="42">
        <v>4701.1057602393812</v>
      </c>
      <c r="E26" s="42">
        <v>2552.8328335430242</v>
      </c>
      <c r="F26" s="42">
        <v>1581.337921378577</v>
      </c>
    </row>
    <row r="33" spans="1:2" x14ac:dyDescent="0.25">
      <c r="A33" s="39" t="s">
        <v>179</v>
      </c>
      <c r="B33" t="s">
        <v>214</v>
      </c>
    </row>
    <row r="34" spans="1:2" x14ac:dyDescent="0.25">
      <c r="A34" s="40" t="s">
        <v>186</v>
      </c>
      <c r="B34" s="43">
        <v>0.46261356032320822</v>
      </c>
    </row>
    <row r="35" spans="1:2" x14ac:dyDescent="0.25">
      <c r="A35" s="40" t="s">
        <v>181</v>
      </c>
      <c r="B35" s="43">
        <v>0.16533528983688708</v>
      </c>
    </row>
    <row r="36" spans="1:2" x14ac:dyDescent="0.25">
      <c r="A36" s="40" t="s">
        <v>183</v>
      </c>
      <c r="B36" s="43">
        <v>4.6669080880754055E-2</v>
      </c>
    </row>
    <row r="37" spans="1:2" x14ac:dyDescent="0.25">
      <c r="A37" s="40" t="s">
        <v>184</v>
      </c>
      <c r="B37" s="43">
        <v>3.6472461961641979E-2</v>
      </c>
    </row>
    <row r="38" spans="1:2" x14ac:dyDescent="0.25">
      <c r="A38" s="40" t="s">
        <v>182</v>
      </c>
      <c r="B38" s="43">
        <v>3.0461563765764532E-2</v>
      </c>
    </row>
    <row r="39" spans="1:2" x14ac:dyDescent="0.25">
      <c r="A39" s="40" t="s">
        <v>185</v>
      </c>
      <c r="B39" s="43">
        <v>1.2953480583180035E-2</v>
      </c>
    </row>
    <row r="40" spans="1:2" x14ac:dyDescent="0.25">
      <c r="A40" s="40" t="s">
        <v>187</v>
      </c>
      <c r="B40" s="43">
        <v>1.2885379670807516E-2</v>
      </c>
    </row>
    <row r="43" spans="1:2" x14ac:dyDescent="0.25">
      <c r="A43" s="39" t="s">
        <v>179</v>
      </c>
      <c r="B43" t="s">
        <v>214</v>
      </c>
    </row>
    <row r="44" spans="1:2" x14ac:dyDescent="0.25">
      <c r="A44" s="40" t="s">
        <v>88</v>
      </c>
      <c r="B44" s="43">
        <v>0.31055977778944399</v>
      </c>
    </row>
    <row r="45" spans="1:2" x14ac:dyDescent="0.25">
      <c r="A45" s="40" t="s">
        <v>7</v>
      </c>
      <c r="B45" s="43">
        <v>0.13874092437012162</v>
      </c>
    </row>
    <row r="46" spans="1:2" x14ac:dyDescent="0.25">
      <c r="A46" s="40" t="s">
        <v>90</v>
      </c>
      <c r="B46" s="43">
        <v>7.5340229544234069E-2</v>
      </c>
    </row>
    <row r="47" spans="1:2" x14ac:dyDescent="0.25">
      <c r="A47" s="40" t="s">
        <v>59</v>
      </c>
      <c r="B47" s="43">
        <v>4.6669080880754055E-2</v>
      </c>
    </row>
    <row r="48" spans="1:2" x14ac:dyDescent="0.25">
      <c r="A48" s="40" t="s">
        <v>92</v>
      </c>
      <c r="B48" s="43">
        <v>3.1097246657770403E-2</v>
      </c>
    </row>
    <row r="49" spans="1:2" x14ac:dyDescent="0.25">
      <c r="A49" s="40" t="s">
        <v>66</v>
      </c>
      <c r="B49" s="43">
        <v>1.9493175830162697E-2</v>
      </c>
    </row>
    <row r="50" spans="1:2" x14ac:dyDescent="0.25">
      <c r="A50" s="40" t="s">
        <v>31</v>
      </c>
      <c r="B50" s="43">
        <v>1.8560201879289636E-2</v>
      </c>
    </row>
    <row r="51" spans="1:2" x14ac:dyDescent="0.25">
      <c r="A51" s="40" t="s">
        <v>98</v>
      </c>
      <c r="B51" s="43">
        <v>1.7818425536926811E-2</v>
      </c>
    </row>
    <row r="52" spans="1:2" x14ac:dyDescent="0.25">
      <c r="A52" s="40" t="s">
        <v>72</v>
      </c>
      <c r="B52" s="43">
        <v>1.6979286131479282E-2</v>
      </c>
    </row>
    <row r="53" spans="1:2" x14ac:dyDescent="0.25">
      <c r="A53" s="40" t="s">
        <v>91</v>
      </c>
      <c r="B53" s="43">
        <v>1.6895031347113121E-2</v>
      </c>
    </row>
    <row r="54" spans="1:2" x14ac:dyDescent="0.25">
      <c r="A54" s="40" t="s">
        <v>5</v>
      </c>
      <c r="B54" s="43">
        <v>1.5563877442778682E-2</v>
      </c>
    </row>
    <row r="55" spans="1:2" x14ac:dyDescent="0.25">
      <c r="A55" s="40" t="s">
        <v>79</v>
      </c>
      <c r="B55" s="43">
        <v>1.2953480583180035E-2</v>
      </c>
    </row>
    <row r="56" spans="1:2" x14ac:dyDescent="0.25">
      <c r="A56" s="40" t="s">
        <v>10</v>
      </c>
      <c r="B56" s="43">
        <v>1.2885379670807516E-2</v>
      </c>
    </row>
    <row r="57" spans="1:2" x14ac:dyDescent="0.25">
      <c r="A57" s="40" t="s">
        <v>51</v>
      </c>
      <c r="B57" s="43">
        <v>1.1901361886474894E-2</v>
      </c>
    </row>
    <row r="58" spans="1:2" x14ac:dyDescent="0.25">
      <c r="A58" s="40" t="s">
        <v>6</v>
      </c>
      <c r="B58" s="43">
        <v>1.1030488023986788E-2</v>
      </c>
    </row>
    <row r="59" spans="1:2" x14ac:dyDescent="0.25">
      <c r="A59" s="40" t="s">
        <v>86</v>
      </c>
      <c r="B59" s="43">
        <v>1.0902849447719775E-2</v>
      </c>
    </row>
    <row r="62" spans="1:2" x14ac:dyDescent="0.25">
      <c r="A62" s="39" t="s">
        <v>179</v>
      </c>
      <c r="B62" t="s">
        <v>214</v>
      </c>
    </row>
    <row r="63" spans="1:2" x14ac:dyDescent="0.25">
      <c r="A63" s="40" t="s">
        <v>88</v>
      </c>
      <c r="B63" s="43">
        <v>0.40469571814076349</v>
      </c>
    </row>
    <row r="64" spans="1:2" x14ac:dyDescent="0.25">
      <c r="A64" s="40" t="s">
        <v>7</v>
      </c>
      <c r="B64" s="43">
        <v>0.18079565365205577</v>
      </c>
    </row>
    <row r="65" spans="1:2" x14ac:dyDescent="0.25">
      <c r="A65" s="40" t="s">
        <v>90</v>
      </c>
      <c r="B65" s="43">
        <v>9.8177132007627718E-2</v>
      </c>
    </row>
    <row r="66" spans="1:2" x14ac:dyDescent="0.25">
      <c r="A66" s="40" t="s">
        <v>59</v>
      </c>
      <c r="B66" s="43">
        <v>6.0815271496011819E-2</v>
      </c>
    </row>
    <row r="67" spans="1:2" x14ac:dyDescent="0.25">
      <c r="A67" s="40" t="s">
        <v>92</v>
      </c>
      <c r="B67" s="43">
        <v>4.0523349990607235E-2</v>
      </c>
    </row>
    <row r="68" spans="1:2" x14ac:dyDescent="0.25">
      <c r="A68" s="40" t="s">
        <v>66</v>
      </c>
      <c r="B68" s="43">
        <v>2.5401888317876074E-2</v>
      </c>
    </row>
    <row r="69" spans="1:2" x14ac:dyDescent="0.25">
      <c r="A69" s="40" t="s">
        <v>31</v>
      </c>
      <c r="B69" s="43">
        <v>2.418611412540744E-2</v>
      </c>
    </row>
    <row r="70" spans="1:2" x14ac:dyDescent="0.25">
      <c r="A70" s="40" t="s">
        <v>98</v>
      </c>
      <c r="B70" s="43">
        <v>2.3219492782137804E-2</v>
      </c>
    </row>
    <row r="71" spans="1:2" x14ac:dyDescent="0.25">
      <c r="A71" s="40" t="s">
        <v>72</v>
      </c>
      <c r="B71" s="43">
        <v>2.2125995978639821E-2</v>
      </c>
    </row>
    <row r="72" spans="1:2" x14ac:dyDescent="0.25">
      <c r="A72" s="40" t="s">
        <v>91</v>
      </c>
      <c r="B72" s="43">
        <v>2.2016202138920575E-2</v>
      </c>
    </row>
    <row r="73" spans="1:2" x14ac:dyDescent="0.25">
      <c r="A73" s="40" t="s">
        <v>5</v>
      </c>
      <c r="B73" s="43">
        <v>2.0281552890054396E-2</v>
      </c>
    </row>
    <row r="74" spans="1:2" x14ac:dyDescent="0.25">
      <c r="A74" s="40" t="s">
        <v>79</v>
      </c>
      <c r="B74" s="43">
        <v>1.6879900431235641E-2</v>
      </c>
    </row>
    <row r="75" spans="1:2" x14ac:dyDescent="0.25">
      <c r="A75" s="40" t="s">
        <v>10</v>
      </c>
      <c r="B75" s="43">
        <v>1.6791156976320745E-2</v>
      </c>
    </row>
    <row r="76" spans="1:2" x14ac:dyDescent="0.25">
      <c r="A76" s="40" t="s">
        <v>51</v>
      </c>
      <c r="B76" s="43">
        <v>1.5508866698009922E-2</v>
      </c>
    </row>
    <row r="77" spans="1:2" x14ac:dyDescent="0.25">
      <c r="A77" s="40" t="s">
        <v>6</v>
      </c>
      <c r="B77" s="43">
        <v>1.4374016184854949E-2</v>
      </c>
    </row>
    <row r="78" spans="1:2" x14ac:dyDescent="0.25">
      <c r="A78" s="40" t="s">
        <v>86</v>
      </c>
      <c r="B78" s="43">
        <v>1.4207688189476665E-2</v>
      </c>
    </row>
    <row r="84" spans="1:2" x14ac:dyDescent="0.25">
      <c r="B84" s="39" t="s">
        <v>210</v>
      </c>
    </row>
    <row r="85" spans="1:2" x14ac:dyDescent="0.25">
      <c r="A85" s="39" t="s">
        <v>211</v>
      </c>
      <c r="B85" t="s">
        <v>7</v>
      </c>
    </row>
    <row r="86" spans="1:2" x14ac:dyDescent="0.25">
      <c r="A86" s="40" t="s">
        <v>199</v>
      </c>
      <c r="B86" s="42">
        <v>5336.1570120306806</v>
      </c>
    </row>
    <row r="87" spans="1:2" x14ac:dyDescent="0.25">
      <c r="A87" s="40" t="s">
        <v>200</v>
      </c>
      <c r="B87" s="42">
        <v>5089.1479845773465</v>
      </c>
    </row>
    <row r="88" spans="1:2" x14ac:dyDescent="0.25">
      <c r="A88" s="40" t="s">
        <v>201</v>
      </c>
      <c r="B88" s="42">
        <v>5246.6141284887808</v>
      </c>
    </row>
    <row r="89" spans="1:2" x14ac:dyDescent="0.25">
      <c r="A89" s="40" t="s">
        <v>202</v>
      </c>
      <c r="B89" s="42">
        <v>5251.6621074038867</v>
      </c>
    </row>
    <row r="90" spans="1:2" x14ac:dyDescent="0.25">
      <c r="A90" s="40" t="s">
        <v>203</v>
      </c>
      <c r="B90" s="42">
        <v>5137.4780900471551</v>
      </c>
    </row>
    <row r="91" spans="1:2" x14ac:dyDescent="0.25">
      <c r="A91" s="40" t="s">
        <v>204</v>
      </c>
      <c r="B91" s="42">
        <v>5037.9966849839084</v>
      </c>
    </row>
    <row r="92" spans="1:2" x14ac:dyDescent="0.25">
      <c r="A92" s="40" t="s">
        <v>205</v>
      </c>
      <c r="B92" s="42">
        <v>4978.7624087969161</v>
      </c>
    </row>
    <row r="93" spans="1:2" x14ac:dyDescent="0.25">
      <c r="A93" s="40" t="s">
        <v>206</v>
      </c>
      <c r="B93" s="42">
        <v>5132.7352553834871</v>
      </c>
    </row>
    <row r="94" spans="1:2" x14ac:dyDescent="0.25">
      <c r="A94" s="40" t="s">
        <v>207</v>
      </c>
      <c r="B94" s="42">
        <v>4980.9484148609336</v>
      </c>
    </row>
    <row r="95" spans="1:2" x14ac:dyDescent="0.25">
      <c r="A95" s="40" t="s">
        <v>208</v>
      </c>
      <c r="B95" s="42">
        <v>4420.6068497414399</v>
      </c>
    </row>
    <row r="96" spans="1:2" x14ac:dyDescent="0.25">
      <c r="A96" s="40" t="s">
        <v>209</v>
      </c>
      <c r="B96" s="42">
        <v>4701.1057602393812</v>
      </c>
    </row>
  </sheetData>
  <pageMargins left="0.7" right="0.7" top="0.75" bottom="0.75" header="0.3" footer="0.3"/>
  <pageSetup orientation="portrait" verticalDpi="0"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FBD84-C96F-46B0-8E67-8F288AD09117}">
  <dimension ref="A1:F12"/>
  <sheetViews>
    <sheetView workbookViewId="0">
      <selection activeCell="E3" sqref="E3"/>
    </sheetView>
  </sheetViews>
  <sheetFormatPr defaultRowHeight="15" x14ac:dyDescent="0.25"/>
  <cols>
    <col min="4" max="4" width="11.28515625" customWidth="1"/>
  </cols>
  <sheetData>
    <row r="1" spans="1:6" x14ac:dyDescent="0.25">
      <c r="A1" s="58" t="s">
        <v>211</v>
      </c>
      <c r="B1" s="58" t="s">
        <v>7</v>
      </c>
      <c r="C1" t="s">
        <v>218</v>
      </c>
      <c r="D1" t="s">
        <v>217</v>
      </c>
      <c r="E1" t="s">
        <v>215</v>
      </c>
      <c r="F1" t="s">
        <v>216</v>
      </c>
    </row>
    <row r="2" spans="1:6" x14ac:dyDescent="0.25">
      <c r="A2" s="40" t="s">
        <v>199</v>
      </c>
      <c r="B2" s="42"/>
      <c r="C2" s="42"/>
      <c r="D2" s="42"/>
      <c r="E2" s="42">
        <v>5336</v>
      </c>
      <c r="F2" s="42"/>
    </row>
    <row r="3" spans="1:6" x14ac:dyDescent="0.25">
      <c r="A3" s="40" t="s">
        <v>200</v>
      </c>
      <c r="B3" s="42">
        <v>5089.1479845773465</v>
      </c>
      <c r="C3" s="42">
        <v>247</v>
      </c>
      <c r="D3" s="42"/>
      <c r="E3" s="42"/>
      <c r="F3" s="42"/>
    </row>
    <row r="4" spans="1:6" x14ac:dyDescent="0.25">
      <c r="A4" s="40" t="s">
        <v>201</v>
      </c>
      <c r="B4" s="42">
        <v>5246.6141284887808</v>
      </c>
      <c r="C4" s="42"/>
      <c r="D4" s="42">
        <v>157</v>
      </c>
      <c r="E4" s="42"/>
      <c r="F4" s="42"/>
    </row>
    <row r="5" spans="1:6" x14ac:dyDescent="0.25">
      <c r="A5" s="40" t="s">
        <v>202</v>
      </c>
      <c r="B5" s="42">
        <v>5251.6621074038867</v>
      </c>
      <c r="C5" s="42"/>
      <c r="D5" s="42">
        <v>5</v>
      </c>
      <c r="E5" s="42"/>
      <c r="F5" s="42"/>
    </row>
    <row r="6" spans="1:6" x14ac:dyDescent="0.25">
      <c r="A6" s="40" t="s">
        <v>203</v>
      </c>
      <c r="B6" s="42">
        <v>5137.4780900471551</v>
      </c>
      <c r="C6" s="42">
        <v>114</v>
      </c>
      <c r="D6" s="42"/>
      <c r="E6" s="42"/>
      <c r="F6" s="42"/>
    </row>
    <row r="7" spans="1:6" x14ac:dyDescent="0.25">
      <c r="A7" s="40" t="s">
        <v>204</v>
      </c>
      <c r="B7" s="42">
        <v>5037.9966849839084</v>
      </c>
      <c r="C7" s="42">
        <v>99</v>
      </c>
      <c r="D7" s="42"/>
      <c r="E7" s="42"/>
      <c r="F7" s="42"/>
    </row>
    <row r="8" spans="1:6" x14ac:dyDescent="0.25">
      <c r="A8" s="40" t="s">
        <v>205</v>
      </c>
      <c r="B8" s="42">
        <f xml:space="preserve"> 4978.76240879692</f>
        <v>4978.7624087969198</v>
      </c>
      <c r="C8" s="42">
        <v>59</v>
      </c>
      <c r="D8" s="42"/>
      <c r="E8" s="42"/>
      <c r="F8" s="42"/>
    </row>
    <row r="9" spans="1:6" x14ac:dyDescent="0.25">
      <c r="A9" s="40" t="s">
        <v>206</v>
      </c>
      <c r="B9" s="42">
        <v>5132.7352553834871</v>
      </c>
      <c r="C9" s="42"/>
      <c r="D9" s="42">
        <v>154</v>
      </c>
      <c r="E9" s="42"/>
      <c r="F9" s="42"/>
    </row>
    <row r="10" spans="1:6" x14ac:dyDescent="0.25">
      <c r="A10" s="40" t="s">
        <v>207</v>
      </c>
      <c r="B10" s="42">
        <v>4980.9484148609336</v>
      </c>
      <c r="C10" s="42">
        <v>152</v>
      </c>
      <c r="D10" s="42"/>
      <c r="E10" s="42"/>
      <c r="F10" s="42"/>
    </row>
    <row r="11" spans="1:6" x14ac:dyDescent="0.25">
      <c r="A11" s="40" t="s">
        <v>208</v>
      </c>
      <c r="B11" s="42">
        <v>4420.6068497414399</v>
      </c>
      <c r="C11" s="42">
        <v>560</v>
      </c>
      <c r="D11" s="42"/>
      <c r="E11" s="42"/>
      <c r="F11" s="42"/>
    </row>
    <row r="12" spans="1:6" x14ac:dyDescent="0.25">
      <c r="A12" s="40" t="s">
        <v>209</v>
      </c>
      <c r="B12" s="42"/>
      <c r="C12" s="42"/>
      <c r="D12" s="42"/>
      <c r="E12" s="42"/>
      <c r="F12" s="42">
        <v>4701</v>
      </c>
    </row>
  </sheetData>
  <phoneticPr fontId="13"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5A1C8-0947-4E4C-B639-A33C309D8D10}">
  <dimension ref="A1"/>
  <sheetViews>
    <sheetView showGridLines="0" tabSelected="1" zoomScaleNormal="100" workbookViewId="0">
      <selection activeCell="I37" sqref="I3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216C87FE-BFBB-4F0A-897F-CDF9E91331B3}">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389187AB-1BD8-4BD0-94F0-5EF8E9886D2A}">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862507F6-AD17-4C2B-A63F-A9030C85F4EA}">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060A4C95-2F07-445B-B15D-E288421717B2}">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TABLE</vt:lpstr>
      <vt:lpstr>LIST OF THE 16</vt:lpstr>
      <vt:lpstr>BIG 5</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Eng Abdel rahman</dc:creator>
  <cp:lastModifiedBy>Eng Abdel rahman</cp:lastModifiedBy>
  <dcterms:created xsi:type="dcterms:W3CDTF">2022-09-10T12:26:25Z</dcterms:created>
  <dcterms:modified xsi:type="dcterms:W3CDTF">2022-09-15T12:56:52Z</dcterms:modified>
</cp:coreProperties>
</file>