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xr:revisionPtr revIDLastSave="0" documentId="8_{71B738D9-8D31-461D-B332-ED4ACAF35BF6}" xr6:coauthVersionLast="47" xr6:coauthVersionMax="47" xr10:uidLastSave="{00000000-0000-0000-0000-000000000000}"/>
  <bookViews>
    <workbookView xWindow="-120" yWindow="-120" windowWidth="29040" windowHeight="1572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AY22" i="80"/>
  <c r="AY23" i="80"/>
  <c r="AY24" i="80"/>
  <c r="AY25" i="80"/>
  <c r="AY26" i="80"/>
  <c r="AY27" i="80"/>
  <c r="AY28" i="80"/>
  <c r="AY29" i="80"/>
  <c r="AY30" i="80"/>
  <c r="AY31" i="80"/>
  <c r="AY32" i="80"/>
  <c r="AY33" i="80"/>
  <c r="AY34" i="80"/>
  <c r="AY35" i="80"/>
  <c r="AY36" i="80"/>
  <c r="AY37" i="80"/>
  <c r="AY21" i="80"/>
  <c r="AY22" i="54"/>
  <c r="AY23" i="54"/>
  <c r="AY24" i="54"/>
  <c r="AY25" i="54"/>
  <c r="AY26" i="54"/>
  <c r="AY27" i="54"/>
  <c r="AY28" i="54"/>
  <c r="AY29" i="54"/>
  <c r="AY30" i="54"/>
  <c r="AY31" i="54"/>
  <c r="AY32" i="54"/>
  <c r="AY33" i="54"/>
  <c r="AY34" i="54"/>
  <c r="AY35" i="54"/>
  <c r="AY36" i="54"/>
  <c r="AY37" i="54"/>
  <c r="AY38" i="54"/>
  <c r="AY21" i="54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K22" i="80"/>
  <c r="AK23" i="80"/>
  <c r="AK24" i="80"/>
  <c r="AK25" i="80"/>
  <c r="AK26" i="80"/>
  <c r="AK27" i="80"/>
  <c r="AK28" i="80"/>
  <c r="AK29" i="80"/>
  <c r="AK30" i="80"/>
  <c r="AK31" i="80"/>
  <c r="AK32" i="80"/>
  <c r="AK33" i="80"/>
  <c r="AK34" i="80"/>
  <c r="AK35" i="80"/>
  <c r="AK36" i="80"/>
  <c r="AK37" i="80"/>
  <c r="AK21" i="80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21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21" i="80" s="1"/>
  <c r="I21" i="80" s="1"/>
  <c r="J21" i="80" s="1"/>
  <c r="H36" i="74"/>
  <c r="H22" i="80" s="1"/>
  <c r="I22" i="80" s="1"/>
  <c r="H37" i="74"/>
  <c r="H38" i="74"/>
  <c r="H24" i="80" s="1"/>
  <c r="I24" i="80" s="1"/>
  <c r="J24" i="80" s="1"/>
  <c r="H39" i="74"/>
  <c r="H25" i="80" s="1"/>
  <c r="I25" i="80" s="1"/>
  <c r="H40" i="74"/>
  <c r="H41" i="74"/>
  <c r="H27" i="80" s="1"/>
  <c r="I27" i="80" s="1"/>
  <c r="H42" i="74"/>
  <c r="H43" i="74"/>
  <c r="H44" i="74"/>
  <c r="H45" i="74"/>
  <c r="H46" i="74"/>
  <c r="H32" i="80" s="1"/>
  <c r="I32" i="80" s="1"/>
  <c r="H47" i="74"/>
  <c r="H33" i="80" s="1"/>
  <c r="I33" i="80" s="1"/>
  <c r="K33" i="80" s="1"/>
  <c r="H48" i="74"/>
  <c r="H34" i="80" s="1"/>
  <c r="I34" i="80" s="1"/>
  <c r="H49" i="74"/>
  <c r="H35" i="80" s="1"/>
  <c r="I35" i="80" s="1"/>
  <c r="H50" i="74"/>
  <c r="H51" i="74"/>
  <c r="H23" i="80"/>
  <c r="I23" i="80" s="1"/>
  <c r="H21" i="54"/>
  <c r="I21" i="54" s="1"/>
  <c r="J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K22" i="54"/>
  <c r="AK21" i="54"/>
  <c r="AK23" i="54"/>
  <c r="AK24" i="54"/>
  <c r="AK25" i="54"/>
  <c r="AK26" i="54"/>
  <c r="AK27" i="54"/>
  <c r="AK28" i="54"/>
  <c r="AK29" i="54"/>
  <c r="AK30" i="54"/>
  <c r="AK31" i="54"/>
  <c r="AK32" i="54"/>
  <c r="AK33" i="54"/>
  <c r="AK34" i="54"/>
  <c r="AK35" i="54"/>
  <c r="AK36" i="54"/>
  <c r="AK37" i="54"/>
  <c r="AK38" i="54"/>
  <c r="AJ22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U37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21" i="80"/>
  <c r="U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2" i="54"/>
  <c r="AI23" i="54"/>
  <c r="AI24" i="54"/>
  <c r="AI25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2" i="54"/>
  <c r="AH23" i="54"/>
  <c r="AH21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X27" i="80"/>
  <c r="X28" i="80"/>
  <c r="X29" i="80"/>
  <c r="X30" i="80"/>
  <c r="X31" i="80"/>
  <c r="X32" i="80"/>
  <c r="X33" i="80"/>
  <c r="X34" i="80"/>
  <c r="X35" i="80"/>
  <c r="X36" i="80"/>
  <c r="X37" i="80"/>
  <c r="X22" i="80"/>
  <c r="X23" i="80"/>
  <c r="X24" i="80"/>
  <c r="X25" i="80"/>
  <c r="X26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W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21" i="54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21" i="80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21" i="80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6" i="80"/>
  <c r="J26" i="80" s="1"/>
  <c r="I36" i="80"/>
  <c r="J36" i="80" s="1"/>
  <c r="H26" i="80"/>
  <c r="H28" i="80"/>
  <c r="I28" i="80" s="1"/>
  <c r="H29" i="80"/>
  <c r="I29" i="80" s="1"/>
  <c r="H30" i="80"/>
  <c r="I30" i="80" s="1"/>
  <c r="K30" i="80" s="1"/>
  <c r="H31" i="80"/>
  <c r="I31" i="80" s="1"/>
  <c r="H36" i="80"/>
  <c r="H37" i="80"/>
  <c r="I37" i="80" s="1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I23" i="54"/>
  <c r="K23" i="54" s="1"/>
  <c r="I27" i="54"/>
  <c r="J27" i="54" s="1"/>
  <c r="I32" i="54"/>
  <c r="K32" i="54" s="1"/>
  <c r="I35" i="54"/>
  <c r="K35" i="54" s="1"/>
  <c r="H22" i="54"/>
  <c r="I22" i="54" s="1"/>
  <c r="H23" i="54"/>
  <c r="H24" i="54"/>
  <c r="I24" i="54" s="1"/>
  <c r="H25" i="54"/>
  <c r="I25" i="54" s="1"/>
  <c r="H26" i="54"/>
  <c r="I26" i="54" s="1"/>
  <c r="H27" i="54"/>
  <c r="H28" i="54"/>
  <c r="I28" i="54" s="1"/>
  <c r="H29" i="54"/>
  <c r="I29" i="54" s="1"/>
  <c r="J29" i="54" s="1"/>
  <c r="H30" i="54"/>
  <c r="I30" i="54" s="1"/>
  <c r="J30" i="54" s="1"/>
  <c r="H31" i="54"/>
  <c r="I31" i="54" s="1"/>
  <c r="H32" i="54"/>
  <c r="H33" i="54"/>
  <c r="I33" i="54" s="1"/>
  <c r="K33" i="54" s="1"/>
  <c r="H34" i="54"/>
  <c r="I34" i="54" s="1"/>
  <c r="H35" i="54"/>
  <c r="H36" i="54"/>
  <c r="I36" i="54" s="1"/>
  <c r="H37" i="54"/>
  <c r="I37" i="54" s="1"/>
  <c r="H38" i="54"/>
  <c r="I38" i="54" s="1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0" i="81"/>
  <c r="K31" i="54" l="1"/>
  <c r="J31" i="54"/>
  <c r="K32" i="80"/>
  <c r="J32" i="80"/>
  <c r="J38" i="54"/>
  <c r="K38" i="54"/>
  <c r="J26" i="54"/>
  <c r="K26" i="54"/>
  <c r="K29" i="80"/>
  <c r="J29" i="80"/>
  <c r="J37" i="54"/>
  <c r="K37" i="54"/>
  <c r="J25" i="54"/>
  <c r="K25" i="54"/>
  <c r="J28" i="80"/>
  <c r="K28" i="80"/>
  <c r="K24" i="54"/>
  <c r="J24" i="54"/>
  <c r="J34" i="54"/>
  <c r="K34" i="54"/>
  <c r="K22" i="54"/>
  <c r="J22" i="54"/>
  <c r="J25" i="80"/>
  <c r="K25" i="80"/>
  <c r="K35" i="80"/>
  <c r="J35" i="80"/>
  <c r="K23" i="80"/>
  <c r="J23" i="80"/>
  <c r="K34" i="80"/>
  <c r="J34" i="80"/>
  <c r="K22" i="80"/>
  <c r="J22" i="80"/>
  <c r="K36" i="54"/>
  <c r="J36" i="54"/>
  <c r="J28" i="54"/>
  <c r="K28" i="54"/>
  <c r="K31" i="80"/>
  <c r="J31" i="80"/>
  <c r="J27" i="80"/>
  <c r="K27" i="80"/>
  <c r="J37" i="80"/>
  <c r="K37" i="80"/>
  <c r="K30" i="54"/>
  <c r="J35" i="54"/>
  <c r="J23" i="54"/>
  <c r="K29" i="54"/>
  <c r="J33" i="80"/>
  <c r="K21" i="80"/>
  <c r="K26" i="80"/>
  <c r="J33" i="54"/>
  <c r="K27" i="54"/>
  <c r="J32" i="54"/>
  <c r="K36" i="80"/>
  <c r="K24" i="80"/>
  <c r="J30" i="80"/>
  <c r="K21" i="54"/>
  <c r="G10" i="81"/>
  <c r="E10" i="81"/>
</calcChain>
</file>

<file path=xl/sharedStrings.xml><?xml version="1.0" encoding="utf-8"?>
<sst xmlns="http://schemas.openxmlformats.org/spreadsheetml/2006/main" count="863" uniqueCount="187">
  <si>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</si>
  <si>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</si>
  <si>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</si>
  <si>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</si>
  <si>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</si>
  <si>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</si>
  <si>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</si>
  <si>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</si>
  <si>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</si>
  <si>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</si>
  <si>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</si>
  <si>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</si>
  <si>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</si>
  <si>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</si>
  <si>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</si>
  <si>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</si>
  <si>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</si>
  <si>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</si>
  <si>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</si>
  <si>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</si>
  <si>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</si>
  <si>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</si>
  <si>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</si>
  <si>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</si>
  <si>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</si>
  <si>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</si>
  <si>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</si>
  <si>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</si>
  <si>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ewikvj wek¦we`¨vjq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</si>
  <si>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</si>
  <si>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</si>
  <si>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</si>
  <si>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</si>
  <si>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</si>
  <si>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</si>
  <si>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</si>
  <si>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</si>
  <si>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</si>
  <si>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</si>
  <si>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</si>
  <si>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</si>
  <si>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</si>
  <si>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</si>
  <si>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</si>
  <si>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</si>
  <si>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</si>
  <si>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</si>
  <si>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</si>
  <si>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</si>
  <si>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</si>
  <si>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</si>
  <si>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</si>
  <si>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</si>
  <si>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</si>
  <si>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</si>
  <si>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</si>
  <si>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cixÿv wbqš¿K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</si>
  <si>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</si>
  <si>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</si>
  <si>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</si>
  <si>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</si>
  <si>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</si>
  <si>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</si>
  <si>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</si>
  <si>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</si>
  <si>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</si>
  <si>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</si>
  <si>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</si>
  <si>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</si>
  <si>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</si>
  <si>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</si>
  <si>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</si>
  <si>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</si>
  <si>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</si>
  <si>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</si>
  <si>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</si>
  <si>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</si>
  <si>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</si>
  <si>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</si>
  <si>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</si>
  <si>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</si>
  <si>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</si>
  <si>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</si>
  <si>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</si>
  <si>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</si>
  <si>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</si>
  <si>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</si>
  <si>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</si>
  <si>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</si>
  <si>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</si>
  <si>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</si>
  <si>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</si>
  <si>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</si>
  <si>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</si>
  <si>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</si>
  <si>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</si>
  <si>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</si>
  <si>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</si>
  <si>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</si>
  <si>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</si>
  <si>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</si>
  <si>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</si>
  <si>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</si>
  <si>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</si>
  <si>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</si>
  <si>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</si>
  <si>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</si>
  <si>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</si>
  <si>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</si>
  <si>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</si>
  <si>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</si>
  <si>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</si>
  <si>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</si>
  <si>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</si>
  <si>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</si>
  <si>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</si>
  <si>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</si>
  <si>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</si>
  <si>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</si>
  <si>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</si>
  <si>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</si>
  <si>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</si>
  <si>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</si>
  <si>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</si>
  <si>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</si>
  <si>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</si>
  <si>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</si>
  <si>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</si>
  <si>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</si>
  <si>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</si>
  <si>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</si>
  <si>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</si>
  <si>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</si>
  <si>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</si>
  <si>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</si>
  <si>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</si>
  <si>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</si>
  <si>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</si>
  <si>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</si>
  <si>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</si>
  <si>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10 Avwk^b 1426</t>
  </si>
  <si>
    <t>Previous</t>
  </si>
  <si>
    <t>Corrected</t>
  </si>
  <si>
    <t>18 dvêyb 1427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</si>
  <si>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</si>
  <si>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</si>
  <si>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</si>
  <si>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</si>
  <si>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</si>
  <si>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</si>
  <si>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Pass</t>
  </si>
  <si>
    <t>19 CES 020/8</t>
  </si>
  <si>
    <t>19 CES 021/8</t>
  </si>
  <si>
    <t>19 CES 022/8</t>
  </si>
  <si>
    <t>19 CES 023/8</t>
  </si>
  <si>
    <t>19 CES 024/8</t>
  </si>
  <si>
    <t>19 CES 025/8</t>
  </si>
  <si>
    <t>19 CES 026/8</t>
  </si>
  <si>
    <t>19 CES 027/8</t>
  </si>
  <si>
    <t>19 CES 028/8</t>
  </si>
  <si>
    <t>19 CES 029/8</t>
  </si>
  <si>
    <t>19 CES 030/8</t>
  </si>
  <si>
    <t>19 CES 031/8</t>
  </si>
  <si>
    <t>19 CES 032/8</t>
  </si>
  <si>
    <t>19 CES 033/8</t>
  </si>
  <si>
    <t>19 CES 034/8</t>
  </si>
  <si>
    <t>19 CES 035/8</t>
  </si>
  <si>
    <t>19 CES 036/8</t>
  </si>
  <si>
    <t>19 CES 037/8</t>
  </si>
  <si>
    <t>19 CSE 038/8</t>
  </si>
  <si>
    <t>19 CSE 039/8</t>
  </si>
  <si>
    <t>19 CSE 040/8</t>
  </si>
  <si>
    <t>19 CSE 041/8</t>
  </si>
  <si>
    <t>19 CSE 042/8</t>
  </si>
  <si>
    <t>19 CSE 045/8</t>
  </si>
  <si>
    <t>19 CSE 043/8</t>
  </si>
  <si>
    <t>19 CSE 044/8</t>
  </si>
  <si>
    <t>19 CSE 046/8</t>
  </si>
  <si>
    <t>19 CSE 047/8</t>
  </si>
  <si>
    <t>19 CSE 048/8</t>
  </si>
  <si>
    <t>19 CSE 049/8</t>
  </si>
  <si>
    <t>19 CSE 050/8</t>
  </si>
  <si>
    <t>19 CSE 051/8</t>
  </si>
  <si>
    <t>19 CSE 052/8</t>
  </si>
  <si>
    <t>19 CSE 053/8</t>
  </si>
  <si>
    <t>19 CSE 054/8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</si>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</sst>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86" zoomScaleNormal="86" workbookViewId="0">
      <selection activeCell="H17" sqref="H17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144</v>
      </c>
      <c r="B13" s="51"/>
      <c r="C13" s="51"/>
      <c r="D13" s="51"/>
      <c r="E13" s="119" t="s">
        <v>145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1" t="s">
        <v>35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 x14ac:dyDescent="0.25">
      <c r="A17" s="50"/>
      <c r="B17" s="48" t="s">
        <v>69</v>
      </c>
      <c r="C17" s="100">
        <v>31</v>
      </c>
      <c r="D17" s="100">
        <v>34</v>
      </c>
      <c r="E17" s="24">
        <v>37</v>
      </c>
      <c r="F17" s="24">
        <f>ABS(E17-D17)</f>
        <v>3</v>
      </c>
      <c r="G17" s="24">
        <v>54</v>
      </c>
      <c r="H17" s="24">
        <f>IF(ABS(D17-E17)=MIN(ABS(D17-E17),ABS(E17-G17),ABS(D17-G17)),AVERAGE(D17,E17),Q17=IF(ABS(E17-G17)=MIN(ABS(D17-E17),ABS(E17-G17),ABS(D17-G17)),AVERAGE(E17,G17),AVERAGE(D17,G17)))</f>
        <v>35.5</v>
      </c>
    </row>
    <row r="18" spans="1:8" ht="18" customHeight="1" x14ac:dyDescent="0.25">
      <c r="A18" s="50"/>
      <c r="B18" s="48" t="s">
        <v>70</v>
      </c>
      <c r="C18" s="100">
        <v>34.5</v>
      </c>
      <c r="D18" s="100">
        <v>38</v>
      </c>
      <c r="E18" s="24">
        <v>39</v>
      </c>
      <c r="F18" s="24">
        <f t="shared" ref="F18:F51" si="0">ABS(E18-D18)</f>
        <v>1</v>
      </c>
      <c r="G18" s="24"/>
      <c r="H18" s="24">
        <f t="shared" ref="H18:H51" si="1">IF(ABS(D18-E18)=MIN(ABS(D18-E18),ABS(E18-G18),ABS(D18-G18)),AVERAGE(D18,E18),Q18=IF(ABS(E18-G18)=MIN(ABS(D18-E18),ABS(E18-G18),ABS(D18-G18)),AVERAGE(E18,G18),AVERAGE(D18,G18)))</f>
        <v>38.5</v>
      </c>
    </row>
    <row r="19" spans="1:8" ht="18" customHeight="1" x14ac:dyDescent="0.25">
      <c r="A19" s="50"/>
      <c r="B19" s="48" t="s">
        <v>71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 x14ac:dyDescent="0.25">
      <c r="A20" s="50"/>
      <c r="B20" s="48" t="s">
        <v>72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 x14ac:dyDescent="0.25">
      <c r="A21" s="50"/>
      <c r="B21" s="48" t="s">
        <v>73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 x14ac:dyDescent="0.25">
      <c r="A22" s="50"/>
      <c r="B22" s="48" t="s">
        <v>74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>
        <v>52</v>
      </c>
      <c r="H22" s="24">
        <f t="shared" si="1"/>
        <v>48</v>
      </c>
    </row>
    <row r="23" spans="1:8" ht="18" customHeight="1" x14ac:dyDescent="0.25">
      <c r="A23" s="50"/>
      <c r="B23" s="48" t="s">
        <v>75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 x14ac:dyDescent="0.25">
      <c r="A24" s="50"/>
      <c r="B24" s="48" t="s">
        <v>76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 x14ac:dyDescent="0.25">
      <c r="A25" s="50"/>
      <c r="B25" s="48" t="s">
        <v>77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 x14ac:dyDescent="0.25">
      <c r="A26" s="50"/>
      <c r="B26" s="48" t="s">
        <v>78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 x14ac:dyDescent="0.25">
      <c r="A27" s="50"/>
      <c r="B27" s="48" t="s">
        <v>79</v>
      </c>
      <c r="C27" s="100">
        <v>38</v>
      </c>
      <c r="D27" s="100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 x14ac:dyDescent="0.25">
      <c r="A28" s="50"/>
      <c r="B28" s="48" t="s">
        <v>80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 x14ac:dyDescent="0.25">
      <c r="A29" s="50"/>
      <c r="B29" s="48" t="s">
        <v>81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 x14ac:dyDescent="0.25">
      <c r="A30" s="50"/>
      <c r="B30" s="48" t="s">
        <v>82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 x14ac:dyDescent="0.25">
      <c r="A31" s="50"/>
      <c r="B31" s="48" t="s">
        <v>83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 x14ac:dyDescent="0.25">
      <c r="A32" s="50"/>
      <c r="B32" s="48" t="s">
        <v>84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 x14ac:dyDescent="0.25">
      <c r="A33" s="50"/>
      <c r="B33" s="48" t="s">
        <v>85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 x14ac:dyDescent="0.25">
      <c r="A34" s="50"/>
      <c r="B34" s="48" t="s">
        <v>86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 x14ac:dyDescent="0.25">
      <c r="A35" s="50"/>
      <c r="B35" s="48" t="s">
        <v>87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 x14ac:dyDescent="0.25">
      <c r="A36" s="50"/>
      <c r="B36" s="48" t="s">
        <v>88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 x14ac:dyDescent="0.25">
      <c r="A37" s="50"/>
      <c r="B37" s="48" t="s">
        <v>89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 x14ac:dyDescent="0.25">
      <c r="A38" s="50"/>
      <c r="B38" s="48" t="s">
        <v>90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 x14ac:dyDescent="0.25">
      <c r="A39" s="50"/>
      <c r="B39" s="48" t="s">
        <v>91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 x14ac:dyDescent="0.25">
      <c r="A40" s="50"/>
      <c r="B40" s="48" t="s">
        <v>92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 x14ac:dyDescent="0.25">
      <c r="A41" s="50"/>
      <c r="B41" s="48" t="s">
        <v>93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 x14ac:dyDescent="0.25">
      <c r="A42" s="50"/>
      <c r="B42" s="48" t="s">
        <v>94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 x14ac:dyDescent="0.25">
      <c r="A43" s="50"/>
      <c r="B43" s="48" t="s">
        <v>95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 x14ac:dyDescent="0.25">
      <c r="A44" s="50"/>
      <c r="B44" s="48" t="s">
        <v>96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 x14ac:dyDescent="0.25">
      <c r="A45" s="50"/>
      <c r="B45" s="48" t="s">
        <v>97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 x14ac:dyDescent="0.25">
      <c r="A46" s="50"/>
      <c r="B46" s="48" t="s">
        <v>98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 x14ac:dyDescent="0.25">
      <c r="A47" s="50"/>
      <c r="B47" s="48" t="s">
        <v>99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 x14ac:dyDescent="0.25">
      <c r="A48" s="50"/>
      <c r="B48" s="48" t="s">
        <v>100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 x14ac:dyDescent="0.25">
      <c r="A49" s="50"/>
      <c r="B49" s="48" t="s">
        <v>101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 x14ac:dyDescent="0.25">
      <c r="A50" s="50"/>
      <c r="B50" s="48" t="s">
        <v>102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 x14ac:dyDescent="0.25">
      <c r="A51" s="50"/>
      <c r="B51" s="48" t="s">
        <v>103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"/>
  <sheetViews>
    <sheetView topLeftCell="A16" workbookViewId="0">
      <selection activeCell="F24" sqref="F24"/>
    </sheetView>
  </sheetViews>
  <sheetFormatPr defaultColWidth="9.28515625" defaultRowHeight="15" x14ac:dyDescent="0.25"/>
  <cols>
    <col min="1" max="1" width="4" style="26" customWidth="1"/>
    <col min="2" max="2" width="13.28515625" style="33" customWidth="1"/>
    <col min="3" max="3" width="11.7109375" style="33" customWidth="1"/>
    <col min="4" max="4" width="23" style="33" customWidth="1"/>
    <col min="5" max="5" width="9.28515625" style="32" customWidth="1"/>
    <col min="6" max="6" width="7.5703125" style="32" customWidth="1"/>
    <col min="7" max="7" width="7.42578125" style="33" customWidth="1"/>
    <col min="8" max="8" width="16.28515625" style="34" customWidth="1"/>
    <col min="9" max="18" width="9.28515625" style="25"/>
    <col min="19" max="16384" width="9.28515625" style="26"/>
  </cols>
  <sheetData>
    <row r="1" spans="1:18" customFormat="1" ht="32.25" customHeight="1" x14ac:dyDescent="0.25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 x14ac:dyDescent="0.25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 x14ac:dyDescent="0.35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140</v>
      </c>
    </row>
    <row r="4" spans="1:18" customFormat="1" ht="21" customHeight="1" x14ac:dyDescent="0.35">
      <c r="A4" s="146"/>
      <c r="B4" s="146"/>
      <c r="C4" s="146"/>
      <c r="D4" s="146"/>
      <c r="E4" s="147"/>
      <c r="F4" s="95"/>
      <c r="G4" s="147"/>
      <c r="H4" s="107"/>
    </row>
    <row r="5" spans="1:18" ht="9" customHeight="1" x14ac:dyDescent="0.25">
      <c r="B5" s="27"/>
      <c r="C5" s="27"/>
      <c r="D5" s="28"/>
      <c r="E5" s="29"/>
      <c r="F5" s="29"/>
      <c r="G5" s="28"/>
      <c r="H5" s="30"/>
    </row>
    <row r="6" spans="1:18" ht="9" customHeight="1" x14ac:dyDescent="0.25">
      <c r="B6" s="27"/>
      <c r="C6" s="27"/>
      <c r="D6" s="28"/>
      <c r="E6" s="29"/>
      <c r="F6" s="29"/>
      <c r="G6" s="28"/>
      <c r="H6" s="30"/>
    </row>
    <row r="7" spans="1:18" ht="39" customHeight="1" x14ac:dyDescent="0.25">
      <c r="A7" s="143"/>
      <c r="B7" s="143"/>
      <c r="C7" s="143"/>
      <c r="D7" s="143"/>
      <c r="E7" s="143"/>
      <c r="F7" s="143"/>
      <c r="G7" s="143"/>
      <c r="H7" s="143"/>
    </row>
    <row r="8" spans="1:18" ht="9.7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18" ht="111" customHeight="1" x14ac:dyDescent="0.25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18" ht="33.75" customHeight="1" x14ac:dyDescent="0.25">
      <c r="A10" s="48">
        <v>6</v>
      </c>
      <c r="B10" s="50"/>
      <c r="C10" s="48" t="s">
        <v>74</v>
      </c>
      <c r="D10" s="44"/>
      <c r="E10" s="73">
        <f>'TS1'!AN26</f>
        <v>3.8958333333333335</v>
      </c>
      <c r="F10" s="73"/>
      <c r="G10" s="73">
        <f>'TS1'!AY26</f>
        <v>3.8958333333333335</v>
      </c>
      <c r="H10" s="73" t="str">
        <f>'TS1'!AZ26</f>
        <v>Pass</v>
      </c>
    </row>
    <row r="11" spans="1:18" s="25" customFormat="1" ht="8.25" customHeight="1" x14ac:dyDescent="0.25">
      <c r="A11" s="65"/>
      <c r="B11" s="75"/>
      <c r="C11" s="76"/>
      <c r="D11" s="9"/>
      <c r="E11" s="77"/>
      <c r="F11" s="77"/>
      <c r="G11" s="8"/>
      <c r="H11" s="65"/>
    </row>
    <row r="12" spans="1:18" s="25" customFormat="1" ht="17.100000000000001" customHeight="1" x14ac:dyDescent="0.25">
      <c r="A12" s="26"/>
      <c r="B12" s="144" t="s">
        <v>32</v>
      </c>
      <c r="C12" s="144"/>
      <c r="D12" s="144"/>
      <c r="E12" s="144"/>
      <c r="F12" s="144"/>
      <c r="G12" s="144"/>
      <c r="H12" s="144"/>
    </row>
    <row r="13" spans="1:18" s="25" customFormat="1" ht="17.100000000000001" customHeight="1" x14ac:dyDescent="0.25">
      <c r="A13" s="26"/>
      <c r="B13" s="33"/>
      <c r="C13" s="33"/>
      <c r="D13" s="33"/>
      <c r="E13" s="32"/>
      <c r="F13" s="32"/>
      <c r="G13" s="33"/>
      <c r="H13" s="34"/>
    </row>
    <row r="14" spans="1:18" s="25" customFormat="1" ht="17.100000000000001" customHeight="1" x14ac:dyDescent="0.25">
      <c r="A14" s="26"/>
      <c r="B14" s="33"/>
      <c r="C14" s="33"/>
      <c r="D14" s="33"/>
      <c r="E14" s="32"/>
      <c r="F14" s="32"/>
      <c r="G14" s="33"/>
      <c r="H14" s="34"/>
    </row>
    <row r="15" spans="1:18" ht="17.100000000000001" customHeight="1" x14ac:dyDescent="0.25">
      <c r="E15" s="35"/>
      <c r="F15" s="35"/>
      <c r="G15" s="83"/>
      <c r="H15" s="36"/>
      <c r="R15" s="26"/>
    </row>
    <row r="16" spans="1:18" ht="17.100000000000001" customHeight="1" x14ac:dyDescent="0.25">
      <c r="E16" s="35"/>
      <c r="F16" s="35"/>
      <c r="G16" s="83"/>
      <c r="H16" s="37"/>
      <c r="R16" s="26"/>
    </row>
    <row r="17" spans="1:18" s="33" customFormat="1" ht="17.100000000000001" customHeight="1" x14ac:dyDescent="0.35">
      <c r="A17" s="145"/>
      <c r="B17" s="145"/>
      <c r="C17" s="145"/>
      <c r="E17" s="32"/>
      <c r="F17" s="32"/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s="25" customFormat="1" ht="14.25" customHeight="1" x14ac:dyDescent="0.3">
      <c r="A18" s="49"/>
      <c r="B18" s="49"/>
      <c r="C18" s="49"/>
      <c r="D18" s="49"/>
      <c r="G18" s="74"/>
    </row>
    <row r="19" spans="1:18" s="25" customFormat="1" ht="14.25" customHeight="1" x14ac:dyDescent="0.3">
      <c r="A19" s="49"/>
      <c r="B19" s="49"/>
      <c r="C19" s="49"/>
      <c r="D19" s="49"/>
      <c r="G19" s="74"/>
    </row>
    <row r="20" spans="1:18" s="25" customFormat="1" ht="14.25" customHeight="1" x14ac:dyDescent="0.3">
      <c r="A20" s="49"/>
      <c r="B20" s="49"/>
      <c r="C20" s="49"/>
      <c r="D20" s="49"/>
      <c r="G20" s="74"/>
    </row>
    <row r="21" spans="1:18" s="25" customFormat="1" ht="14.25" customHeight="1" x14ac:dyDescent="0.3">
      <c r="A21" s="49"/>
      <c r="B21" s="49"/>
      <c r="C21" s="49"/>
      <c r="D21" s="49"/>
      <c r="G21" s="74"/>
    </row>
    <row r="22" spans="1:18" s="25" customFormat="1" ht="14.25" customHeight="1" x14ac:dyDescent="0.3">
      <c r="A22" s="49"/>
      <c r="B22" s="49"/>
      <c r="C22" s="49"/>
      <c r="D22" s="49"/>
      <c r="G22" s="74"/>
    </row>
    <row r="23" spans="1:18" s="25" customFormat="1" ht="14.25" customHeight="1" x14ac:dyDescent="0.3">
      <c r="A23" s="49"/>
      <c r="B23" s="49"/>
      <c r="C23" s="49"/>
      <c r="D23" s="49"/>
      <c r="E23" s="49"/>
      <c r="F23" s="49"/>
      <c r="G23" s="49"/>
    </row>
    <row r="24" spans="1:18" s="25" customFormat="1" ht="14.25" customHeight="1" x14ac:dyDescent="0.3">
      <c r="A24" s="49"/>
      <c r="B24" s="49"/>
      <c r="C24" s="49"/>
      <c r="D24" s="49"/>
      <c r="E24" s="49"/>
      <c r="F24" s="49"/>
      <c r="G24" s="49"/>
    </row>
    <row r="25" spans="1:18" s="25" customFormat="1" ht="14.25" customHeight="1" x14ac:dyDescent="0.3">
      <c r="A25" s="49"/>
      <c r="B25" s="49"/>
      <c r="C25" s="49"/>
      <c r="D25" s="49"/>
      <c r="G25" s="74"/>
    </row>
    <row r="26" spans="1:18" s="25" customFormat="1" ht="14.25" customHeight="1" x14ac:dyDescent="0.3">
      <c r="A26" s="49"/>
      <c r="B26" s="49"/>
      <c r="C26" s="49"/>
      <c r="D26" s="49"/>
      <c r="G26" s="74"/>
    </row>
    <row r="27" spans="1:18" s="33" customFormat="1" x14ac:dyDescent="0.25">
      <c r="E27" s="32"/>
      <c r="F27" s="32"/>
      <c r="H27" s="3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30" spans="1:18" s="32" customFormat="1" x14ac:dyDescent="0.25">
      <c r="A30" s="26"/>
      <c r="B30" s="33"/>
      <c r="C30" s="33"/>
      <c r="D30" s="26"/>
      <c r="G30" s="33"/>
      <c r="H30" s="3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s="32" customFormat="1" x14ac:dyDescent="0.25">
      <c r="A31" s="26"/>
      <c r="B31" s="33"/>
      <c r="C31" s="33"/>
      <c r="D31" s="26"/>
      <c r="G31" s="33"/>
      <c r="H31" s="34"/>
      <c r="I31" s="74"/>
      <c r="J31" s="74"/>
      <c r="K31" s="74"/>
      <c r="L31" s="74"/>
      <c r="M31" s="74"/>
      <c r="N31" s="74"/>
      <c r="O31" s="74"/>
      <c r="P31" s="74"/>
      <c r="Q31" s="74"/>
      <c r="R31" s="74"/>
    </row>
    <row r="32" spans="1:18" s="32" customFormat="1" x14ac:dyDescent="0.25">
      <c r="A32" s="26"/>
      <c r="B32" s="33"/>
      <c r="C32" s="33"/>
      <c r="D32" s="26"/>
      <c r="G32" s="33"/>
      <c r="H32" s="3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 spans="1:18" s="32" customFormat="1" x14ac:dyDescent="0.25">
      <c r="A33" s="26"/>
      <c r="B33" s="33"/>
      <c r="C33" s="33"/>
      <c r="D33" s="26"/>
      <c r="G33" s="33"/>
      <c r="H33" s="34"/>
      <c r="I33" s="74"/>
      <c r="J33" s="74"/>
      <c r="K33" s="74"/>
      <c r="L33" s="74"/>
      <c r="M33" s="74"/>
      <c r="N33" s="74"/>
      <c r="O33" s="74"/>
      <c r="P33" s="74"/>
      <c r="Q33" s="74"/>
      <c r="R33" s="74"/>
    </row>
    <row r="34" spans="1:18" s="32" customFormat="1" x14ac:dyDescent="0.25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 x14ac:dyDescent="0.25">
      <c r="A35" s="26"/>
      <c r="B35" s="33"/>
      <c r="C35" s="33"/>
      <c r="D35" s="1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</sheetData>
  <mergeCells count="9">
    <mergeCell ref="A8:H8"/>
    <mergeCell ref="B12:H12"/>
    <mergeCell ref="A17:C17"/>
    <mergeCell ref="A1:H1"/>
    <mergeCell ref="A2:H2"/>
    <mergeCell ref="A3:D4"/>
    <mergeCell ref="E3:E4"/>
    <mergeCell ref="G3:G4"/>
    <mergeCell ref="A7:H7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7" workbookViewId="0">
      <selection activeCell="A30" sqref="A30"/>
    </sheetView>
  </sheetViews>
  <sheetFormatPr defaultColWidth="9.28515625" defaultRowHeight="15" x14ac:dyDescent="0.25"/>
  <cols>
    <col min="1" max="1" width="4" style="26" customWidth="1"/>
    <col min="2" max="2" width="13.28515625" style="33" customWidth="1"/>
    <col min="3" max="3" width="11.7109375" style="33" customWidth="1"/>
    <col min="4" max="4" width="22" style="33" customWidth="1"/>
    <col min="5" max="5" width="9.28515625" style="32" customWidth="1"/>
    <col min="6" max="6" width="8.28515625" style="32" customWidth="1"/>
    <col min="7" max="7" width="8.28515625" style="33" customWidth="1"/>
    <col min="8" max="8" width="16.28515625" style="34" customWidth="1"/>
    <col min="9" max="18" width="9.28515625" style="25"/>
    <col min="19" max="16384" width="9.28515625" style="26"/>
  </cols>
  <sheetData>
    <row r="1" spans="1:18" customFormat="1" ht="32.25" customHeight="1" x14ac:dyDescent="0.25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 x14ac:dyDescent="0.25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 x14ac:dyDescent="0.35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143</v>
      </c>
    </row>
    <row r="4" spans="1:18" customFormat="1" ht="21" customHeight="1" x14ac:dyDescent="0.35">
      <c r="A4" s="146"/>
      <c r="B4" s="146"/>
      <c r="C4" s="146"/>
      <c r="D4" s="146"/>
      <c r="E4" s="147"/>
      <c r="F4" s="95"/>
      <c r="G4" s="147"/>
      <c r="H4" s="107"/>
    </row>
    <row r="5" spans="1:18" ht="9" customHeight="1" x14ac:dyDescent="0.25">
      <c r="B5" s="27"/>
      <c r="C5" s="27"/>
      <c r="D5" s="28"/>
      <c r="E5" s="29"/>
      <c r="F5" s="29"/>
      <c r="G5" s="28"/>
      <c r="H5" s="30"/>
    </row>
    <row r="6" spans="1:18" ht="9" customHeight="1" x14ac:dyDescent="0.25">
      <c r="B6" s="27"/>
      <c r="C6" s="27"/>
      <c r="D6" s="28"/>
      <c r="E6" s="29"/>
      <c r="F6" s="29"/>
      <c r="G6" s="28"/>
      <c r="H6" s="30"/>
    </row>
    <row r="7" spans="1:18" ht="39" customHeight="1" x14ac:dyDescent="0.25">
      <c r="A7" s="143"/>
      <c r="B7" s="143"/>
      <c r="C7" s="143"/>
      <c r="D7" s="143"/>
      <c r="E7" s="143"/>
      <c r="F7" s="143"/>
      <c r="G7" s="143"/>
      <c r="H7" s="143"/>
    </row>
    <row r="8" spans="1:18" ht="9.7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18" ht="87.75" customHeight="1" x14ac:dyDescent="0.25">
      <c r="A9" s="148" t="s">
        <v>41</v>
      </c>
      <c r="B9" s="148" t="s">
        <v>36</v>
      </c>
      <c r="C9" s="148" t="s">
        <v>29</v>
      </c>
      <c r="D9" s="148" t="s">
        <v>30</v>
      </c>
      <c r="E9" s="150" t="s">
        <v>138</v>
      </c>
      <c r="F9" s="152" t="s">
        <v>68</v>
      </c>
      <c r="G9" s="153"/>
      <c r="H9" s="148" t="s">
        <v>3</v>
      </c>
      <c r="P9" s="26"/>
      <c r="Q9" s="26"/>
      <c r="R9" s="26"/>
    </row>
    <row r="10" spans="1:18" ht="45.75" customHeight="1" x14ac:dyDescent="0.25">
      <c r="A10" s="149"/>
      <c r="B10" s="149"/>
      <c r="C10" s="149"/>
      <c r="D10" s="149"/>
      <c r="E10" s="151"/>
      <c r="F10" s="48" t="s">
        <v>141</v>
      </c>
      <c r="G10" s="31" t="s">
        <v>142</v>
      </c>
      <c r="H10" s="149"/>
      <c r="P10" s="26"/>
      <c r="Q10" s="26"/>
      <c r="R10" s="26"/>
    </row>
    <row r="11" spans="1:18" ht="33.75" customHeight="1" x14ac:dyDescent="0.25">
      <c r="A11" s="48">
        <v>1</v>
      </c>
      <c r="B11" s="50"/>
      <c r="C11" s="48" t="s">
        <v>72</v>
      </c>
      <c r="D11" s="44"/>
      <c r="E11" s="73">
        <v>3.2294444444444448</v>
      </c>
      <c r="F11" s="73">
        <v>2.95</v>
      </c>
      <c r="G11" s="110">
        <v>3.01</v>
      </c>
      <c r="H11" s="73" t="s">
        <v>46</v>
      </c>
    </row>
    <row r="12" spans="1:18" s="25" customFormat="1" ht="8.25" customHeight="1" x14ac:dyDescent="0.25">
      <c r="A12" s="65"/>
      <c r="B12" s="75"/>
      <c r="C12" s="76"/>
      <c r="D12" s="9"/>
      <c r="E12" s="77"/>
      <c r="F12" s="77"/>
      <c r="G12" s="8"/>
      <c r="H12" s="65"/>
    </row>
    <row r="13" spans="1:18" s="25" customFormat="1" ht="17.100000000000001" customHeight="1" x14ac:dyDescent="0.25">
      <c r="A13" s="26"/>
      <c r="B13" s="144" t="s">
        <v>32</v>
      </c>
      <c r="C13" s="144"/>
      <c r="D13" s="144"/>
      <c r="E13" s="144"/>
      <c r="F13" s="144"/>
      <c r="G13" s="144"/>
      <c r="H13" s="144"/>
    </row>
    <row r="14" spans="1:18" s="25" customFormat="1" ht="17.100000000000001" customHeight="1" x14ac:dyDescent="0.25">
      <c r="A14" s="26"/>
      <c r="B14" s="33"/>
      <c r="C14" s="33"/>
      <c r="D14" s="33"/>
      <c r="E14" s="32"/>
      <c r="F14" s="32"/>
      <c r="G14" s="33"/>
      <c r="H14" s="34"/>
    </row>
    <row r="15" spans="1:18" s="25" customFormat="1" ht="17.100000000000001" customHeight="1" x14ac:dyDescent="0.25">
      <c r="A15" s="26"/>
      <c r="B15" s="33"/>
      <c r="C15" s="33"/>
      <c r="D15" s="33"/>
      <c r="E15" s="32"/>
      <c r="F15" s="32"/>
      <c r="G15" s="33"/>
      <c r="H15" s="34"/>
    </row>
    <row r="16" spans="1:18" ht="17.100000000000001" customHeight="1" x14ac:dyDescent="0.25">
      <c r="E16" s="35"/>
      <c r="F16" s="35"/>
      <c r="G16" s="83" t="s">
        <v>56</v>
      </c>
      <c r="H16" s="36"/>
      <c r="R16" s="26"/>
    </row>
    <row r="17" spans="1:18" ht="17.100000000000001" customHeight="1" x14ac:dyDescent="0.25">
      <c r="E17" s="35"/>
      <c r="F17" s="35"/>
      <c r="G17" s="83" t="s">
        <v>28</v>
      </c>
      <c r="H17" s="37"/>
      <c r="R17" s="26"/>
    </row>
    <row r="18" spans="1:18" ht="17.100000000000001" customHeight="1" x14ac:dyDescent="0.25">
      <c r="E18" s="35"/>
      <c r="F18" s="35"/>
      <c r="G18" s="83"/>
      <c r="H18" s="37"/>
      <c r="R18" s="26"/>
    </row>
    <row r="19" spans="1:18" ht="17.100000000000001" customHeight="1" x14ac:dyDescent="0.25">
      <c r="E19" s="35"/>
      <c r="F19" s="35"/>
      <c r="G19" s="83"/>
      <c r="H19" s="37"/>
      <c r="R19" s="26"/>
    </row>
    <row r="20" spans="1:18" ht="17.100000000000001" customHeight="1" x14ac:dyDescent="0.25">
      <c r="E20" s="35"/>
      <c r="F20" s="35"/>
      <c r="G20" s="83"/>
      <c r="H20" s="37"/>
      <c r="R20" s="26"/>
    </row>
    <row r="21" spans="1:18" s="33" customFormat="1" ht="17.100000000000001" customHeight="1" x14ac:dyDescent="0.35">
      <c r="A21" s="145"/>
      <c r="B21" s="145"/>
      <c r="C21" s="145"/>
      <c r="E21" s="32"/>
      <c r="F21" s="32"/>
      <c r="G21" s="32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8" s="25" customFormat="1" ht="14.25" customHeight="1" x14ac:dyDescent="0.3">
      <c r="A22" s="49"/>
      <c r="B22" s="49"/>
      <c r="C22" s="49"/>
      <c r="D22" s="49"/>
      <c r="G22" s="74"/>
    </row>
    <row r="23" spans="1:18" s="25" customFormat="1" ht="14.25" customHeight="1" x14ac:dyDescent="0.3">
      <c r="A23" s="49"/>
      <c r="B23" s="49"/>
      <c r="C23" s="49"/>
      <c r="D23" s="49"/>
      <c r="G23" s="74"/>
    </row>
    <row r="24" spans="1:18" s="25" customFormat="1" ht="14.25" customHeight="1" x14ac:dyDescent="0.3">
      <c r="A24" s="49"/>
      <c r="B24" s="49"/>
      <c r="C24" s="49"/>
      <c r="D24" s="49"/>
      <c r="G24" s="74"/>
    </row>
    <row r="25" spans="1:18" s="25" customFormat="1" ht="14.25" customHeight="1" x14ac:dyDescent="0.3">
      <c r="A25" s="49"/>
      <c r="B25" s="49"/>
      <c r="C25" s="49"/>
      <c r="D25" s="49"/>
      <c r="G25" s="74"/>
    </row>
    <row r="26" spans="1:18" s="25" customFormat="1" ht="14.25" customHeight="1" x14ac:dyDescent="0.3">
      <c r="A26" s="49"/>
      <c r="B26" s="49"/>
      <c r="C26" s="49"/>
      <c r="D26" s="49"/>
      <c r="G26" s="74"/>
    </row>
    <row r="27" spans="1:18" s="25" customFormat="1" ht="14.25" customHeight="1" x14ac:dyDescent="0.3">
      <c r="A27" s="49"/>
      <c r="B27" s="49"/>
      <c r="C27" s="49"/>
      <c r="D27" s="49"/>
      <c r="E27" s="49"/>
      <c r="F27" s="49"/>
      <c r="G27" s="49"/>
    </row>
    <row r="28" spans="1:18" s="25" customFormat="1" ht="14.25" customHeight="1" x14ac:dyDescent="0.3">
      <c r="A28" s="49"/>
      <c r="B28" s="49"/>
      <c r="C28" s="49"/>
      <c r="D28" s="49"/>
      <c r="E28" s="49"/>
      <c r="F28" s="49"/>
      <c r="G28" s="49"/>
    </row>
    <row r="29" spans="1:18" s="25" customFormat="1" ht="14.25" customHeight="1" x14ac:dyDescent="0.3">
      <c r="A29" s="49"/>
      <c r="B29" s="49"/>
      <c r="C29" s="49"/>
      <c r="D29" s="49"/>
      <c r="G29" s="74"/>
    </row>
    <row r="30" spans="1:18" s="25" customFormat="1" ht="14.25" customHeight="1" x14ac:dyDescent="0.3">
      <c r="A30" s="49"/>
      <c r="B30" s="49"/>
      <c r="C30" s="49"/>
      <c r="D30" s="49"/>
      <c r="G30" s="74"/>
    </row>
    <row r="31" spans="1:18" s="33" customFormat="1" x14ac:dyDescent="0.25">
      <c r="E31" s="32"/>
      <c r="F31" s="32"/>
      <c r="H31" s="32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1:18" s="32" customFormat="1" x14ac:dyDescent="0.25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 x14ac:dyDescent="0.25">
      <c r="A35" s="26"/>
      <c r="B35" s="33"/>
      <c r="C35" s="33"/>
      <c r="D35" s="2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s="32" customFormat="1" x14ac:dyDescent="0.25">
      <c r="A36" s="26"/>
      <c r="B36" s="33"/>
      <c r="C36" s="33"/>
      <c r="D36" s="26"/>
      <c r="G36" s="33"/>
      <c r="H36" s="3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s="32" customFormat="1" x14ac:dyDescent="0.25">
      <c r="A37" s="26"/>
      <c r="B37" s="33"/>
      <c r="C37" s="33"/>
      <c r="D37" s="26"/>
      <c r="G37" s="33"/>
      <c r="H37" s="34"/>
      <c r="I37" s="74"/>
      <c r="J37" s="74"/>
      <c r="K37" s="74"/>
      <c r="L37" s="74"/>
      <c r="M37" s="74"/>
      <c r="N37" s="74"/>
      <c r="O37" s="74"/>
      <c r="P37" s="74"/>
      <c r="Q37" s="74"/>
      <c r="R37" s="74"/>
    </row>
    <row r="38" spans="1:18" s="32" customFormat="1" x14ac:dyDescent="0.25">
      <c r="A38" s="26"/>
      <c r="B38" s="33"/>
      <c r="C38" s="33"/>
      <c r="D38" s="26"/>
      <c r="G38" s="33"/>
      <c r="H38" s="3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1:18" s="32" customFormat="1" x14ac:dyDescent="0.25">
      <c r="A39" s="26"/>
      <c r="B39" s="33"/>
      <c r="C39" s="33"/>
      <c r="D39" s="16"/>
      <c r="G39" s="33"/>
      <c r="H39" s="34"/>
      <c r="I39" s="74"/>
      <c r="J39" s="74"/>
      <c r="K39" s="74"/>
      <c r="L39" s="74"/>
      <c r="M39" s="74"/>
      <c r="N39" s="74"/>
      <c r="O39" s="74"/>
      <c r="P39" s="74"/>
      <c r="Q39" s="74"/>
      <c r="R39" s="74"/>
    </row>
  </sheetData>
  <mergeCells count="16">
    <mergeCell ref="A7:H7"/>
    <mergeCell ref="A1:H1"/>
    <mergeCell ref="A2:H2"/>
    <mergeCell ref="A3:D4"/>
    <mergeCell ref="E3:E4"/>
    <mergeCell ref="G3:G4"/>
    <mergeCell ref="A8:H8"/>
    <mergeCell ref="B13:H13"/>
    <mergeCell ref="A21:C21"/>
    <mergeCell ref="A9:A10"/>
    <mergeCell ref="B9:B10"/>
    <mergeCell ref="C9:C10"/>
    <mergeCell ref="D9:D10"/>
    <mergeCell ref="E9:E10"/>
    <mergeCell ref="F9:G9"/>
    <mergeCell ref="H9:H10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3" workbookViewId="0">
      <selection activeCell="D35" sqref="D35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148</v>
      </c>
      <c r="B13" s="51"/>
      <c r="C13" s="51"/>
      <c r="D13" s="51"/>
      <c r="E13" s="119" t="s">
        <v>149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3" t="s">
        <v>35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25">
      <c r="A17" s="50"/>
      <c r="B17" s="48" t="s">
        <v>69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 x14ac:dyDescent="0.25">
      <c r="A18" s="50"/>
      <c r="B18" s="48" t="s">
        <v>70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 x14ac:dyDescent="0.25">
      <c r="A19" s="50"/>
      <c r="B19" s="48" t="s">
        <v>71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 x14ac:dyDescent="0.25">
      <c r="A20" s="50"/>
      <c r="B20" s="48" t="s">
        <v>72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 x14ac:dyDescent="0.25">
      <c r="A21" s="50"/>
      <c r="B21" s="48" t="s">
        <v>73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 x14ac:dyDescent="0.25">
      <c r="A22" s="50"/>
      <c r="B22" s="48" t="s">
        <v>74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 x14ac:dyDescent="0.25">
      <c r="A23" s="50"/>
      <c r="B23" s="48" t="s">
        <v>75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 x14ac:dyDescent="0.25">
      <c r="A24" s="50"/>
      <c r="B24" s="48" t="s">
        <v>76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 x14ac:dyDescent="0.25">
      <c r="A25" s="50"/>
      <c r="B25" s="48" t="s">
        <v>77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 x14ac:dyDescent="0.25">
      <c r="A26" s="50"/>
      <c r="B26" s="48" t="s">
        <v>78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 x14ac:dyDescent="0.25">
      <c r="A27" s="50"/>
      <c r="B27" s="48" t="s">
        <v>79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 x14ac:dyDescent="0.25">
      <c r="A28" s="50"/>
      <c r="B28" s="48" t="s">
        <v>80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 x14ac:dyDescent="0.25">
      <c r="A29" s="50"/>
      <c r="B29" s="48" t="s">
        <v>81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 x14ac:dyDescent="0.25">
      <c r="A30" s="50"/>
      <c r="B30" s="48" t="s">
        <v>82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 x14ac:dyDescent="0.25">
      <c r="A31" s="50"/>
      <c r="B31" s="48" t="s">
        <v>83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 x14ac:dyDescent="0.25">
      <c r="A32" s="50"/>
      <c r="B32" s="48" t="s">
        <v>84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 x14ac:dyDescent="0.25">
      <c r="A33" s="50"/>
      <c r="B33" s="48" t="s">
        <v>85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 x14ac:dyDescent="0.25">
      <c r="A34" s="50"/>
      <c r="B34" s="48" t="s">
        <v>86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 x14ac:dyDescent="0.25">
      <c r="A35" s="50"/>
      <c r="B35" s="48" t="s">
        <v>87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 x14ac:dyDescent="0.25">
      <c r="A36" s="50"/>
      <c r="B36" s="48" t="s">
        <v>88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 x14ac:dyDescent="0.25">
      <c r="A37" s="50"/>
      <c r="B37" s="48" t="s">
        <v>89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 x14ac:dyDescent="0.25">
      <c r="A38" s="50"/>
      <c r="B38" s="48" t="s">
        <v>90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 x14ac:dyDescent="0.25">
      <c r="A39" s="50"/>
      <c r="B39" s="48" t="s">
        <v>91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 x14ac:dyDescent="0.25">
      <c r="A40" s="50"/>
      <c r="B40" s="48" t="s">
        <v>92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 x14ac:dyDescent="0.25">
      <c r="A41" s="50"/>
      <c r="B41" s="48" t="s">
        <v>93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 x14ac:dyDescent="0.25">
      <c r="A42" s="50"/>
      <c r="B42" s="48" t="s">
        <v>94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 x14ac:dyDescent="0.25">
      <c r="A43" s="50"/>
      <c r="B43" s="48" t="s">
        <v>95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 x14ac:dyDescent="0.25">
      <c r="A44" s="50"/>
      <c r="B44" s="48" t="s">
        <v>96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 x14ac:dyDescent="0.25">
      <c r="A45" s="50"/>
      <c r="B45" s="48" t="s">
        <v>97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 x14ac:dyDescent="0.25">
      <c r="A46" s="50"/>
      <c r="B46" s="48" t="s">
        <v>98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 x14ac:dyDescent="0.25">
      <c r="A47" s="50"/>
      <c r="B47" s="48" t="s">
        <v>99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 x14ac:dyDescent="0.25">
      <c r="A48" s="50"/>
      <c r="B48" s="48" t="s">
        <v>100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 x14ac:dyDescent="0.25">
      <c r="A49" s="50"/>
      <c r="B49" s="48" t="s">
        <v>101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 x14ac:dyDescent="0.25">
      <c r="A50" s="50"/>
      <c r="B50" s="48" t="s">
        <v>102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 x14ac:dyDescent="0.25">
      <c r="A51" s="50"/>
      <c r="B51" s="48" t="s">
        <v>103</v>
      </c>
      <c r="C51" s="100">
        <v>31</v>
      </c>
      <c r="D51" s="100">
        <v>29</v>
      </c>
      <c r="E51" s="24"/>
      <c r="F51" s="24"/>
      <c r="G51" s="24"/>
      <c r="H51" s="101"/>
    </row>
    <row r="52" spans="1:8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9" workbookViewId="0">
      <selection activeCell="H17" sqref="H17:H51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148</v>
      </c>
      <c r="B13" s="51"/>
      <c r="C13" s="51"/>
      <c r="D13" s="51"/>
      <c r="E13" s="119" t="s">
        <v>145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1" t="s">
        <v>35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9" ht="18" customHeight="1" x14ac:dyDescent="0.25">
      <c r="A17" s="50"/>
      <c r="B17" s="48" t="s">
        <v>69</v>
      </c>
      <c r="C17" s="100">
        <v>26.5</v>
      </c>
      <c r="D17" s="100">
        <v>31</v>
      </c>
      <c r="E17" s="24">
        <v>40</v>
      </c>
      <c r="F17" s="24">
        <f>ABS(E17-D17)</f>
        <v>9</v>
      </c>
      <c r="G17" s="24"/>
      <c r="H17" s="24">
        <f>(E17+D17)/2</f>
        <v>35.5</v>
      </c>
      <c r="I17" s="105"/>
    </row>
    <row r="18" spans="1:9" ht="18" customHeight="1" x14ac:dyDescent="0.25">
      <c r="A18" s="50"/>
      <c r="B18" s="48" t="s">
        <v>70</v>
      </c>
      <c r="C18" s="100">
        <v>33.75</v>
      </c>
      <c r="D18" s="100">
        <v>40</v>
      </c>
      <c r="E18" s="24">
        <v>44</v>
      </c>
      <c r="F18" s="24">
        <f t="shared" ref="F18:F51" si="0">ABS(E18-D18)</f>
        <v>4</v>
      </c>
      <c r="G18" s="24"/>
      <c r="H18" s="24">
        <f t="shared" ref="H18:H51" si="1">(E18+D18)/2</f>
        <v>42</v>
      </c>
      <c r="I18" s="105"/>
    </row>
    <row r="19" spans="1:9" ht="18" customHeight="1" x14ac:dyDescent="0.25">
      <c r="A19" s="50"/>
      <c r="B19" s="48" t="s">
        <v>71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 x14ac:dyDescent="0.25">
      <c r="A20" s="50"/>
      <c r="B20" s="48" t="s">
        <v>72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 x14ac:dyDescent="0.25">
      <c r="A21" s="50"/>
      <c r="B21" s="48" t="s">
        <v>73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 x14ac:dyDescent="0.25">
      <c r="A22" s="50"/>
      <c r="B22" s="48" t="s">
        <v>74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 x14ac:dyDescent="0.25">
      <c r="A23" s="50"/>
      <c r="B23" s="48" t="s">
        <v>75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 x14ac:dyDescent="0.25">
      <c r="A24" s="50"/>
      <c r="B24" s="48" t="s">
        <v>76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 x14ac:dyDescent="0.25">
      <c r="A25" s="50"/>
      <c r="B25" s="48" t="s">
        <v>77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 x14ac:dyDescent="0.25">
      <c r="A26" s="50"/>
      <c r="B26" s="48" t="s">
        <v>78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 x14ac:dyDescent="0.25">
      <c r="A27" s="50"/>
      <c r="B27" s="48" t="s">
        <v>79</v>
      </c>
      <c r="C27" s="100">
        <v>35.25</v>
      </c>
      <c r="D27" s="100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5"/>
    </row>
    <row r="28" spans="1:9" ht="18" customHeight="1" x14ac:dyDescent="0.25">
      <c r="A28" s="50"/>
      <c r="B28" s="48" t="s">
        <v>80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 x14ac:dyDescent="0.25">
      <c r="A29" s="50"/>
      <c r="B29" s="48" t="s">
        <v>81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 x14ac:dyDescent="0.25">
      <c r="A30" s="50"/>
      <c r="B30" s="48" t="s">
        <v>82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 x14ac:dyDescent="0.25">
      <c r="A31" s="50"/>
      <c r="B31" s="48" t="s">
        <v>83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 x14ac:dyDescent="0.25">
      <c r="A32" s="50"/>
      <c r="B32" s="48" t="s">
        <v>84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 x14ac:dyDescent="0.25">
      <c r="A33" s="50"/>
      <c r="B33" s="48" t="s">
        <v>85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 x14ac:dyDescent="0.25">
      <c r="A34" s="50"/>
      <c r="B34" s="48" t="s">
        <v>86</v>
      </c>
      <c r="C34" s="100">
        <v>33.5</v>
      </c>
      <c r="D34" s="100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5"/>
    </row>
    <row r="35" spans="1:9" ht="18" customHeight="1" x14ac:dyDescent="0.25">
      <c r="A35" s="50"/>
      <c r="B35" s="48" t="s">
        <v>87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 x14ac:dyDescent="0.25">
      <c r="A36" s="50"/>
      <c r="B36" s="48" t="s">
        <v>88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 x14ac:dyDescent="0.25">
      <c r="A37" s="50"/>
      <c r="B37" s="48" t="s">
        <v>89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 x14ac:dyDescent="0.25">
      <c r="A38" s="50"/>
      <c r="B38" s="48" t="s">
        <v>90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 x14ac:dyDescent="0.25">
      <c r="A39" s="50"/>
      <c r="B39" s="48" t="s">
        <v>91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 x14ac:dyDescent="0.25">
      <c r="A40" s="50"/>
      <c r="B40" s="48" t="s">
        <v>92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 x14ac:dyDescent="0.25">
      <c r="A41" s="50"/>
      <c r="B41" s="48" t="s">
        <v>93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 x14ac:dyDescent="0.25">
      <c r="A42" s="50"/>
      <c r="B42" s="48" t="s">
        <v>94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 x14ac:dyDescent="0.25">
      <c r="A43" s="50"/>
      <c r="B43" s="48" t="s">
        <v>95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 x14ac:dyDescent="0.25">
      <c r="A44" s="50"/>
      <c r="B44" s="48" t="s">
        <v>96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 x14ac:dyDescent="0.25">
      <c r="A45" s="50"/>
      <c r="B45" s="48" t="s">
        <v>97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 x14ac:dyDescent="0.25">
      <c r="A46" s="50"/>
      <c r="B46" s="48" t="s">
        <v>98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 x14ac:dyDescent="0.25">
      <c r="A47" s="50"/>
      <c r="B47" s="48" t="s">
        <v>99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 x14ac:dyDescent="0.25">
      <c r="A48" s="50"/>
      <c r="B48" s="48" t="s">
        <v>100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 x14ac:dyDescent="0.25">
      <c r="A49" s="50"/>
      <c r="B49" s="48" t="s">
        <v>101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 x14ac:dyDescent="0.25">
      <c r="A50" s="50"/>
      <c r="B50" s="48" t="s">
        <v>102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 x14ac:dyDescent="0.25">
      <c r="A51" s="50"/>
      <c r="B51" s="48" t="s">
        <v>103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25">
      <c r="A55" s="97"/>
      <c r="B55" s="97"/>
      <c r="C55" s="97"/>
      <c r="D55" s="97"/>
      <c r="E55" s="118"/>
      <c r="F55" s="118"/>
      <c r="G55" s="118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9" workbookViewId="0">
      <selection activeCell="D17" sqref="D17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148</v>
      </c>
      <c r="B13" s="51"/>
      <c r="C13" s="51"/>
      <c r="D13" s="51"/>
      <c r="E13" s="119" t="s">
        <v>149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3" t="s">
        <v>35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25">
      <c r="A17" s="50"/>
      <c r="B17" s="48" t="s">
        <v>69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 x14ac:dyDescent="0.25">
      <c r="A18" s="50"/>
      <c r="B18" s="48" t="s">
        <v>70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 x14ac:dyDescent="0.25">
      <c r="A19" s="50"/>
      <c r="B19" s="48" t="s">
        <v>71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 x14ac:dyDescent="0.25">
      <c r="A20" s="50"/>
      <c r="B20" s="48" t="s">
        <v>72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 x14ac:dyDescent="0.25">
      <c r="A21" s="50"/>
      <c r="B21" s="48" t="s">
        <v>73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 x14ac:dyDescent="0.25">
      <c r="A22" s="50"/>
      <c r="B22" s="48" t="s">
        <v>74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 x14ac:dyDescent="0.25">
      <c r="A23" s="50"/>
      <c r="B23" s="48" t="s">
        <v>75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 x14ac:dyDescent="0.25">
      <c r="A24" s="50"/>
      <c r="B24" s="48" t="s">
        <v>76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 x14ac:dyDescent="0.25">
      <c r="A25" s="50"/>
      <c r="B25" s="48" t="s">
        <v>77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 x14ac:dyDescent="0.25">
      <c r="A26" s="50"/>
      <c r="B26" s="48" t="s">
        <v>78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 x14ac:dyDescent="0.25">
      <c r="A27" s="50"/>
      <c r="B27" s="48" t="s">
        <v>79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 x14ac:dyDescent="0.25">
      <c r="A28" s="50"/>
      <c r="B28" s="48" t="s">
        <v>80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 x14ac:dyDescent="0.25">
      <c r="A29" s="50"/>
      <c r="B29" s="48" t="s">
        <v>81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 x14ac:dyDescent="0.25">
      <c r="A30" s="50"/>
      <c r="B30" s="48" t="s">
        <v>82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 x14ac:dyDescent="0.25">
      <c r="A31" s="50"/>
      <c r="B31" s="48" t="s">
        <v>83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 x14ac:dyDescent="0.25">
      <c r="A32" s="50"/>
      <c r="B32" s="48" t="s">
        <v>84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 x14ac:dyDescent="0.25">
      <c r="A33" s="50"/>
      <c r="B33" s="48" t="s">
        <v>85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 x14ac:dyDescent="0.25">
      <c r="A34" s="50"/>
      <c r="B34" s="48" t="s">
        <v>86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 x14ac:dyDescent="0.25">
      <c r="A35" s="50"/>
      <c r="B35" s="48" t="s">
        <v>87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 x14ac:dyDescent="0.25">
      <c r="A36" s="50"/>
      <c r="B36" s="48" t="s">
        <v>88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 x14ac:dyDescent="0.25">
      <c r="A37" s="50"/>
      <c r="B37" s="48" t="s">
        <v>89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 x14ac:dyDescent="0.25">
      <c r="A38" s="50"/>
      <c r="B38" s="48" t="s">
        <v>90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 x14ac:dyDescent="0.25">
      <c r="A39" s="50"/>
      <c r="B39" s="48" t="s">
        <v>91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 x14ac:dyDescent="0.25">
      <c r="A40" s="50"/>
      <c r="B40" s="48" t="s">
        <v>92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 x14ac:dyDescent="0.25">
      <c r="A41" s="50"/>
      <c r="B41" s="48" t="s">
        <v>93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 x14ac:dyDescent="0.25">
      <c r="A42" s="50"/>
      <c r="B42" s="48" t="s">
        <v>94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 x14ac:dyDescent="0.25">
      <c r="A43" s="50"/>
      <c r="B43" s="48" t="s">
        <v>95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 x14ac:dyDescent="0.25">
      <c r="A44" s="50"/>
      <c r="B44" s="48" t="s">
        <v>96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 x14ac:dyDescent="0.25">
      <c r="A45" s="50"/>
      <c r="B45" s="48" t="s">
        <v>97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 x14ac:dyDescent="0.25">
      <c r="A46" s="50"/>
      <c r="B46" s="48" t="s">
        <v>98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 x14ac:dyDescent="0.25">
      <c r="A47" s="50"/>
      <c r="B47" s="48" t="s">
        <v>99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 x14ac:dyDescent="0.25">
      <c r="A48" s="50"/>
      <c r="B48" s="48" t="s">
        <v>100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 x14ac:dyDescent="0.25">
      <c r="A49" s="50"/>
      <c r="B49" s="48" t="s">
        <v>101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 x14ac:dyDescent="0.25">
      <c r="A50" s="50"/>
      <c r="B50" s="48" t="s">
        <v>102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 x14ac:dyDescent="0.25">
      <c r="A51" s="50"/>
      <c r="B51" s="48" t="s">
        <v>103</v>
      </c>
      <c r="C51" s="100">
        <v>33</v>
      </c>
      <c r="D51" s="100">
        <v>37</v>
      </c>
      <c r="E51" s="24"/>
      <c r="F51" s="24"/>
      <c r="G51" s="24"/>
      <c r="H51" s="101"/>
    </row>
    <row r="52" spans="1:8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0" workbookViewId="0">
      <selection activeCell="H35" sqref="H35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144</v>
      </c>
      <c r="B13" s="51"/>
      <c r="C13" s="51"/>
      <c r="D13" s="51"/>
      <c r="E13" s="119" t="s">
        <v>149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1" t="s">
        <v>35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 x14ac:dyDescent="0.25">
      <c r="A17" s="50"/>
      <c r="B17" s="48" t="s">
        <v>69</v>
      </c>
      <c r="C17" s="100">
        <v>27</v>
      </c>
      <c r="D17" s="100">
        <v>35</v>
      </c>
      <c r="E17" s="24">
        <v>42</v>
      </c>
      <c r="F17" s="24">
        <f>ABS(E17-D17)</f>
        <v>7</v>
      </c>
      <c r="G17" s="24"/>
      <c r="H17" s="24">
        <f>(E17+D17)/2</f>
        <v>38.5</v>
      </c>
    </row>
    <row r="18" spans="1:8" ht="18" customHeight="1" x14ac:dyDescent="0.25">
      <c r="A18" s="50"/>
      <c r="B18" s="48" t="s">
        <v>70</v>
      </c>
      <c r="C18" s="100">
        <v>28.5</v>
      </c>
      <c r="D18" s="100">
        <v>34</v>
      </c>
      <c r="E18" s="24">
        <v>41</v>
      </c>
      <c r="F18" s="24">
        <f t="shared" ref="F18:F51" si="0">ABS(E18-D18)</f>
        <v>7</v>
      </c>
      <c r="G18" s="24"/>
      <c r="H18" s="24">
        <f t="shared" ref="H18:H51" si="1">(E18+D18)/2</f>
        <v>37.5</v>
      </c>
    </row>
    <row r="19" spans="1:8" ht="18" customHeight="1" x14ac:dyDescent="0.25">
      <c r="A19" s="50"/>
      <c r="B19" s="48" t="s">
        <v>71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25">
      <c r="A20" s="50"/>
      <c r="B20" s="48" t="s">
        <v>72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25">
      <c r="A21" s="50"/>
      <c r="B21" s="48" t="s">
        <v>73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25">
      <c r="A22" s="50"/>
      <c r="B22" s="48" t="s">
        <v>74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25">
      <c r="A23" s="50"/>
      <c r="B23" s="48" t="s">
        <v>75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25">
      <c r="A24" s="50"/>
      <c r="B24" s="48" t="s">
        <v>76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25">
      <c r="A25" s="50"/>
      <c r="B25" s="48" t="s">
        <v>77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25">
      <c r="A26" s="50"/>
      <c r="B26" s="48" t="s">
        <v>78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25">
      <c r="A27" s="50"/>
      <c r="B27" s="48" t="s">
        <v>79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25">
      <c r="A28" s="50"/>
      <c r="B28" s="48" t="s">
        <v>80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25">
      <c r="A29" s="50"/>
      <c r="B29" s="48" t="s">
        <v>81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25">
      <c r="A30" s="50"/>
      <c r="B30" s="48" t="s">
        <v>82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25">
      <c r="A31" s="50"/>
      <c r="B31" s="48" t="s">
        <v>83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25">
      <c r="A32" s="50"/>
      <c r="B32" s="48" t="s">
        <v>84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25">
      <c r="A33" s="50"/>
      <c r="B33" s="48" t="s">
        <v>85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25">
      <c r="A34" s="50"/>
      <c r="B34" s="48" t="s">
        <v>86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25">
      <c r="A35" s="50"/>
      <c r="B35" s="48" t="s">
        <v>87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25">
      <c r="A36" s="50"/>
      <c r="B36" s="48" t="s">
        <v>88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25">
      <c r="A37" s="50"/>
      <c r="B37" s="48" t="s">
        <v>89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25">
      <c r="A38" s="50"/>
      <c r="B38" s="48" t="s">
        <v>90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25">
      <c r="A39" s="50"/>
      <c r="B39" s="48" t="s">
        <v>91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25">
      <c r="A40" s="50"/>
      <c r="B40" s="48" t="s">
        <v>92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25">
      <c r="A41" s="50"/>
      <c r="B41" s="48" t="s">
        <v>93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25">
      <c r="A42" s="50"/>
      <c r="B42" s="48" t="s">
        <v>94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25">
      <c r="A43" s="50"/>
      <c r="B43" s="48" t="s">
        <v>95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25">
      <c r="A44" s="50"/>
      <c r="B44" s="48" t="s">
        <v>96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25">
      <c r="A45" s="50"/>
      <c r="B45" s="48" t="s">
        <v>97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25">
      <c r="A46" s="50"/>
      <c r="B46" s="48" t="s">
        <v>98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25">
      <c r="A47" s="50"/>
      <c r="B47" s="48" t="s">
        <v>99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25">
      <c r="A48" s="50"/>
      <c r="B48" s="48" t="s">
        <v>100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25">
      <c r="A49" s="50"/>
      <c r="B49" s="48" t="s">
        <v>101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25">
      <c r="A50" s="50"/>
      <c r="B50" s="48" t="s">
        <v>102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25">
      <c r="A51" s="50"/>
      <c r="B51" s="48" t="s">
        <v>103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3" workbookViewId="0">
      <selection activeCell="C35" sqref="C35"/>
    </sheetView>
  </sheetViews>
  <sheetFormatPr defaultRowHeight="15" x14ac:dyDescent="0.2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57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58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59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60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62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63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64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 x14ac:dyDescent="0.25">
      <c r="A13" s="98" t="s">
        <v>148</v>
      </c>
      <c r="B13" s="51"/>
      <c r="C13" s="51"/>
      <c r="D13" s="51"/>
      <c r="E13" s="119" t="s">
        <v>149</v>
      </c>
      <c r="F13" s="119"/>
      <c r="G13" s="119"/>
      <c r="H13" s="119"/>
    </row>
    <row r="14" spans="1:8" x14ac:dyDescent="0.25">
      <c r="A14" s="98"/>
      <c r="B14" s="51"/>
      <c r="C14" s="51"/>
      <c r="D14" s="51"/>
      <c r="E14" s="120"/>
      <c r="F14" s="120"/>
      <c r="G14" s="120"/>
      <c r="H14" s="120"/>
    </row>
    <row r="15" spans="1:8" ht="23.25" customHeight="1" x14ac:dyDescent="0.25">
      <c r="A15" s="121" t="s">
        <v>54</v>
      </c>
      <c r="B15" s="121" t="s">
        <v>39</v>
      </c>
      <c r="C15" s="122" t="s">
        <v>34</v>
      </c>
      <c r="D15" s="123" t="s">
        <v>35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 x14ac:dyDescent="0.25">
      <c r="A17" s="50"/>
      <c r="B17" s="48" t="s">
        <v>69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 x14ac:dyDescent="0.25">
      <c r="A18" s="50"/>
      <c r="B18" s="48" t="s">
        <v>70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 x14ac:dyDescent="0.25">
      <c r="A19" s="50"/>
      <c r="B19" s="48" t="s">
        <v>71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 x14ac:dyDescent="0.25">
      <c r="A20" s="50"/>
      <c r="B20" s="48" t="s">
        <v>72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 x14ac:dyDescent="0.25">
      <c r="A21" s="50"/>
      <c r="B21" s="48" t="s">
        <v>73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 x14ac:dyDescent="0.25">
      <c r="A22" s="50"/>
      <c r="B22" s="48" t="s">
        <v>74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 x14ac:dyDescent="0.25">
      <c r="A23" s="50"/>
      <c r="B23" s="48" t="s">
        <v>75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 x14ac:dyDescent="0.25">
      <c r="A24" s="50"/>
      <c r="B24" s="48" t="s">
        <v>76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 x14ac:dyDescent="0.25">
      <c r="A25" s="50"/>
      <c r="B25" s="48" t="s">
        <v>77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 x14ac:dyDescent="0.25">
      <c r="A26" s="50"/>
      <c r="B26" s="48" t="s">
        <v>78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 x14ac:dyDescent="0.25">
      <c r="A27" s="50"/>
      <c r="B27" s="48" t="s">
        <v>79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 x14ac:dyDescent="0.25">
      <c r="A28" s="50"/>
      <c r="B28" s="48" t="s">
        <v>80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 x14ac:dyDescent="0.25">
      <c r="A29" s="50"/>
      <c r="B29" s="48" t="s">
        <v>81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 x14ac:dyDescent="0.25">
      <c r="A30" s="50"/>
      <c r="B30" s="48" t="s">
        <v>82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 x14ac:dyDescent="0.25">
      <c r="A31" s="50"/>
      <c r="B31" s="48" t="s">
        <v>83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 x14ac:dyDescent="0.25">
      <c r="A32" s="50"/>
      <c r="B32" s="48" t="s">
        <v>84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 x14ac:dyDescent="0.25">
      <c r="A33" s="50"/>
      <c r="B33" s="48" t="s">
        <v>85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 x14ac:dyDescent="0.25">
      <c r="A34" s="50"/>
      <c r="B34" s="48" t="s">
        <v>86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 x14ac:dyDescent="0.25">
      <c r="A35" s="50"/>
      <c r="B35" s="48" t="s">
        <v>87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 x14ac:dyDescent="0.25">
      <c r="A36" s="50"/>
      <c r="B36" s="48" t="s">
        <v>88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 x14ac:dyDescent="0.25">
      <c r="A37" s="50"/>
      <c r="B37" s="48" t="s">
        <v>89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 x14ac:dyDescent="0.25">
      <c r="A38" s="50"/>
      <c r="B38" s="48" t="s">
        <v>90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 x14ac:dyDescent="0.25">
      <c r="A39" s="50"/>
      <c r="B39" s="48" t="s">
        <v>91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 x14ac:dyDescent="0.25">
      <c r="A40" s="50"/>
      <c r="B40" s="48" t="s">
        <v>92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 x14ac:dyDescent="0.25">
      <c r="A41" s="50"/>
      <c r="B41" s="48" t="s">
        <v>93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 x14ac:dyDescent="0.25">
      <c r="A42" s="50"/>
      <c r="B42" s="48" t="s">
        <v>94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 x14ac:dyDescent="0.25">
      <c r="A43" s="50"/>
      <c r="B43" s="48" t="s">
        <v>95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 x14ac:dyDescent="0.25">
      <c r="A44" s="50"/>
      <c r="B44" s="48" t="s">
        <v>96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 x14ac:dyDescent="0.25">
      <c r="A45" s="50"/>
      <c r="B45" s="48" t="s">
        <v>97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 x14ac:dyDescent="0.25">
      <c r="A46" s="50"/>
      <c r="B46" s="48" t="s">
        <v>98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 x14ac:dyDescent="0.25">
      <c r="A47" s="50"/>
      <c r="B47" s="48" t="s">
        <v>99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 x14ac:dyDescent="0.25">
      <c r="A48" s="50"/>
      <c r="B48" s="48" t="s">
        <v>100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 x14ac:dyDescent="0.25">
      <c r="A49" s="50"/>
      <c r="B49" s="48" t="s">
        <v>101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 x14ac:dyDescent="0.25">
      <c r="A50" s="50"/>
      <c r="B50" s="48" t="s">
        <v>102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 x14ac:dyDescent="0.25">
      <c r="A51" s="50"/>
      <c r="B51" s="48" t="s">
        <v>103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75" x14ac:dyDescent="0.2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25">
      <c r="A55" s="97"/>
      <c r="B55" s="97"/>
      <c r="C55" s="97"/>
      <c r="D55" s="97"/>
      <c r="E55" s="118"/>
      <c r="F55" s="118"/>
      <c r="G55" s="118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L10" zoomScale="69" zoomScaleNormal="69" workbookViewId="0">
      <selection activeCell="AY21" sqref="AY21:AY38"/>
    </sheetView>
  </sheetViews>
  <sheetFormatPr defaultColWidth="9.28515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28515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7109375" style="1" customWidth="1"/>
    <col min="41" max="47" width="8.7109375" style="1" customWidth="1"/>
    <col min="48" max="51" width="9.71093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28515625" style="1"/>
  </cols>
  <sheetData>
    <row r="1" spans="1:61" ht="12" customHeight="1" x14ac:dyDescent="0.25"/>
    <row r="2" spans="1:61" ht="12" customHeight="1" x14ac:dyDescent="0.25">
      <c r="A2" s="5"/>
      <c r="B2" s="5"/>
      <c r="C2" s="5"/>
      <c r="D2" s="5"/>
      <c r="E2" s="5"/>
      <c r="Q2" s="127" t="s">
        <v>128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 x14ac:dyDescent="0.2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V3" s="131" t="s">
        <v>42</v>
      </c>
      <c r="AW3" s="132"/>
      <c r="AX3" s="132"/>
      <c r="AY3" s="132"/>
      <c r="AZ3" s="132"/>
      <c r="BA3" s="133"/>
    </row>
    <row r="4" spans="1:6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V4" s="134"/>
      <c r="AW4" s="135"/>
      <c r="AX4" s="135"/>
      <c r="AY4" s="135"/>
      <c r="AZ4" s="135"/>
      <c r="BA4" s="136"/>
    </row>
    <row r="5" spans="1:6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 x14ac:dyDescent="0.2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147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 x14ac:dyDescent="0.2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 x14ac:dyDescent="0.2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 x14ac:dyDescent="0.25">
      <c r="A17" s="126" t="s">
        <v>38</v>
      </c>
      <c r="B17" s="126" t="s">
        <v>54</v>
      </c>
      <c r="C17" s="126" t="s">
        <v>4</v>
      </c>
      <c r="D17" s="126" t="s">
        <v>0</v>
      </c>
      <c r="E17" s="126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26" t="s">
        <v>133</v>
      </c>
      <c r="AL17" s="126" t="s">
        <v>137</v>
      </c>
      <c r="AM17" s="126" t="s">
        <v>134</v>
      </c>
      <c r="AN17" s="126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26" t="s">
        <v>105</v>
      </c>
      <c r="AW17" s="126" t="s">
        <v>106</v>
      </c>
      <c r="AX17" s="126" t="s">
        <v>107</v>
      </c>
      <c r="AY17" s="126" t="s">
        <v>68</v>
      </c>
      <c r="AZ17" s="126" t="s">
        <v>3</v>
      </c>
      <c r="BA17" s="126" t="s">
        <v>54</v>
      </c>
    </row>
    <row r="18" spans="1:55" s="8" customFormat="1" ht="51" customHeight="1" x14ac:dyDescent="0.25">
      <c r="A18" s="126"/>
      <c r="B18" s="126"/>
      <c r="C18" s="126"/>
      <c r="D18" s="126"/>
      <c r="E18" s="126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29" t="s">
        <v>126</v>
      </c>
      <c r="AB18" s="129"/>
      <c r="AC18" s="129"/>
      <c r="AD18" s="129"/>
      <c r="AE18" s="129"/>
      <c r="AF18" s="129" t="s">
        <v>127</v>
      </c>
      <c r="AG18" s="129"/>
      <c r="AH18" s="129"/>
      <c r="AI18" s="129"/>
      <c r="AJ18" s="129"/>
      <c r="AK18" s="126"/>
      <c r="AL18" s="126"/>
      <c r="AM18" s="126"/>
      <c r="AN18" s="126"/>
      <c r="AO18" s="130"/>
      <c r="AP18" s="130"/>
      <c r="AQ18" s="130"/>
      <c r="AR18" s="130"/>
      <c r="AS18" s="130"/>
      <c r="AT18" s="130"/>
      <c r="AU18" s="130"/>
      <c r="AV18" s="126"/>
      <c r="AW18" s="126"/>
      <c r="AX18" s="126"/>
      <c r="AY18" s="126"/>
      <c r="AZ18" s="126"/>
      <c r="BA18" s="126"/>
    </row>
    <row r="19" spans="1:55" s="8" customFormat="1" ht="16.5" customHeight="1" x14ac:dyDescent="0.25">
      <c r="A19" s="126"/>
      <c r="B19" s="126"/>
      <c r="C19" s="126"/>
      <c r="D19" s="126"/>
      <c r="E19" s="126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29" t="s">
        <v>51</v>
      </c>
      <c r="AB19" s="129"/>
      <c r="AC19" s="129"/>
      <c r="AD19" s="129"/>
      <c r="AE19" s="129"/>
      <c r="AF19" s="130" t="s">
        <v>52</v>
      </c>
      <c r="AG19" s="130"/>
      <c r="AH19" s="130"/>
      <c r="AI19" s="130"/>
      <c r="AJ19" s="130"/>
      <c r="AK19" s="126"/>
      <c r="AL19" s="126"/>
      <c r="AM19" s="126"/>
      <c r="AN19" s="126"/>
      <c r="AO19" s="126" t="s">
        <v>108</v>
      </c>
      <c r="AP19" s="126" t="s">
        <v>109</v>
      </c>
      <c r="AQ19" s="126" t="s">
        <v>110</v>
      </c>
      <c r="AR19" s="126" t="s">
        <v>111</v>
      </c>
      <c r="AS19" s="126" t="s">
        <v>112</v>
      </c>
      <c r="AT19" s="126" t="s">
        <v>113</v>
      </c>
      <c r="AU19" s="126" t="s">
        <v>114</v>
      </c>
      <c r="AV19" s="126"/>
      <c r="AW19" s="126"/>
      <c r="AX19" s="126"/>
      <c r="AY19" s="126"/>
      <c r="AZ19" s="126"/>
      <c r="BA19" s="126"/>
    </row>
    <row r="20" spans="1:55" s="8" customFormat="1" ht="90" customHeight="1" x14ac:dyDescent="0.25">
      <c r="A20" s="126"/>
      <c r="B20" s="126"/>
      <c r="C20" s="126"/>
      <c r="D20" s="126"/>
      <c r="E20" s="126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</row>
    <row r="21" spans="1:55" ht="51" customHeight="1" x14ac:dyDescent="0.25">
      <c r="A21" s="45">
        <v>1</v>
      </c>
      <c r="B21" s="81"/>
      <c r="C21" s="81"/>
      <c r="D21" s="89"/>
      <c r="E21" s="89" t="s">
        <v>69</v>
      </c>
      <c r="F21" s="82"/>
      <c r="G21" s="62">
        <f>'CSE-4201'!C17</f>
        <v>31</v>
      </c>
      <c r="H21" s="62">
        <f>'CSE-4201'!H17</f>
        <v>35.5</v>
      </c>
      <c r="I21" s="91">
        <f>H21+G21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R21+Q21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63">
        <f>(3+6+3+1.5+3+1.5)</f>
        <v>18</v>
      </c>
      <c r="AL21" s="63">
        <v>18</v>
      </c>
      <c r="AM21" s="91">
        <f>K21+P21+U21+Z21+AE21+AJ21</f>
        <v>19</v>
      </c>
      <c r="AN21" s="91">
        <f>(3*K21+6*P21+3*U21+1.5*Z21+3*AE21+1.5*AJ21)/18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151</v>
      </c>
      <c r="BB21" s="106"/>
      <c r="BC21" s="8"/>
    </row>
    <row r="22" spans="1:55" ht="51" customHeight="1" x14ac:dyDescent="0.25">
      <c r="A22" s="89">
        <v>2</v>
      </c>
      <c r="B22" s="81"/>
      <c r="C22" s="81"/>
      <c r="D22" s="89"/>
      <c r="E22" s="89" t="s">
        <v>70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H22+G22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2">IF(I22&gt;=80,"4.00",IF(I22&gt;=75,"3.75",IF(I22&gt;=70,"3.50",IF(I22&gt;=65,"3.25",IF(I22&gt;=60,"3.00",IF(I22&gt;=55,"2.75",IF(I22&gt;=50,"2.50",IF(I22&gt;=45,"2.25",IF(I22&gt;=40,"2.00","0.00")))))))))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M22+L22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8" si="5">IF(N22&gt;=80,"4.00",IF(N22&gt;=75,"3.75",IF(N22&gt;=70,"3.50",IF(N22&gt;=65,"3.25",IF(N22&gt;=60,"3.00",IF(N22&gt;=55,"2.75",IF(N22&gt;=50,"2.50",IF(N22&gt;=45,"2.25",IF(N22&gt;=40,"2.00","0.00")))))))))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R22+Q22</f>
        <v>75.75</v>
      </c>
      <c r="T22" s="62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W22+V22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1">IF(X22&gt;=80,"4.00",IF(X22&gt;=75,"3.75",IF(X22&gt;=70,"3.50",IF(X22&gt;=65,"3.25",IF(X22&gt;=60,"3.00",IF(X22&gt;=55,"2.75",IF(X22&gt;=50,"2.50",IF(X22&gt;=45,"2.25",IF(X22&gt;=40,"2.00","0.00")))))))))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2">AB22+AA22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4">IF(AC22&gt;=80,"4.00",IF(AC22&gt;=75,"3.75",IF(AC22&gt;=70,"3.50",IF(AC22&gt;=65,"3.25",IF(AC22&gt;=60,"3.00",IF(AC22&gt;=55,"2.75",IF(AC22&gt;=50,"2.50",IF(AC22&gt;=45,"2.25",IF(AC22&gt;=40,"2.00","0.00")))))))))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AG22+AF22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 t="str">
        <f>IF(AH22&gt;=80,"4.00",IF(AH22&gt;=75,"3.75",IF(AH22&gt;=70,"3.50",IF(AH22&gt;=65,"3.25",IF(AH22&gt;=60,"3.00",IF(AH22&gt;=55,"2.75",IF(AH22&gt;=50,"2.50",IF(AH22&gt;=45,"2.25",IF(AH22&gt;=40,"2.00","0.00")))))))))</f>
        <v>3.25</v>
      </c>
      <c r="AK22" s="63">
        <f>(3+6+3+1.5+3+1.5)</f>
        <v>18</v>
      </c>
      <c r="AL22" s="63">
        <v>18</v>
      </c>
      <c r="AM22" s="91">
        <f t="shared" ref="AM22:AM38" si="17">K22+P22+U22+Z22+AE22+AJ22</f>
        <v>21.5</v>
      </c>
      <c r="AN22" s="91">
        <f t="shared" ref="AN22:AN38" si="18">(3*K22+6*P22+3*U22+1.5*Z22+3*AE22+1.5*AJ22)/18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8" si="19">AN22</f>
        <v>3.6041666666666665</v>
      </c>
      <c r="AZ22" s="64" t="s">
        <v>150</v>
      </c>
      <c r="BA22" s="89" t="s">
        <v>152</v>
      </c>
      <c r="BB22" s="106"/>
      <c r="BC22" s="8"/>
    </row>
    <row r="23" spans="1:55" ht="51" customHeight="1" x14ac:dyDescent="0.25">
      <c r="A23" s="45">
        <v>3</v>
      </c>
      <c r="B23" s="81"/>
      <c r="C23" s="81"/>
      <c r="D23" s="89"/>
      <c r="E23" s="89" t="s">
        <v>71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 t="str">
        <f t="shared" si="14"/>
        <v>3.00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ref="AJ23:AJ38" si="20">IF(AH23&gt;=80,"4.00",IF(AH23&gt;=75,"3.75",IF(AH23&gt;=70,"3.50",IF(AH23&gt;=65,"3.25",IF(AH23&gt;=60,"3.00",IF(AH23&gt;=55,"2.75",IF(AH23&gt;=50,"2.50",IF(AH23&gt;=45,"2.25",IF(AH23&gt;=40,"2.00","0.00")))))))))</f>
        <v>3.50</v>
      </c>
      <c r="AK23" s="63">
        <f t="shared" ref="AK23:AK38" si="21">(3+6+3+1.5+3+1.5)</f>
        <v>18</v>
      </c>
      <c r="AL23" s="63">
        <v>18</v>
      </c>
      <c r="AM23" s="91">
        <f t="shared" si="17"/>
        <v>21</v>
      </c>
      <c r="AN23" s="91">
        <f t="shared" si="18"/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9"/>
        <v>3.5208333333333335</v>
      </c>
      <c r="AZ23" s="64" t="s">
        <v>150</v>
      </c>
      <c r="BA23" s="89" t="s">
        <v>153</v>
      </c>
      <c r="BB23" s="106"/>
      <c r="BC23" s="8"/>
    </row>
    <row r="24" spans="1:55" ht="51" customHeight="1" x14ac:dyDescent="0.25">
      <c r="A24" s="89">
        <v>4</v>
      </c>
      <c r="B24" s="81"/>
      <c r="C24" s="81"/>
      <c r="D24" s="89"/>
      <c r="E24" s="89" t="s">
        <v>72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 t="str">
        <f t="shared" si="14"/>
        <v>3.00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 t="str">
        <f t="shared" si="20"/>
        <v>3.25</v>
      </c>
      <c r="AK24" s="63">
        <f t="shared" si="21"/>
        <v>18</v>
      </c>
      <c r="AL24" s="63">
        <v>18</v>
      </c>
      <c r="AM24" s="91">
        <f t="shared" si="17"/>
        <v>19.5</v>
      </c>
      <c r="AN24" s="91">
        <f t="shared" si="18"/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109"/>
      <c r="AX24" s="91"/>
      <c r="AY24" s="91">
        <f t="shared" si="19"/>
        <v>3.2291666666666665</v>
      </c>
      <c r="AZ24" s="64" t="s">
        <v>150</v>
      </c>
      <c r="BA24" s="89" t="s">
        <v>154</v>
      </c>
      <c r="BB24" s="106"/>
      <c r="BC24" s="8"/>
    </row>
    <row r="25" spans="1:55" ht="51" customHeight="1" x14ac:dyDescent="0.25">
      <c r="A25" s="45">
        <v>5</v>
      </c>
      <c r="B25" s="81"/>
      <c r="C25" s="81"/>
      <c r="D25" s="89"/>
      <c r="E25" s="89" t="s">
        <v>73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5"/>
        <v>3.00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20"/>
        <v>3.50</v>
      </c>
      <c r="AK25" s="63">
        <f t="shared" si="21"/>
        <v>18</v>
      </c>
      <c r="AL25" s="63">
        <v>18</v>
      </c>
      <c r="AM25" s="91">
        <f t="shared" si="17"/>
        <v>19.75</v>
      </c>
      <c r="AN25" s="91">
        <f t="shared" si="18"/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9"/>
        <v>3.2083333333333335</v>
      </c>
      <c r="AZ25" s="64" t="s">
        <v>150</v>
      </c>
      <c r="BA25" s="89" t="s">
        <v>155</v>
      </c>
      <c r="BB25" s="106"/>
      <c r="BC25" s="8"/>
    </row>
    <row r="26" spans="1:55" ht="51" customHeight="1" x14ac:dyDescent="0.25">
      <c r="A26" s="89">
        <v>6</v>
      </c>
      <c r="B26" s="81"/>
      <c r="C26" s="81"/>
      <c r="D26" s="89"/>
      <c r="E26" s="89" t="s">
        <v>74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4.00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4.00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4.00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4.00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20"/>
        <v>3.75</v>
      </c>
      <c r="AK26" s="63">
        <f t="shared" si="21"/>
        <v>18</v>
      </c>
      <c r="AL26" s="63">
        <v>18</v>
      </c>
      <c r="AM26" s="91">
        <f t="shared" si="17"/>
        <v>23.5</v>
      </c>
      <c r="AN26" s="91">
        <f t="shared" si="18"/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9"/>
        <v>3.8958333333333335</v>
      </c>
      <c r="AZ26" s="64" t="s">
        <v>150</v>
      </c>
      <c r="BA26" s="89" t="s">
        <v>156</v>
      </c>
      <c r="BB26" s="106"/>
      <c r="BC26" s="8"/>
    </row>
    <row r="27" spans="1:55" ht="51" customHeight="1" x14ac:dyDescent="0.25">
      <c r="A27" s="45">
        <v>7</v>
      </c>
      <c r="B27" s="81"/>
      <c r="C27" s="81"/>
      <c r="D27" s="89"/>
      <c r="E27" s="89" t="s">
        <v>75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20"/>
        <v>3.50</v>
      </c>
      <c r="AK27" s="63">
        <f t="shared" si="21"/>
        <v>18</v>
      </c>
      <c r="AL27" s="63">
        <v>18</v>
      </c>
      <c r="AM27" s="91">
        <f t="shared" si="17"/>
        <v>21.5</v>
      </c>
      <c r="AN27" s="91">
        <f t="shared" si="18"/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9"/>
        <v>3.6041666666666665</v>
      </c>
      <c r="AZ27" s="64" t="s">
        <v>150</v>
      </c>
      <c r="BA27" s="89" t="s">
        <v>157</v>
      </c>
      <c r="BB27" s="106"/>
      <c r="BC27" s="8"/>
    </row>
    <row r="28" spans="1:55" ht="51" customHeight="1" x14ac:dyDescent="0.25">
      <c r="A28" s="89">
        <v>8</v>
      </c>
      <c r="B28" s="81"/>
      <c r="C28" s="81"/>
      <c r="D28" s="89"/>
      <c r="E28" s="89" t="s">
        <v>76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4.00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4.00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20"/>
        <v>3.75</v>
      </c>
      <c r="AK28" s="63">
        <f t="shared" si="21"/>
        <v>18</v>
      </c>
      <c r="AL28" s="63">
        <v>18</v>
      </c>
      <c r="AM28" s="91">
        <f t="shared" si="17"/>
        <v>22.75</v>
      </c>
      <c r="AN28" s="91">
        <f t="shared" si="18"/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9"/>
        <v>3.8333333333333335</v>
      </c>
      <c r="AZ28" s="64" t="s">
        <v>150</v>
      </c>
      <c r="BA28" s="89" t="s">
        <v>158</v>
      </c>
      <c r="BB28" s="106"/>
      <c r="BC28" s="8"/>
    </row>
    <row r="29" spans="1:55" ht="51" customHeight="1" x14ac:dyDescent="0.25">
      <c r="A29" s="45">
        <v>9</v>
      </c>
      <c r="B29" s="81"/>
      <c r="C29" s="81"/>
      <c r="D29" s="89"/>
      <c r="E29" s="89" t="s">
        <v>77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4.00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20"/>
        <v>3.50</v>
      </c>
      <c r="AK29" s="63">
        <f t="shared" si="21"/>
        <v>18</v>
      </c>
      <c r="AL29" s="63">
        <v>18</v>
      </c>
      <c r="AM29" s="91">
        <f t="shared" si="17"/>
        <v>21.5</v>
      </c>
      <c r="AN29" s="91">
        <f t="shared" si="18"/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9"/>
        <v>3.6458333333333335</v>
      </c>
      <c r="AZ29" s="64" t="s">
        <v>150</v>
      </c>
      <c r="BA29" s="89" t="s">
        <v>159</v>
      </c>
      <c r="BB29" s="106"/>
      <c r="BC29" s="8"/>
    </row>
    <row r="30" spans="1:55" ht="51" customHeight="1" x14ac:dyDescent="0.25">
      <c r="A30" s="89">
        <v>10</v>
      </c>
      <c r="B30" s="81"/>
      <c r="C30" s="81"/>
      <c r="D30" s="89"/>
      <c r="E30" s="89" t="s">
        <v>78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 t="str">
        <f t="shared" si="8"/>
        <v>3.00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 t="str">
        <f t="shared" si="11"/>
        <v>3.00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 t="str">
        <f t="shared" si="14"/>
        <v>3.00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 t="str">
        <f t="shared" si="20"/>
        <v>3.25</v>
      </c>
      <c r="AK30" s="63">
        <f t="shared" si="21"/>
        <v>18</v>
      </c>
      <c r="AL30" s="63">
        <v>18</v>
      </c>
      <c r="AM30" s="91">
        <f t="shared" si="17"/>
        <v>18</v>
      </c>
      <c r="AN30" s="91">
        <f t="shared" si="18"/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9"/>
        <v>2.9375</v>
      </c>
      <c r="AZ30" s="64" t="s">
        <v>150</v>
      </c>
      <c r="BA30" s="89" t="s">
        <v>160</v>
      </c>
      <c r="BB30" s="106"/>
      <c r="BC30" s="8"/>
    </row>
    <row r="31" spans="1:55" ht="51" customHeight="1" x14ac:dyDescent="0.25">
      <c r="A31" s="45">
        <v>11</v>
      </c>
      <c r="B31" s="81"/>
      <c r="C31" s="81"/>
      <c r="D31" s="89"/>
      <c r="E31" s="89" t="s">
        <v>79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4.00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4.00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4.00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4.00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4.00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20"/>
        <v>4.00</v>
      </c>
      <c r="AK31" s="63">
        <f t="shared" si="21"/>
        <v>18</v>
      </c>
      <c r="AL31" s="63">
        <v>18</v>
      </c>
      <c r="AM31" s="91">
        <f t="shared" si="17"/>
        <v>24</v>
      </c>
      <c r="AN31" s="91">
        <f t="shared" si="18"/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9"/>
        <v>4</v>
      </c>
      <c r="AZ31" s="64" t="s">
        <v>150</v>
      </c>
      <c r="BA31" s="89" t="s">
        <v>161</v>
      </c>
      <c r="BB31" s="106"/>
      <c r="BC31" s="8"/>
    </row>
    <row r="32" spans="1:55" ht="51" customHeight="1" x14ac:dyDescent="0.25">
      <c r="A32" s="89">
        <v>12</v>
      </c>
      <c r="B32" s="81"/>
      <c r="C32" s="81"/>
      <c r="D32" s="89"/>
      <c r="E32" s="89" t="s">
        <v>80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4.00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4.00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4.00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20"/>
        <v>4.00</v>
      </c>
      <c r="AK32" s="63">
        <f t="shared" si="21"/>
        <v>18</v>
      </c>
      <c r="AL32" s="63">
        <v>18</v>
      </c>
      <c r="AM32" s="91">
        <f t="shared" si="17"/>
        <v>23.5</v>
      </c>
      <c r="AN32" s="91">
        <f t="shared" si="18"/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9"/>
        <v>3.9166666666666665</v>
      </c>
      <c r="AZ32" s="64" t="s">
        <v>150</v>
      </c>
      <c r="BA32" s="89" t="s">
        <v>162</v>
      </c>
      <c r="BB32" s="106"/>
      <c r="BC32" s="8"/>
    </row>
    <row r="33" spans="1:77" ht="51" customHeight="1" x14ac:dyDescent="0.25">
      <c r="A33" s="45">
        <v>13</v>
      </c>
      <c r="B33" s="81"/>
      <c r="C33" s="81"/>
      <c r="D33" s="89"/>
      <c r="E33" s="89" t="s">
        <v>81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20"/>
        <v>3.50</v>
      </c>
      <c r="AK33" s="63">
        <f t="shared" si="21"/>
        <v>18</v>
      </c>
      <c r="AL33" s="63">
        <v>18</v>
      </c>
      <c r="AM33" s="91">
        <f t="shared" si="17"/>
        <v>21.5</v>
      </c>
      <c r="AN33" s="91">
        <f t="shared" si="18"/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9"/>
        <v>3.5208333333333335</v>
      </c>
      <c r="AZ33" s="64" t="s">
        <v>150</v>
      </c>
      <c r="BA33" s="89" t="s">
        <v>163</v>
      </c>
      <c r="BB33" s="106"/>
      <c r="BC33" s="8"/>
    </row>
    <row r="34" spans="1:77" ht="51" customHeight="1" x14ac:dyDescent="0.25">
      <c r="A34" s="89">
        <v>14</v>
      </c>
      <c r="B34" s="81"/>
      <c r="C34" s="81"/>
      <c r="D34" s="89"/>
      <c r="E34" s="89" t="s">
        <v>82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4.00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20"/>
        <v>4.00</v>
      </c>
      <c r="AK34" s="63">
        <f t="shared" si="21"/>
        <v>18</v>
      </c>
      <c r="AL34" s="63">
        <v>18</v>
      </c>
      <c r="AM34" s="91">
        <f t="shared" si="17"/>
        <v>21.75</v>
      </c>
      <c r="AN34" s="91">
        <f t="shared" si="18"/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9"/>
        <v>3.5208333333333335</v>
      </c>
      <c r="AZ34" s="64" t="s">
        <v>150</v>
      </c>
      <c r="BA34" s="89" t="s">
        <v>164</v>
      </c>
      <c r="BB34" s="106"/>
      <c r="BC34" s="8"/>
    </row>
    <row r="35" spans="1:77" ht="51" customHeight="1" x14ac:dyDescent="0.25">
      <c r="A35" s="45">
        <v>15</v>
      </c>
      <c r="B35" s="81"/>
      <c r="C35" s="81"/>
      <c r="D35" s="89"/>
      <c r="E35" s="89" t="s">
        <v>83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4.00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4.00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4.00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4.00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20"/>
        <v>3.75</v>
      </c>
      <c r="AK35" s="63">
        <f t="shared" si="21"/>
        <v>18</v>
      </c>
      <c r="AL35" s="63">
        <v>18</v>
      </c>
      <c r="AM35" s="91">
        <f t="shared" si="17"/>
        <v>23.5</v>
      </c>
      <c r="AN35" s="91">
        <f t="shared" si="18"/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9"/>
        <v>3.9375</v>
      </c>
      <c r="AZ35" s="64" t="s">
        <v>150</v>
      </c>
      <c r="BA35" s="89" t="s">
        <v>165</v>
      </c>
      <c r="BB35" s="106"/>
      <c r="BC35" s="8"/>
    </row>
    <row r="36" spans="1:77" ht="51" customHeight="1" x14ac:dyDescent="0.25">
      <c r="A36" s="89">
        <v>16</v>
      </c>
      <c r="B36" s="81"/>
      <c r="C36" s="81"/>
      <c r="D36" s="89"/>
      <c r="E36" s="89" t="s">
        <v>84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 t="str">
        <f t="shared" si="2"/>
        <v>4.00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4.00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20"/>
        <v>3.75</v>
      </c>
      <c r="AK36" s="63">
        <f t="shared" si="21"/>
        <v>18</v>
      </c>
      <c r="AL36" s="63">
        <v>18</v>
      </c>
      <c r="AM36" s="91">
        <f t="shared" si="17"/>
        <v>23</v>
      </c>
      <c r="AN36" s="91">
        <f t="shared" si="18"/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9"/>
        <v>3.875</v>
      </c>
      <c r="AZ36" s="64" t="s">
        <v>150</v>
      </c>
      <c r="BA36" s="89" t="s">
        <v>166</v>
      </c>
      <c r="BB36" s="106"/>
      <c r="BC36" s="8"/>
    </row>
    <row r="37" spans="1:77" ht="51" customHeight="1" x14ac:dyDescent="0.25">
      <c r="A37" s="45">
        <v>17</v>
      </c>
      <c r="B37" s="81"/>
      <c r="C37" s="81"/>
      <c r="D37" s="89"/>
      <c r="E37" s="89" t="s">
        <v>85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 t="str">
        <f t="shared" si="14"/>
        <v>3.00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20"/>
        <v>3.50</v>
      </c>
      <c r="AK37" s="63">
        <f t="shared" si="21"/>
        <v>18</v>
      </c>
      <c r="AL37" s="63">
        <v>18</v>
      </c>
      <c r="AM37" s="91">
        <f t="shared" si="17"/>
        <v>19</v>
      </c>
      <c r="AN37" s="91">
        <f t="shared" si="18"/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9"/>
        <v>3.0833333333333335</v>
      </c>
      <c r="AZ37" s="64" t="s">
        <v>150</v>
      </c>
      <c r="BA37" s="89" t="s">
        <v>167</v>
      </c>
      <c r="BB37" s="106"/>
      <c r="BC37" s="8"/>
    </row>
    <row r="38" spans="1:77" ht="51" customHeight="1" x14ac:dyDescent="0.25">
      <c r="A38" s="89">
        <v>18</v>
      </c>
      <c r="B38" s="81"/>
      <c r="C38" s="81"/>
      <c r="D38" s="89"/>
      <c r="E38" s="89" t="s">
        <v>86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5"/>
        <v>3.00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20"/>
        <v>3.50</v>
      </c>
      <c r="AK38" s="63">
        <f t="shared" si="21"/>
        <v>18</v>
      </c>
      <c r="AL38" s="63">
        <v>18</v>
      </c>
      <c r="AM38" s="91">
        <f t="shared" si="17"/>
        <v>21</v>
      </c>
      <c r="AN38" s="91">
        <f t="shared" si="18"/>
        <v>3.4166666666666665</v>
      </c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>
        <f t="shared" si="19"/>
        <v>3.4166666666666665</v>
      </c>
      <c r="AZ38" s="64" t="s">
        <v>150</v>
      </c>
      <c r="BA38" s="89" t="s">
        <v>168</v>
      </c>
      <c r="BB38" s="106"/>
      <c r="BC38" s="8"/>
    </row>
    <row r="39" spans="1:77" ht="24" customHeight="1" x14ac:dyDescent="0.25">
      <c r="B39" s="38"/>
      <c r="C39" s="11" t="s">
        <v>129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ht="24" customHeight="1" x14ac:dyDescent="0.25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 x14ac:dyDescent="0.25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BB41" s="39"/>
    </row>
    <row r="42" spans="1:77" s="8" customFormat="1" ht="24" customHeight="1" x14ac:dyDescent="0.25">
      <c r="A42" s="43"/>
      <c r="B42" s="43"/>
      <c r="C42" s="43"/>
      <c r="D42" s="43"/>
      <c r="E42" s="43"/>
      <c r="AG42" s="139"/>
      <c r="AH42" s="139"/>
      <c r="AI42" s="139"/>
      <c r="AJ42" s="139"/>
      <c r="AK42" s="139"/>
      <c r="AL42" s="139"/>
      <c r="AO42" s="93"/>
      <c r="AP42" s="93"/>
      <c r="AQ42" s="93"/>
      <c r="AR42" s="93"/>
      <c r="AS42" s="139"/>
      <c r="AT42" s="139"/>
      <c r="AU42" s="139"/>
      <c r="AV42" s="139"/>
      <c r="AY42" s="93"/>
      <c r="BV42" s="70"/>
      <c r="BW42" s="43"/>
      <c r="BX42" s="43"/>
    </row>
    <row r="43" spans="1:77" s="8" customFormat="1" ht="28.15" customHeight="1" x14ac:dyDescent="0.25">
      <c r="A43" s="43"/>
      <c r="B43" s="137"/>
      <c r="C43" s="137"/>
      <c r="D43" s="43"/>
      <c r="E43" s="43"/>
      <c r="F43" s="43"/>
      <c r="H43" s="137"/>
      <c r="I43" s="137"/>
      <c r="J43" s="137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8"/>
      <c r="AH43" s="138"/>
      <c r="AI43" s="138"/>
      <c r="AJ43" s="138"/>
      <c r="AK43" s="138"/>
      <c r="AL43" s="138"/>
      <c r="AO43" s="92"/>
      <c r="AP43" s="92"/>
      <c r="AQ43" s="92"/>
      <c r="AR43" s="92"/>
      <c r="AS43" s="138"/>
      <c r="AT43" s="138"/>
      <c r="AU43" s="138"/>
      <c r="AV43" s="138"/>
      <c r="AY43" s="92"/>
      <c r="BV43" s="79"/>
      <c r="BW43" s="79"/>
      <c r="BX43" s="79"/>
    </row>
    <row r="44" spans="1:77" s="8" customFormat="1" ht="28.15" customHeight="1" x14ac:dyDescent="0.25">
      <c r="A44" s="43"/>
      <c r="B44" s="137"/>
      <c r="C44" s="137"/>
      <c r="D44" s="43"/>
      <c r="E44" s="43"/>
      <c r="F44" s="43"/>
      <c r="H44" s="137"/>
      <c r="I44" s="137"/>
      <c r="J44" s="137"/>
      <c r="K44" s="43"/>
      <c r="M44" s="43"/>
      <c r="N44" s="43"/>
      <c r="O44" s="43"/>
      <c r="P44" s="43"/>
      <c r="Q44" s="43"/>
      <c r="R44" s="43"/>
      <c r="S44" s="43"/>
      <c r="AG44" s="138"/>
      <c r="AH44" s="138"/>
      <c r="AI44" s="138"/>
      <c r="AJ44" s="138"/>
      <c r="AK44" s="138"/>
      <c r="AL44" s="138"/>
      <c r="AO44" s="92"/>
      <c r="AP44" s="92"/>
      <c r="AQ44" s="92"/>
      <c r="AR44" s="92"/>
      <c r="AS44" s="138"/>
      <c r="AT44" s="138"/>
      <c r="AU44" s="138"/>
      <c r="AV44" s="138"/>
      <c r="AY44" s="92"/>
      <c r="BV44" s="79"/>
      <c r="BW44" s="79"/>
      <c r="BX44" s="79"/>
    </row>
    <row r="45" spans="1:77" s="8" customFormat="1" ht="28.15" customHeight="1" x14ac:dyDescent="0.25">
      <c r="A45" s="43"/>
      <c r="B45" s="43"/>
      <c r="C45" s="43"/>
      <c r="D45" s="70"/>
      <c r="E45" s="70"/>
      <c r="F45" s="43"/>
      <c r="H45" s="137"/>
      <c r="I45" s="137"/>
      <c r="J45" s="137"/>
      <c r="K45" s="43"/>
      <c r="M45" s="43"/>
      <c r="N45" s="43"/>
      <c r="O45" s="43"/>
      <c r="P45" s="43"/>
      <c r="Q45" s="43"/>
      <c r="R45" s="43"/>
      <c r="S45" s="43"/>
      <c r="AG45" s="140"/>
      <c r="AH45" s="140"/>
      <c r="AI45" s="140"/>
      <c r="AJ45" s="140"/>
      <c r="AK45" s="140"/>
      <c r="AL45" s="140"/>
      <c r="AO45" s="94"/>
      <c r="AP45" s="94"/>
      <c r="AQ45" s="94"/>
      <c r="AR45" s="94"/>
      <c r="AS45" s="140"/>
      <c r="AT45" s="140"/>
      <c r="AU45" s="140"/>
      <c r="AV45" s="140"/>
      <c r="AY45" s="94"/>
      <c r="BV45" s="43"/>
      <c r="BW45" s="43"/>
      <c r="BX45" s="43"/>
    </row>
    <row r="46" spans="1:77" s="8" customFormat="1" ht="28.15" customHeight="1" x14ac:dyDescent="0.25">
      <c r="A46" s="43"/>
      <c r="B46" s="43"/>
      <c r="D46" s="12"/>
      <c r="E46" s="12"/>
      <c r="H46" s="137"/>
      <c r="I46" s="137"/>
      <c r="J46" s="137"/>
      <c r="K46" s="43"/>
      <c r="M46" s="43"/>
      <c r="N46" s="43"/>
      <c r="O46" s="43"/>
      <c r="P46" s="43"/>
      <c r="Q46" s="43"/>
      <c r="R46" s="43"/>
      <c r="S46" s="43"/>
      <c r="BD46" s="39"/>
      <c r="BT46" s="39"/>
      <c r="BU46" s="39"/>
      <c r="BV46" s="39"/>
      <c r="BW46" s="39"/>
      <c r="BX46" s="39"/>
      <c r="BY46" s="39"/>
    </row>
    <row r="47" spans="1:7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53" ht="15" customHeight="1" x14ac:dyDescent="0.25">
      <c r="A97" s="8"/>
      <c r="B97" s="8"/>
      <c r="C97" s="8"/>
      <c r="D97" s="8"/>
      <c r="E97" s="8"/>
      <c r="BA97" s="8"/>
    </row>
    <row r="98" spans="1:53" ht="15" customHeight="1" x14ac:dyDescent="0.25">
      <c r="A98" s="8"/>
      <c r="B98" s="8"/>
      <c r="C98" s="8"/>
      <c r="D98" s="8"/>
      <c r="E98" s="8"/>
      <c r="BA98" s="8"/>
    </row>
    <row r="99" spans="1:53" ht="15" customHeight="1" x14ac:dyDescent="0.25">
      <c r="A99" s="8"/>
      <c r="B99" s="8"/>
      <c r="C99" s="8"/>
      <c r="D99" s="8"/>
      <c r="E99" s="8"/>
      <c r="BA99" s="8"/>
    </row>
    <row r="100" spans="1:53" ht="15" customHeight="1" x14ac:dyDescent="0.25">
      <c r="A100" s="8"/>
      <c r="B100" s="8"/>
      <c r="C100" s="8"/>
      <c r="D100" s="8"/>
      <c r="E100" s="8"/>
      <c r="BA100" s="8"/>
    </row>
    <row r="101" spans="1:53" ht="15" customHeight="1" x14ac:dyDescent="0.25">
      <c r="A101" s="8"/>
      <c r="B101" s="8"/>
      <c r="C101" s="8"/>
      <c r="D101" s="8"/>
      <c r="E101" s="8"/>
      <c r="BA101" s="8"/>
    </row>
    <row r="102" spans="1:53" ht="15" customHeight="1" x14ac:dyDescent="0.25">
      <c r="A102" s="8"/>
      <c r="B102" s="8"/>
      <c r="C102" s="8"/>
      <c r="D102" s="8"/>
      <c r="E102" s="8"/>
      <c r="BA102" s="8"/>
    </row>
    <row r="103" spans="1:53" ht="15" customHeight="1" x14ac:dyDescent="0.25">
      <c r="A103" s="8"/>
      <c r="B103" s="8"/>
      <c r="C103" s="8"/>
      <c r="D103" s="8"/>
      <c r="E103" s="8"/>
      <c r="BA103" s="8"/>
    </row>
    <row r="104" spans="1:53" ht="15" customHeight="1" x14ac:dyDescent="0.25">
      <c r="A104" s="8"/>
      <c r="B104" s="8"/>
      <c r="C104" s="8"/>
      <c r="D104" s="8"/>
      <c r="E104" s="8"/>
      <c r="BA104" s="8"/>
    </row>
    <row r="105" spans="1:53" ht="15" customHeight="1" x14ac:dyDescent="0.25">
      <c r="A105" s="8"/>
      <c r="B105" s="8"/>
      <c r="C105" s="8"/>
      <c r="D105" s="8"/>
      <c r="E105" s="8"/>
      <c r="BA105" s="8"/>
    </row>
    <row r="106" spans="1:53" ht="15" customHeight="1" x14ac:dyDescent="0.25">
      <c r="A106" s="8"/>
      <c r="B106" s="8"/>
      <c r="C106" s="8"/>
      <c r="D106" s="8"/>
      <c r="E106" s="8"/>
      <c r="BA106" s="8"/>
    </row>
    <row r="107" spans="1:53" ht="15" customHeight="1" x14ac:dyDescent="0.25">
      <c r="A107" s="8"/>
      <c r="B107" s="8"/>
      <c r="C107" s="8"/>
      <c r="D107" s="8"/>
      <c r="E107" s="8"/>
      <c r="BA107" s="8"/>
    </row>
    <row r="108" spans="1:53" ht="15" customHeight="1" x14ac:dyDescent="0.25">
      <c r="A108" s="8"/>
      <c r="B108" s="8"/>
      <c r="C108" s="8"/>
      <c r="D108" s="8"/>
      <c r="E108" s="8"/>
      <c r="BA108" s="8"/>
    </row>
    <row r="109" spans="1:53" ht="15" customHeight="1" x14ac:dyDescent="0.25">
      <c r="A109" s="8"/>
      <c r="B109" s="8"/>
      <c r="C109" s="8"/>
      <c r="D109" s="8"/>
      <c r="E109" s="8"/>
      <c r="BA109" s="8"/>
    </row>
    <row r="110" spans="1:53" ht="15" customHeight="1" x14ac:dyDescent="0.25">
      <c r="A110" s="8"/>
      <c r="B110" s="8"/>
      <c r="C110" s="8"/>
      <c r="D110" s="8"/>
      <c r="E110" s="8"/>
      <c r="BA110" s="8"/>
    </row>
    <row r="111" spans="1:53" ht="15" customHeight="1" x14ac:dyDescent="0.25">
      <c r="A111" s="8"/>
      <c r="B111" s="8"/>
      <c r="C111" s="8"/>
      <c r="D111" s="8"/>
      <c r="E111" s="8"/>
      <c r="BA111" s="8"/>
    </row>
    <row r="112" spans="1:53" ht="15" customHeight="1" x14ac:dyDescent="0.25">
      <c r="A112" s="8"/>
      <c r="B112" s="8"/>
      <c r="C112" s="8"/>
      <c r="D112" s="8"/>
      <c r="E112" s="8"/>
      <c r="BA112" s="8"/>
    </row>
    <row r="113" spans="1:53" ht="15" customHeight="1" x14ac:dyDescent="0.25">
      <c r="A113" s="8"/>
      <c r="B113" s="8"/>
      <c r="C113" s="8"/>
      <c r="D113" s="8"/>
      <c r="E113" s="8"/>
      <c r="BA113" s="8"/>
    </row>
  </sheetData>
  <mergeCells count="55">
    <mergeCell ref="AS42:AV42"/>
    <mergeCell ref="AS43:AV44"/>
    <mergeCell ref="AS45:AV45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17:A20"/>
    <mergeCell ref="B17:B20"/>
    <mergeCell ref="C17:C20"/>
    <mergeCell ref="D17:D20"/>
    <mergeCell ref="E17:E20"/>
  </mergeCells>
  <phoneticPr fontId="49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8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opLeftCell="G16" zoomScale="64" zoomScaleNormal="64" workbookViewId="0">
      <selection activeCell="AY21" sqref="AY21:AY37"/>
    </sheetView>
  </sheetViews>
  <sheetFormatPr defaultColWidth="9.28515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28515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7109375" style="1" customWidth="1"/>
    <col min="41" max="47" width="8.7109375" style="1" customWidth="1"/>
    <col min="48" max="51" width="9.71093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28515625" style="1"/>
  </cols>
  <sheetData>
    <row r="1" spans="1:61" ht="12" customHeight="1" x14ac:dyDescent="0.25"/>
    <row r="2" spans="1:61" ht="12" customHeight="1" x14ac:dyDescent="0.25">
      <c r="A2" s="5"/>
      <c r="B2" s="5"/>
      <c r="C2" s="5"/>
      <c r="D2" s="5"/>
      <c r="E2" s="5"/>
      <c r="Q2" s="127" t="s">
        <v>128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 x14ac:dyDescent="0.2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V3" s="131" t="s">
        <v>42</v>
      </c>
      <c r="AW3" s="132"/>
      <c r="AX3" s="132"/>
      <c r="AY3" s="132"/>
      <c r="AZ3" s="132"/>
      <c r="BA3" s="133"/>
    </row>
    <row r="4" spans="1:6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V4" s="134"/>
      <c r="AW4" s="135"/>
      <c r="AX4" s="135"/>
      <c r="AY4" s="135"/>
      <c r="AZ4" s="135"/>
      <c r="BA4" s="136"/>
    </row>
    <row r="5" spans="1:6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 x14ac:dyDescent="0.2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146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 x14ac:dyDescent="0.2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 x14ac:dyDescent="0.2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 x14ac:dyDescent="0.25">
      <c r="A17" s="126" t="s">
        <v>38</v>
      </c>
      <c r="B17" s="126" t="s">
        <v>54</v>
      </c>
      <c r="C17" s="126" t="s">
        <v>4</v>
      </c>
      <c r="D17" s="126" t="s">
        <v>0</v>
      </c>
      <c r="E17" s="126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26" t="s">
        <v>133</v>
      </c>
      <c r="AL17" s="126" t="s">
        <v>137</v>
      </c>
      <c r="AM17" s="126" t="s">
        <v>134</v>
      </c>
      <c r="AN17" s="126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26" t="s">
        <v>105</v>
      </c>
      <c r="AW17" s="126" t="s">
        <v>106</v>
      </c>
      <c r="AX17" s="126" t="s">
        <v>107</v>
      </c>
      <c r="AY17" s="126" t="s">
        <v>68</v>
      </c>
      <c r="AZ17" s="126" t="s">
        <v>3</v>
      </c>
      <c r="BA17" s="126" t="s">
        <v>54</v>
      </c>
    </row>
    <row r="18" spans="1:55" s="8" customFormat="1" ht="51" customHeight="1" x14ac:dyDescent="0.25">
      <c r="A18" s="126"/>
      <c r="B18" s="126"/>
      <c r="C18" s="126"/>
      <c r="D18" s="126"/>
      <c r="E18" s="126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29" t="s">
        <v>126</v>
      </c>
      <c r="AB18" s="129"/>
      <c r="AC18" s="129"/>
      <c r="AD18" s="129"/>
      <c r="AE18" s="129"/>
      <c r="AF18" s="129" t="s">
        <v>127</v>
      </c>
      <c r="AG18" s="129"/>
      <c r="AH18" s="129"/>
      <c r="AI18" s="129"/>
      <c r="AJ18" s="129"/>
      <c r="AK18" s="126"/>
      <c r="AL18" s="126"/>
      <c r="AM18" s="126"/>
      <c r="AN18" s="126"/>
      <c r="AO18" s="130"/>
      <c r="AP18" s="130"/>
      <c r="AQ18" s="130"/>
      <c r="AR18" s="130"/>
      <c r="AS18" s="130"/>
      <c r="AT18" s="130"/>
      <c r="AU18" s="130"/>
      <c r="AV18" s="126"/>
      <c r="AW18" s="126"/>
      <c r="AX18" s="126"/>
      <c r="AY18" s="126"/>
      <c r="AZ18" s="126"/>
      <c r="BA18" s="126"/>
    </row>
    <row r="19" spans="1:55" s="8" customFormat="1" ht="16.5" customHeight="1" x14ac:dyDescent="0.25">
      <c r="A19" s="126"/>
      <c r="B19" s="126"/>
      <c r="C19" s="126"/>
      <c r="D19" s="126"/>
      <c r="E19" s="126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29" t="s">
        <v>51</v>
      </c>
      <c r="AB19" s="129"/>
      <c r="AC19" s="129"/>
      <c r="AD19" s="129"/>
      <c r="AE19" s="129"/>
      <c r="AF19" s="130" t="s">
        <v>52</v>
      </c>
      <c r="AG19" s="130"/>
      <c r="AH19" s="130"/>
      <c r="AI19" s="130"/>
      <c r="AJ19" s="130"/>
      <c r="AK19" s="126"/>
      <c r="AL19" s="126"/>
      <c r="AM19" s="126"/>
      <c r="AN19" s="126"/>
      <c r="AO19" s="126" t="s">
        <v>108</v>
      </c>
      <c r="AP19" s="126" t="s">
        <v>109</v>
      </c>
      <c r="AQ19" s="126" t="s">
        <v>110</v>
      </c>
      <c r="AR19" s="126" t="s">
        <v>111</v>
      </c>
      <c r="AS19" s="126" t="s">
        <v>112</v>
      </c>
      <c r="AT19" s="126" t="s">
        <v>113</v>
      </c>
      <c r="AU19" s="126" t="s">
        <v>114</v>
      </c>
      <c r="AV19" s="126"/>
      <c r="AW19" s="126"/>
      <c r="AX19" s="126"/>
      <c r="AY19" s="126"/>
      <c r="AZ19" s="126"/>
      <c r="BA19" s="126"/>
    </row>
    <row r="20" spans="1:55" s="8" customFormat="1" ht="90" customHeight="1" x14ac:dyDescent="0.25">
      <c r="A20" s="126"/>
      <c r="B20" s="126"/>
      <c r="C20" s="126"/>
      <c r="D20" s="126"/>
      <c r="E20" s="126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</row>
    <row r="21" spans="1:55" ht="51" customHeight="1" x14ac:dyDescent="0.25">
      <c r="A21" s="45">
        <v>19</v>
      </c>
      <c r="B21" s="81"/>
      <c r="C21" s="81"/>
      <c r="D21" s="89"/>
      <c r="E21" s="89" t="s">
        <v>87</v>
      </c>
      <c r="F21" s="82"/>
      <c r="G21" s="62">
        <f>'CSE-4201'!C35</f>
        <v>31</v>
      </c>
      <c r="H21" s="62">
        <f>'CSE-4201'!H35</f>
        <v>38</v>
      </c>
      <c r="I21" s="91">
        <f>H21+G21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W21+V21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3">
        <f>'TS1'!AK21</f>
        <v>18</v>
      </c>
      <c r="AL21" s="63">
        <f>'TS1'!AL21</f>
        <v>18</v>
      </c>
      <c r="AM21" s="91">
        <f>'TS1'!AM21</f>
        <v>19</v>
      </c>
      <c r="AN21" s="91">
        <f>'TS1'!AN21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169</v>
      </c>
      <c r="BB21" s="106"/>
      <c r="BC21" s="8"/>
    </row>
    <row r="22" spans="1:55" ht="51" customHeight="1" x14ac:dyDescent="0.25">
      <c r="A22" s="89">
        <v>20</v>
      </c>
      <c r="B22" s="81"/>
      <c r="C22" s="81"/>
      <c r="D22" s="89"/>
      <c r="E22" s="89" t="s">
        <v>88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H22+G22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ref="P22:P37" si="5">IF(N22&gt;=80,"4.00",IF(N22&gt;=75,"3.75",IF(N22&gt;=70,"3.50",IF(N22&gt;=65,"3.25",IF(N22&gt;=60,"3.00",IF(N22&gt;=55,"2.75",IF(N22&gt;=50,"2.50",IF(N22&gt;=45,"2.25",IF(N22&gt;=40,"2.00","0.00")))))))))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W22+V22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1">IF(X22&gt;=80,"4.00",IF(X22&gt;=75,"3.75",IF(X22&gt;=70,"3.50",IF(X22&gt;=65,"3.25",IF(X22&gt;=60,"3.00",IF(X22&gt;=55,"2.75",IF(X22&gt;=50,"2.50",IF(X22&gt;=45,"2.25",IF(X22&gt;=40,"2.00","0.00")))))))))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4">IF(AC22&gt;=80,"4.00",IF(AC22&gt;=75,"3.75",IF(AC22&gt;=70,"3.50",IF(AC22&gt;=65,"3.25",IF(AC22&gt;=60,"3.00",IF(AC22&gt;=55,"2.75",IF(AC22&gt;=50,"2.50",IF(AC22&gt;=45,"2.25",IF(AC22&gt;=40,"2.00","0.00")))))))))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7">IF(AH22&gt;=80,"4.00",IF(AH22&gt;=75,"3.75",IF(AH22&gt;=70,"3.50",IF(AH22&gt;=65,"3.25",IF(AH22&gt;=60,"3.00",IF(AH22&gt;=55,"2.75",IF(AH22&gt;=50,"2.50",IF(AH22&gt;=45,"2.25",IF(AH22&gt;=40,"2.00","0.00")))))))))</f>
        <v>3.75</v>
      </c>
      <c r="AK22" s="63">
        <f>'TS1'!AK22</f>
        <v>18</v>
      </c>
      <c r="AL22" s="63">
        <f>'TS1'!AL22</f>
        <v>18</v>
      </c>
      <c r="AM22" s="91">
        <f>'TS1'!AM22</f>
        <v>21.5</v>
      </c>
      <c r="AN22" s="91">
        <f>'TS1'!AN22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7" si="18">AN22</f>
        <v>3.6041666666666665</v>
      </c>
      <c r="AZ22" s="64" t="s">
        <v>150</v>
      </c>
      <c r="BA22" s="89" t="s">
        <v>170</v>
      </c>
      <c r="BB22" s="106"/>
      <c r="BC22" s="8"/>
    </row>
    <row r="23" spans="1:55" ht="51" customHeight="1" x14ac:dyDescent="0.25">
      <c r="A23" s="45">
        <v>21</v>
      </c>
      <c r="B23" s="81"/>
      <c r="C23" s="81"/>
      <c r="D23" s="89"/>
      <c r="E23" s="89" t="s">
        <v>89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f>'TS1'!AK23</f>
        <v>18</v>
      </c>
      <c r="AL23" s="63">
        <f>'TS1'!AL23</f>
        <v>18</v>
      </c>
      <c r="AM23" s="91">
        <f>'TS1'!AM23</f>
        <v>21</v>
      </c>
      <c r="AN23" s="91">
        <f>'TS1'!AN23</f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8"/>
        <v>3.5208333333333335</v>
      </c>
      <c r="AZ23" s="64" t="s">
        <v>150</v>
      </c>
      <c r="BA23" s="89" t="s">
        <v>171</v>
      </c>
      <c r="BB23" s="106"/>
      <c r="BC23" s="8"/>
    </row>
    <row r="24" spans="1:55" ht="51" customHeight="1" x14ac:dyDescent="0.25">
      <c r="A24" s="89">
        <v>22</v>
      </c>
      <c r="B24" s="81"/>
      <c r="C24" s="81"/>
      <c r="D24" s="89"/>
      <c r="E24" s="89" t="s">
        <v>90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f>'TS1'!AK24</f>
        <v>18</v>
      </c>
      <c r="AL24" s="63">
        <f>'TS1'!AL24</f>
        <v>18</v>
      </c>
      <c r="AM24" s="91">
        <f>'TS1'!AM24</f>
        <v>19.5</v>
      </c>
      <c r="AN24" s="91">
        <f>'TS1'!AN24</f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>
        <f t="shared" si="18"/>
        <v>3.2291666666666665</v>
      </c>
      <c r="AZ24" s="64" t="s">
        <v>150</v>
      </c>
      <c r="BA24" s="89" t="s">
        <v>172</v>
      </c>
      <c r="BB24" s="106"/>
      <c r="BC24" s="8"/>
    </row>
    <row r="25" spans="1:55" ht="51" customHeight="1" x14ac:dyDescent="0.25">
      <c r="A25" s="45">
        <v>23</v>
      </c>
      <c r="B25" s="81"/>
      <c r="C25" s="81"/>
      <c r="D25" s="89"/>
      <c r="E25" s="89" t="s">
        <v>91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4.00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4.00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4.00</v>
      </c>
      <c r="AK25" s="63">
        <f>'TS1'!AK25</f>
        <v>18</v>
      </c>
      <c r="AL25" s="63">
        <f>'TS1'!AL25</f>
        <v>18</v>
      </c>
      <c r="AM25" s="91">
        <f>'TS1'!AM25</f>
        <v>19.75</v>
      </c>
      <c r="AN25" s="91">
        <f>'TS1'!AN25</f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8"/>
        <v>3.2083333333333335</v>
      </c>
      <c r="AZ25" s="64" t="s">
        <v>150</v>
      </c>
      <c r="BA25" s="89" t="s">
        <v>173</v>
      </c>
      <c r="BB25" s="106"/>
      <c r="BC25" s="8"/>
    </row>
    <row r="26" spans="1:55" ht="51" customHeight="1" x14ac:dyDescent="0.25">
      <c r="A26" s="89">
        <v>24</v>
      </c>
      <c r="B26" s="81"/>
      <c r="C26" s="81"/>
      <c r="D26" s="89"/>
      <c r="E26" s="89" t="s">
        <v>92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4.00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f>'TS1'!AK26</f>
        <v>18</v>
      </c>
      <c r="AL26" s="63">
        <f>'TS1'!AL26</f>
        <v>18</v>
      </c>
      <c r="AM26" s="91">
        <f>'TS1'!AM26</f>
        <v>23.5</v>
      </c>
      <c r="AN26" s="91">
        <f>'TS1'!AN26</f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8"/>
        <v>3.8958333333333335</v>
      </c>
      <c r="AZ26" s="64" t="s">
        <v>150</v>
      </c>
      <c r="BA26" s="89" t="s">
        <v>175</v>
      </c>
      <c r="BB26" s="106"/>
      <c r="BC26" s="8"/>
    </row>
    <row r="27" spans="1:55" ht="51" customHeight="1" x14ac:dyDescent="0.25">
      <c r="A27" s="45">
        <v>25</v>
      </c>
      <c r="B27" s="81"/>
      <c r="C27" s="81"/>
      <c r="D27" s="89"/>
      <c r="E27" s="89" t="s">
        <v>93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f>'TS1'!AK27</f>
        <v>18</v>
      </c>
      <c r="AL27" s="63">
        <f>'TS1'!AL27</f>
        <v>18</v>
      </c>
      <c r="AM27" s="91">
        <f>'TS1'!AM27</f>
        <v>21.5</v>
      </c>
      <c r="AN27" s="91">
        <f>'TS1'!AN27</f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8"/>
        <v>3.6041666666666665</v>
      </c>
      <c r="AZ27" s="64" t="s">
        <v>150</v>
      </c>
      <c r="BA27" s="89" t="s">
        <v>176</v>
      </c>
      <c r="BB27" s="106"/>
      <c r="BC27" s="8"/>
    </row>
    <row r="28" spans="1:55" ht="51" customHeight="1" x14ac:dyDescent="0.25">
      <c r="A28" s="89">
        <v>26</v>
      </c>
      <c r="B28" s="81"/>
      <c r="C28" s="81"/>
      <c r="D28" s="89"/>
      <c r="E28" s="89" t="s">
        <v>94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f>'TS1'!AK28</f>
        <v>18</v>
      </c>
      <c r="AL28" s="63">
        <f>'TS1'!AL28</f>
        <v>18</v>
      </c>
      <c r="AM28" s="91">
        <f>'TS1'!AM28</f>
        <v>22.75</v>
      </c>
      <c r="AN28" s="91">
        <f>'TS1'!AN28</f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8"/>
        <v>3.8333333333333335</v>
      </c>
      <c r="AZ28" s="64" t="s">
        <v>150</v>
      </c>
      <c r="BA28" s="89" t="s">
        <v>174</v>
      </c>
      <c r="BB28" s="106"/>
      <c r="BC28" s="8"/>
    </row>
    <row r="29" spans="1:55" ht="51" customHeight="1" x14ac:dyDescent="0.25">
      <c r="A29" s="45">
        <v>27</v>
      </c>
      <c r="B29" s="81"/>
      <c r="C29" s="81"/>
      <c r="D29" s="89"/>
      <c r="E29" s="89" t="s">
        <v>95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4.00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4.00</v>
      </c>
      <c r="AK29" s="63">
        <f>'TS1'!AK29</f>
        <v>18</v>
      </c>
      <c r="AL29" s="63">
        <f>'TS1'!AL29</f>
        <v>18</v>
      </c>
      <c r="AM29" s="91">
        <f>'TS1'!AM29</f>
        <v>21.5</v>
      </c>
      <c r="AN29" s="91">
        <f>'TS1'!AN29</f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8"/>
        <v>3.6458333333333335</v>
      </c>
      <c r="AZ29" s="64" t="s">
        <v>150</v>
      </c>
      <c r="BA29" s="89" t="s">
        <v>177</v>
      </c>
      <c r="BB29" s="106"/>
      <c r="BC29" s="8"/>
    </row>
    <row r="30" spans="1:55" ht="51" customHeight="1" x14ac:dyDescent="0.25">
      <c r="A30" s="89">
        <v>28</v>
      </c>
      <c r="B30" s="81"/>
      <c r="C30" s="81"/>
      <c r="D30" s="89"/>
      <c r="E30" s="89" t="s">
        <v>96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f>'TS1'!AK30</f>
        <v>18</v>
      </c>
      <c r="AL30" s="63">
        <f>'TS1'!AL30</f>
        <v>18</v>
      </c>
      <c r="AM30" s="91">
        <f>'TS1'!AM30</f>
        <v>18</v>
      </c>
      <c r="AN30" s="91">
        <f>'TS1'!AN30</f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8"/>
        <v>2.9375</v>
      </c>
      <c r="AZ30" s="64" t="s">
        <v>150</v>
      </c>
      <c r="BA30" s="89" t="s">
        <v>178</v>
      </c>
      <c r="BB30" s="106"/>
      <c r="BC30" s="8"/>
    </row>
    <row r="31" spans="1:55" ht="51" customHeight="1" x14ac:dyDescent="0.25">
      <c r="A31" s="45">
        <v>29</v>
      </c>
      <c r="B31" s="81"/>
      <c r="C31" s="81"/>
      <c r="D31" s="89"/>
      <c r="E31" s="89" t="s">
        <v>97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4.00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4.00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4.00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f>'TS1'!AK31</f>
        <v>18</v>
      </c>
      <c r="AL31" s="63">
        <f>'TS1'!AL31</f>
        <v>18</v>
      </c>
      <c r="AM31" s="91">
        <f>'TS1'!AM31</f>
        <v>24</v>
      </c>
      <c r="AN31" s="91">
        <f>'TS1'!AN31</f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8"/>
        <v>4</v>
      </c>
      <c r="AZ31" s="64" t="s">
        <v>150</v>
      </c>
      <c r="BA31" s="89" t="s">
        <v>179</v>
      </c>
      <c r="BB31" s="106"/>
      <c r="BC31" s="8"/>
    </row>
    <row r="32" spans="1:55" ht="51" customHeight="1" x14ac:dyDescent="0.25">
      <c r="A32" s="89">
        <v>30</v>
      </c>
      <c r="B32" s="81"/>
      <c r="C32" s="81"/>
      <c r="D32" s="89"/>
      <c r="E32" s="89" t="s">
        <v>98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4.00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4.00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4.00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4.00</v>
      </c>
      <c r="AK32" s="63">
        <f>'TS1'!AK32</f>
        <v>18</v>
      </c>
      <c r="AL32" s="63">
        <f>'TS1'!AL32</f>
        <v>18</v>
      </c>
      <c r="AM32" s="91">
        <f>'TS1'!AM32</f>
        <v>23.5</v>
      </c>
      <c r="AN32" s="91">
        <f>'TS1'!AN32</f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8"/>
        <v>3.9166666666666665</v>
      </c>
      <c r="AZ32" s="64" t="s">
        <v>150</v>
      </c>
      <c r="BA32" s="89" t="s">
        <v>180</v>
      </c>
      <c r="BB32" s="106"/>
      <c r="BC32" s="8"/>
    </row>
    <row r="33" spans="1:77" ht="51" customHeight="1" x14ac:dyDescent="0.25">
      <c r="A33" s="45">
        <v>31</v>
      </c>
      <c r="B33" s="81"/>
      <c r="C33" s="81"/>
      <c r="D33" s="89"/>
      <c r="E33" s="89" t="s">
        <v>99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f>'TS1'!AK33</f>
        <v>18</v>
      </c>
      <c r="AL33" s="63">
        <f>'TS1'!AL33</f>
        <v>18</v>
      </c>
      <c r="AM33" s="91">
        <f>'TS1'!AM33</f>
        <v>21.5</v>
      </c>
      <c r="AN33" s="91">
        <f>'TS1'!AN33</f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8"/>
        <v>3.5208333333333335</v>
      </c>
      <c r="AZ33" s="64" t="s">
        <v>150</v>
      </c>
      <c r="BA33" s="89" t="s">
        <v>181</v>
      </c>
      <c r="BB33" s="106"/>
      <c r="BC33" s="8"/>
    </row>
    <row r="34" spans="1:77" ht="51" customHeight="1" x14ac:dyDescent="0.25">
      <c r="A34" s="89">
        <v>32</v>
      </c>
      <c r="B34" s="81"/>
      <c r="C34" s="81"/>
      <c r="D34" s="89"/>
      <c r="E34" s="89" t="s">
        <v>100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f>'TS1'!AK34</f>
        <v>18</v>
      </c>
      <c r="AL34" s="63">
        <f>'TS1'!AL34</f>
        <v>18</v>
      </c>
      <c r="AM34" s="91">
        <f>'TS1'!AM34</f>
        <v>21.75</v>
      </c>
      <c r="AN34" s="91">
        <f>'TS1'!AN34</f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8"/>
        <v>3.5208333333333335</v>
      </c>
      <c r="AZ34" s="64" t="s">
        <v>150</v>
      </c>
      <c r="BA34" s="89" t="s">
        <v>182</v>
      </c>
      <c r="BB34" s="106"/>
      <c r="BC34" s="8"/>
    </row>
    <row r="35" spans="1:77" ht="51" customHeight="1" x14ac:dyDescent="0.25">
      <c r="A35" s="45">
        <v>33</v>
      </c>
      <c r="B35" s="81"/>
      <c r="C35" s="81"/>
      <c r="D35" s="89"/>
      <c r="E35" s="89" t="s">
        <v>101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f>'TS1'!AK35</f>
        <v>18</v>
      </c>
      <c r="AL35" s="63">
        <f>'TS1'!AL35</f>
        <v>18</v>
      </c>
      <c r="AM35" s="91">
        <f>'TS1'!AM35</f>
        <v>23.5</v>
      </c>
      <c r="AN35" s="91">
        <f>'TS1'!AN35</f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8"/>
        <v>3.9375</v>
      </c>
      <c r="AZ35" s="64" t="s">
        <v>150</v>
      </c>
      <c r="BA35" s="89" t="s">
        <v>183</v>
      </c>
      <c r="BB35" s="106"/>
      <c r="BC35" s="8"/>
    </row>
    <row r="36" spans="1:77" ht="51" customHeight="1" x14ac:dyDescent="0.25">
      <c r="A36" s="89">
        <v>34</v>
      </c>
      <c r="B36" s="81"/>
      <c r="C36" s="81"/>
      <c r="D36" s="89"/>
      <c r="E36" s="89" t="s">
        <v>102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4.00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f>'TS1'!AK36</f>
        <v>18</v>
      </c>
      <c r="AL36" s="63">
        <f>'TS1'!AL36</f>
        <v>18</v>
      </c>
      <c r="AM36" s="91">
        <f>'TS1'!AM36</f>
        <v>23</v>
      </c>
      <c r="AN36" s="91">
        <f>'TS1'!AN36</f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8"/>
        <v>3.875</v>
      </c>
      <c r="AZ36" s="64" t="s">
        <v>150</v>
      </c>
      <c r="BA36" s="89" t="s">
        <v>184</v>
      </c>
      <c r="BB36" s="106"/>
      <c r="BC36" s="8"/>
    </row>
    <row r="37" spans="1:77" ht="51" customHeight="1" x14ac:dyDescent="0.25">
      <c r="A37" s="45">
        <v>35</v>
      </c>
      <c r="B37" s="81"/>
      <c r="C37" s="81"/>
      <c r="D37" s="89"/>
      <c r="E37" s="89" t="s">
        <v>103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f>'TS1'!AK37</f>
        <v>18</v>
      </c>
      <c r="AL37" s="63">
        <f>'TS1'!AL37</f>
        <v>18</v>
      </c>
      <c r="AM37" s="91">
        <f>'TS1'!AM37</f>
        <v>19</v>
      </c>
      <c r="AN37" s="91">
        <f>'TS1'!AN37</f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8"/>
        <v>3.0833333333333335</v>
      </c>
      <c r="AZ37" s="64" t="s">
        <v>150</v>
      </c>
      <c r="BA37" s="89" t="s">
        <v>185</v>
      </c>
      <c r="BB37" s="106"/>
      <c r="BC37" s="8"/>
    </row>
    <row r="38" spans="1:77" ht="24" customHeight="1" x14ac:dyDescent="0.25">
      <c r="B38" s="38"/>
      <c r="C38" s="11" t="s">
        <v>129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 x14ac:dyDescent="0.25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 x14ac:dyDescent="0.25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BB40" s="39"/>
    </row>
    <row r="41" spans="1:77" s="8" customFormat="1" ht="24" customHeight="1" x14ac:dyDescent="0.25">
      <c r="A41" s="43"/>
      <c r="B41" s="43"/>
      <c r="C41" s="43"/>
      <c r="D41" s="43"/>
      <c r="E41" s="43"/>
      <c r="AG41" s="139"/>
      <c r="AH41" s="139"/>
      <c r="AI41" s="139"/>
      <c r="AJ41" s="139"/>
      <c r="AK41" s="139"/>
      <c r="AL41" s="139"/>
      <c r="AO41" s="93"/>
      <c r="AP41" s="93"/>
      <c r="AQ41" s="93"/>
      <c r="AR41" s="93"/>
      <c r="AS41" s="139"/>
      <c r="AT41" s="139"/>
      <c r="AU41" s="139"/>
      <c r="AV41" s="139"/>
      <c r="AY41" s="93"/>
      <c r="BV41" s="70"/>
      <c r="BW41" s="43"/>
      <c r="BX41" s="43"/>
    </row>
    <row r="42" spans="1:77" s="8" customFormat="1" ht="28.15" customHeight="1" x14ac:dyDescent="0.25">
      <c r="A42" s="43"/>
      <c r="B42" s="137"/>
      <c r="C42" s="137"/>
      <c r="D42" s="43"/>
      <c r="E42" s="43"/>
      <c r="F42" s="43"/>
      <c r="H42" s="137"/>
      <c r="I42" s="137"/>
      <c r="J42" s="137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8"/>
      <c r="AH42" s="138"/>
      <c r="AI42" s="138"/>
      <c r="AJ42" s="138"/>
      <c r="AK42" s="138"/>
      <c r="AL42" s="138"/>
      <c r="AO42" s="92"/>
      <c r="AP42" s="92"/>
      <c r="AQ42" s="92"/>
      <c r="AR42" s="92"/>
      <c r="AS42" s="138"/>
      <c r="AT42" s="138"/>
      <c r="AU42" s="138"/>
      <c r="AV42" s="138"/>
      <c r="AY42" s="92"/>
      <c r="BV42" s="79"/>
      <c r="BW42" s="79"/>
      <c r="BX42" s="79"/>
    </row>
    <row r="43" spans="1:77" s="8" customFormat="1" ht="28.15" customHeight="1" x14ac:dyDescent="0.25">
      <c r="A43" s="43"/>
      <c r="B43" s="137"/>
      <c r="C43" s="137"/>
      <c r="D43" s="43"/>
      <c r="E43" s="43"/>
      <c r="F43" s="43"/>
      <c r="H43" s="137"/>
      <c r="I43" s="137"/>
      <c r="J43" s="137"/>
      <c r="K43" s="43"/>
      <c r="M43" s="43"/>
      <c r="N43" s="43"/>
      <c r="O43" s="43"/>
      <c r="P43" s="43"/>
      <c r="Q43" s="43"/>
      <c r="R43" s="43"/>
      <c r="S43" s="43"/>
      <c r="AG43" s="138"/>
      <c r="AH43" s="138"/>
      <c r="AI43" s="138"/>
      <c r="AJ43" s="138"/>
      <c r="AK43" s="138"/>
      <c r="AL43" s="138"/>
      <c r="AO43" s="92"/>
      <c r="AP43" s="92"/>
      <c r="AQ43" s="92"/>
      <c r="AR43" s="92"/>
      <c r="AS43" s="138"/>
      <c r="AT43" s="138"/>
      <c r="AU43" s="138"/>
      <c r="AV43" s="138"/>
      <c r="AY43" s="92"/>
      <c r="BV43" s="79"/>
      <c r="BW43" s="79"/>
      <c r="BX43" s="79"/>
    </row>
    <row r="44" spans="1:77" s="8" customFormat="1" ht="28.15" customHeight="1" x14ac:dyDescent="0.25">
      <c r="A44" s="43"/>
      <c r="B44" s="43"/>
      <c r="C44" s="43"/>
      <c r="D44" s="70"/>
      <c r="E44" s="70"/>
      <c r="F44" s="43"/>
      <c r="H44" s="137"/>
      <c r="I44" s="137"/>
      <c r="J44" s="137"/>
      <c r="K44" s="43"/>
      <c r="M44" s="43"/>
      <c r="N44" s="43"/>
      <c r="O44" s="43"/>
      <c r="P44" s="43"/>
      <c r="Q44" s="43"/>
      <c r="R44" s="43"/>
      <c r="S44" s="43"/>
      <c r="AG44" s="140"/>
      <c r="AH44" s="140"/>
      <c r="AI44" s="140"/>
      <c r="AJ44" s="140"/>
      <c r="AK44" s="140"/>
      <c r="AL44" s="140"/>
      <c r="AO44" s="94"/>
      <c r="AP44" s="94"/>
      <c r="AQ44" s="94"/>
      <c r="AR44" s="94"/>
      <c r="AS44" s="140"/>
      <c r="AT44" s="140"/>
      <c r="AU44" s="140"/>
      <c r="AV44" s="140"/>
      <c r="AY44" s="94"/>
      <c r="BV44" s="43"/>
      <c r="BW44" s="43"/>
      <c r="BX44" s="43"/>
    </row>
    <row r="45" spans="1:77" s="8" customFormat="1" ht="28.15" customHeight="1" x14ac:dyDescent="0.25">
      <c r="A45" s="43"/>
      <c r="B45" s="43"/>
      <c r="D45" s="12"/>
      <c r="E45" s="12"/>
      <c r="H45" s="137"/>
      <c r="I45" s="137"/>
      <c r="J45" s="137"/>
      <c r="K45" s="43"/>
      <c r="M45" s="43"/>
      <c r="N45" s="43"/>
      <c r="O45" s="43"/>
      <c r="P45" s="43"/>
      <c r="Q45" s="43"/>
      <c r="R45" s="43"/>
      <c r="S45" s="43"/>
      <c r="BD45" s="39"/>
      <c r="BT45" s="39"/>
      <c r="BU45" s="39"/>
      <c r="BV45" s="39"/>
      <c r="BW45" s="39"/>
      <c r="BX45" s="39"/>
      <c r="BY45" s="39"/>
    </row>
    <row r="46" spans="1:7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 x14ac:dyDescent="0.25">
      <c r="AK47" s="1"/>
    </row>
    <row r="48" spans="1:7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53" ht="15" customHeight="1" x14ac:dyDescent="0.25">
      <c r="A96" s="8"/>
      <c r="B96" s="8"/>
      <c r="C96" s="8"/>
      <c r="D96" s="8"/>
      <c r="E96" s="8"/>
      <c r="BA96" s="8"/>
    </row>
    <row r="97" spans="1:53" ht="15" customHeight="1" x14ac:dyDescent="0.25">
      <c r="A97" s="8"/>
      <c r="B97" s="8"/>
      <c r="C97" s="8"/>
      <c r="D97" s="8"/>
      <c r="E97" s="8"/>
      <c r="BA97" s="8"/>
    </row>
    <row r="98" spans="1:53" ht="15" customHeight="1" x14ac:dyDescent="0.25">
      <c r="A98" s="8"/>
      <c r="B98" s="8"/>
      <c r="C98" s="8"/>
      <c r="D98" s="8"/>
      <c r="E98" s="8"/>
      <c r="BA98" s="8"/>
    </row>
    <row r="99" spans="1:53" ht="15" customHeight="1" x14ac:dyDescent="0.25">
      <c r="A99" s="8"/>
      <c r="B99" s="8"/>
      <c r="C99" s="8"/>
      <c r="D99" s="8"/>
      <c r="E99" s="8"/>
      <c r="BA99" s="8"/>
    </row>
    <row r="100" spans="1:53" ht="15" customHeight="1" x14ac:dyDescent="0.25">
      <c r="A100" s="8"/>
      <c r="B100" s="8"/>
      <c r="C100" s="8"/>
      <c r="D100" s="8"/>
      <c r="E100" s="8"/>
      <c r="BA100" s="8"/>
    </row>
    <row r="101" spans="1:53" ht="15" customHeight="1" x14ac:dyDescent="0.25">
      <c r="A101" s="8"/>
      <c r="B101" s="8"/>
      <c r="C101" s="8"/>
      <c r="D101" s="8"/>
      <c r="E101" s="8"/>
      <c r="BA101" s="8"/>
    </row>
    <row r="102" spans="1:53" ht="15" customHeight="1" x14ac:dyDescent="0.25">
      <c r="A102" s="8"/>
      <c r="B102" s="8"/>
      <c r="C102" s="8"/>
      <c r="D102" s="8"/>
      <c r="E102" s="8"/>
      <c r="BA102" s="8"/>
    </row>
    <row r="103" spans="1:53" ht="15" customHeight="1" x14ac:dyDescent="0.25">
      <c r="A103" s="8"/>
      <c r="B103" s="8"/>
      <c r="C103" s="8"/>
      <c r="D103" s="8"/>
      <c r="E103" s="8"/>
      <c r="BA103" s="8"/>
    </row>
    <row r="104" spans="1:53" ht="15" customHeight="1" x14ac:dyDescent="0.25">
      <c r="A104" s="8"/>
      <c r="B104" s="8"/>
      <c r="C104" s="8"/>
      <c r="D104" s="8"/>
      <c r="E104" s="8"/>
      <c r="BA104" s="8"/>
    </row>
    <row r="105" spans="1:53" ht="15" customHeight="1" x14ac:dyDescent="0.25">
      <c r="A105" s="8"/>
      <c r="B105" s="8"/>
      <c r="C105" s="8"/>
      <c r="D105" s="8"/>
      <c r="E105" s="8"/>
      <c r="BA105" s="8"/>
    </row>
    <row r="106" spans="1:53" ht="15" customHeight="1" x14ac:dyDescent="0.25">
      <c r="A106" s="8"/>
      <c r="B106" s="8"/>
      <c r="C106" s="8"/>
      <c r="D106" s="8"/>
      <c r="E106" s="8"/>
      <c r="BA106" s="8"/>
    </row>
    <row r="107" spans="1:53" ht="15" customHeight="1" x14ac:dyDescent="0.25">
      <c r="A107" s="8"/>
      <c r="B107" s="8"/>
      <c r="C107" s="8"/>
      <c r="D107" s="8"/>
      <c r="E107" s="8"/>
      <c r="BA107" s="8"/>
    </row>
    <row r="108" spans="1:53" ht="15" customHeight="1" x14ac:dyDescent="0.25">
      <c r="A108" s="8"/>
      <c r="B108" s="8"/>
      <c r="C108" s="8"/>
      <c r="D108" s="8"/>
      <c r="E108" s="8"/>
      <c r="BA108" s="8"/>
    </row>
    <row r="109" spans="1:53" ht="15" customHeight="1" x14ac:dyDescent="0.25">
      <c r="A109" s="8"/>
      <c r="B109" s="8"/>
      <c r="C109" s="8"/>
      <c r="D109" s="8"/>
      <c r="E109" s="8"/>
      <c r="BA109" s="8"/>
    </row>
    <row r="110" spans="1:53" ht="15" customHeight="1" x14ac:dyDescent="0.25">
      <c r="A110" s="8"/>
      <c r="B110" s="8"/>
      <c r="C110" s="8"/>
      <c r="D110" s="8"/>
      <c r="E110" s="8"/>
      <c r="BA110" s="8"/>
    </row>
    <row r="111" spans="1:53" ht="15" customHeight="1" x14ac:dyDescent="0.25">
      <c r="A111" s="8"/>
      <c r="B111" s="8"/>
      <c r="C111" s="8"/>
      <c r="D111" s="8"/>
      <c r="E111" s="8"/>
      <c r="BA111" s="8"/>
    </row>
    <row r="112" spans="1:53" ht="15" customHeight="1" x14ac:dyDescent="0.25">
      <c r="A112" s="8"/>
      <c r="B112" s="8"/>
      <c r="C112" s="8"/>
      <c r="D112" s="8"/>
      <c r="E112" s="8"/>
      <c r="BA112" s="8"/>
    </row>
  </sheetData>
  <mergeCells count="55"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A3" workbookViewId="0">
      <selection activeCell="F10" sqref="F10:F44"/>
    </sheetView>
  </sheetViews>
  <sheetFormatPr defaultColWidth="9.28515625" defaultRowHeight="15" x14ac:dyDescent="0.25"/>
  <cols>
    <col min="1" max="1" width="4" style="26" customWidth="1"/>
    <col min="2" max="2" width="13.28515625" style="33" customWidth="1"/>
    <col min="3" max="3" width="11.7109375" style="33" customWidth="1"/>
    <col min="4" max="4" width="27.42578125" style="33" customWidth="1"/>
    <col min="5" max="5" width="9.28515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28515625" style="25"/>
    <col min="19" max="16384" width="9.28515625" style="26"/>
  </cols>
  <sheetData>
    <row r="1" spans="1:8" customFormat="1" ht="32.25" customHeight="1" x14ac:dyDescent="0.25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8" customFormat="1" ht="42" customHeight="1" x14ac:dyDescent="0.25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8" customFormat="1" ht="15" customHeight="1" x14ac:dyDescent="0.35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139</v>
      </c>
    </row>
    <row r="4" spans="1:8" customFormat="1" ht="15" customHeight="1" x14ac:dyDescent="0.35">
      <c r="A4" s="146"/>
      <c r="B4" s="146"/>
      <c r="C4" s="146"/>
      <c r="D4" s="146"/>
      <c r="E4" s="147"/>
      <c r="F4" s="95"/>
      <c r="G4" s="147"/>
      <c r="H4" s="107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43"/>
      <c r="B7" s="143"/>
      <c r="C7" s="143"/>
      <c r="D7" s="143"/>
      <c r="E7" s="143"/>
      <c r="F7" s="143"/>
      <c r="G7" s="143"/>
      <c r="H7" s="143"/>
    </row>
    <row r="8" spans="1:8" ht="9.7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8" ht="111" customHeight="1" x14ac:dyDescent="0.25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8" ht="18" customHeight="1" x14ac:dyDescent="0.25">
      <c r="A10" s="72">
        <v>1</v>
      </c>
      <c r="B10" s="50"/>
      <c r="C10" s="48" t="s">
        <v>69</v>
      </c>
      <c r="D10" s="44"/>
      <c r="E10" s="73">
        <f>'TS1'!AN21</f>
        <v>3.125</v>
      </c>
      <c r="F10" s="73" t="s">
        <v>186</v>
      </c>
      <c r="G10" s="73">
        <f>E10</f>
        <v>3.125</v>
      </c>
      <c r="H10" s="73" t="s">
        <v>150</v>
      </c>
    </row>
    <row r="11" spans="1:8" ht="18" customHeight="1" x14ac:dyDescent="0.25">
      <c r="A11" s="48">
        <v>2</v>
      </c>
      <c r="B11" s="50"/>
      <c r="C11" s="48" t="s">
        <v>70</v>
      </c>
      <c r="D11" s="44"/>
      <c r="E11" s="73">
        <f>'TS1'!AN22</f>
        <v>3.6041666666666665</v>
      </c>
      <c r="F11" s="73" t="s">
        <v>186</v>
      </c>
      <c r="G11" s="73">
        <f t="shared" ref="G11:G44" si="0">E11</f>
        <v>3.6041666666666665</v>
      </c>
      <c r="H11" s="73" t="s">
        <v>150</v>
      </c>
    </row>
    <row r="12" spans="1:8" ht="18" customHeight="1" x14ac:dyDescent="0.25">
      <c r="A12" s="72">
        <v>3</v>
      </c>
      <c r="B12" s="50"/>
      <c r="C12" s="48" t="s">
        <v>71</v>
      </c>
      <c r="D12" s="44"/>
      <c r="E12" s="73">
        <f>'TS1'!AN23</f>
        <v>3.5208333333333335</v>
      </c>
      <c r="F12" s="73" t="s">
        <v>186</v>
      </c>
      <c r="G12" s="73">
        <f t="shared" si="0"/>
        <v>3.5208333333333335</v>
      </c>
      <c r="H12" s="73" t="s">
        <v>150</v>
      </c>
    </row>
    <row r="13" spans="1:8" ht="18" customHeight="1" x14ac:dyDescent="0.25">
      <c r="A13" s="48">
        <v>4</v>
      </c>
      <c r="B13" s="50"/>
      <c r="C13" s="48" t="s">
        <v>72</v>
      </c>
      <c r="D13" s="44"/>
      <c r="E13" s="73">
        <f>'TS1'!AN24</f>
        <v>3.2291666666666665</v>
      </c>
      <c r="F13" s="73" t="s">
        <v>186</v>
      </c>
      <c r="G13" s="73">
        <f t="shared" si="0"/>
        <v>3.2291666666666665</v>
      </c>
      <c r="H13" s="73" t="s">
        <v>150</v>
      </c>
    </row>
    <row r="14" spans="1:8" ht="18" customHeight="1" x14ac:dyDescent="0.25">
      <c r="A14" s="72">
        <v>5</v>
      </c>
      <c r="B14" s="50"/>
      <c r="C14" s="48" t="s">
        <v>73</v>
      </c>
      <c r="D14" s="44"/>
      <c r="E14" s="73">
        <f>'TS1'!AN25</f>
        <v>3.2083333333333335</v>
      </c>
      <c r="F14" s="73" t="s">
        <v>186</v>
      </c>
      <c r="G14" s="73">
        <f t="shared" si="0"/>
        <v>3.2083333333333335</v>
      </c>
      <c r="H14" s="73" t="s">
        <v>150</v>
      </c>
    </row>
    <row r="15" spans="1:8" ht="18" customHeight="1" x14ac:dyDescent="0.25">
      <c r="A15" s="48">
        <v>6</v>
      </c>
      <c r="B15" s="50"/>
      <c r="C15" s="48" t="s">
        <v>74</v>
      </c>
      <c r="D15" s="44"/>
      <c r="E15" s="73">
        <f>'TS1'!AN26</f>
        <v>3.8958333333333335</v>
      </c>
      <c r="F15" s="73" t="s">
        <v>186</v>
      </c>
      <c r="G15" s="73">
        <f t="shared" si="0"/>
        <v>3.8958333333333335</v>
      </c>
      <c r="H15" s="73" t="s">
        <v>150</v>
      </c>
    </row>
    <row r="16" spans="1:8" ht="18" customHeight="1" x14ac:dyDescent="0.25">
      <c r="A16" s="72">
        <v>7</v>
      </c>
      <c r="B16" s="50"/>
      <c r="C16" s="48" t="s">
        <v>75</v>
      </c>
      <c r="D16" s="44"/>
      <c r="E16" s="73">
        <f>'TS1'!AN27</f>
        <v>3.6041666666666665</v>
      </c>
      <c r="F16" s="73" t="s">
        <v>186</v>
      </c>
      <c r="G16" s="73">
        <f t="shared" si="0"/>
        <v>3.6041666666666665</v>
      </c>
      <c r="H16" s="73" t="s">
        <v>150</v>
      </c>
    </row>
    <row r="17" spans="1:8" ht="18" customHeight="1" x14ac:dyDescent="0.25">
      <c r="A17" s="48">
        <v>8</v>
      </c>
      <c r="B17" s="50"/>
      <c r="C17" s="48" t="s">
        <v>76</v>
      </c>
      <c r="D17" s="44"/>
      <c r="E17" s="73">
        <f>'TS1'!AN28</f>
        <v>3.8333333333333335</v>
      </c>
      <c r="F17" s="73" t="s">
        <v>186</v>
      </c>
      <c r="G17" s="73">
        <f t="shared" si="0"/>
        <v>3.8333333333333335</v>
      </c>
      <c r="H17" s="73" t="s">
        <v>150</v>
      </c>
    </row>
    <row r="18" spans="1:8" ht="18" customHeight="1" x14ac:dyDescent="0.25">
      <c r="A18" s="72">
        <v>9</v>
      </c>
      <c r="B18" s="50"/>
      <c r="C18" s="48" t="s">
        <v>77</v>
      </c>
      <c r="D18" s="44"/>
      <c r="E18" s="73">
        <f>'TS1'!AN29</f>
        <v>3.6458333333333335</v>
      </c>
      <c r="F18" s="73" t="s">
        <v>186</v>
      </c>
      <c r="G18" s="73">
        <f t="shared" si="0"/>
        <v>3.6458333333333335</v>
      </c>
      <c r="H18" s="73" t="s">
        <v>150</v>
      </c>
    </row>
    <row r="19" spans="1:8" ht="18" customHeight="1" x14ac:dyDescent="0.25">
      <c r="A19" s="48">
        <v>10</v>
      </c>
      <c r="B19" s="50"/>
      <c r="C19" s="48" t="s">
        <v>78</v>
      </c>
      <c r="D19" s="44"/>
      <c r="E19" s="73">
        <f>'TS1'!AN30</f>
        <v>2.9375</v>
      </c>
      <c r="F19" s="73" t="s">
        <v>186</v>
      </c>
      <c r="G19" s="73">
        <f t="shared" si="0"/>
        <v>2.9375</v>
      </c>
      <c r="H19" s="73" t="s">
        <v>150</v>
      </c>
    </row>
    <row r="20" spans="1:8" ht="18" customHeight="1" x14ac:dyDescent="0.25">
      <c r="A20" s="72">
        <v>11</v>
      </c>
      <c r="B20" s="50"/>
      <c r="C20" s="48" t="s">
        <v>79</v>
      </c>
      <c r="D20" s="44"/>
      <c r="E20" s="73">
        <f>'TS1'!AN31</f>
        <v>4</v>
      </c>
      <c r="F20" s="73" t="s">
        <v>186</v>
      </c>
      <c r="G20" s="73">
        <f t="shared" si="0"/>
        <v>4</v>
      </c>
      <c r="H20" s="73" t="s">
        <v>150</v>
      </c>
    </row>
    <row r="21" spans="1:8" ht="18" customHeight="1" x14ac:dyDescent="0.25">
      <c r="A21" s="48">
        <v>12</v>
      </c>
      <c r="B21" s="50"/>
      <c r="C21" s="48" t="s">
        <v>80</v>
      </c>
      <c r="D21" s="44"/>
      <c r="E21" s="73">
        <f>'TS1'!AN32</f>
        <v>3.9166666666666665</v>
      </c>
      <c r="F21" s="73" t="s">
        <v>186</v>
      </c>
      <c r="G21" s="73">
        <f t="shared" si="0"/>
        <v>3.9166666666666665</v>
      </c>
      <c r="H21" s="73" t="s">
        <v>150</v>
      </c>
    </row>
    <row r="22" spans="1:8" ht="18" customHeight="1" x14ac:dyDescent="0.25">
      <c r="A22" s="72">
        <v>13</v>
      </c>
      <c r="B22" s="50"/>
      <c r="C22" s="48" t="s">
        <v>81</v>
      </c>
      <c r="D22" s="44"/>
      <c r="E22" s="73">
        <f>'TS1'!AN33</f>
        <v>3.5208333333333335</v>
      </c>
      <c r="F22" s="73" t="s">
        <v>186</v>
      </c>
      <c r="G22" s="73">
        <f t="shared" si="0"/>
        <v>3.5208333333333335</v>
      </c>
      <c r="H22" s="73" t="s">
        <v>150</v>
      </c>
    </row>
    <row r="23" spans="1:8" ht="18" customHeight="1" x14ac:dyDescent="0.25">
      <c r="A23" s="48">
        <v>14</v>
      </c>
      <c r="B23" s="50"/>
      <c r="C23" s="48" t="s">
        <v>82</v>
      </c>
      <c r="D23" s="44"/>
      <c r="E23" s="73">
        <f>'TS1'!AN34</f>
        <v>3.5208333333333335</v>
      </c>
      <c r="F23" s="73" t="s">
        <v>186</v>
      </c>
      <c r="G23" s="73">
        <f t="shared" si="0"/>
        <v>3.5208333333333335</v>
      </c>
      <c r="H23" s="73" t="s">
        <v>150</v>
      </c>
    </row>
    <row r="24" spans="1:8" ht="18" customHeight="1" x14ac:dyDescent="0.25">
      <c r="A24" s="72">
        <v>15</v>
      </c>
      <c r="B24" s="50"/>
      <c r="C24" s="48" t="s">
        <v>83</v>
      </c>
      <c r="D24" s="44"/>
      <c r="E24" s="73">
        <f>'TS1'!AN35</f>
        <v>3.9375</v>
      </c>
      <c r="F24" s="73" t="s">
        <v>186</v>
      </c>
      <c r="G24" s="73">
        <f t="shared" si="0"/>
        <v>3.9375</v>
      </c>
      <c r="H24" s="73" t="s">
        <v>150</v>
      </c>
    </row>
    <row r="25" spans="1:8" ht="18" customHeight="1" x14ac:dyDescent="0.25">
      <c r="A25" s="48">
        <v>16</v>
      </c>
      <c r="B25" s="50"/>
      <c r="C25" s="48" t="s">
        <v>84</v>
      </c>
      <c r="D25" s="44"/>
      <c r="E25" s="73">
        <f>'TS1'!AN36</f>
        <v>3.875</v>
      </c>
      <c r="F25" s="73" t="s">
        <v>186</v>
      </c>
      <c r="G25" s="73">
        <f t="shared" si="0"/>
        <v>3.875</v>
      </c>
      <c r="H25" s="73" t="s">
        <v>150</v>
      </c>
    </row>
    <row r="26" spans="1:8" ht="18" customHeight="1" x14ac:dyDescent="0.25">
      <c r="A26" s="72">
        <v>17</v>
      </c>
      <c r="B26" s="50"/>
      <c r="C26" s="48" t="s">
        <v>85</v>
      </c>
      <c r="D26" s="44"/>
      <c r="E26" s="73">
        <f>'TS1'!AN37</f>
        <v>3.0833333333333335</v>
      </c>
      <c r="F26" s="73" t="s">
        <v>186</v>
      </c>
      <c r="G26" s="73">
        <f t="shared" si="0"/>
        <v>3.0833333333333335</v>
      </c>
      <c r="H26" s="73" t="s">
        <v>150</v>
      </c>
    </row>
    <row r="27" spans="1:8" ht="18" customHeight="1" x14ac:dyDescent="0.25">
      <c r="A27" s="48">
        <v>18</v>
      </c>
      <c r="B27" s="50"/>
      <c r="C27" s="48" t="s">
        <v>86</v>
      </c>
      <c r="D27" s="44"/>
      <c r="E27" s="73">
        <f>'TS1'!AN38</f>
        <v>3.4166666666666665</v>
      </c>
      <c r="F27" s="73" t="s">
        <v>186</v>
      </c>
      <c r="G27" s="73">
        <f t="shared" si="0"/>
        <v>3.4166666666666665</v>
      </c>
      <c r="H27" s="73" t="s">
        <v>150</v>
      </c>
    </row>
    <row r="28" spans="1:8" ht="18" customHeight="1" x14ac:dyDescent="0.25">
      <c r="A28" s="72">
        <v>19</v>
      </c>
      <c r="B28" s="50"/>
      <c r="C28" s="48" t="s">
        <v>87</v>
      </c>
      <c r="D28" s="44"/>
      <c r="E28" s="73">
        <f>'TS2'!AN21</f>
        <v>3.125</v>
      </c>
      <c r="F28" s="73" t="s">
        <v>186</v>
      </c>
      <c r="G28" s="73">
        <f t="shared" si="0"/>
        <v>3.125</v>
      </c>
      <c r="H28" s="73" t="s">
        <v>150</v>
      </c>
    </row>
    <row r="29" spans="1:8" ht="18" customHeight="1" x14ac:dyDescent="0.25">
      <c r="A29" s="48">
        <v>20</v>
      </c>
      <c r="B29" s="50"/>
      <c r="C29" s="48" t="s">
        <v>88</v>
      </c>
      <c r="D29" s="44"/>
      <c r="E29" s="73">
        <f>'TS2'!AN22</f>
        <v>3.6041666666666665</v>
      </c>
      <c r="F29" s="73" t="s">
        <v>186</v>
      </c>
      <c r="G29" s="73">
        <f t="shared" si="0"/>
        <v>3.6041666666666665</v>
      </c>
      <c r="H29" s="73" t="s">
        <v>150</v>
      </c>
    </row>
    <row r="30" spans="1:8" ht="18" customHeight="1" x14ac:dyDescent="0.25">
      <c r="A30" s="72">
        <v>21</v>
      </c>
      <c r="B30" s="50"/>
      <c r="C30" s="48" t="s">
        <v>89</v>
      </c>
      <c r="D30" s="44"/>
      <c r="E30" s="73">
        <f>'TS2'!AN23</f>
        <v>3.5208333333333335</v>
      </c>
      <c r="F30" s="73" t="s">
        <v>186</v>
      </c>
      <c r="G30" s="73">
        <f t="shared" si="0"/>
        <v>3.5208333333333335</v>
      </c>
      <c r="H30" s="73" t="s">
        <v>150</v>
      </c>
    </row>
    <row r="31" spans="1:8" ht="18" customHeight="1" x14ac:dyDescent="0.25">
      <c r="A31" s="48">
        <v>22</v>
      </c>
      <c r="B31" s="50"/>
      <c r="C31" s="48" t="s">
        <v>90</v>
      </c>
      <c r="D31" s="44"/>
      <c r="E31" s="73">
        <f>'TS2'!AN24</f>
        <v>3.2291666666666665</v>
      </c>
      <c r="F31" s="73" t="s">
        <v>186</v>
      </c>
      <c r="G31" s="73">
        <f t="shared" si="0"/>
        <v>3.2291666666666665</v>
      </c>
      <c r="H31" s="73" t="s">
        <v>150</v>
      </c>
    </row>
    <row r="32" spans="1:8" ht="18" customHeight="1" x14ac:dyDescent="0.25">
      <c r="A32" s="72">
        <v>23</v>
      </c>
      <c r="B32" s="50"/>
      <c r="C32" s="48" t="s">
        <v>91</v>
      </c>
      <c r="D32" s="44"/>
      <c r="E32" s="73">
        <f>'TS2'!AN25</f>
        <v>3.2083333333333335</v>
      </c>
      <c r="F32" s="73" t="s">
        <v>186</v>
      </c>
      <c r="G32" s="73">
        <f t="shared" si="0"/>
        <v>3.2083333333333335</v>
      </c>
      <c r="H32" s="73" t="s">
        <v>150</v>
      </c>
    </row>
    <row r="33" spans="1:8" ht="18" customHeight="1" x14ac:dyDescent="0.25">
      <c r="A33" s="48">
        <v>24</v>
      </c>
      <c r="B33" s="50"/>
      <c r="C33" s="48" t="s">
        <v>92</v>
      </c>
      <c r="D33" s="44"/>
      <c r="E33" s="73">
        <f>'TS2'!AN26</f>
        <v>3.8958333333333335</v>
      </c>
      <c r="F33" s="73" t="s">
        <v>186</v>
      </c>
      <c r="G33" s="73">
        <f t="shared" si="0"/>
        <v>3.8958333333333335</v>
      </c>
      <c r="H33" s="73" t="s">
        <v>150</v>
      </c>
    </row>
    <row r="34" spans="1:8" ht="18" customHeight="1" x14ac:dyDescent="0.25">
      <c r="A34" s="72">
        <v>25</v>
      </c>
      <c r="B34" s="50"/>
      <c r="C34" s="48" t="s">
        <v>93</v>
      </c>
      <c r="D34" s="44"/>
      <c r="E34" s="73">
        <f>'TS2'!AN27</f>
        <v>3.6041666666666665</v>
      </c>
      <c r="F34" s="73" t="s">
        <v>186</v>
      </c>
      <c r="G34" s="73">
        <f t="shared" si="0"/>
        <v>3.6041666666666665</v>
      </c>
      <c r="H34" s="73" t="s">
        <v>150</v>
      </c>
    </row>
    <row r="35" spans="1:8" ht="18" customHeight="1" x14ac:dyDescent="0.25">
      <c r="A35" s="48">
        <v>26</v>
      </c>
      <c r="B35" s="50"/>
      <c r="C35" s="48" t="s">
        <v>94</v>
      </c>
      <c r="D35" s="44"/>
      <c r="E35" s="73">
        <f>'TS2'!AN28</f>
        <v>3.8333333333333335</v>
      </c>
      <c r="F35" s="73" t="s">
        <v>186</v>
      </c>
      <c r="G35" s="73">
        <f t="shared" si="0"/>
        <v>3.8333333333333335</v>
      </c>
      <c r="H35" s="73" t="s">
        <v>150</v>
      </c>
    </row>
    <row r="36" spans="1:8" ht="18" customHeight="1" x14ac:dyDescent="0.25">
      <c r="A36" s="72">
        <v>27</v>
      </c>
      <c r="B36" s="50"/>
      <c r="C36" s="48" t="s">
        <v>95</v>
      </c>
      <c r="D36" s="44"/>
      <c r="E36" s="73">
        <f>'TS2'!AN29</f>
        <v>3.6458333333333335</v>
      </c>
      <c r="F36" s="73" t="s">
        <v>186</v>
      </c>
      <c r="G36" s="73">
        <f t="shared" si="0"/>
        <v>3.6458333333333335</v>
      </c>
      <c r="H36" s="73" t="s">
        <v>150</v>
      </c>
    </row>
    <row r="37" spans="1:8" ht="18" customHeight="1" x14ac:dyDescent="0.25">
      <c r="A37" s="48">
        <v>28</v>
      </c>
      <c r="B37" s="50"/>
      <c r="C37" s="48" t="s">
        <v>96</v>
      </c>
      <c r="D37" s="44"/>
      <c r="E37" s="73">
        <f>'TS2'!AN30</f>
        <v>2.9375</v>
      </c>
      <c r="F37" s="73" t="s">
        <v>186</v>
      </c>
      <c r="G37" s="73">
        <f t="shared" si="0"/>
        <v>2.9375</v>
      </c>
      <c r="H37" s="73" t="s">
        <v>150</v>
      </c>
    </row>
    <row r="38" spans="1:8" ht="18" customHeight="1" x14ac:dyDescent="0.25">
      <c r="A38" s="72">
        <v>29</v>
      </c>
      <c r="B38" s="50"/>
      <c r="C38" s="48" t="s">
        <v>97</v>
      </c>
      <c r="D38" s="44"/>
      <c r="E38" s="73">
        <f>'TS2'!AN31</f>
        <v>4</v>
      </c>
      <c r="F38" s="73" t="s">
        <v>186</v>
      </c>
      <c r="G38" s="73">
        <f t="shared" si="0"/>
        <v>4</v>
      </c>
      <c r="H38" s="73" t="s">
        <v>150</v>
      </c>
    </row>
    <row r="39" spans="1:8" ht="18" customHeight="1" x14ac:dyDescent="0.25">
      <c r="A39" s="48">
        <v>30</v>
      </c>
      <c r="B39" s="50"/>
      <c r="C39" s="48" t="s">
        <v>98</v>
      </c>
      <c r="D39" s="44"/>
      <c r="E39" s="73">
        <f>'TS2'!AN32</f>
        <v>3.9166666666666665</v>
      </c>
      <c r="F39" s="73" t="s">
        <v>186</v>
      </c>
      <c r="G39" s="73">
        <f t="shared" si="0"/>
        <v>3.9166666666666665</v>
      </c>
      <c r="H39" s="73" t="s">
        <v>150</v>
      </c>
    </row>
    <row r="40" spans="1:8" ht="18" customHeight="1" x14ac:dyDescent="0.25">
      <c r="A40" s="72">
        <v>31</v>
      </c>
      <c r="B40" s="50"/>
      <c r="C40" s="48" t="s">
        <v>99</v>
      </c>
      <c r="D40" s="44"/>
      <c r="E40" s="73">
        <f>'TS2'!AN33</f>
        <v>3.5208333333333335</v>
      </c>
      <c r="F40" s="73" t="s">
        <v>186</v>
      </c>
      <c r="G40" s="73">
        <f t="shared" si="0"/>
        <v>3.5208333333333335</v>
      </c>
      <c r="H40" s="73" t="s">
        <v>150</v>
      </c>
    </row>
    <row r="41" spans="1:8" ht="18" customHeight="1" x14ac:dyDescent="0.25">
      <c r="A41" s="48">
        <v>32</v>
      </c>
      <c r="B41" s="50"/>
      <c r="C41" s="48" t="s">
        <v>100</v>
      </c>
      <c r="D41" s="44"/>
      <c r="E41" s="73">
        <f>'TS2'!AN34</f>
        <v>3.5208333333333335</v>
      </c>
      <c r="F41" s="73" t="s">
        <v>186</v>
      </c>
      <c r="G41" s="73">
        <f t="shared" si="0"/>
        <v>3.5208333333333335</v>
      </c>
      <c r="H41" s="73" t="s">
        <v>150</v>
      </c>
    </row>
    <row r="42" spans="1:8" ht="18" customHeight="1" x14ac:dyDescent="0.25">
      <c r="A42" s="72">
        <v>33</v>
      </c>
      <c r="B42" s="50"/>
      <c r="C42" s="48" t="s">
        <v>101</v>
      </c>
      <c r="D42" s="44"/>
      <c r="E42" s="73">
        <f>'TS2'!AN35</f>
        <v>3.9375</v>
      </c>
      <c r="F42" s="73" t="s">
        <v>186</v>
      </c>
      <c r="G42" s="73">
        <f t="shared" si="0"/>
        <v>3.9375</v>
      </c>
      <c r="H42" s="73" t="s">
        <v>150</v>
      </c>
    </row>
    <row r="43" spans="1:8" ht="18" customHeight="1" x14ac:dyDescent="0.25">
      <c r="A43" s="48">
        <v>34</v>
      </c>
      <c r="B43" s="50"/>
      <c r="C43" s="48" t="s">
        <v>102</v>
      </c>
      <c r="D43" s="44"/>
      <c r="E43" s="73">
        <f>'TS2'!AN36</f>
        <v>3.875</v>
      </c>
      <c r="F43" s="73" t="s">
        <v>186</v>
      </c>
      <c r="G43" s="73">
        <f t="shared" si="0"/>
        <v>3.875</v>
      </c>
      <c r="H43" s="73" t="s">
        <v>150</v>
      </c>
    </row>
    <row r="44" spans="1:8" ht="18" customHeight="1" x14ac:dyDescent="0.25">
      <c r="A44" s="72">
        <v>35</v>
      </c>
      <c r="B44" s="50"/>
      <c r="C44" s="48" t="s">
        <v>103</v>
      </c>
      <c r="D44" s="44"/>
      <c r="E44" s="73">
        <f>'TS2'!AN37</f>
        <v>3.0833333333333335</v>
      </c>
      <c r="F44" s="73" t="s">
        <v>186</v>
      </c>
      <c r="G44" s="73">
        <f t="shared" si="0"/>
        <v>3.0833333333333335</v>
      </c>
      <c r="H44" s="73" t="s">
        <v>150</v>
      </c>
    </row>
    <row r="45" spans="1:8" ht="8.25" customHeight="1" x14ac:dyDescent="0.25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 x14ac:dyDescent="0.25">
      <c r="B46" s="144" t="s">
        <v>32</v>
      </c>
      <c r="C46" s="144"/>
      <c r="D46" s="144"/>
      <c r="E46" s="144"/>
      <c r="F46" s="144"/>
      <c r="G46" s="144"/>
      <c r="H46" s="144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5"/>
      <c r="F49" s="35"/>
      <c r="G49" s="83"/>
      <c r="H49" s="36"/>
      <c r="R49" s="26"/>
    </row>
    <row r="50" spans="1:18" ht="17.100000000000001" customHeight="1" x14ac:dyDescent="0.25">
      <c r="E50" s="35"/>
      <c r="F50" s="35"/>
      <c r="G50" s="83"/>
      <c r="H50" s="37"/>
      <c r="R50" s="26"/>
    </row>
    <row r="51" spans="1:18" s="33" customFormat="1" ht="17.100000000000001" customHeight="1" x14ac:dyDescent="0.35">
      <c r="A51" s="145"/>
      <c r="B51" s="145"/>
      <c r="C51" s="145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49"/>
      <c r="B52" s="49"/>
      <c r="C52" s="49"/>
      <c r="D52" s="49"/>
      <c r="G52" s="74"/>
    </row>
    <row r="53" spans="1:18" s="25" customFormat="1" ht="14.25" customHeight="1" x14ac:dyDescent="0.3">
      <c r="A53" s="49"/>
      <c r="B53" s="49"/>
      <c r="C53" s="49"/>
      <c r="D53" s="49"/>
      <c r="G53" s="74"/>
    </row>
    <row r="54" spans="1:18" s="25" customFormat="1" ht="14.25" customHeight="1" x14ac:dyDescent="0.3">
      <c r="A54" s="49"/>
      <c r="B54" s="49"/>
      <c r="C54" s="49"/>
      <c r="D54" s="49"/>
      <c r="G54" s="74"/>
    </row>
    <row r="55" spans="1:18" s="25" customFormat="1" ht="14.25" customHeight="1" x14ac:dyDescent="0.3">
      <c r="A55" s="49"/>
      <c r="B55" s="49"/>
      <c r="C55" s="49"/>
      <c r="D55" s="49"/>
      <c r="G55" s="74"/>
    </row>
    <row r="56" spans="1:18" s="25" customFormat="1" ht="14.25" customHeight="1" x14ac:dyDescent="0.3">
      <c r="A56" s="49"/>
      <c r="B56" s="49"/>
      <c r="C56" s="49"/>
      <c r="D56" s="49"/>
      <c r="G56" s="74"/>
    </row>
    <row r="57" spans="1:18" s="25" customFormat="1" ht="14.25" customHeight="1" x14ac:dyDescent="0.3">
      <c r="A57" s="49"/>
      <c r="B57" s="49"/>
      <c r="C57" s="49"/>
      <c r="D57" s="49"/>
      <c r="E57" s="49"/>
      <c r="F57" s="49"/>
      <c r="G57" s="49"/>
    </row>
    <row r="58" spans="1:18" s="25" customFormat="1" ht="14.25" customHeight="1" x14ac:dyDescent="0.3">
      <c r="A58" s="49"/>
      <c r="B58" s="49"/>
      <c r="C58" s="49"/>
      <c r="D58" s="49"/>
      <c r="E58" s="49"/>
      <c r="F58" s="49"/>
      <c r="G58" s="49"/>
    </row>
    <row r="59" spans="1:18" s="25" customFormat="1" ht="14.25" customHeight="1" x14ac:dyDescent="0.3">
      <c r="A59" s="49"/>
      <c r="B59" s="49"/>
      <c r="C59" s="49"/>
      <c r="D59" s="49"/>
      <c r="G59" s="74"/>
    </row>
    <row r="60" spans="1:18" s="25" customFormat="1" ht="14.25" customHeight="1" x14ac:dyDescent="0.3">
      <c r="A60" s="49"/>
      <c r="B60" s="49"/>
      <c r="C60" s="49"/>
      <c r="D60" s="49"/>
      <c r="G60" s="74"/>
    </row>
    <row r="61" spans="1:18" s="33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 x14ac:dyDescent="0.25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 x14ac:dyDescent="0.25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 x14ac:dyDescent="0.25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 x14ac:dyDescent="0.25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 x14ac:dyDescent="0.25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'summary sheet (Final)'!Print_Titles</vt:lpstr>
      <vt:lpstr>'summary sheet (Final) (2)'!Print_Titles</vt:lpstr>
      <vt:lpstr>'summary sheet (Final)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Yamin Yasir</cp:lastModifiedBy>
  <cp:lastPrinted>2021-03-02T06:00:08Z</cp:lastPrinted>
  <dcterms:created xsi:type="dcterms:W3CDTF">2010-01-05T16:46:02Z</dcterms:created>
  <dcterms:modified xsi:type="dcterms:W3CDTF">2025-01-19T14:15:40Z</dcterms:modified>
</cp:coreProperties>
</file>