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publishItems="1"/>
  <mc:AlternateContent xmlns:mc="http://schemas.openxmlformats.org/markup-compatibility/2006">
    <mc:Choice Requires="x15">
      <x15ac:absPath xmlns:x15ac="http://schemas.microsoft.com/office/spreadsheetml/2010/11/ac" url="https://d.docs.live.net/d3753bacb3d381d5/Desktop/Afif Rifaie/Udemy/4. Microsoft Excel Advanced Excel Dashboard Design/GitHub/"/>
    </mc:Choice>
  </mc:AlternateContent>
  <xr:revisionPtr revIDLastSave="38" documentId="8_{C3B491C0-0CCA-4909-AA8A-04066C5FF5CA}" xr6:coauthVersionLast="47" xr6:coauthVersionMax="47" xr10:uidLastSave="{31491029-237C-46E2-BA11-7204EE84F769}"/>
  <bookViews>
    <workbookView xWindow="-110" yWindow="-110" windowWidth="19420" windowHeight="11020" xr2:uid="{DB438AB8-0F60-4224-9C67-97043B861F24}"/>
  </bookViews>
  <sheets>
    <sheet name="Dashboard" sheetId="5" r:id="rId1"/>
    <sheet name="Data Prep" sheetId="4" r:id="rId2"/>
    <sheet name="Data (Career)" sheetId="1" r:id="rId3"/>
  </sheets>
  <definedNames>
    <definedName name="_xlnm._FilterDatabase" localSheetId="2" hidden="1">'Data (Career)'!$A$1:$F$1919</definedName>
    <definedName name="_xlchart.v5.0" hidden="1">'Data Prep'!$O$2</definedName>
    <definedName name="_xlchart.v5.1" hidden="1">'Data Prep'!$O$3:$O$50</definedName>
    <definedName name="_xlchart.v5.2" hidden="1">'Data Prep'!$T$2</definedName>
    <definedName name="_xlchart.v5.3" hidden="1">'Data Prep'!$T$3:$T$50</definedName>
    <definedName name="Z_948164EF_B902_4A6C_8E3C_A935061C5153_.wvu.FilterData" localSheetId="2" hidden="1">'Data (Career)'!$A$1:$F$1919</definedName>
    <definedName name="Z_A1F01C08_243B_48FC_94A8_F102AEB1706D_.wvu.FilterData" localSheetId="2" hidden="1">'Data (Career)'!$A$1:$F$1919</definedName>
  </definedNames>
  <calcPr calcId="191029"/>
  <customWorkbookViews>
    <customWorkbookView name="ShowAllWorksheets" guid="{A1F01C08-243B-48FC-94A8-F102AEB1706D}" maximized="1" xWindow="-8" yWindow="-8" windowWidth="1936" windowHeight="1056" activeSheetId="8" showFormulaBar="0"/>
    <customWorkbookView name="Dashboard" guid="{948164EF-B902-4A6C-8E3C-A935061C5153}" maximized="1" xWindow="-8" yWindow="-8" windowWidth="1936" windowHeight="1056" activeSheetId="8" showFormulaBar="0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4" l="1"/>
  <c r="T2" i="4" s="1"/>
  <c r="B6" i="5" a="1"/>
  <c r="B6" i="5" s="1"/>
  <c r="B3" i="4" s="1"/>
  <c r="F6" i="4" s="1"/>
  <c r="D15" i="4"/>
  <c r="O3" i="4" a="1"/>
  <c r="O3" i="4" s="1"/>
  <c r="F3" i="4" l="1"/>
  <c r="F12" i="4"/>
  <c r="F4" i="4"/>
  <c r="F11" i="4"/>
  <c r="F10" i="4"/>
  <c r="F9" i="4"/>
  <c r="F8" i="4"/>
  <c r="F5" i="4"/>
  <c r="F7" i="4"/>
  <c r="S4" i="4"/>
  <c r="P33" i="4"/>
  <c r="R33" i="4" s="1"/>
  <c r="P10" i="4"/>
  <c r="R10" i="4" s="1"/>
  <c r="S45" i="4"/>
  <c r="S37" i="4"/>
  <c r="S29" i="4"/>
  <c r="S21" i="4"/>
  <c r="S13" i="4"/>
  <c r="P50" i="4"/>
  <c r="R50" i="4" s="1"/>
  <c r="P27" i="4"/>
  <c r="R27" i="4" s="1"/>
  <c r="P9" i="4"/>
  <c r="R9" i="4" s="1"/>
  <c r="S44" i="4"/>
  <c r="S36" i="4"/>
  <c r="S28" i="4"/>
  <c r="S20" i="4"/>
  <c r="S12" i="4"/>
  <c r="P49" i="4"/>
  <c r="R49" i="4" s="1"/>
  <c r="P26" i="4"/>
  <c r="R26" i="4" s="1"/>
  <c r="S3" i="4"/>
  <c r="S43" i="4"/>
  <c r="S35" i="4"/>
  <c r="S27" i="4"/>
  <c r="S19" i="4"/>
  <c r="S11" i="4"/>
  <c r="M3" i="4"/>
  <c r="P43" i="4"/>
  <c r="R43" i="4" s="1"/>
  <c r="P25" i="4"/>
  <c r="R25" i="4" s="1"/>
  <c r="S50" i="4"/>
  <c r="S42" i="4"/>
  <c r="S34" i="4"/>
  <c r="S26" i="4"/>
  <c r="S18" i="4"/>
  <c r="S10" i="4"/>
  <c r="M6" i="4"/>
  <c r="P42" i="4"/>
  <c r="R42" i="4" s="1"/>
  <c r="P19" i="4"/>
  <c r="R19" i="4" s="1"/>
  <c r="S49" i="4"/>
  <c r="S41" i="4"/>
  <c r="S33" i="4"/>
  <c r="S25" i="4"/>
  <c r="S17" i="4"/>
  <c r="S9" i="4"/>
  <c r="M5" i="4"/>
  <c r="P41" i="4"/>
  <c r="R41" i="4" s="1"/>
  <c r="P18" i="4"/>
  <c r="R18" i="4" s="1"/>
  <c r="S48" i="4"/>
  <c r="S40" i="4"/>
  <c r="S32" i="4"/>
  <c r="S24" i="4"/>
  <c r="S16" i="4"/>
  <c r="S8" i="4"/>
  <c r="P34" i="4"/>
  <c r="R34" i="4" s="1"/>
  <c r="P11" i="4"/>
  <c r="R11" i="4" s="1"/>
  <c r="S46" i="4"/>
  <c r="S38" i="4"/>
  <c r="S30" i="4"/>
  <c r="S22" i="4"/>
  <c r="S14" i="4"/>
  <c r="P3" i="4"/>
  <c r="R3" i="4" s="1"/>
  <c r="T3" i="4" s="1"/>
  <c r="M4" i="4"/>
  <c r="P35" i="4"/>
  <c r="R35" i="4" s="1"/>
  <c r="P17" i="4"/>
  <c r="R17" i="4" s="1"/>
  <c r="S47" i="4"/>
  <c r="S39" i="4"/>
  <c r="S31" i="4"/>
  <c r="S23" i="4"/>
  <c r="S15" i="4"/>
  <c r="S7" i="4"/>
  <c r="S6" i="4"/>
  <c r="S5" i="4"/>
  <c r="P48" i="4"/>
  <c r="R48" i="4" s="1"/>
  <c r="P40" i="4"/>
  <c r="R40" i="4" s="1"/>
  <c r="P32" i="4"/>
  <c r="R32" i="4" s="1"/>
  <c r="P24" i="4"/>
  <c r="R24" i="4" s="1"/>
  <c r="P16" i="4"/>
  <c r="R16" i="4" s="1"/>
  <c r="P8" i="4"/>
  <c r="R8" i="4" s="1"/>
  <c r="P47" i="4"/>
  <c r="R47" i="4" s="1"/>
  <c r="P39" i="4"/>
  <c r="R39" i="4" s="1"/>
  <c r="P31" i="4"/>
  <c r="R31" i="4" s="1"/>
  <c r="P23" i="4"/>
  <c r="R23" i="4" s="1"/>
  <c r="P15" i="4"/>
  <c r="R15" i="4" s="1"/>
  <c r="P7" i="4"/>
  <c r="R7" i="4" s="1"/>
  <c r="P46" i="4"/>
  <c r="R46" i="4" s="1"/>
  <c r="P38" i="4"/>
  <c r="R38" i="4" s="1"/>
  <c r="P30" i="4"/>
  <c r="R30" i="4" s="1"/>
  <c r="P22" i="4"/>
  <c r="R22" i="4" s="1"/>
  <c r="P14" i="4"/>
  <c r="R14" i="4" s="1"/>
  <c r="P6" i="4"/>
  <c r="R6" i="4" s="1"/>
  <c r="P45" i="4"/>
  <c r="R45" i="4" s="1"/>
  <c r="P37" i="4"/>
  <c r="R37" i="4" s="1"/>
  <c r="P29" i="4"/>
  <c r="R29" i="4" s="1"/>
  <c r="P21" i="4"/>
  <c r="R21" i="4" s="1"/>
  <c r="P13" i="4"/>
  <c r="R13" i="4" s="1"/>
  <c r="T13" i="4" s="1"/>
  <c r="P5" i="4"/>
  <c r="R5" i="4" s="1"/>
  <c r="T5" i="4" s="1"/>
  <c r="P44" i="4"/>
  <c r="R44" i="4" s="1"/>
  <c r="T44" i="4" s="1"/>
  <c r="P36" i="4"/>
  <c r="R36" i="4" s="1"/>
  <c r="P28" i="4"/>
  <c r="R28" i="4" s="1"/>
  <c r="P20" i="4"/>
  <c r="R20" i="4" s="1"/>
  <c r="P12" i="4"/>
  <c r="R12" i="4" s="1"/>
  <c r="P4" i="4"/>
  <c r="R4" i="4" s="1"/>
  <c r="T4" i="4" s="1"/>
  <c r="T35" i="4" l="1"/>
  <c r="T11" i="4"/>
  <c r="T45" i="4"/>
  <c r="T36" i="4"/>
  <c r="T6" i="4"/>
  <c r="T22" i="4"/>
  <c r="T42" i="4"/>
  <c r="T39" i="4"/>
  <c r="T30" i="4"/>
  <c r="T37" i="4"/>
  <c r="T43" i="4"/>
  <c r="T10" i="4"/>
  <c r="T20" i="4"/>
  <c r="T49" i="4"/>
  <c r="T50" i="4"/>
  <c r="T19" i="4"/>
  <c r="T18" i="4"/>
  <c r="T9" i="4"/>
  <c r="T17" i="4"/>
  <c r="T25" i="4"/>
  <c r="T33" i="4"/>
  <c r="T27" i="4"/>
  <c r="T26" i="4"/>
  <c r="T41" i="4"/>
  <c r="T34" i="4"/>
  <c r="T7" i="4"/>
  <c r="T28" i="4"/>
  <c r="T23" i="4"/>
  <c r="T40" i="4"/>
  <c r="T14" i="4"/>
  <c r="T31" i="4"/>
  <c r="T48" i="4"/>
  <c r="T47" i="4"/>
  <c r="T38" i="4"/>
  <c r="T21" i="4"/>
  <c r="T29" i="4"/>
  <c r="T46" i="4"/>
  <c r="T8" i="4"/>
  <c r="T12" i="4"/>
  <c r="T16" i="4"/>
  <c r="T24" i="4"/>
  <c r="T15" i="4"/>
  <c r="T32" i="4"/>
  <c r="L4" i="4" l="1"/>
  <c r="L5" i="4"/>
  <c r="L6" i="4"/>
  <c r="L3" i="4"/>
  <c r="H17" i="4"/>
  <c r="I8" i="4"/>
  <c r="I5" i="4"/>
  <c r="I7" i="4"/>
  <c r="I9" i="4"/>
  <c r="I12" i="4"/>
  <c r="I4" i="4"/>
  <c r="I3" i="4"/>
  <c r="I10" i="4"/>
  <c r="I6" i="4"/>
  <c r="I11" i="4"/>
  <c r="E7" i="4"/>
  <c r="E6" i="4"/>
  <c r="E10" i="4"/>
  <c r="E3" i="4"/>
  <c r="E4" i="4"/>
  <c r="E5" i="4"/>
  <c r="E9" i="4"/>
  <c r="E12" i="4"/>
  <c r="E11" i="4"/>
  <c r="E8" i="4"/>
  <c r="A3" i="4" a="1"/>
  <c r="A3" i="4" s="1"/>
  <c r="I17" i="4" l="1"/>
  <c r="I18" i="4" s="1"/>
  <c r="I2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4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</valueMetadata>
</metadata>
</file>

<file path=xl/sharedStrings.xml><?xml version="1.0" encoding="utf-8"?>
<sst xmlns="http://schemas.openxmlformats.org/spreadsheetml/2006/main" count="3891" uniqueCount="82">
  <si>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</si>
  <si>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</si>
  <si>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</si>
  <si>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</si>
  <si>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</si>
  <si>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</si>
  <si>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</si>
  <si>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</si>
  <si>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</si>
  <si>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</si>
  <si>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</si>
  <si>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</si>
  <si>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</si>
  <si>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</si>
  <si>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</si>
  <si>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</si>
  <si>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</si>
  <si>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</si>
  <si>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</si>
  <si>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</si>
  <si>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</si>
  <si>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</si>
  <si>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</si>
  <si>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</si>
  <si>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</si>
  <si>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</si>
  <si>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</si>
  <si>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</si>
  <si>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</si>
  <si>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</si>
  <si>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</si>
  <si>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</si>
  <si>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</si>
  <si>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</si>
  <si>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</si>
  <si>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</si>
  <si>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</si>
  <si>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</si>
  <si>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</si>
  <si>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</si>
  <si>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</si>
  <si>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</si>
  <si>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</si>
  <si>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</si>
  <si>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</si>
  <si>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</si>
  <si>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</si>
  <si>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</si>
  <si>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</si>
  <si>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Industry</t>
  </si>
  <si>
    <t>Year</t>
  </si>
  <si>
    <t>Construction</t>
  </si>
  <si>
    <t>Manufacturing</t>
  </si>
  <si>
    <t>Information</t>
  </si>
  <si>
    <t>Trade &amp; Transportation</t>
  </si>
  <si>
    <t>Natural Resources</t>
  </si>
  <si>
    <t>Finance</t>
  </si>
  <si>
    <t>Business Services</t>
  </si>
  <si>
    <t>Education &amp; Health</t>
  </si>
  <si>
    <t>Leisure &amp; Hospitality</t>
  </si>
  <si>
    <t>Other Services</t>
  </si>
  <si>
    <t>Establishments</t>
  </si>
  <si>
    <t>Employees</t>
  </si>
  <si>
    <t>Avg Annual Wage</t>
  </si>
  <si>
    <t>Selection</t>
  </si>
  <si>
    <t>INDUSTRIES FILTER</t>
  </si>
  <si>
    <t>DATA FILTER</t>
  </si>
  <si>
    <t>Current Year :</t>
  </si>
  <si>
    <t>AVG WAGE BY INDUSTRIES</t>
  </si>
  <si>
    <t>Avg Annual Wages</t>
  </si>
  <si>
    <t>AVG EMPLOYEE BY INDUSTRIES</t>
  </si>
  <si>
    <t>AVG EMPLOYEE BY INDUSTRIES (CLEAN)</t>
  </si>
  <si>
    <t>Others</t>
  </si>
  <si>
    <t>WAGE &amp; EMPLOYEE TRENDS</t>
  </si>
  <si>
    <t>Avg Wages</t>
  </si>
  <si>
    <t>Population</t>
  </si>
  <si>
    <t>Employees Per 1000 Capita</t>
  </si>
  <si>
    <t>Average Wages</t>
  </si>
  <si>
    <t>COMPARISON PER CAPITA</t>
  </si>
  <si>
    <t>MAP FILTER</t>
  </si>
  <si>
    <t>Metric:</t>
  </si>
  <si>
    <t>Percentage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</si>
</sst>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#,##0;.###0"/>
    <numFmt numFmtId="166" formatCode=";;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20"/>
      <color theme="1" tint="0.249977111117893"/>
      <name val="Calibri"/>
      <family val="2"/>
      <scheme val="minor"/>
    </font>
    <font>
      <sz val="8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1" fillId="4" borderId="0" xfId="0" applyFont="1" applyFill="1"/>
    <xf numFmtId="0" fontId="1" fillId="6" borderId="0" xfId="0" applyFont="1" applyFill="1"/>
    <xf numFmtId="0" fontId="3" fillId="5" borderId="0" xfId="0" applyFont="1" applyFill="1" applyAlignment="1">
      <alignment horizontal="centerContinuous" wrapText="1"/>
    </xf>
    <xf numFmtId="0" fontId="0" fillId="5" borderId="0" xfId="0" applyFill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165" fontId="0" fillId="0" borderId="0" xfId="0" applyNumberFormat="1"/>
    <xf numFmtId="0" fontId="4" fillId="0" borderId="0" xfId="0" applyFont="1"/>
    <xf numFmtId="9" fontId="0" fillId="0" borderId="0" xfId="0" applyNumberFormat="1"/>
    <xf numFmtId="0" fontId="0" fillId="0" borderId="0" xfId="0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166" fontId="0" fillId="0" borderId="0" xfId="0" applyNumberForma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69999"/>
      <color rgb="FFB2DBD5"/>
      <color rgb="FFEE0000"/>
      <color rgb="FFFF74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12395774479675"/>
          <c:y val="0.31218649564165701"/>
          <c:w val="0.80079934322308688"/>
          <c:h val="0.62059046031233589"/>
        </c:manualLayout>
      </c:layout>
      <c:lineChart>
        <c:grouping val="standard"/>
        <c:varyColors val="0"/>
        <c:ser>
          <c:idx val="1"/>
          <c:order val="0"/>
          <c:tx>
            <c:strRef>
              <c:f>'Data Prep'!$L$2</c:f>
              <c:strCache>
                <c:ptCount val="1"/>
                <c:pt idx="0">
                  <c:v>Avg Wages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28575">
                <a:solidFill>
                  <a:schemeClr val="accent5"/>
                </a:solidFill>
              </a:ln>
              <a:effectLst/>
            </c:spPr>
          </c:marker>
          <c:dLbls>
            <c:dLbl>
              <c:idx val="2"/>
              <c:numFmt formatCode="&quot;$&quot;#,##0,&quot;K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B06D-4FDC-AF26-39E5AE2B51E8}"/>
                </c:ext>
              </c:extLst>
            </c:dLbl>
            <c:numFmt formatCode="&quot;$&quot;#,##0,&quot;K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Prep'!$L$3:$L$6</c:f>
              <c:numCache>
                <c:formatCode>"$"#,##0</c:formatCode>
                <c:ptCount val="4"/>
                <c:pt idx="0">
                  <c:v>64714.4375</c:v>
                </c:pt>
                <c:pt idx="1">
                  <c:v>66836.25</c:v>
                </c:pt>
                <c:pt idx="2">
                  <c:v>69592.166666666672</c:v>
                </c:pt>
                <c:pt idx="3">
                  <c:v>74713.0625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D-4FDC-AF26-39E5AE2B5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176048"/>
        <c:axId val="1305176464"/>
      </c:lineChart>
      <c:catAx>
        <c:axId val="13051760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305176464"/>
        <c:crosses val="autoZero"/>
        <c:auto val="1"/>
        <c:lblAlgn val="ctr"/>
        <c:lblOffset val="100"/>
        <c:noMultiLvlLbl val="0"/>
      </c:catAx>
      <c:valAx>
        <c:axId val="1305176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Average</a:t>
                </a:r>
                <a:r>
                  <a:rPr lang="en-US" sz="900" baseline="0"/>
                  <a:t>  Wages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6.6633836946712849E-2"/>
              <c:y val="0.124420694540145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17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739261405883583E-2"/>
          <c:y val="7.1712730539555042E-2"/>
          <c:w val="0.31081482792179066"/>
          <c:h val="0.995054664929473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F3A-44A4-B052-9C4884815D06}"/>
              </c:ext>
            </c:extLst>
          </c:dPt>
          <c:dPt>
            <c:idx val="1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F3A-44A4-B052-9C4884815D06}"/>
              </c:ext>
            </c:extLst>
          </c:dPt>
          <c:cat>
            <c:strRef>
              <c:f>'Data Prep'!$H$17:$H$18</c:f>
              <c:strCache>
                <c:ptCount val="2"/>
                <c:pt idx="0">
                  <c:v>Business Services</c:v>
                </c:pt>
                <c:pt idx="1">
                  <c:v>Others</c:v>
                </c:pt>
              </c:strCache>
            </c:strRef>
          </c:cat>
          <c:val>
            <c:numRef>
              <c:f>'Data Prep'!$I$17:$I$18</c:f>
              <c:numCache>
                <c:formatCode>#,##0</c:formatCode>
                <c:ptCount val="2"/>
                <c:pt idx="0">
                  <c:v>20065896</c:v>
                </c:pt>
                <c:pt idx="1">
                  <c:v>96583443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F3A-44A4-B052-9C4884815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5755613190253958"/>
          <c:y val="0.1876773262619601"/>
          <c:w val="0.45413087205096953"/>
          <c:h val="0.7656834377156567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'Data Prep'!$E$2</c:f>
              <c:strCache>
                <c:ptCount val="1"/>
                <c:pt idx="0">
                  <c:v>Avg Annual Wages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Prep'!$E$3:$E$12</c:f>
              <c:numCache>
                <c:formatCode>"$"#,##0</c:formatCode>
                <c:ptCount val="10"/>
                <c:pt idx="0">
                  <c:v>93586.333333333328</c:v>
                </c:pt>
                <c:pt idx="1">
                  <c:v>90040.666666666672</c:v>
                </c:pt>
                <c:pt idx="2">
                  <c:v>74713.0625</c:v>
                </c:pt>
                <c:pt idx="3">
                  <c:v>68427.875</c:v>
                </c:pt>
                <c:pt idx="4">
                  <c:v>63896.895833333336</c:v>
                </c:pt>
                <c:pt idx="5">
                  <c:v>55605.9375</c:v>
                </c:pt>
                <c:pt idx="6">
                  <c:v>53607.208333333336</c:v>
                </c:pt>
                <c:pt idx="7">
                  <c:v>49366.8125</c:v>
                </c:pt>
                <c:pt idx="8">
                  <c:v>40790.1875</c:v>
                </c:pt>
                <c:pt idx="9">
                  <c:v>23286.416666666668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8-42C3-BE68-1BE3DC36C99F}"/>
            </c:ext>
          </c:extLst>
        </c:ser>
        <c:ser>
          <c:idx val="1"/>
          <c:order val="1"/>
          <c:tx>
            <c:strRef>
              <c:f>'Data Prep'!$F$2</c:f>
              <c:strCache>
                <c:ptCount val="1"/>
                <c:pt idx="0">
                  <c:v>Selection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188DBD0-68EC-4E3C-9974-D25727005B14}" type="VALUE">
                      <a:rPr lang="en-US" sz="1000" b="1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2718-42C3-BE68-1BE3DC36C99F}"/>
                </c:ext>
              </c:extLst>
            </c:dLbl>
            <c:numFmt formatCode="&quot;$&quot;#,##0,&quot;K&quot;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Prep'!$D$3:$D$12</c:f>
              <c:strCache>
                <c:ptCount val="10"/>
                <c:pt idx="0">
                  <c:v>Information</c:v>
                </c:pt>
                <c:pt idx="1">
                  <c:v>Finance</c:v>
                </c:pt>
                <c:pt idx="2">
                  <c:v>Business Services</c:v>
                </c:pt>
                <c:pt idx="3">
                  <c:v>Manufacturing</c:v>
                </c:pt>
                <c:pt idx="4">
                  <c:v>Construction</c:v>
                </c:pt>
                <c:pt idx="5">
                  <c:v>Natural Resources</c:v>
                </c:pt>
                <c:pt idx="6">
                  <c:v>Education &amp; Health</c:v>
                </c:pt>
                <c:pt idx="7">
                  <c:v>Trade &amp; Transportation</c:v>
                </c:pt>
                <c:pt idx="8">
                  <c:v>Other Services</c:v>
                </c:pt>
                <c:pt idx="9">
                  <c:v>Leisure &amp; Hospitality</c:v>
                </c:pt>
              </c:strCache>
            </c:strRef>
          </c:cat>
          <c:val>
            <c:numRef>
              <c:f>'Data Prep'!$F$3:$F$12</c:f>
              <c:numCache>
                <c:formatCode>"$"#,##0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74713.0625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718-42C3-BE68-1BE3DC36C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overlap val="100"/>
        <c:axId val="937641104"/>
        <c:axId val="937636944"/>
      </c:barChart>
      <c:catAx>
        <c:axId val="93764110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636944"/>
        <c:crosses val="autoZero"/>
        <c:auto val="1"/>
        <c:lblAlgn val="ctr"/>
        <c:lblOffset val="100"/>
        <c:noMultiLvlLbl val="0"/>
      </c:catAx>
      <c:valAx>
        <c:axId val="937636944"/>
        <c:scaling>
          <c:orientation val="minMax"/>
        </c:scaling>
        <c:delete val="0"/>
        <c:axPos val="t"/>
        <c:numFmt formatCode="&quot;$&quot;#,##0,&quot;K&quot;" sourceLinked="0"/>
        <c:majorTickMark val="out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64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'Data Prep'!$M$2</c:f>
              <c:strCache>
                <c:ptCount val="1"/>
                <c:pt idx="0">
                  <c:v>Employees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,,&quot;M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'Data Prep'!$K$3:$K$6</c:f>
              <c:numCache>
                <c:formatCode>General</c:formatCode>
                <c:ptCount val="4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</c:numCache>
            </c:numRef>
          </c:cat>
          <c:val>
            <c:numRef>
              <c:f>'Data Prep'!$M$3:$M$6</c:f>
              <c:numCache>
                <c:formatCode>#,##0</c:formatCode>
                <c:ptCount val="4"/>
                <c:pt idx="0">
                  <c:v>20063464</c:v>
                </c:pt>
                <c:pt idx="1">
                  <c:v>20594171</c:v>
                </c:pt>
                <c:pt idx="2">
                  <c:v>20961286</c:v>
                </c:pt>
                <c:pt idx="3">
                  <c:v>20065896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FC-4516-8DDC-B79F089BE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5"/>
        <c:axId val="1305176048"/>
        <c:axId val="1305176464"/>
      </c:barChart>
      <c:catAx>
        <c:axId val="1305176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176464"/>
        <c:crosses val="autoZero"/>
        <c:auto val="1"/>
        <c:lblAlgn val="ctr"/>
        <c:lblOffset val="100"/>
        <c:noMultiLvlLbl val="0"/>
      </c:catAx>
      <c:valAx>
        <c:axId val="1305176464"/>
        <c:scaling>
          <c:orientation val="minMax"/>
          <c:max val="300000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Total Employees</a:t>
                </a:r>
              </a:p>
            </c:rich>
          </c:tx>
          <c:layout>
            <c:manualLayout>
              <c:xMode val="edge"/>
              <c:yMode val="edge"/>
              <c:x val="4.7210316383466726E-2"/>
              <c:y val="8.56431844001282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;;;" sourceLinked="0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17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plotSurface>
          <cx:spPr>
            <a:ln>
              <a:noFill/>
            </a:ln>
          </cx:spPr>
        </cx:plotSurface>
        <cx:series layoutId="regionMap" uniqueId="{4587E869-181A-4672-823D-2B28E5AAD13D}">
          <cx:tx>
            <cx:txData>
              <cx:f>_xlchart.v5.2</cx:f>
              <cx:v>Employees Per 1000 Capita</cx:v>
            </cx:txData>
          </cx:tx>
          <cx:spPr>
            <a:solidFill>
              <a:schemeClr val="bg1"/>
            </a:solidFill>
          </cx:spPr>
          <cx:dataId val="0"/>
          <cx:layoutPr>
            <cx:geography cultureLanguage="en-US" cultureRegion="MY" attribution="Powered by Bing">
              <cx:geoCache provider="{E9337A44-BEBE-4D9F-B70C-5C5E7DAFC167}">
                <cx:binary>1H1pc9u4svZfSeXzpYcEQCynzpyqAanVlp3YSZzkC0uxHRLcCe789W+L8sqjTHxr/N4qaRwORQpU
Ew96wdNN6N833b9u4rutftclcVr+66b7831QVfm//vijvAnukm15kqgbnZXZz+rkJkv+yH7+VDd3
f9zqbatS/w9kWuSPm2Crq7vu/X/+DVfz77Kz7GZbqSz9WN/p/vKurOOq/JtzB0+9294mKnVVWWl1
U1l/vv8r3v7YJtv37+7SSlX9pz6/+/P9iw+9f/fH9FL/9bXvYpCsqm+hLUYnjFKCqCnM8YXfv4uz
1L8/bXB6womJMTKR2L8evvt8m0D7Vwg0irO9vdV3ZQk3NP7/WcMX0sPxs/fvbrI6rXad5kP//fn+
c6qqu9t3V9W2uivfv1Nl5uw/4GS7W/h8Nd7zHy+7/T//nhyAXpgceYbMtMt+d+q/gHGyONPb2+yh
d94AGX4iBLdtk6A9MtZLZCzTPrEJ45gCZPvhsIfkNaIcxuSp5QQU5+IoQdmom0D52/Shf/45KISc
cEaYYNzaawN/CQq3Txg2BRPi/jx9+O49Nq+R6DA2Ty0n2GxWR4mNexdv262+e+iff44NFiemyRlF
2H40Vc9NGbNPCOWUYIvvz9sP373H5jUSHcbmqeUEG3d2lNicZ7oK3rnbKKve0NUQdkIIxSa38EF8
LNMEgARG6F53xEt8XivVYYxetp7gdO4eJ0537btvmY4e+umf6xBBJwILRHYO/1A4ADpE4YxNLbLH
cGLfzl8h0S/weWw5xebbUWLzl1ZDlr6h+mBygnbKwR+6nr10PZZlnUAkZwtq0xE6iBeehwWvEOgw
Mo8NJ8D89f0ogZlDoKZu3xAYxE9sYdsWwmCwnjscjk4IZ5ggjh+V6Tkir5DkMCKPDSeIzI8zdv5L
R9u03EJov++df27GQFfAx3MTW/ehwCRME4AMFpZt23yPzCQUeI1Eh6F5ajnB5q/Lo9QWZxurn5lO
1RsqDGYnyCaUQoy8732wVM/1xrLECbUYYha5jwQeRsb9BOdVMh3G5/n9TBBy/jpOhLI0vbup1E1d
PXTTP1cgYp3YzLZsjO2DEDGgDTAHX4QmmuO8TppfgPO88RSdT0eJzuIu0/6bKg86oQR6nrN7QmYS
BnAMUTbBjJj3pm3CDrxCoMPgPDacALM4TrVZ3W6DN2RrgBjAXJgMPZisicexLHJCbYEZ0DkParq3
Zr8V5DAc980mYKyOcyKzimOVZuoNIwBinliABQH+bD9RmeDBxYlFOMU2fyILnsdmr5HoF8A83ssU
m+OMzlbprdq+6URGnOzYMSbukRHTsJmegGPhJhX3vodMFOb3Av0CmYeGU2DOj9K1rLL2DYMymPmb
jFCbEfI4WXkelAl8soODWub9+cnM/3fS/AKS8R6meBynR7nelgFkg6rsLflm4MwsC9uMA6W8e028
vYXME9uGgMAkQJ/By3qpK6+T6TA2z9tOELo+ToRO33qayWGCTyAQY2zs/F3vv9AZDkGBCabsgZEG
9J47md/LcxiZh3YTVE6vjtKOnUKX1DdR/9A3/3z2AhNMGzGMgO5/CQikZxAHsICH3qvTxLW8RpRf
QPJ4E1NQjpO+PMtqVb6x3zdPBAcrxW2YkrxQEwvYGosDtXkfEUxQeZUsh2F51nSCy9lxmrDNVqV3
b6cpxD7BwMQQ+5mFeg4NFSfIArIfQoODCvNbcQ7Dct9sAsnmOLNlm63u4216+3aoYEj97wyYPYmM
GT1hpgVZAHGPxmRu/xpJfgXIwz1MMXGP0qdcBlAa8m5Vvi0uwIpRxJGw7xPIYuJeGLBmFoeZC2Rh
xtcEn9dKdRijl60nOF2ujhKnzbYstzdBXd5VVfl2CgSTGeCPgQSDYozxNQnMAChq2lDWxCcR2avl
OQzRpPkEo82RuhwFBHP5tqUAFNyOsCAHc09STvAR5MQSkDWDdOfDoHion3mFLL/A5uk2prgc5/x/
o8py95fn6qGT3iB0BmIfQRXNIy02cUHAm0F+GQGLeV8gMKEBXinUryB6dkdTkK6O0sBd9xlUcPpv
B9CuQkMIiugvUpuWCZMf2yIE2Jq9E3r47r0GvUKgw+A8NpwAc/3tKIHZDdSs1m+pOjDbpwwyyvdU
jAm263ksvUs6Mwblmg/hwwHV+Z1Eh6F5upcJNpvjrNv8dLez8uXdG050sA11zJAxMyE8G18TcKDO
GRMMaemHOuiJ43mVSIfRedZ0As+nI3U8WVq9aUYAKgMhFrMtAVnL8QVx83PNsUzwOgQqbCieUAOb
34tyGJTHhhNINp+O0pqd3/3Q2zLaPtj6fx4I7CoAoAIDM7avJvsvayZOgMzZJaEPl9C8RqLD0Dy1
nGBzfpz8wPlds33LejOoc8ZA+UP8fHhyY1kUYjQb72rSRm2C4Po56/x7eX6Fy/4+pqh8OUqNub4r
q3dfFBRnvG1tEwdLhSBfAzTN+JokbLgJpU2YYWHusTEnFMGrxTqM0aT5BKrr44RqV1S83CY5pNfe
8nkBgk8oh0pm8VDjNPE6OzYHrB+CPPXeK01CgleLdRiqSfMJVOfLo9SqT3fdm9ZxWvBEAOaEW/fa
MuUJwBRCqTrk3+61DQi556but+Ichua+2QSST1+PEpLdOFvf6fKuf+ibNwgOoLoGTJiw8T0uk2ia
QbETUAjwXOTeCIpJ2PY6mQ6D87ztBKHz9VEidKHv/DctGsDwEAeHR53wfZZzwuHsiwZAp/AkMvi9
IIcheWg3gePi8ijh2A2wzV2nbt6wPBAK0gkCv2+R+2h64mssk55YJged4hNMXifNYVyet51gc745
TmzGJ9Ocrc6gYHD7dgYN6AEImDGz4eHNQ2Ebg3JBbhOLQTHH+JrGAq+W6xdITdpP0XKOEq2LQL2h
DkFJJ4FHNiBxcF9tM9EheNyGmRDM8V88P/g7aQ4js281wePiOKOziyiGouc3XT4A9IZjKKe5L9X8
rwooIKPBrJkmu69fA1f0PEB7jUS/wOXxXqbYnB6lrnwAzrPs42b7ptNR0Bku4Embe6s11gc+Z9YY
O+GY810B297uTQLo10p1GKOXrSc4ffjrKHG6ymp4Nvr/gweCoM2Ewg70MNWZWrcdkvBQBzzmuUdq
kj14vVyHsZq2n6B1dZweaH9Xb/4kO0RzGKqigB44GC3ApOgEYRMYOjqZ+LxWnr/D6OFupgi5R6lP
n6tt8OAT/vnEdMeNQt0HmLv7CpwJ/TY+JM2g1BDRif78To7DiOxbTZD4fJw5hC93OoF0ytuBAc9E
mcxG8N/ElsHTgxQy2ILChGd82Q9fus9Rv0KSw3A8Npwg8uVIEXl7ehriMWCmzZ0rGV9TZIC+hmCA
k4dFh6bIvEKiX0Dz2HKKzXHGAdeqvMnSUr3lwx7AmoFC2BgW49q/XqZBofYGitohrSMOryfwKpEO
o/Os6QSe69VRuJWbv10ybD/l2LuXF5/8366WJmA6A0/jwAIoL6ERsPaQBRMhWJRrj9ykrnCyhNmv
5TkMz6T5i1v4P1of7ddrpz0uL+duq+1sXJfu2fJpf392vF1YLG/S9N3zDnoxIB8cxer2z/cICtHA
fj2ud7e7yH3LvR95Of/YX/NZw7ttWf353tiR1QJRIjiBjCoUvpH371rIDsIpyNZBVQJE3GjnroDt
Bton3VE1f76HOqzRg5kmwpBCGmu1y93cANbUAz21bESBLAKWHB7OIo+LAn7I4h643sdOuX//Lq2T
D5lKq/LP98DOwuDJ9x/cSWvDIiLwRDeQhyYiDLK7cL13+c32EurKdp//nzjB5ZDkZr/s4vyqDdth
5iXhFen7zPECJy+pmPuGdZHG5jBHJm0lR6ScJ9x0yjS2l6Jg8WWOZFKGqRyqlizEUOkZVcSfJdSv
JetMJWncdGcZKz+2ApWzxKhytws67fKAOMFZ0lAutZckMqnhH/b9mY+7y67tsrmwrlPPD11PDYbM
SL+7VhTMOTbOURxUa3JexLb3IfsR6katdJQ10i6JHFoRLFXg0xmJaeBEKQndsohyl0Q1X/SMpE4Z
+dcCx5aMDbte1yJWUrc0PK3L6nMYXKpQ54teNIugCpulj9i3wKv1wqpKpy/9n21JFyW2vFnQF07c
5+KMZFYoI9QZ0ojjdTwEvcNoqxZJE5tOQXE5Lzs1SDP1CgmJY+TEITGlV1u9OwQRdUyji1YM6R+4
Vz8Djxduho3PlDXFbAjNRta9ErKJ+SppAuIqijbMiz0pQh6uFCk3Ed60XcVkRPxVGjTKwaloHY8O
nVvDUn+rLkKBw0RdrAZktjMtInXeB70nQyHWGW02yifVqUV/lEEZneGGbLCB2YayOHG6sKxnOs+j
hY7byDFpgdymY9Ecl2hGqNc4rC8qp89jU4qqCZ3GJFyS1DYWOFTXkNQWMuj6ysn8sJAqD0o3G5LW
GVj5iQ75aaPbYSlyvgwaGXE7kqZR3XhWttWdrWQ30ItasOTCJiiHTu2Za5h141RltRni2FjFmX9h
ZxlbMhWgc4Gw7DLyjVlJdeH5+VmXi/zUaBIXHoG0loaJY7cd+AJnRv/Jq4Ncll3ohFErTvvBZrKN
9Cr2OXO82vvciTZxaMbYrCRBMutjLOdplZrSiIJWIjo0DveL0o0oaZYJR92yjrPM4ay1F0Vwq+PM
1crLZZKUzcJiydxOjbsiIqUTdQOS2odTvo8vKz4PWoOtwqFxNQrrs7T0S+m1XT43aWydQZPCERWM
Ey+GjmNGVbuU+B/qxh9mbYfq1ZA32g0b9r0Kgmhpdnkv45z6s7KofGeozK+dULnTwJNSDumKjcmK
2zb1oElXXgmacdcvve+J0Z4lZno1BBaMuFRtCPeJbBMm0yiiMxMKd12rwV+Fjq/KwSxd5PeDW5d6
pT0DbjXOy0XW0022VQPtZdN1qezRVa/MZOmn7Udh8LlpFcuaIuSWfeIvYuV98lvjjiuRyqhrC4nt
fmWFaMGK6KqnQTFLKrN0civ9mehIDiWrnGDwMIwXz5Qmm3PL12c2r1LJtYWdtAS71aflKQiLP0Iv
/1Bhu85SZTkpGKRZjNiPgmWLLBHFBYRMn7Slz0pNsAsFmKFLRVKdVtFnEemz1jMXJB+YrOiQfIy+
W11zG7U9CNHVldtT7gTKNGSbV8UM7Hcnwzoc5DAM4VevsGzHt7mTOUE65PM65Z1skCcTSk493mQy
qTpLdlHUun1BfmAaD2urCOZp1xSLljUw/LwqnttIfEqpGUuLKXueRhabm0S1sy6TdVSALhWW6dbK
r50hbuZmZn/U2G/O8y5IlsgGY2QRtmgHtSyLQPr9opNIpJ9jVIpVlhSLXJxGdbEIdCcNE+yDLRaw
QAhaajS4yguTWcKLrzZvS7eNcbEA7yMLE19ncW7Jqq/VvG76YNniIZKw4ote1l30pVGN57al8iRN
w3bWlKu+SJnTVXb5ZSBg6NrqU2XT3glb7i+tAczFkASnTWF5DsXJRY/IR9ageZu1vZP7OZNZ2H/O
Y9xKxSp++XWIMZeRVw+zga/6popkwmynMyOXdZFyemxGDjfXOIzNs1RIm+B120bh+dBXnqxrP9tE
VFG3sm+KnbkWNXZFn0SuSNiNIewlShNvYaAExq820aysiCeLyEgd2q4N6rkDs29JYl2aNitk7YXG
TDPLpXToZZGpH0OFU1mr9LqaVQpJI2Spa/pW6GJLu5VH+cpbstr8YTaqmFU4WBgDKd08t5Z+xokU
Xr0yAk9LOxzAwlQu9vHPgqZfIhsMRq+FJbFWzmBV4dziniVr2yxlIOKNN0SXKOthKFRIOJ7GVxip
jU28RPZFUS+NFPQYApFFA08ZSYgA3LzEoTvU/dzuHbPHiZsVVS7zJHKyrMezsDqvGu9job05SVDh
YAGDKKeLTFjfiiDWs67sg7kf1KE0ULOqzLZfB8iqZjalso35lZlZlZMwNMztyuhkZzargXM0xzkD
VxyT2vFcDvuOSqGPfZotiggCD+r5H7U1rFIUzEiQf+ziYZWFMOT6tI6dwFPfG9O2N75hzsI6glux
69TRMYtl0SXSF/g8EenSKKPBwZCploNgAHPFWyna9oY3RehovkCht/V79ln0gktc6JlvJ93aHDIZ
Ff1NZHDfrbCvAJ52YQniVn500wq2qmlCncK+Vj2/sYPEcmv9peTGoo2qDxZpr/1m6N2wKC+MEB4h
7TzHYuK0ouGFBwJWaWg4pN4YhGhpULwp/IiuVAxOljXVLAVb4NReIMG39bPKK3IJ0cYizr2Vala2
LoT0jZZK3pc/OskTFYAjosEaaX5m5QWEI8Sf1yj0z5IKX2RN8yXqk0aqjm/8CgZXhfEm8wJ/EXYp
ccwQrfwsu9Y1i6QG6+awjC2UVX4WQnsS99Et6go+7wx8kafN5yHUmQytyHKEXbltx9CpX/ULGNwz
HviGLPIccK8hXiliN4/jy1QFn9OiuDUaOo+StHOFRxe+qLWM+Sci7FCCzi08s5/RoA0lDmD0kUjP
VSdziK1yrLVM7BTUiYax9MJmbfL0s8/NFi/Bs/uzrLWS9bhpKzuRdZxksyiqwOG2BgXdLOKV57fd
Wufp8814jHZeuz8BAwBCTtpEYMDjYh0/brjN87U2QWUNf96XVbYO7ShbK2YHMQAD70E541VTKZkU
Sbn2DFOvh4bGszoPAumprF+F+VUS1cRplDZkirpqXfr5/SYq6f3eeMLOW+qON2JUiEfSs5J0LbIm
XQehl6z7Kl2VxCoX43G+OznujZvxE2Vd3NghhNhPh8a98Rr7az5dzso98JJ5H+WrsPgxhBSvs+bK
V6ZYUYaiRW5E54Gf2thJPEXW4wfY0JsLxb0Vs4mIpLGTjQ8p7O6/Yvfeq8Pa6cBnORHH6Vo3frbW
CfNgiO12x4NPm8mx8YqTY54q3aTEejk5/vSWeyp1wnAowW6BIQ8CY5A5yYu13m38KCjWOW3Z4Izv
CbO/xHkvZu0OwSdYQx9l69jMANsR5rjTeoBoHz5Eu/ZLEsXeLB2PmczPliUR7lPjcW9yQR0FMF9h
gZrhNM3XTxuTNfka7TbjMVXaiatZ3MtRhPFS0TjGxgvud32PXqMoo7OuH9J1bRTpetyLhh66Nq6S
nTOpbxugldYiDix3aFvQVpqy3ultO1nTLF75VhnakoVYyT1svl9A6/3+2PchBWue2ZXnmmkHPVHt
MMtRl63HPapy6I3dpq02UZ6YKzSQKJZmp+GOxl2/oNCN3F/YhRHBbVXXoxqNG8ZCQCHfaVRqV73L
FUxqrFzYziBAdXAKStT3ApRo93bcM3dvSRMWpjO+F00YwUy0mnkpo0ucZ98MwevTTDW+7OBIH5X6
Axx2SiPXn2xrnWowJajqv5eFt4j6obu0yjPS6+iSK3tha++r9nS8ZkarZgWE0vOoKvQ8Z144U9W6
TUn+Kc2wPY948jHFue/YfhougqwHd1njaGcvYTJHVT/Lhl3kgYxIEjuOZVBDgFbwOFyWA72B5Fy4
bGrq4ihKpDUwvLZD87yoY8sVCnOn1CJcWR1EEX5krHhZK6ekZXTa1jiQVuMl5whl4CHpALELg6l1
jmm09lgvO9vPL0y7cyGVjk7rrvnWoFTNSR5XbuDrchbGCLuF30dr2qY/QcM/EXD0Ky1gXmYYKljW
phnPk7ru3bh1A+ASPlSlCQaMUn/VGz3ZCO45wE5pGfiNOkcYIkJLayXbgGbJMkJVIYcQppr5bvgl
O6vc7sZc32hwLePu08HJZ8azQoGBe/pcVtJvWvPc0VhsxnNxQSlYmd3HhobX86xDH7wMRtrAVb62
dpvx7X4D0xJHxBH4+Zrk6xCmM4MTDwVdBeaC5l0EQUIt3IKCBhqN+NCZQzMfL1S2MI7HPR2Z+TrS
Q7ei3Yenc16aFm5jRK0cjxW7Kb7Z09OxYb1r/XSJp7dpafcS9SpxS4XAlUVeEC97v5xFMU/XeZz4
cGy3+7SJeVguWtquwrjIYECl2O12qgCDHXQkTovdFNTaH3s6Me6NG6pFG0ud+vmiThnYCmg7bvyo
36IyNMGQPBzKy5w4FsR5Mt/119gvYc7UIvTIaa5MwJBQchYbFp+zHQQjDpQrODHi6ieZ6J1xF+38
EhCd1xbGnaNNA4EHhU1fZ3iNgsB3Gj1wpxHMc+sEbk3bPlq3YY6WHAIne2dbIC7P1uOeyAHiyTHI
c3MHtUjEbkY817fgNtKd+xXteMuRPi0YVeHMGz7CE5RqZQxU5gqCyLbfoJ0lRg3c5bjXJEm/iI12
6WNUrAnN+4XdoCVMXP2ZBtWQMMlRsRwlGEaDmO1kGwXULUEyS83AHb+9o709z3J8jrVRrMPYKFe8
+d6Hbb1u636R5yZaeDsHiajSc8L5R7y713L0j2HkV6fj+y7ussEpPRHOws5XcenYSS6ZP/RrEutu
xaO7amf8x01YCZIs651HMBNDl6d+2GcLYcbrdnds3JRVFErNoLut3Qgb240najsEUxWP/iMct3Wk
ezdIYGw9+9TuQk/fOH7X2PyXx3gZgE95usK4N7Z7Ovb09ukyT+I9HQsLUFbPB86sZOEX7+nK44dZ
0kLosZf9qU0Q82A5WGj2dGj/EQMxYE3sqpJ1jpv10NfNOm98Os91dIFi0PesZ2pWg+uFKT6osrEb
fUBeBdmSAHuyHg9mQ/e5rapgTsKQLofWd9jgZevMz5RLNLakOQ6ZceSO4+Rp0zF+rj2F5noIc3PW
fgxxqNecxc1acXD/7cAyd0iTNJZpZoSy2vnhPGTgTKydPKMQpm6uWkTTOef9zFc4WVKDlWuW5szl
PE9gWmCpNdwCkM3VGieFWgVEh8wxWi9cJbsIVPXWByuuhHLAZcvKiqr1eA3w4kMMUtjVQlsx2KWg
Wagq+QmsdSGf/1LKCy76Jst7rfzg/jdqHt/+51OWwN/40ylPB3c/cfP0Dn6aYv/bOH/7KVg/dMfK
l9MP7RILj9d6+pGWHZn/+Istk/TA/td0fpE7+NuTr0ssWMKGKtxf5xWeFnl+yins29ynFHZPyRP4
cRZ4LIEIsHQM0qj3KQVY2oBakPqmwOXD8tNjtuE+pYDprlgOlqXc5xOgGvX9u4eUAob8ElSgCg5F
qgKm3/x/k1JAFoL7eZ5SgCIj+MPAflhQUkngcbKXKYVCFYjkqCYrO+bcwQnEyX5SngYKwm7C1KpG
yp+1lNzgYc5K4HwsuqJCf2NdYc5qCGCXPu2vOE2+lRDIunTgWmZZgaVl+J/hybVNlrRqhYe6myGs
6DpQscv9TW323SxESeOGniCyqdm134fdQhghTIuBYfEjvq58LHubDRs34GE3NxKDy9gCw40QjmbK
w04eWT9453ihWZ6ZqWqcIDE7WTGImxMLN0DxsJ9Rg+lVqVqnRcRFdRhcQBJiGZegrcBQ5E4ueiLD
zrQXCUISYOkcalJzxvrgA0kFWsXmTEfJ95XOg895PtBTXvDerYu2lM1AzhOeDR9CFVpuBCyrW34M
aFudGRzYRZMlPvRGJJZZvO5VBOR/FqoPg204qhW5k6GwAzL8AhbFyuYVEJIzYSaWA+uZCUkSr3P8
OrtLbXbnMRwvCp19FT2CrEubpqftAAz4YDsBODXHjBtPnltN2a6yep0LD50GutyUTSEpCvGChf2X
NkFXCbAYbpoE12IowllXRWTeJzuyDFd6PrQ/vbi7qLT3IQ4jzy3MCCjVJjCkanLq6ARix1qRU9oO
0i5MccEEUONDCfP3GuWyIda1l0VqBoy7drzIm3u+mmtKi7lnN/OkMLI5EY25yFp7A8vnzHkB1Ibg
6ybDxTwP4kR2cQhMhu78hQUBPKRfCupyyHsAOSs+5XZqy0JrvVBt5vo0D8Gep98zM7rMgNNmZf5d
81rJIhHDuWcwJsvKHNxBaLXqRXmO/GItwog4lAaxO5jp98KAlFjufy7DBUsHoMfTmxAyI3XQXYLb
SXkfLus0AZ9ld98DnpkwcbCcNiFAIJjWRVtDuE2BCawo/2pqu57HuolmlbBujUJ9FjCxF/knHfNs
DWkZuC+LbUkXfiO8Vw6tAd3CzrasiUPpt1HqetzwpDIMtkx8tEmyPnLo4HmnZuhGuRfNUEQ7h1V1
JLuCfDNzdTcgnbgIJlMS52TeGrmsiJPEce6GQ9XIsDdCENffNsi3V5H3wQj9biaS/muI0RIldNED
Y9kWkLWpSl9csqRZYuPOHgLzsuzsm0bFZBGl/jJMy1svCFo3ivsAOhR9LFt+Bf4Gz75kIc/nKUgt
a04Dacat09X0g46w02aOVQrlGqxInSIKTxvSVg4Os8z1gpvIKmtJCAf7kVdOgfB3EtrhrPFa4mSC
zq1cO8yKIE9hewBqlck2vcxo2ywgj0MXTa2+BHXoppSEMKfylgGKv+Qm+ZbFzAl0deorX4ocEg3g
urN2A/eUtdHGUvwyBI2rOD+zFTr3NAslspvUSYUF2aumdnHc6gWKsGtwY9XE7CMxxIz4rdMXdbjs
SFHLrrQkGmBGFZjJDWqADeuT5EMBhDckndQn3wga10ftxhch5A5SC7lJITqYF0a106btTwMPwOHH
xTe7NgNgh2fY0OGaG+R7GQfBOdF65X0rgMcIZBfQNQGOBleqXqoO8hlWZf/06ohLFHfeqX/Jc283
RymMK4LWsJj+bZyGfJ6EIZmpJAbVqRJI5ZFgZvpF5AigdRMvhoBaV7NO+F9Hdgd8AAxzCHNl1mjb
UQP71qb9Zddhc6eU7Sr3Uxm2Ht6E3EjhbnTpAuPo4Kbb+KiyIZs4xicZsOVBZslkSIFMaawQbBnw
g4nqvrc9EAymrWNpsB9EbbStbyMbAjI/ghwNy1M3K+NkroGTXgBqnRh2k9zwAkdFPO8jyFhTv9Ru
AhT+kke+tErgvsJUrwNQFcgD+pAS7gx1Vg09cNKRt4ziIpXxbQapT8cHdiXz+QekaCaHGBJjIoLc
WhGzxsnrZmZA5fRp3fqXqMoMt4yMZh56yDFtt8mNTW9C3gzD1MJRnXL83KJrluSV7GkZLzobRkbW
nSVeuQm4j2aDGeQuj7Wadzg0FlXfz4CRJjCgA8Oxgkw5cRv486pIvnh2aoIz65wqKIF38lrsdA3Q
8cYQIjdT8A2BjucoQca2s2K07NIMXCws+D4TVXrRdPk3pRg/E2113hVZARR/99WoY3PV1V+NKi2d
mJuZm6WGE5gpUDlBwB3biqhU0YX2fXIKxgCMcoqxo1C7sD2tgcb4f+yd2XakvLPln4heIDHeMuXs
2VUu37Bq+EpCDAIkIeDpzybr/3WdPqv7DfqGlWmn7TSIUMTev4hExEuQjy7NQcDBKOZp0XlLgy+x
ZF9GpJ7FOE9OLoKO5R4q3VRUcighsIdpYx5aoBoH2zYst6HTpoQ134favgs5bV+2eNfh4tzQmmWk
KWZqjz0T5kjAoZW6DxjWzDFeYc7B9Xzs560tguTMqBpzv4e9LR3siGF9rmJ6nHocmqE+2trW+eIl
X+aQv9dJXLKApnWYHFywFGk8zNdJ1HirhuHKboFM8blhkEYQdqMKu+ocwPuaSYCz086FHb+MMbaX
sEqQzG944bA5UTY3nZdW5Nw362vTk8dQ4z06CCRwwGvnWM8+ZAY93cJRp21Trc9rF35CrduwJu1p
q73kEjCbLxIV0OSu8HtwI0u3PXiD4bdKhNd67fRVBTDKXXkc+qrObT1+h2zVCXLpq8hjEEl/J5C0
Um8tJefqnY/TeWASMXeBmmYTCW8xgcHo8Eeyze3Nu6ie4eYLFgq7iR692oSnGFlTLHFCa5Mc3a36
J9FfOxH42RTIAXZfc+SaZtXSdievsVXhROtT8GhWLLzGGz9Dt4GWYbFBW2dNIwSzHOzFlupuwdVv
6gPBgrOALxBb/B8TbsS8dc3H7EigGO1wCE0b5ttH5OrPVfrd1a3iJ4ns7dJ2qyrt4rNL0CSfnhiH
ciQRMiDbvAnHSYASYNc2KC5PMQYenQVOYFT5cxHBCs9ppz42h7oH7g+3yFsEXvk2NjMv3e4fMjYK
m2FwkLA3K9t+95tO5mrATto3DHRAhGCFCVviGLnbKfaTZ0KSJQtaZIK1v35dazrmkdJL2m8j1NNR
wRtwlwWJjoL+p8lJTA6Wh4EnWvG4yQn3WJaMy2mzQQ1jjgOvkNUpjrY6kxuEbwimyQlZoElnsB4U
V71ZHSxRGvN07uBwzrW5Dmqr4Xt6UJt5Q3JWJUcDVS/r6DCnHuXfwdbYrJFT2W7xA/alpYgkXXMW
hRorEgu07auvxE/DzbzNywyXUVn31kZFxUVUzr2Quc/IB4zRoejDII1jtfzJuRqnzlcb41QLhVVb
nZUjhnyQqRe0BuREeB1oJE42xBa4uqOXbRyZxcT7FB9/YJAv0Tp3Yfbl1VA4FX9M7Mywg614S6P7
srXDUVfTC68p9NnNi1OhtnzERZiUPhmPflVG71jBMJSir9rCpSFSCQuSZB6j3JpkPrYaajBmZ4Kr
aLqsW8KkWClrT6HvFs320SJ3OcxC6Jws03yLtujT68YfpmJjDpXtR72ZgsyVSj0R94elgWsl2uWy
GpZAuA6irCPzb0+xKGW9kgWGOYXpaiMQSiPf0zYf6SZSzcpfvs3S0gf729Lh+8rDcpT01pFQpDU0
wZQb+jHG/dE02s99oVGl1wrBLS6RIsbnUSaZJqmaxFAqO0Qn4tkJxZBxc8u3l2hclrztJlHSCMKa
Wt6aeTD5Moxw8LXfF9MSU1QdYwLpbm7hXjQvSiK8B4543aI5yIXWK8xUpOAdEd9r133skazsuyFr
oiSr2yRKlxBqfX+KfsURKwLXeOns9LhPpryJrXsCDnaR3a+NJ04azDD4wzi+oHJ131Z7gtSWTrKH
CSjVT+RKn8j0+iUeUfT4pgD3nQeNGxXTalShlzkPCfNSSVgFSkOOGXeCEFzOWMzhLEss66qbh9RF
2ZJH9Xplq3sSnglvBkJxZm31cwutLFfsOSbqadELmLtKla2OndyrWpnSsuHzTpnQLls5R/LV6kff
H9MAOjRCHLy/RjqXBjfgaaLkkZsA5IeA68F5lzaz+OyUheXiDDe6wdbvoK6mQdDPuTL2IrAxPptV
3ByemNMSAeBisf3mGguAa9qO00B/t7R9nUeE0tC7xbxFiZjMYSZkUrSN+8hU6YKLOPiVuvbhgDJm
onEBgeg0r9O1qquT07j1IR7pFxYNQzoaKw9hC1ILe+iGKiyN5ktIHmeGXIK5BCbMEmZscuti1VvO
AucnlQdXI5Xt1ewXqumGQmIhl35V5ZOjDk3t/BAW9Bu0AJZWEjtcQJGToNjxIKZxDruGnf1Co5jX
Kz/HrfRTNY5ziqQW+7nHPdgKasoa1uSxGrt07BuKajUWGbbT3/i8mgeuolJ4PDnIZlgymHffap98
9dxKv8Lcf3F7ibJ/OLZ+4meCvUc9rlxTV7ZkKNn7FbXJ+OIPqOaTbd4Q+KswZyCkiDt893YwLqyb
pAwVsiyx9bnwYdi2snlLovma1Ml0lMZ/cxKoYMO0litPfeO+CUGBjoFwGs0kS+7xC5Q/COLdZrIk
Hr+sK4VLvOoBKl3ww1HB+yAELjv5SIJO5FxM2PeQRlEvD7jXF9aKOvcGuZZjE+ZzG56bhk2gq1aa
8sAvaePZbJbftHKqTNbuXBL7aWsuLxKhoO7j+CA4eY2XJWtduFZ+B9KD1EUdhhQpwpOr4iifN409
r8mXQDdFwhTPpPjZM/5VxGNwhc5z25w1TrFfLt7vxJk+manOsXZLf9rGQwzlJSXKFqSjJKs8c012
kscBNgcH38ce0gBIITFLN4YdJcYWxdRT33xavbZXYtWQbVY8RK79ZfrfxCZJLi0wF9cABQmaOQus
DYrFGWEg+32+VXbONx2Vfbh4RcfEnCr5AKyyeq4cm/Jomc4NoVM6esAuTXxz66VA9eaAMSW4Q+P4
pa2m6mhUnXUaVWU8uihPV2OPK5w42eqr9oMNMRUaleJ9ie6fN2LH6BTT7WsXldJpqqwTCC6y8m5N
p8lRI+MJBXCe2TrYR1lcpTCqHqo9L2EV6iba9jcvcPyDjlcP8dT9MszJ+0Rxp4X6SzjGW0lD8tNK
hi8IrGV/vNoYmQPIU34LoWoFhN26oXsDp5PZOoFqMRvcm+ByFz7atOeQZTLRstcW0jxqsfWmR0hD
elgtlpNLXvqt/miIq148DqpW9Pb7FhysEsMpovQjhC9z04l+rTf+ttGY4ooigNX+kN09XmVwrf88
vD8X3S9Qs/Lk1FocR2crhl1Yvh8AFB9AP/uH+7N2N9BHr9eH2K+e4NFmaxe5p4r3yZm0m1NWxn2c
73ZSZ06q873THU8I1rjesJpgHIEaOmhobwfu1YhkjTnei8l48pOyZQvNeKjmZw5McB3t756q5sS9
EOwO4U8qIl+AIgJriuf+SFHeefO8phoR+ad1nkIemB+2HU5jm4TprIL+ovAoc004QeKwS0rrKgaD
vCAwjS3OJ5t+hhH8P2eDYBHAj429oMCZ7guvA57hkeZxv11TnjRr4by6EfdT17VPtIpuoHSQQ66N
yWs2nFxtIAJ5NUo690jB9rwAl1yQnBSz2+oXJxh/IhT1KaMhkMvu3Nj2M7T2QYL2yaXjZlPDHkh0
mWr/3dK4OWy1cVPJwRMOWNpD3BU8IVvmup+1h9DemdnFColVusbkpU1iAst4+Ibt4eK5+jwKodJO
bNsBHxJ+rYYeGZ3T+Idp8JI8auOHRoffkoF8DEn3AqpHQQ2af5olGVMrL7Xs3MwPPXMQ8JRTNbcE
ix5hZRuAmoV5g0XrPplkunkrTHkwRR702SolvQe4bFQP0erSY9ACM3UKpGTPc+A0B6m1A5l1/ugo
OGVaMWCnXQNyz5zaWrB0pOXUA+W+cxHxuFUH1jYXyAkPmL14XVdnLIPd1rMJ1eliuMn/UhZ/UQtw
zf8hLwJeqcyhS5/Fu31jl24uSOz8HLqWnMONPSospcP9WTV276qLf9QzVJNRtSrf2t78QSPuLAR6
awmCjMri1oRnWTf0rM93JAIMNlQZG+d0GT/objHZLemw6e12zgzvLVd+iEi1vy1nAWkGzv0IrQR+
9f2t6nmF+RNZHh9qRg9sbj6lvz1PO+vyF6voGibb9O9zDxfKFSE/3e/f+2H9S3MIcvQhp58kKiNN
RVKOLJ92V1MkDbzpeQmjEkjEjSkitqzeIR5Um+NJx1/vNyOFi0bJPB393b+8/3aPsX9Zkf1v0wau
68rizlxG/JEW5OHh/h8HkYG3dT8P9+c9T6YyIutLQM2PZAa8wCGfWIWrG4C2r/hYd9hrF3teNh/p
FOoxN7V4RyjGmIUfpk+2bvThjq7c3+k9ityfyoluWbzXTX9BoYm2HyN2K2wxcNETYjITzv4Rfos+
9pUs4gjhlxuLtJGYZ60qv1zuLunS7Rb9HbhxkqQvxz55uaM28+of+SDhk0Gqw+afJMORiw2y1I4/
dAsI+FBNNquFe3Fr2OneZFCRLdwWydTYs8t0l+opCvPubsHyHTC7/52NTahl2s1D4IBBF+0mX+DQ
TDqKwPLDNJgM4uI6HPcM4x5/G070OenVg17vl3CA5D+CrbkDUJUABXV/dD/cV5xbO783dwHX3nMs
MwIgoYrd9viXVLo/IuGKgDlE0R8YygwxLPE7qpTgh9OYqSgfamGw8mkFALsPAdJRJHp14TfyNKwj
R4UR/NMxQ85dGzzEUApKd7df7wcaTbKA1YlYsVuhdAA0k0Z0iTKRTNCNKsWgdyPa6O1cK6TqKK5k
ZlrgPIuoLws2ttzTqHr+0kl3Yun+lNfOdNRM587UA1QKdh/3jijdD9vuvv80ocEu6+2EAhsWejbh
u9sLfbpfB7K75n+uCNQc4D0/nTlAKRjWP0abrFeUettV+VqlARPTgbnb+4IpfiAZwDI7Mb25+2Gs
eWkcspZK8S9ugJJuidf/fM+bnEMgwERFiwyubUXmdAPbGg8omADO+dcwhtLV1uHh/oLeLupCQg3s
Gd/zOntVYfXb+hoxY3QO/mTBZDazTolls5+ybpoPFDdaCgqye5h9epzbRAFKaktvniQCVBXw2xhA
gwgWAyyu2f8rOeRQr16hLUDBnZAkkf1Nu9PuSDtoe+iQaNz4grLUmfHU8bcfyWqwPVJz1ZF/mVV/
bLbuhs4ayBe919+q9bc0Hr+GREFDguCWokmmOdWTOMYsdEuhUT1bu/priiXu3RAyyW0GnJqTGIYC
MLMrb8btaMCVZWRuS40SK41i59vIIlRTAiqn7C5x1ceg46dqzIcleHYTJeCed5/DCrUncNsPM262
CAYsBs/GP+upe+oaCdVBzeJgRuTY7rWOh63gYX1FL9ZwMQnHyVyHIA/Bz6E84Qy+JjzvDA1cHRoN
/j1ECwlTGm9e3ldXMkdhyePkGcKtK9N5HdtL562ZNJtGDsLmzNTY6mIt82Al5BwrUDL3R74ghYOJ
tUdQWd2FbnH75xDFEDmTAMmZif5ZgCrkPOiKOpEqlSsgGgzF94Aw4NG4H+6P/n6Dq4GclwqdR8AS
2+z+DZf7yP4G4Id/X3f/LfcX+179RUFfL0fXCc+zT8IzkUL18OXwEM00znH1eY4GKoC0bnb/6t/D
ZGX054f6CeiWDICVezNFirZE515rF9jhvpNAJz+zyo3Pi0ua0nbucarAoSEjXBUWpx1dBhBf/4C4
Akhp9hpwRofEVhzsKu6YZKAFtgJcF4RHRh2wR7N/GhBV0amhz53jtxDlbZhFrLEXb21TX9glVx2S
Sa+yJ58grmmnkWWAKIDuEw9Ut4vbW32tdfsP1JVMhvqDyhG3V6xLI9Vb3aDGbeLkq23AxbV0SHEe
j5BbzUNf8V/tAJp9iVqeUTvAepsKojqQvdAwz7RpPz17E6uFjgElbQ6nOHdI+3Nxx7GgOGXtpH4m
ETzvWBfJQt9E8uGjUyavA19k2l/fsWWTNEo0yVYLpUtOrxFowTQOBZQTjTq7izr0yqH/qH7jbgvy
TcdBhvIIXSPd11aJsqIEyiM12GQR8QIepEoNOAsB5LZePAHgOVct3x02/jZ3n3U3x4hrj3R10Nrk
do+SOG4+dNV7pfebXRau3xaIg8PJ6xeoQyOShY1nHsgVkEf98BBD1vamEHd9NZ9j0urLLsvuWT+l
w+/IAdtPomM4iie6+kFOImylW6t/YGewZUweW2c5w8d/WuRysIJ/jCs8tqR90zBOsbBgZ4Xo3uvf
pgjsfFU36HiSWAGIlIckWcIUpQPaFyrxuOGXodMEitKEc6TrgxokFOOWp1PhKv8SISiyIMXcAbQz
DutD1xAY+29K11M+U/K0IQDiDq6KCQVuRkYN8XZzb2NVfdMeZEq0dMixOy0xUMiu/j7ACYg6Xsp+
fGgl3BznySEgFeGThEn7PFa5Bv+Z6qp/wDDR1KujE1+SX3PUP4yVgKUw198BbhSLAVEOZCmsn6s4
brJG0SKRPUNbFL04yZQ5K0s7LjNrcqgRuYnRbQbJTwon9ZOhQOfcFUIgYLvYvdlqPhiL9JO6BVyI
K+RznywP7W80cRxrhasaTD+XYbvFfZs3ll0UYV+m0Hv1wmuF3peJPjQ7uAf973WxENdgIJ/GJRGX
1QmXPAgpGjBn6l1wt3uX+6P7wVBGLmuMWNpx8TlsHnrDIiSXjb/xEhDCVxJUO7Hc9lD6OYezztFX
ihAAz2HEPW7cQ6zEsxmPdwbyji+6OzH8B3W8P1cqQueSRNZtiU7QUGaWDCRjaqw/ooZD5LWsod84
cg8w0ysiJXI1uteZ0CpwMTXU0vO0Hwi3kKWGVeDuVFNRs+jBOCKvd04QPUTTGSPHG5hCfQxB4V/W
LoqiZ9VtwIfROtKm9Z7MrTEdAPQtP8LNFVnboYi5A2PzPBxj4LsHPlQ7TiDT1q+Qf9+/uTwK1bVn
KK6AW/fDcs/QOndGQw2k5qwbBdCTO/aOe6XnBM1HvoftsMc93HjTglYlFxd+70MA5ZDN/dalCMFJ
NvPAEuhgNejdxe3h6KKvie2HDiXP2f2ke76tN+c17vGf9M6+5d1fNHUwDHjYZ5wAW1M8Gs8o1lSb
3h8uAl0qy1R4OyevYvaVWI1/p6unHaDca6xlR+kNTg06YEBlOG1EzWVhSPaI6SDF7xkqVeuIXUOi
nvn7vPeCk2uZPiTawu39++fF/kZg7MHpRmxxAYJ2jR9n4ViFabI3Y9y/dn90PzhEXiVufeRHyXJG
qhIdl4gXVbt9oz5ASVjpX4LZqy/YCzxIcBCZZB/BpJO0SntjPlxVQxKed7MQWkdoXHOGFGjOLKJb
utYBTKDQw260H9iGG5Y5y6GHNny+HwIeFXHliKO+/4dqkz2Ia7tCCRAk08yBjOWJuqwH+t46CIsF
cFCL5j855cPkIk6b2cECQK6N2gvlRr13eCpEVDzEF9u9ocTq5PX/w3r3YQL/16lAf8E7inkZoNf+
37Te/xzyvffU/+eH/p0AgI+FxAg7KHoBWIf9U+3/N66Hj1MPI3yOFIYO3mk9igFp/+J6yf/Cx0tj
5IMLIyok+JCCv7geSD6KwcVuhDG4f4YN/Usr/h/UJSYf/Of5f58AgA94w1/577geRggkEUbx43fi
bbju/5wAEM+hRLcfA3S0jc9h4o3ItHtRRFdYGwoimOizxPRoxx0P7RZdNAxCf/YOYRf4WHW00uc/
jLO30hOJHuQM15Es9ngnViXQ2uPcEFBo0XzuBuddTTAWZud98wx8AmPQlc1TWBxLBoAvb8M5r7zl
JcJtxgzsLFe9huR9ixWk3x7oWyRvrReaIuIPze9tm74O1fJRRYNb0sSD3M6Ahain+ssUAKiZ7GWr
ZyeNyPApFPux1AYhiycALsKXmoTXWCloUyEtZue0/q4Bg/jwBkqm9lIxiub1GMXwtBoSna3LZMZI
D4ejDx/vUUFJZH2QDPImqELklXzZ+23j04ahhnDO0JzHBig8CVAPp+9/R50bZB1+eJwSk+JMo/XX
jN/Fgjb+uREvk/ulTX5hGsQbreebqJP3BTMgsM2C2L3f2Lh8L3U1TzA1sAndd6IOVKIDHwLdH10x
dXtLnEFriK8dtB7zzYHD0a8uyAh0Ijlu5edLcg79iOfT1PsfArZ7uYn6oDfk1k2N908oDYsJA3fe
Ib58yADDA9r+skbq95JEw3Wow0s74t9Gs4iDhh+bwrmsnwh01yyoenmBlmdSj8+s7BN2pCurHztX
/xrsbA58wWbL6yr5ghrP+7JuHrQBLycjWk2I7bzjCkIZXivrMKch9I6xeKZNhOESiS1HzIp4hKMF
z3tn4ulkdNkkT6vlM5qhqEo3uvn50L8PK0JgwhaApRwZmYc8c64X4mUjkgK4m94JTA9+bm7Rx5r7
fJ2xaLxPUxmZVrsi0ynyJah7Xoaw5c/1MiWnJTzWaPmCvOeyvENr0yrafwKbvFnuHSyTv7bY+YGm
dFla0tjCreCgTD7abna+f0A3ekAPfdxf/yQWXi/LmsfIg+HBbSrIO/xb6dwDOkS3atmwGYVs19mc
ujHwCV9Ch+CXZvLh/E2th3Kkex02oUrprT+WhVhQr9gGEzNf9ybGQ7TfasHi27wnQkNtg35xP0zd
YvLNgSp8731w2AoGYPRQm+4C0x0D940DFlRgsMeuxi/tt3pKvvlud62mAPLszpDqnw2cJqZBbYip
1xAwYSt106LSfnK3ggTt7797Ua3YFeEFZDw+VbGNuq9T54LibAtmRlUsI1pAhYRHYKsAEjQUrvuh
ctpTvUINDfZs4J5doNlwQ7W8dJXMIycMMsGxWTZzvGAQQIQUDifG6cab6Kb3RuijmJY2c5sAzU9z
uJ2rXrjnqmOysD0yCFkzdZGuep5MCDFdhA+onsJSN8HDOGJqBZLz3BnEUzRi5IAKuMosfF69a46W
SnsGglZA8d5OWialZq4GtmkeuUjGbCDoCpnRgA93v3MLkH/FpBx5jIwzZaHCGIfZn8xZIIcop9l9
HEfY59jGvSwy/PjnfdbBK3h6W87QCrLe9ZFyQGGsxsUpuOXfY65MqfCie2Y4dc0KYmnMtl/3rIbs
qQ3gnDS2L43VGjWBC3ZaZ/24qTMG3D0MLMKpRR7XSIFapaXITqP1eG+pGB2vBREHCsWYAR010MAj
B+Wm03+3He1Kg9YBZuHRG4SCbOrVjzUidTnICFK2IQHW0vgceIg0ToSrNNZNdI5oIzNCxPoCIPwa
mo3nQedsB32CBzY9+SSmDygr07aNtosnihCLt4yXKTpvA3ub+NIf2gSTXSprI0SEOBd29c6j7x9C
rnAxAvQpr5YVYcj6PLCrvGjV1mjvcstdYLpvRMvk3xSDULhiDsV1WZrXvqmqQ6WaZ/Au08PiufJl
SpIDQ1/bl3WSiFuj+nZ/xjhq5ojWqBT0V9tDmiKe8h+2oJ4gLTjsINETfcRkAZZhWA3OehXynCWu
k5PGg0I3kn/0zM/dJKfnJr5a36+zOdbbd8LlA5+afTwIqEicbJVXY0K/4tSmsVn1ZXWH5dp3OltI
o28GeEvZb8SkUzLAym8pQMiw8hhJfSvGjMFOjVcyHGIB3Q990Fh1S8Xy3nds6bZOdVQUeMMmw+iM
ha/KRLkiRRLKnhj/4VdbcJGjDzQSPlDBF/M0bVuMkD/WWHbrmga4p25yYT+GSuxTRBp7bLz4FARQ
LUgCiSjk9RVOXXxA2S7zfmm+YniCe0VZF5RO2NOrxDCd1GwKPn/sA+OVjo/kG8m6YlpBJRFfwrVl
qaBqyW1QmTP29DHv0NFzTkb+NQy6/sqMo9HOVemiGWx4XOBwnbXUMcRweJrBmvtVqx6rfnjkiZQn
E7nhodEEQBSHll550H+79ldPsYugAwaUUBNfbO2bk9clb7X13KNFRoY4YeRlg+N3bB2M6/B61mJo
igsZZ/8GTmFfRIM5ICgBqa2bJ16TJ7GZ+bWnPUYkKPZinEqntdDrQ5j0/Q0SfVrXrnhpjVuXKEze
MPjl5Dj0S6Wb6lMFBC7B3Ay3yctmNLm+zhQjQSIfgsmymRx+vEarUK2/T+hYc61z5pvqCqoggwOz
xeCLrjWHZR2r0p3ERc8+uteAdywvlqpTFDlPwsrk2Yd7AudqnC7qklAmMjRc7I2zVB3liqu6mQlp
nJccbazfZGy6Ykb7OpZV+90xyQt1wu6xgWFqgnm8YkrOeu2Hq0FXBopd0IwmWm6RnsOcT4lfghF+
3CJlS8ChZqEMJNyMvroZL9pC5GVDZb+ZLWZPnu4PPRkTuABx1g9YstWM8RWtOm88vCI7hUe6DlsZ
es7HXHdd7iV9994x/9YKcWCNAOliG55hF9ou7vTKtwlkBbHtg19xN187T16I8l8DF4RK3U3OI3dX
fnNChNb4c+0Ze0IS4WZNU2GCj88PQog1HWCrpYMTmffZr7vMTEKePVWbdxM3AWImyuhtG7fUx922
xnJ877yPzXjTkVlcHkAuHZ+imyeDIHXiFZeDRD7oK4q2MUgRr7quvatu6uYAQJN8rckhpia8JHrr
My9aQGPoGuIOweZrdHdFf/ut6mfnPCiMQZp5spVma7Dvj3gL1OHDYfBrerWo74/VklzdxfVzGmj6
PmJ9oXs3WCFps+8TipFHzMTpYUANwVEwqVNFbX+wspanFtjN8zJPj4lYn2d0OrxtnCzFiFL91kQO
O/NSTE57GcQqSoLeNJAN5BOhDxZxrd/rRZeUrWgo4VhxyMK6YlvYiKd1e43G7qcQIG6pM8ToFzbB
R1MGDfskTT8/cqSIxYq246ybfJ172CEfV0NfkjUJCgT8qADxKfIhABIHSEwfkDdPB0dFYAE25p8Z
kBbYEHo6wo1s8q0BoULU6r3KAb+uwVyg50Xqr1qB4XKBQr27GG6RdrPPfwFCw603xO/TFoUpdGpn
iab3XngAA9AJuu+cwze4TFBHPYdduqAlGbrPSV7N8kcEf+XMVnBGoewxo0eN7z3awAePg4qa0IvT
5fWKQO9LEuYVZmTloGbV3tsQYfcA6LpoFDoiNF9414CWoFDdgmCQcE/QrIxohzA1EagbarvV5h8o
yeiEt7AwR47tXDdIiOcQqwPn1QFFVvYdkuRq+rpWGGzkM4ZSzgA+n9Gncwo62JUOGu+J4OFlSjYw
K+g2RIEXxR+8qy51GwbP6zp30LqnayNh/gj41YcG4OCDTMR3/JbqgiaaOIsiGXyfE0YeKZ8VbAgg
vKj7iq1avI//Iu9MlhxHsiz7Ky29RwlUoZi2BDiTRiNtdNtAzHzAPM/4+j60DJGKymzJklrXxiUi
3M2Dg0L16X33ntdxN6yX8BZOBK6WoSh2ZR4BtNL1di8En3sSqnXV4QTOioIOFLgrJKko93Vkzk0W
2WJrZt2fySijpzSdlGfY41vRDKOfGxSHemD4isd/vyzG2RFRRxZIsYzJsy9jHDwOWXDto7u3odf+
FJWRYOLY91W5xxrurgngNDu0qGXDQhu8uNOkl4ejwide7aqg1c5Sm08Jx2fLZn+xE3giiRPNPqHM
jBxbXvstn2isW9qZ6utCQ5WbkYRE0zjtnkOiPmh9GYM4ML+icRGbNrHsle5W2aqnV7qNB9x9Wp+X
5ymzrnHfPZPcSneUvyi9Q+VyCw5PVV05fkfkn7954ZEIXTp2/M12bfwxA7vf1lJvfFcVyYXthnqj
Eu2tSSaIMVFEey7pXEICRYe4nASHwoC4Y4c5jToqDLzo4cOUO/1D8AMJYlylbtvsckQMDG16vSpy
Zey72b7GrdbtsLjhShziYmVbFfSagUacxCdm1nc2Ww8hqS8jXD72+wzNKAdk8VIE+kVTA2sxyk/R
Uvd8P+lWLdhXXb61pEp4bybuzXIs6rWZkhe2YS0R4y6PWjjwqGMEOox5enLp+x/7dOFDDmwkwbS/
ajYLE2thXEBnMqru99Kr+jjIlFdfWJ9NiH13VHfDZ9HpB22ZOiwDo7sXkKbCJCgQ26weMlj1QyCb
elkVh1R9hlyJUmVbEk1Aq+Yh2tGpXiVpQmMnMA0f1/+0I2NJcGjOH+NocNZVWcoNFijMUIvzs0PC
PZqzhqegkMfAxBDZ1el4soPxoopuDX/EvbpZ0p8HnIVafvc8RE+WE8ZnlNtHXQsX0sjlTWtKd+Vg
zaOloakzvpRTnlDoRco+lZHlXiIT8b0YNm5ex9u5U+qo2b/0spuPkhQ5VtOa7xKOjV4+jX1rHGgF
z8dAhuveysJ9rmXx3pEj126JtB9qFmQbI3hWTo+hzi3X01J9dHnLChKPRWNHwCRwPab1ZorkQzsE
hI7KpniQJWq2oTf5xjVTUI73E9cOhMWOmU+7btZLLwv762S3rN4x0XehQ7dFWS0WLrvxKvq6q0LJ
41A63TGJDV+UggLRaZ9ndx7WYUd0zaJP7etDJNdSx/ZeYD3ddEa2a213lXRm8sFRLde5KGak2NHX
o7DfR63yE26Be6GslzAqepgfpUZmscCtp9NitVBWvWkqqVzqLNtMroFVtLUtz02jV6vJKGtI0/iS
z3vDEbCqvkgCTddpMXNvGYZfcJKeI/yg2yQ1d8ZYm+s5Vr8JL/42s0luc5H/NC0YgtHSbdwqsc4I
s3hELQzhdWPJV0NhWXPdF0Bsn8QhnN3iLhSvogo3To+kYtXnrsDTqPK2OPaiIAbZ9tVnJNonPol3
1eYkMuMjpWB0LZYdQcV7S42+dtQ91LKY34JwMfc8c8adLJffcsPZu2U47zU7OQ1D/yrQPtZCuRwH
UXmh7d8dNW0ERthgQl2IsV1LLVq1xFRDs+1+8gvOLnpOdWU/RYmBQWzYaGNE/Ytv42gOY+s18u7w
SMNLHLfSV8Mcb3Bae9bdHaz4ROcR2TCwmh+WjSExglG5jugShXay3AotfpoGSs+50YJt/z63ADeT
pt+MjagwGCMJIbTh1SpgIWobSCu4elMaimFHYKrr4mVN93YXyXtrRApSjzhpvGLBdMXXBLzSQvAb
xGe9AId6JADyNoxI51gpOAp7CbRu0T2+8vmhHx31yNZvPmY5Jm0S8rNv9dU1aEvnaOl270nNoSKD
tFI3VfxDRsOeC1X2kc/hWtkENvq4js65a8RU6m1KiVjTiawj7LcNSkw79e1F6OgvDm/Lt6LgFw2i
zFsaK/dUM6OkanmyH5LuWjiL8dhqpKhqB5vpZCB74GTod4ADOnwu9F8nc4Y7WYho17Dk6rIhGwyr
0ajw2XDrF+QShGoHv0ZgfVRhP5KhajpOf0B6uhubZ9cS1dqee3vdOfIzW9xVU4fnrMim7cyB3pvs
yk6R8Ojk5YNMg1MMHOl4Tze0Rp8/43/n+bdgAPbqKR7xXNSdxKHYrwfXfKZdHvj5YUr5/OvoNtx/
oXX0QaIxv5o5C5RbnxVWG4yXnecMLmdjKy6u5tv9oU2wAk91QBQmSr1hDs+yxeo4Q13pLKFjAjYK
D/yJD0Y395qG3nWpscLKKv7ShhGMYf0megVcZ/6cYvnRhP22Ccx2NTXFpRmNnhwWO5YLHicbjBc+
5aFBJrlg9vgxBWqXTmjdeXxdOAepc4iRkAw7m6B5kDK+MDtzdr40pvtYOdGzJUdjtQru6nNotX9U
bNGTLqO1owP3zKh47v7zy2Thu5Dmth/7I7I13X1WIpmfjlhC9BJCJimy+iXKVEhKT3spMsI1Rd1H
SLfVhFEm4pHrfxgkUvzBPNsxRVNJSg0NwDI3g4vvfEryt1FSWIdV+WaijWjUG+aYb+t5OPUFiSEx
8VNVufyQ8WMUUSlU2Ttr8kPdE+5DYYSbymp/dJEicyWCVzdIfqYTttBU0/FaYJrmjPdGDgCpBBad
lCJbEnSXibiZM8IpGsXKImJKqNdGMeJjVRHyinazBSA7czTsI+LbaziTmMReUKEQqN5vcrlVhD0J
PiQvqmz3MiPjgKDNJbPUFl/xQfpCm9Z9iy+8RLMsiYeBp0p+9OiDAG+t4N5v9rqRN9vly59Mc05p
SPp64pwUE0YqHFT0JTERlarqd3abNSv0y6/emb4wHyAbIx+kFVvtPGM/yTXzKMS6FaHl213rejVq
cjPVv604+FgskkUkGfmesoc+cex1OKkjNYOk+2i79U4o8yhVnnhqSU99KAnWzOTpc2E/likqzQBr
dD10484ZTaLPZfsRpM6VXPKAlYDbu3Db40w7RNjpTrmHeiQBXiKzcJmOPdK/0mvjY1NVP0ObQo42
7qapByzn9tEdly8cQ2QSww5/XdIfzTH+CtXY7sndkNs2HhN9FntRO/aqjhNf9exRjm2cLH7LsERI
iro0vLRqfwe1OV6WJgF6EP4cpRreqVQStpjibMYgRYPx1abm9pQWEgMOqOxKg4+2wXIFELWvP9JA
X1a9ZqeXjg74Ct848XzeG9mhcNWB3VrNLk8AX9zgy6rZT0spYV4SrBlDx/B0JR8IFKWngn6HZvSv
Ti0O1rC36z7/0A068bn2R0tkf+gXVlx2VxdMwpmjRohCxxPPRjUFm6Vo7i4DaLbm0L9E7jRt66p9
ZE4Boo3MTp2hOXjTh4GUMpVZ1rEQaG/UzyYl7SQICQ4Ft9mSn1FDKTBeDL0XR9w+C1W/cSVrfiRW
xb11GrRdYC6Gb2r4gKeg5pND8lpRNULeTMGsuHl3dgzz5BbVleoOW+ejtgSuL7WxBg2MCtPqebSq
XWcmTFHvW1BJ0GCLh6Kab9bU0RmAwTlz9/SLVl2t8c6ByJ/1BSdL7jqkiDOFEWl0tLXUUNjrUns0
ygfRsvFKgnZ9X16WMbstOn7RZExTL3nImxzzsTSUH1lOdGwhWYR1aO3bYfkIpP7Vy2pk5XNJ4h7z
xXYjuqDcakTyV0b7FY4i2wzRmWTg/VAf5o0dmoDXyJ2ts7YO13VgNBvXiuxty/ojsZCdCj0r9gX1
gdO37kaNbyCo+fracD30S7I3RkgGXdGw3IthJZvgD+TvP3Oq1NXUaee4yXRNe26SeHzO8q5aKWsu
V3bMHqAvhfLNRnu26w+YzzlBwPA9MkNU9wrAwXQVswOoV8pPqwnNYx5rJFPafTeVCdg/0REIpn8X
1AYI6eqLFZELOi5BVZ2VhnnC0UV6LlwqChpLIcHN7mUkEwghaulOBrkC+u7QGx3NQzFd/LxsXhO3
u1k1QTOnpimX3x1JJu5028o+C6KWQC7017m0kACWGo5oPMvN0MzWya66e+zlpa11QQ6/7NaWXra7
JpZHQ0+2nHXF1tDcLxcSynumf5TRMGwM9IAdqN1+U8+a2C3LELE1tcGu3vfWyDVn3MjUfjPq/NlG
cwYl0U5v45h400KLM4i3Sy4/xjIgtrxEL2KA9ZoILd01tt1u4liGH6Jx1hZO6AsMkh1tyRVfhOPP
TbQr4veBsvKcuIk3a2iwi5WRrkA0C5ARFjCBFbFIzyVylQcGLlGDLuFIdCYR8qaxR3I/FM9JEHAe
VQV2QOswR7WgpzvhpZnQEhT/p6qfLa+a7vwSBQHO+jVWoLHyCg9imYKfFhOlf51f+ppPjJQifiP6
d2DHc3pJu76U+Kmn3tMHUAl5UGl0b/pbJ/WPmRe3CQbcasoef+VW1By0XJ+vVmdfh/aOFZlqAlAm
h5jV35shY/OQCZuE21GPMIrPskSqwm2S8OeadG/Ret2pwtkjqS++NcptSO/NG8N83ptttamSIT+I
sX9zm4Qgr3xt23tQZbKfh6V8kV3/ZCX2Oq7aHXTYXZiP+T4c9PSxAjz3mFAWHkzdfQqrQT86wGTT
yBoeTLbV0rC0C70vqzrnTVeeho5DVge5Y0caKpnkKo0foXgvNDYmweadts7jlNePlNo1+VBj72ih
eCAwCNaw4qzK49fUJF6Ro5oAzdAfeYYpgPFzLxw0XqsqqgusOoY13S/00OTNhoBslff+qKOVm1j/
ivEyLty6OVjnijRNVl9xnlEXqvq9/xljadoVi/VB9DbeFnoOibjPnmaJ2ZYYCV6EicDvMBDxR4Z0
SiQKYdHGXtbpiFegBtEPgTQviLPoRMhmeW1ETMaXeL47pHQp8mHraHw97Y4A/nOqpv7s0mLIm17f
jAH2PKDlByfViCrCWYwTNzq0kOSdpPazivZIHamXEBIFhxp7RmocE5vSS59Pi0ZHtE4w31LJ+TQh
s20n2OqIGXHpgB9+njc52/q1A4VCGDxatjrg9cWVjS9mye5EF4D2ATU8CzPqviAcC98mhVZOo75a
BDs0OcvxYXS/hgprPhCzZ6tkoYTGOBLpLfhw5O9spoxNF9qTkWa9msmfPjF+j0tzqmxLYR+Kq7UT
wnrOKkQ9B7eztyTTqh6FfbVDm5QGJo4FhdatX9HX8kNndK92JYbDZJqXmFspvZbcuLj5sjbG4Fdq
y+6b7L+vNRsk4Zh+9tin17V5A3CJT2EMXpzFuU3wCGis6/JUOdNeWqPiZjygfTblz6VPuDosabgb
GHbvFbLbVqPBt0G527p6tI776XMQFqj5Kvcr+3Oye/T27NMVzKlwahfs5AIwudQnf+iNGiP1AiKP
mDd20tgkMJU8DHnkMWxiodtwcfTgyie4sYLg0YxkvR3Sbjf0pFfHpYMuJ6AVTYTss7l71Egy+4Xp
zBTVldfD9KAdNu7FYjwwE8Pe2k7/W0vfYPygAJMobCzjYUknqHELiAcbU91gXNF+30UNxM/mcolV
05lizXczQvSD+Vg4XfQ+Lc24Bj9JiihraFRzq986hR56oBU2XVw9JNPySyvJsOnz+Is3ZK50o9cg
td9Kvbi512UJxxcaXriWnepsdeYD82dXc0rw31FcaM0guKW57SB2lut7a28VJTWiT1pvWT5QJZoL
3draD7roJuLw7NQa0XVjqjxm1By6CCcMvJe1jN1s38ftG7bTNX0OAkrwZdYLNQmdVnfbDQjYUVEf
aK4tJDWWbW7ZCBnZsHJnO+Tij/s2ydldy6xdC9KPDFLgv9iM/ACzOu40yE/zLOvLUEbvtPysdRx/
gLfSsNnYlywwr7WQJ4Y23Hp4P9Tv2dkMsTEIiRbU5+GzO/0kmxOTo5T4MoLMExk3QAujpM8AlcKv
BM9bwXGkzV7fGdV7Gs3m8e5tonYlJdy347Auh4Acw9xselbEttF1fOl1TwLCHsV2cjLuNRF5Ptsm
GdRF1iqICJcjmjgM4ojTUxDN763TnctizI513h+mEC9p1lmHMBa7RHDtUtOEBSUjf2d17aaPG1x9
Qj30uUvfgP4TMzbc+6yA9oMI1MqOyKNANH9pAms/BfiS0pmTxek5NSd3RVTw8/678TidVWNfas09
cvFaI+2tQvGa8MoJeYJqR5EYrY1SmHOi8Tp17atOa3OJtOeyG8ZTVslnfUeim5OctJ5Bq6JN3WLf
J62XtNbNjfPpOchI6UVpAn6oSDY1MwoIdg2rMCwJWIQD+sAA1EDrhOYXCS/QnqszbLaRKAjeJfu7
lxf7XM3nCzgVmmLhZ83lmgAFQSgr9rPedDYk+Z8mQZEUuuAWlJ7VK8Hgi23Wmo0n0sRdVwpLE0Nb
GsBI7f1r09VajLGGN7pdHtOwP4MOGTZBHMW+lE8mto81mjhjVAKiJ1Eb0S+SYh9TduW45iVWDWgw
TG9IywuAU5cjBeZPmC0nGUzHlO/EY/DBxglRsA0StMCGOmYJIMa0zlTuBwKxaN9+StjeMNxqo7Ra
gpsvdm3GTAdkJc1JbT92F+LfP4J0euuDLF0bidKoiTrXs5pDFhFCtsZjWDjnaHYhZdgRmSaeWk/Z
zCoY7vbcJAkuXWF+6i1fgxlrzJfg0jDXiNkNvNGBdMusD9a+AXze9NjIT1Gj5/vYaQD8pKTlAK+s
U6jqR1L4l56YhOcE2W81L8lG6dOvqOK55qpmJIO7zULuyGQ9+6ul7SpMUrtSzsE6EdkuoQkzlE3v
dWXhxXYWeKlmjGvb0nEdgZ8pBvumK3MbU3H5UR8zBKasBh8oIcMKzO6CmTHeyyCm+AZ11zWXwkAX
48l/ksZduomI7HbdsTecbZvRVBimiOdEVgrYUAYLteSV2bCVcfEsT0nQ1lurfumXYvb1mQkdIkoQ
etuz3s4vbm6+JBK5cE66LYYCf7ARjTISOFBEP91SRrvhi4zc+0z3YRUr7DtjLG5Znlhrc0YXcWPr
K3IAM8dxXa77sv6DmWjS7s3bYjL8zKRkr7mN2CXB0IlDNjlLZ107gl5d2Oq73l0IrVrrgvYylVax
mJ9pMpER5pCADFsU66ibyNyGxRk7ONdLnidIB8V7mgIPLJJfBZmGZgzto2HRdXIpAieOqxYddM2d
eF9SLr7O9blt5uGD+AaRpVTHZrmnFnP5ZxAHk1meoe2dFJo8CvNT4ZZXo5ftCRzVIWh4AyosYXeF
BpdPdyIobNsOmAOWE2VXA/y/YvyOFsPdaOTaZPci/+1ue+MPA4fUUf9ZcD/19V4z9ybjo3wrh6IQ
Y0FgE8DLlTLzIYzM5hQBFlmE+BNP8IdofD7DbEA+sOz3XvVbbOWQSLVePKLOQQkJEYYN2sK09giE
05Lboq8D/hkzLDCD+a7HAziUla4zyGWOCg6p0fwB7nS8ZPI6uQ9xV8g3zgned0LaJDZCaI9Lj6bi
yHVo46ZK43JcK3DVmT5v05LvtUrRYiHHcVty2cjwnS2rLDFeu+EjoGV4JPKRbeepv7KKICp0MeCe
ABZyQ3Fq38XaO8mneoyHxVo7DZA84MPQ05r4jcEWQuvyl2bKLx068aYYA/z0c7OOaOd5odWtY9Af
fAX1E86oxzmYGfKTRVSn2Y3xMuehLn50tpN54DG91JQ4VtKpWFvQdTRp0Y4iF0TsH3JsaxiQcTBc
5YHNHJTmZ5tkdKdnjzL8YLamycYQoaQu2nWYUkrICiQBc6fgRxkM52CkkLJIOsnyfjNQbbYtSAqw
vKd1G9Q2Z6qf1XR5KIVcrwqW85Jj1yT1w6QKUbOwdfa92dzNdr7sc5LVWBJNxOWePXXAcOgREvoa
OPBhawPc1Nx4RQJg5upTvKXsi2jbwQU3CkQ+PZp3qAZtk++yqC52AAsZGsBIhZqgGIU9jPQS74vb
XfSWZ8JYSGLPtUlrLcg3OK++8miot1Ah7FUD+mWj+LiNBrlJclH3FluDBBpZEQbixH5wKaCcpa0R
/yqsYU6FwBLxCM6uOhfgEkrbNf1wsNgJTO0MmuR3AMJjw0160n800UJ3Duh509zMfh6Ojd10ey0T
u6YcqO/zxfLY29axQQYrdB21yzDGzAi4yQBCjZyBb4JQG6zEfIi6ARMjOhpHKhe4Alsey26VEWRn
/lG2pgXEbayjclnom81TciPLyb2LtI5sPwmQ/uUHzphFtlpiArltTAc0UhQrBBcBe9s13om7568g
mx2rrF/rifi9MPiGaWt3q/L3iAl0qnoGOq5VnbnPm4jxajQIMXCT5Gj05jlzZbaBAy7BA7Fevhtq
AwbCcArSg15PfjrAaqYpG2+yrI72pguIUTGEAWdU6Wk14twUvar4yRYMeOmr4GYwbWPzbfEs6srL
AsLNpkNaa1ISTf5utuQkuKgFC5nrpAeL5PkWvXuCzR6fkZ4RV7rq+ZuiPcyd2EVMpTLRLm2ymtsg
QABftd2oHxoI7EsUhPvvlxNYNpok/+qnydPYkMunh6P83J671T/c39+s53jobojd9eabBK3JhrTT
EOj+MCwj2TU0PcwIC+QPZshd++BOD6cImIEt17VTerp7fzRzvlVrjiB0Auf11HcAuZDmxtHqi8IQ
sCn1+GfllLtx5OGwNBOcXwSpz53beu2SBmuHejMPWMaFtYMRgzDZMjMpZSG2eX7rOYcJLt1NpeU9
AwJ77LPUc0mUOzKJ84M2WZwhWYfB/OPuxKBNYz8veg/qIsfN6YkmVFvbLHd9lOfrdtE+BAoE7ZXi
2onABI5V2Exacs740BPaovLjO8pCv0g/ZPVY7uH9rqqobH0VUsOAoQBcplIKL9PxLXmDo++sE/UX
59q5J7zJFR544KYt0db5MKbxu1VgeRX6g9Ux8GBG1+5D8jmxIH5f0KvDcxLyn9YYHi+NE70s9qfh
hAOuDizDGfwRg/w0GxdMUiH/hDD9OWZnLH9uIDyVJXzNDjShrKrVusbiRJmZUkgGabfGPnjH62Pb
Jvv1akhhbIl1e5B/in2C7n4A/OgcCHEQYmaMkMNEIQ9N6u6ljWbrK5PybmEsIE/NLIkuhKgqu+qT
K+6bM4npjkA5cwCSX9b7+VBmdPmdMlGbuqtvWKdH8lf2zeU6YHIjycdum4OU8bICVXOesyPKM2AL
ZEZMV554aqfydYkUQb9Se7faSXL3DfAbZ5/fzmHIddic715nhsU0W5W4Vy4OFE/zp5newwHdAmlD
9RcgBuFh0TdFHz7g1mbCztLVDMErL2G4xBjzismj0awOReEFLl8ZttONbvIk9BzRtLeEr91BG5VJ
PBiqwtP3UyUC1JBRRu260qOjBgTG4O9efy/Lb9fz9y8LU4SsLLiEEzGITrvaNTkTFHH9UFZ1vpHO
/JoJd9hQdLyNtgpXHD2M3wHYcSC/dRBQZIDZ5OLQB/juZv3Eto0x+f5qmxL3Sn1fKXqgJ0c1h5Gv
J2jjkzXeT4f5RySM9qDVIX+FSeTlG2Xwnbgbg/piLlxX6jJ4LwztHFhJvDPYk6whv2XkEzYiXAi7
ZZHG+xvC324xcs41sElmDM64RvPNYCGqJVLbdfV9dSfqkN6ZOPp96EAXhWonZy77Fs2fUWUIZmGw
rReF89LI9y71FMLc5OlBvzAGrPPd3XeAsOmnXwjknPuEUgnK/5Ulg2zVM3drpJOpIVYzvtELh/sm
J9OnXvQAYFdZmz70wuy9dp4whsXhbUhpqLpDFmL/AL494TquWh43VeK9slPuqH+LQ/1/8kX3eNN/
SRe5umEyilsYqHKC3Ms9ffS3+aKhy+wDGU4NDvXk98IwMiif98CiRTNpjkww2QPrl4C/AvFRAd+z
6ZrN1qeLjLf996+FH/qXF0MC3jGlMmyuItK8v9i/vRjwwrNl6m1JsB77tG0qQIdzjuUo1c+yqp+4
kfiMXltWGu4rpKCooeEBbKQVzoJvGVhpWT6lPFonO06L090JjdR8q6I0fbBQyoqhhR02R6hPU7AG
2lL4toy0i6KcTOwUWTyOjUOX5Z1PsKA9BcrGRNnR6RRx13idk8wHp6BwGtOcuTIqvXWdVBjjHqog
iP/Quf/SB93ZCVlF+HKxGnHk9Dzw9GP1vAjIsffqBZo5kYDQwxOsX7UqZncfB3OfpXQNzJLaHk4b
xW7GsRmqxlmNidiwHLUfJR5eo96XdxVlrJmwOtEszKMpxvykx2+MUUv9ezoX6wgJlSjcw6wY9r3q
9oFeWRdwMO+yGfMTJDkoQQYXmzkobozhcQ7IEMQKmkE8FIwKI8sYs02aUwuw9X5iLo5x0e/9xWIK
Tm6iha+IKFlIz5xbt7FxzORhtG1UmPsYQyy3xjbLAgxtoKL3wDSY9sTFZyvZStcIP90W84MA3qW/
Z+aSg1dybgqi07lEjPa7Ssl1HVcDU3MZsYI9665FN19pUITHCbcvGYkCGojMtBPK4S+OCnFIZ15m
miAijrCfjiowAL6M0wlmYAd8oZvOOAVJZirzoo91+TVF8ISdK6dE8YnRIF6ZUbSja2l+upgefUdW
r3EwpSeNLiWuNsW6D9JTpBYOeqTFMpfyWWrknLIl+UHsZGdXGVQ/xYy4aVCwydyy8eIq+2NUUm71
nMVEHmXGP502r67dfYhMjGifSGHjnOlnZTX5nkmAj/393xJrIHP6/RsFC+psSEZNOlXJPFqnzmrW
C4R8p6bbr089gbzQlkyRvf/k988wbBjFCGbMP/6gDprGt4Z53gUWqgT2s/SguooSnyzbamkgZ3C4
kZHFRrePTHe6tUzR2imBzW0CXBA6rwoewqGgER0xrxi09D3EPWdP5VzWZ8jduq+nCVTVCi11oZLC
BZIy7pNq5qkdj3iH8kc9t8NdZRkeLfn55Lqju8oszGNRB66N0TYbqTW/ay0i+Wy3nAAlKgZpr2Il
y0bdqDdxVQeXrGbp932A7zeSahOWAXEoPthLN0J2c8E9nPWmSKjEFaMUEQtv+M9JwjuMbgpUS8M7
ILU3wNgQVVJdUvNPHQ7ji4OTxhQdUV2A69BbXfMID2iTwUB5SJ1OcBzi8LWtBC1wtr8c4uU7Rw7q
FIT9U6uF1RmGM31MMd2TweOmqxpiiz2U76VsGH5gs5EFaqGVi5Cj4akgSsQg54kQdAbfJiqMh8TS
x4NRljAjy/6YGM23xtRxR8zbVVgyiLmbxvFoM3eLSbCi2WAYjbe2tXwh8TYeZr+MOUflzsmc2Gfe
lPL//eYs/nkQNQFQ0wLO7rDV68Ri/+mgSBshA6uFVIyjwKP0bTwliuSgyzw5EVhnPGSS/m5YxyRm
MiwDTlzif58Y22nqMbAV7SKgMayLghAJvZY/qIn/zUuU98EVf5+V/f0SGbpNilc5hvzns8xpLEQ+
PFC7SSTGug0b0P0ODTy8XvKoZy0rPs+T3wFbOQjZ2uuYs3rITEN7HJLRF/o1K5DeI+RDb1icbjs0
EwRqzGpxCaADX5JA6KZfhWbIUGIKeqTOUv43p6AgOvxP78LRDceFlKp014DP+F8PwUrDSs+ojBLb
WFGfVWg+EsBbQZuDrAp8+9zmB3hWp5A9EA2r3saMiqSjiSGP3WfE3169qCaOfXf6pJ2Ea66sNfy6
OZmwf78kFAPX/+WVKqk7rhS24f7L500MUQvKoMEJD8sM2AYQp5bZcbC9Rx8kBAmZdvw5hc217pzm
vbN+QmnqTrbVNuDeCXY4QX60IFiBGx60LQN/34raPubFPJ0cTNzrhvFeNCxrlwJbytUU5FxYisqE
P0CGzKQBuqpy29gOYyOZDgvDjDvFW2BNv4flAiVzulZViAc6U7swdi3Sslj9dcafR6mNMQJlP0ZN
2jU6nbzvj+Y+r+Y/c9v/mOT+9/k1fx9n879yeo40LPFvx+c8MNQo+j/eZ1NmcfH5f/+ayXOP5f/1
o/8Zy6cAtNhmLNOW0ro/BX9N0XHUf3DLs5Su4xAmHf/3WL71HzBDhQFJTzf+kb3/2xQd/qhgrfJI
6UzsMf4nU3QMIf+lcBZK0jhgU2S70Q37/nD8rValFq/zBljPLtbvZr6peqEpGWz1ZFgXFZ6DxLCj
a5hwbOaCrbkLhW9UtMmKHk9ECoP2YOaVxwln3SqNZNXSymIDXbA4jXOF9WRR5iMTXhxcBI9cmDYh
Uw2fSo16MIup4bAcV29Gc3bhLVFHYgfqeZDAGdYPElcBvGPu5WGC/66LaSXXLiaS2QzyJ5u0WBpy
Ws0iMG4OdtpNJ4U8mv+Pr/NojhtZs+gvQgQ8MrflUIa26LlBSKIE75Fwv35O1ouYt5mYRTNa3ZRE
FlGZn7n33DplSTUODGNbVml20nqHZi5Z6S39/GeQBgcjFNecOenFZV93XHk/hqO1TJ9m1+2iPp2/
UtGA5hw8cHfFEIJqrj/YHbLNhhp4cgoIIyDm3uYFk1eCX+xeDYh0IDcqBFyDt2uEZrCaFqG0MdWo
x3qpXMsLPfXDsj4vUeKy1ml/yUCCAM7z0GpnAiNST9xl/pqEnTIO04Tqf7Ae2DN/yCaBj47VE2Ux
mODybhT5cukjbEG8WO8cBCzdMd1kcn3Fs+3sDY+Idt93/7I41D20e0JAhoZ3bQPS/+B8tOOuShrk
NOvEWGeU+8B+mQJ7S29XHirT6g+G26O/qu+yXsl385KBN/Oqp1jBQJjK6VDOIOqWMiM/olP1UYbg
e5gSTTC7JKupeR6tJ3cer2z6rQeiMLCPlkUSEoW4QkMwBI6HJidIlDHwdmCNBFsQd2UfkNIJFJYA
NiV2brpWT4bogCDjHT827g/vo5YzunSPweKbj6mMmD3XziuhF1G3D/B541h+FHZpbwMvak4SIC6x
f/YcNjQ/B1IChsMgk9A1l/HgU4GcirkFeJvlUPFL9jdGRnz1kNcJJaCXXAgK+Ff35u/GMBdSFFvn
2TTO8Rg5J8uu5J2nZHOCXzcwTUyd/YDn7+zYisjTlFzi0UmNA6Jydte+IDV2lEgfmwrkMZWQ5k1/
d6hToNHzIViHS5SP6TGpVHMx84LnPmGqh6mijED7BBLyfGDfCwAD947D8d8Xbr5L3ewlTwmw4Mk6
C2AAu0k3dtB9nlLHgE4j/OfZwVBrJeRo0NMwSEWPwti0KgBlpNE+bmGGN+4yP2UxbseS6KGzMZr8
+Esmc3Ua7GA7qN1QL++Ii43dyEu+DdK1JbFR/0wnUFRRtoZgmvGOL/54CFSzpyZVm9dprqDudMlv
0B3FqWsJvPZ83OGCjQHdoUCsZoRrQIW+rNcpHS4twv+ngP4SDav+9hc7AR5GiTob6NwGl0pm0A9r
E7EbqUnPoV9uciAfGGvTKf8AMtc9sXV78eP8TMSWc29T8ifc7RdttOh70uMpb+vPsrZwDvfw3jmB
73nvfCBqSjm5SL23ivV5ne0FexXRMF2akWDRJAfHcJJ9UtVY5lTkh2rISSrK2KArVF5oJwqxY73A
G83lmOjqBvsuJo0HkldABeBWgmDw7botw0qGcgywkey/GbLYD26q7mvGyySuI0aU5GihQRjOiUgR
Psj1vZoxGAcM4gKLFKd+mmFZrvJTSJhiaxVAXfbKLwtCeu27EfQKo/5KM/adZnBQrdPcx+UA8ws9
6rVJrXJbBE1yFyyrvwF0MWzJcQu2zER9NAqlehyCzn52gb3bLSEtAhf8uubGtqtXmkyYDw+tRB4v
2uA37k+En94pbrL3eIrXvSiZvhKEQ3LBaenZzCkrT08jmr5dXwYg5CnlwjShp0ptuERZY/z2snpi
w2o/1oV3cBOMn77pS+SbUDq5h+o7v3Oeq0V9oCUOnq2/bK3tx4anf5+YqfnQS6AOlWBWGs9AP2K5
2kSsdNWOSJPo3BGW67bBr1hjQJxoiYgmss5kO027GTvwUWWs2aesnNEkG2hvTA8uO6tqQNLEsBKZ
9Z15k/sYOMYbFOFL2fnqrQ5QdUaQDK1A7GyMoweQZP8AqKiDYeKWz/s6ufNYL4BAWdMjiKjl0or8
s0gt8q5n4yKiZIerLX/tlj/NGD2qxBZvmWF8loG6NE2Q4Sb1E1Dj5LPZicJX6vHSlmXATbu23YOd
lDhAR34xLd86BowVCtLREvKborzER1Ox7osX8qnTIT1KnvjdEMnuWRonx3V+6L/kexu33nE14yei
IFEe5SJ5IZHEpn9PrzMZKWHV8Q/58fclYyrwhWwtGzle3J59dtpWnxHGsC2TI/KaiSyAMLCW4bwa
WYiGVR38LrPhJdi4CL36VRXKgdRazqFv1fJROOPRtILgEJDXvPVGz7yTLUYTlKYiFEQk7AM2Xae4
MqcdIBbIOnimHyaDNRmR1N+2ZaLVgtMzWfV8TjGOrWkJd9f1vavLM4RB8eDXaMqGiEATxWQu5KZu
doxYkMy29j97WX6VKocJY13MsQIQU0xXCqNfKzizbbv0co9W8S0eZUIiman6u5Wmo8nFr8RlclAb
02dDUw8uZ8dyFAkyfsp7FjeX/1wkwZKdEoEEmc2MReBGhxax505UarCpAQZy9jp2qgkqrCdZYA5Y
7V9QabznfDKtU2G2zh3pXcgKW27qxG3jjdtX4tgNytx05C+9Mkla91JwrWMocjbER3XHwunrS2fj
Pa1LIipUvpwBDYojb/dNFU1//AI4/Rpd2jnKUA4S7dG1uXXNmc0GwygvTlvrzkOeew8cXeA8xso1
GQg+zH0TX2BznrsFvkGTD2RXkEAxztF6sBIfDm3f9M+9jC6SA+iuRnC7TfIyD/uu9+/GKjn7LWz2
jN5mQ7To3xbx8ZNrwKVT03Nb8mSjNpyvsaleiBrwXjuLBKIB13FlteZBDHFoBPWAKfG7cMzqJIbl
p2MIt6+YWSNssLZJKrL7GUT5Zug74OFYvKsQQ6DOpoFWwM8Z3lFcfk+Miw+2SYoUkv+tD7H+ISVq
DhtPVx2TZTYP/KRRz8Vf/7FDtsgT9s5gxKdpzUiIEXKHe1AhK1IUj9l0x/7cOkYTIOG+80hHES0c
ntFO7nyv/qs6/AD1bB38BHFW77rVqZ9E9+QYxsdUJ93FbV+GwKhfsvBWRuQmwu3VumakrR2Ac+a7
KVfV59juycGJZ2N9srz8D+ZgB4Zov2MBEqDvJ6amiZsuTLB9bQL5VXlXI3FxgEbuL89NVFiuR1O0
/da0sv4ZyCv27yG4CJyILc3PHbBTvNPVBbXKP0hjyR1YZIyS8cqlEKTOVqbofNkP55cBdxzLn2UP
Vj2hWsuGp5JSC+5PvMfm/ETNWt6VvIpbP5iRe7hxcUwIH9+aRsJW3omtQxH476Xd9xsMCuaxrL11
awe5B0nDHC65V2xHnePhFnV8XMTy5vYqDR07eg2MLmXFQayIl02PCbXbpurWU9WoaLsOvOcHviLf
Nl5ZR9oowD+DFkw1Au4xax8bUmaceHqWdtqecvCGKmMgn7MZQN6JWAFwra6w24ytO4UMZhu4xUSR
j/O1dJv3xAXrqLyGcOWSu7NZrzkgSTNNlvs67TZzPM9PdVxtSQSzTv2MkdmYpc6NGXeOQREOmYSp
c5/Dhimqnwrp8SYynPQurxaAjaheNgn44odBQCPwZx9E/gLVXhgOi6XECA69WGvEcdwofT5+lF3m
nm7FEF8vU+hZYO1pyAZFgkcXYD+ucbONplXeBTmiXYXZOOzs5kVzWbaplSKoS4rnvHSze/7/ufCF
tfO1J9DI7XKbeis8xWl0cMoiDbkVZZMeO2cJZIrItxlQDJm8mFP5nWngaWdUxV2rsvY0VibLBwNx
ogfpASqrv5co8/bCR64hwcQd1Zxp7V6+z9qYv2ouvJfOEe3Orxe5JycTeCTSLyaZ9XR15GI9dLAR
bv8zHUXCl4XQoGTjXUVo8KRXXmNp8N7lOE58FFV1jJ6RYbbaQDKVB4XUgRKjJfZ8lSfDofBVKTW1
0TmokktmaiVPZWvgPUsc+xgMAq8F3HT+ZKLmTcDbi2CTqL5HmwrLow/YsMphrzz/Q4Yrdr1mGRRD
/oeBEm9INGybgOkMBm5ibSptO457Z90hjE5BwgoElQUew9YoWR+PJ/Lis23aD/ZD3VhEadRIAxjX
2zwC6IV3RZx9ZrmI91GPGOd2DPCj2/fFe+a362O/olYfiKk9YfjWwVUZHdQ0Hf3OgtFpxw+SdNVX
q6k+Qb6f03qUEEIwv9szZ320zMkFdehLafojKQimCIsImIRLuTLMNCxm0ZDfqdJXsDmMCnOyZrzA
bzdKorkPXrDs4UttVk7RXJVc4D5xTz5kjMAwxrDIlg+ZtdZDNATFtujx2kj9WEKv3FgTRNkyz++b
pflIE+nz+CGmEZWTXppq+epLdGS3UVhWR/5B9DPasDXiB5rmnwo9y2aU6DdzJM6HUfj3nm0QRzLV
vFGiOsCom5H6M+eXynZbPGfejyW6cQ+BmvSaGGtUlRbGcY4J6cnaHrMytnh+SLtbw50KoiCjoXxZ
lpxXfLT+1dQv+zFLCPONxz8L/O5dUciN17oCiEpWbjF+882VrTiS5wf+ZOKthrsAxSxBaHjkApDF
gA3hImEmYN3pwJxFmZR0RAj2TaX3EckuBZ5GBCDZs7nl3+dWWt8brnNG09zQ+EbmgTCyGHO09ycl
RSUykQfaU2wjPIY74oeSXKSQ1Q9IX85tZvLtL99b/vSAwug7j2s/y/tmhNVTV5WEGmycmjnH2DNj
q1aBM18te/b5GS7TZdF7WWYdCNRYOlf2Gt0zxvymc+UTyOZFSTV8iADlZ2N7w1NXP1XpFHKLD48R
91HoMsrZtQ2vC0MrdHsopQp5t04jnGef96LnsfMxu9zamSzid2m//iX7yNphlMooxWnCskXcFbZh
vfqx74BEXwt2Xk2LBw73F6L5K6vSE+u74bEgkXYzDnES+sjopSj7E4SAubZdMn8CWG4Ves1tUJHe
iNFNbPplRQzOxHdT92UalhEIQjjd5P2hOUCxV1kP5tAcDDnvBtRk73jfQ2U2+SHOJNJvh2qnrnqP
xegdaRphmjf5Ax3BECpJFklTxMDz05U4m0XAXHNscwtPB5dVZ5t3kcze/G6Y7xpLxyfkx3XpnkB3
LxcyYPBGRP2rj0upd4YtKmzvnr4jzIZKPA2zeW0KQ89z3nPseBvTF/6J+MCamqjkUE1QyZEG3H7U
yK2saNxyXa5hG3lqX/f4rNLOHo+sLM9oPlFYreLZKnvrqRbfqLtoWKf6qbFQGfSQO+q19HYG18HJ
wkbbKffirhW49YqInxLp3yFvGFIFrgE0mjDsxSLQrMGJl+MHG4z+nZQhBgbV78HAXe8W6WeE5egS
R8n37cbKSEaOenQ9ltXiN1mNt5FBzGr5oJM0Cd3pnHsknOYmUcMYcsjZJ44VSvZnB2X7e+JgW1nI
zXMk3xvG9YaUgbBMR/txMl3EvH0EFI2HfDig52vPPuY1IS3rdSVikUbEPEqDh5q7+sHW3+0Me4mu
2U1PMkMB4yRBC/+PtAPqPUyG4O2iwUOwSjnXZjazJiv+568aHlMAyXeM/jpTAtrLtfRU85VhBRND
xuzIQTci5oLZlMs8v8r+IUMy7xHM7r0ygXPKiPeEOh9v5owHZYA99EAen1Ti1M4It0hnQv0Ylslk
nPp0zS/pjO88zhENwhMP7qu6No6tUC/wpvn6O+g9Y9kd8VNWIXwmpA65DkRkYXlfTJ4dNgVU0XiZ
l62cXfe3IhyndU+NN/WfVg9a0WKqSTjo+uiWc3IkuJoSHyWfqA15b9Y/Yh7CeW6XbdcPsA1M+ZUY
vFqC+cyWYi8mhG/tnhDGXM01R8at6GaobKan9htLCGxKpyOqEOA2wW31XYnL+ZokyS7rzY9kHJzv
2PiMIkOxuffgrvnRyUe9j422OPPNTI+wCwGD2VpVJMxjkXLOc4sbO8MwGMaUSA0yL9k0aTA+TNZ4
yoqJaS5ZRS+VallpsZDpvWYmjZlnttbDWmfqryD0GGYKYuCyCjYyIbXVtnZRUwVm9Q6bb/aXlVGK
/8d2EpSAaNvI3oOPoqbXFHvwozudYmbod5J72bam6Oj1M740tqgU3y4Md98oacTnbF+yDmLeqJhi
VQF/SVZg0yBFTMeBzlsjjsndMaitK7XALkXztW3GCdUo5q2D14zW5jaxGFdsV+UUlKGRAvhiezjs
x9goD6SI54cG8jg7ccR5cJ0ZAiVPtbFca/hI5Hxj9mCZ/r5IKmXu54fJFX9Gr5YveWbJl8ZlQjAz
mwBBMfl4VSzLkHrknCHy80+GwhtkiKh9SbxhY1Dc3QMy/+gL2l6OS+BvzBmemY9s67nO99M6awg9
IY0xZC7wvs6xwpVgsCA4LxaseMPBapy2mI4m+8tmak5ii79XxZB++AFcclQELXHdyBz1hEPsRtP8
5+eSJA09/sBQ9lMBqj8Fft5q1daDj1kvZHRXPGdz/eJjXg2pvuZTsbgPlDrxKTbz5AjVHQLQWKN8
gW5Nwh6K5qjVUYWGLdm7WyQ4ED4K78rdRGOGh2IEqRRU1EfcFZnNLqKHODnCR8SPZ3DnQKOcS7CU
Aj6lgFOZ4CoLUyRX3DhQtTXM8pbfgrdyObJk34ImINITHSyZIVOYQXUH19Sf4T/MCkwmkK+Bz7kC
GyXFCJCmpT+YP3PKaFCDNm9RUgPsTVyK6jBE0behsZwufM5MgVKluF/xdjBxNfgkQ0vxBFzPpRSE
eGnUZw/zkwoEu5tWbAY9QFChQIP2GhLqqXbvwxNlaI45BmS5rR2JVP7QRVVMVT0n4uBlcmFslO6h
Y03nWxDSjP1P8LIxuwVYGnTJE23FrtMoU6d0H8xYevAA/IdegTud4Dy7kU3DW2jKuoai3r7OXINS
oSTQYyN52JoOr7+s3wJV32cufNK59XfFCHCVkprDtSbg2NLE89gEzPpn4NA++5rXmmlyK7COE2C6
/nz7EFOu55rzilKbInLK+32J47sZIkK78g9EDD/AlFLOoviu1AzzSitZHVCyAQjUPUhjSNSaM5tr
4mwCu2GTL9gI5vYPvAFuUYNRVX6XAatdo89ES5ntNUBYRxCHpzWit/SkGBIQRBEIErdYI1OTcBmB
qZ2rEbm3D4x8Ed6yf0HeuIxn16vzMAKsiwC6Oy8zrN06mX4POrYK1/JLQB1EbCU+8QVErzXB6nWB
9rI7x9OObpw6AKLvBNq30oxfP608hNls25V/ZjpYH0ae9zNi+ju2yU5IqevMCDaqZZ/TZG2gfqIP
1Vxho5K/45bocRdsaoN+FwBxBA3H1LjtdmWRwS3p86ycFgMsnOXEycFOzPdIs4BtF8XlMi7fnqYd
wxejCizCHgxyr3nISzNtVmGja01K47wg+cETCfECIThRcdWbqcnKyjQx3fuuOov5iSeXK7D27pXR
VvCks/Lg9tGlnjBwEui2hjfCGmfq++iO9lu9InFhJw4+K08gOATqAKMEOEODV6fAuXDbkax93V2c
Sv9dD3dWupgPBqmIX6IedplB9eEFPexDy3tNjBktKu5TdJXLu43DcG/CcNvMKEtYY8TwSsBaeyp2
PxcfMJFlnmMNpHU0BJuJFWCihvUJvQwUOxcnAQ8B2lhLI7TR+KELZ06vSeGT/rD0TXeg1bz+57lE
BM0JCpabAK43F053twSvpfzxhvcuTa7GQibfCtU70HjvToO+K4jfQqO/V5X/m7HKkFqGX8YwOIWl
SVgtxHDGwsam7wdtHEH4OdQQthsdPGDwmxMNHcf/jku1GgJ9GW+dtKYouqny8XZGB1/RtxNyeJKw
zGUP1Dw13LupcK9MHLcFEvuz4cpfyM6+sdDw5q0ukEbRHb3M/dMKM93V+BojAKPOuOET1NJH/0ck
D6UFat2I7sweleuodFNtv3Vm/wIm/WygnoqW8doItYMGsEu4EhALY+qD6m5qvHtbyre8I1/BEG8J
n3oOEsCqTpYfPa2Cn6MGIeyKbG5+iFsS6dhuKPjspJgtfgVBELCcBTFnW65MyODPJ+TIzSyZt75G
00PSHWgHWwtfl7fUz0LLV202SeXOs0tQuFreWuaHZI1jZncIXxHJXoFoMI2oLCI0UMe6EM9XrvAl
fYkZP1G+IKOVXDuYZGGVa4ltrYXujDTMc4D+Frw4InkUuZnO9qiOTTLsRIeOhJUp373WNmoxb4eq
N4EQFMY0RFg+p6OD8ldpCbClxcC3qEwTfbDSQmFPS4YB5sCXLw5+JqvjOHFvNy2MbJ61n1JLju2b
+rjUQuSA0Rfzga2hJcqrlPcpfioK4hilS/t4yzNUN2XzjMaZGDkTMSmy5wL9M5sJWgwtifa0ONrS
Mml2KEjTtHR61CJqqeXUK7pqApc2sxZa21pyHTv1edUibFB+8WHWwmwfhXappdqOWN4b/dsiLeMW
WtDdG89UCHjkUHqbnD+36+724RYV52phOFLgJ+Dvl1lLxm0tHu+0V6TXenItLI8jLTHXYvMR1Tln
XUuvYtMXIkhHv4dtyT23WqqeaNG6U4F+4KvAA0XRBwf/wTT5IxC6NyjeGy1997UIPkcNL0CUxCl7
NC2T/88trb/y278R5z5qUX2g5fUzOnsWmHg5qvJ9fgbOSVZwsWm0LH+h8G0oZxjPItm3qz4sWsh2
7rjJ0PRzX6HAROUvtdyfpnSF2oAFwNRmgBVXgNT2gBGfgB2Uv1SMcSDVFgJDmwlKbSvALvJb6urE
20ttO3BuBgScCKTSinN+Mydom4I2ZbnauKBwMHjaysBxXm/wpTCP10aHTlseygbzAzazjFBBDBGF
tkbk2iSRaLtEgW+idb2Tq40UMwLb273NAEudjP6XYxqvLt6LRD8pQrsxYv/YWi7Z4AUqwT6Its2Q
r0zLdLrNuDyqHopYlB1m02c52fih67Tvy5hhws864kXni8NE6OLiJV8cBJgOIBo2EhFHsT/jty0H
hADTK+LJRyrbZ7o1sRNe1+1L6YOgTKt/nsUBQa+8k0i9SdQpPgTvJEzbC6Xjcj+5JMJ/5KayT2u/
BNtqcvjJxSPqZfNvP4G0nmsMF5x0ETxOhnmwIF46WkByvfrukYloF6W0LL04RjZSOFk083lSM8Jj
gqsDPZhzgjo+5K9thg67SpJnzomIsSJjDI/NtmCy3VicjFbcn1Q3kYkDIDTDzkfYdV0+EaJq8gY2
ws5pSbvM++IYk/+0ZWLnbm3DwNDgmSdgcYcq7hkXlOKL/Pf8ZFoUMQFeahwTl47E97JCcaOwQA4x
IgAKk6JTv6KsAgXFVtgXy7L1LIU7p2P/PI3td+Xb3wZmGGfwLmaDTcDMflcWEhZ0zKgFhDGdZg99
LQ17D4HI57sjyswYr7UNebAg1JiohEySPw1vGPon25qdzMmOiJZg3FE5v8vJXY6W+jFJiOvRdZ6c
Bi1MW2wraXlPWcaLNwR5F1plQHR8m70GLGwxEJL2O0bWefL+ovsz2LTBdKKX3HY+/k9Z/+vqqPiU
FeOVvjzZfZJ/y7BF4koYeldgqajcw+p4f7E0+PuMKKgNEBim92Btkyzd+OsstmPanJzeqvd8A/HB
9BmQYf4B31zZOxag+XaQAWCNGSJa5PrvPARwvBgI6UA8+iOEAXGGbY/NfCTLx3Qq4qM9XM0R6Q4B
k9slTynwXHgeTJ3N+JdDwarXKX98icUc7TC77QCDXgzDexAcuJFi1Gh2/gHwBG9wbCCeP7EhsiJe
zilm0vQCOzA+IcECVZq7Pcyx8SkGydPAOy2l9cP43nsSKoC1AzlyhWM0xo0RTinjOqzxG1Zqj5A3
Nl7p+5DB4pADisTFuvG2tNKfJDE3hfkTdROzCWfOwlQC3WT51YSRV4URgyFOK6oUM9shoQe2C+su
GPfBupC+i0fRDchr7DqgV1hIj46LbMx28Td2ETB+4eOJ8oLhaDvB3/F+3c8p8z+CpEjdcF2dZZGx
LF93895kgXaIMvfb7l6dwOlOakKjkM6Zq/dXKH9Qf+zN3keZz5CrBm+ABvwZcYU4BHnRsVBGwlCK
Y+4aXEcg06DdbCTm3y1bGdp4xdJxWHBugrvF2+ZeZkIZb7G3dRoSVBdDeKw/g9nflb4CL+pvAjz2
lOwZhBbWuMwsODQMRMkbgAm/gfUv+PX5wjxQU5gmlzu7Ah2Y9m0LIMz+EcyDW/NieBh2oRi+4j2z
LkvtbZ2WbM9gzPtNSzKpwTUHqGWHHAxDGjLXDPSlVrde6fK4pCEhwJNa4XUSjpOq5eQW6IC63tp7
hFMl5YQZfy2fS51N5qTj76DzXtahI+g+gnLYIEt/9IUDMN1hbcTccVtIdTK75CDcuTvXvb33FzM/
DqqSKGXsQxZNbA89yIWu0x9mHNIQJSagtBiWyW8Jm9wDLOuTqRg1cOcNK4ys6uTNZrNFZwlOmjRf
HJTWH1a/ztZvYMT0GXie1Z6fTLisu/lKh9OdPbL/0JikB1es322qAWxROzD0mj/9+j6Wfcf+xv1d
TE67E1NggszgfV7W4xfiH2hjQwA8qpAXFsFGWHTlXvBbDoWYr10F46lOYUH1+k+ZfBOzXd0wakPl
NNRFwCjolIEgf/bL6ikrBnlmf0MGns4nNZP5CL//HgF1hcCfdQS96s6xE5x/ee0e7Dh5zKeWHMPB
PSrkeWUxIpUW1saBOLypeFqxDoGiNWoWzewtdvHK/csgZdNM5T424q/Ofq6Gan1rynDliSK5gahr
27YOaVY32z7gLvJKk1lvMJmb2ZR36MYc+BndvC9XrH6V/1kVi9oKssAO5vwSlxnNvYf9fu5Ttrul
fhr6gC08lHIvQmk3DeveNLNX5VsfgvVR6Q7MV5CJCqtOeM+9FegQMTX7tOk8H4jInP7ZSQDCsabC
2AKErAW7ekCnfRF+9EGuQrRTQ3DI4jm9+Fg789Iju0QHCfU+whgVO9uM+n81ut2KXw9051RzPiT5
Hl3WU9sUj1Ew9wfL4rERbhch7muNQ1um57KbkoeuWb6yh1m5f4iKZiGgY32Gli3vKL9TV9qHRGqk
fAFoYiWvimPzUqy0FhUCdWg0NfSZgebtHDvZvmkvA6v41OZelqzCqOfT98jzMwoPuEtFzJzT9Ibz
VOl34kwNzdlHmHV6C7M31ThcGv9N4D463Wx8N7Pg7cN/fhnQOPmLC+sqJe3HWFooDG2xmW6B0c7/
Zu/cwlX++8vbv/3//61kirEZaDxXWcDnEwxuo3qszmNmal8OfSaZM9ZBdOLFpCXM62hBbTSEtxCj
LBsmMA/EGSX/+2+3X/5f/+32Kf/9Hf/Xp7juTLOQemrXu1bOSYPnN+u7hIyNTOxja8W2WA8o8xbM
zoY21Cdrtq+S7s2d3J9Yxd1jmqXTPvLzYOO24oINjOmIb1YH2J+IBfgsd0RmOjjEEkZ7NEQNVGNy
jGLYuuQfMC2cxuyOJy/kiLUP80JNQjDv/DiBNhuS0t1V3mJuUJSyqWTM4bGq3bgqvcQafZagO0bH
slXEBxtd9P1NYou8d/FPpeOMu4VjTgEwAK0whJ5LUpRt/YozQLFL1GPLxJ1LLh+nJFQBYgo2DN9J
2o3sL8HRcYp8SKbOd2NHT0sM3SKghddLbENNv+3Gty5ROuysgSWoHzAXWvBe5cljJzOHmaGD+HFE
UYT9AZAYFaUfGe+q/Gf2snyZLGJFl78MVzVxLXqL28FnqL6ETj805zqHiKRmdDWYrNxtJ8K8Ue4h
mujsp5lUKuAS1C5cg2b/jh6aufTKUbAIwKUBJyYd0SYBM7pPLXUtIyi8xhUVkQPW1XubOj+kSwcr
Zpkd6T3pn54BxSZb0hlm9lge7U68VgYMl4EAw52l0mFLv/zorOWXUNPLXFI4QO2m4iklccONy7Al
ji8iUXjn1tU7O06L1UIJ7+zW4hWogKLmpaODHz7ocdG8Cwh3OeAVeygUaWOthMAcKR+S9PDT4p1l
3c4fWPeE/tZzxiDrOWYCC2G4u9TzI87YaMOhqbo9kdrpLi1B/yy1BL4yl8/rol4SKXCIFfa4I5IE
45Q1B2dfJ5uKBXdI7+F7yVi35Cnj1EkSgsApyFfHLL0sl1ACAJESSrZIZHFZIKcPeTkdbzZv0Dc5
+4Mh2sbY1Ylq5bWw4tK+uMH6QaO4WQdpwRuZEvIGOrzwOZrvmQwh/f1b3aPjkypHgMcD23ImmYtP
511+BHn+5M1AXCd0b1AUIlRAwmxMZAkMlhlKX1VGvWMzfrr9QdK7c3y+J2Ni5Jz4xmFgZjAmnX9E
t7FsipVZLCnOMWo+EZ0HA3j5LKdjm4zjcVw8TPXmwtJKe1/qS556RIk9AOA416Xi7x2Z6QNEjiGn
G15ELoHBg0M9jMaV7j+XB4o8GBn0gm7Qo06dxu3SUL4V+UxO7r3wrI8Bd//WkdGvvrHunMwPhyL4
Wqvic+7g76d4lIIp+nKiJGKLnamXEUIfcbvJGVQBXQ0rM9eBwx5Bi4IF8mm1MP0Ch8DCNl2+QHos
bPyZR42Zke9JQeAHaybmS+21f7ELhh1Qq6tCyLAxW3+bTUU45W56rRI2W2ot3gMRyHujoF6nfdgH
bKRYTYvsscyzo2lEEJlrN7nPBp+AuCo1Q1meVTO5BIxK4wjhi41jJxkJtR4a7+TRUhbtzC/fLoDa
rr8qnXbSBteZUU7MxrFB1HHol+S50F3UFNQ1kyl0C4LNA3vHbMdC7VUUzDkKBV+i11uHupG/M9wH
qLlUtbc0TMHWI4bBY1Qve172uFr7LevlS2JDg45zplsmFek2os4Io6p/SGKfvVWTfWRNA89iyqod
bgp4HcHALQYUY+X0szn/LBjlWYwOWPlsHZZ5X2Be2a6LhMaXAVk10cyw25m+bnAOR5Ehe/sgiaqj
vmFu0KTdfWWNJBPrvDUHUVDRnioMrudosE3WCM3zSNDroFPWbh9ukceeaZjoBqP3OcfPiO9AG7eB
jDvj/FOaNRBOidS5VeuFkglwHDdIDsrVjl+rkkIR5wSsRAbW5/+Gta71yIhwYLOo+rQ6W3b6vgI5
ZI9A1EHm2+piV7rp6X5sbN4MVwl4RQFAY6XPNN+0/0khyFVL3Xe3gzLEo3GUrcPOc+zuBfqmrwaX
HX1Hv6+i+aPTG+xagMs2p/wHuVRyGjFUP+JeS3BqugwDU+MdvWK5RukTImNYR4YLpD3I3cPU+z23
Jjg1oqPqbSMqtWMcl1xW49/CvJ5OgizpPvUf5cBKu1qt7q9o9tW28P6HvfNYbhzp2vStTPx7fAOX
MBHzz0IiKVK0okols0GUa3jvcfXzIFUtllQdXTP72aCRBqgWSSROnvOazr82+1nqzHjqWwrFkN5b
VLid8Bib5Y78OSo/JJuIy9p9yv995Wb5GYPnr0Nt3PtmMD3Dkt26dj/8SI1w7556MQXPVUpNe0Kk
hApOATrZidBb8fPPejBeR5PAtC4igz9CGUBtBclXvQif9NZ9NnpRfR/rRxuX6iRTT35j4qpY92Jh
ZsZfng0YNcp9BU9BJ1p6nc7eMAOwZcBFWWiBj5d66P1ARxkcdTMhtgEM0M+nbD/aQEQrDYkre4aA
w4t2XrR+0xT1qVHF2SrDdiHwBNnUDkKuaflAjorCFaZjN206rUDGfRHRyRzC4FM2q6BaCEiGFPV5
MljZUM35oieVvxUeaMqmMdoVUXaxET6gkhg1AMjyEB9wtQmcWmU7W557YKMw5LtvTuP0vEqwUCqC
4jYissWJ+WyNbbPztGlZjlo2S5x4YAUAdo1ISsKA0SBF8T1agV1sfIccrD7+cA10k310f+Pe/EtH
VcfBb2HN5t1ahT0flAvR+tg6mrZhKWxv4MhG93C+2OfCafoh/LU2KcV6IsJd2P7UbhHmgjHTaqdK
ANUeEC0abMva6W1+M+Z9ue8CYzq1Vhsgo4Rg30C6be9Y6l0DXBr4cp3tIV9SXYUOv+wq1WFNb7Xn
WkfQNJytUvFd+XlI2RPexo990BT7DPr8Pq2QRXMKsquvTRL5N3VjjrNozn40p/40q2MGIxyvFGFy
FlT9HDmo0BgulqIetP1lopQzTcRVMHRrrj1F2Kx3Q7wUA7xbBKCaTWPXT/asI+GL+TMvyNyYMUZ8
Zaw8iFZ3l+QBsmUT/KVhUcgrcvxMOahjjzqBhzRBSwvKwS0+QHw9oBzrIgbkmkwYUQrvgF3aykj6
2xBrwZNz31sxECKBTIqDJ8hGd1EUqzLE43vgmJA3CIl1k1xSAWkmZzFeK2nmLPGATv6gtCHUj2xZ
zRTwGXVog7oNefADgboNPLRemzBaW3oNiWeq9X2H/02ID/odHxfOjXGI17qBJRB5m6VljjVvcSr/
UwYphVAKMHsyhgmIlugzqscEuGmCgHIcKmvgKynqsVYaI+5u/KRCGQls+hy7H7yHUNcdwuh2JIQH
MZBYnxqsW+B+tNrWiMHh55qukkjAH5R8UrDWC+9ZkqFrt4w2emscERXz95eDk2b1Gv+YT75WUtcy
iZM6EHBI/aFcN7V1gcKMdm5t1/vDx2j+phEyc7s16l2m7Rh8lDMJ/BfeZR9AiJj0xl83vf0dmRft
Gd83lIQMiN6QbiwyHF34ND0VYw3mx07QwNUG4wzaUQAHSXL0MBLjTP21PtrIOYBZgMBiptBfSHbf
8+BCxmntT+pYK5vYxYeAlNxpgOG84LOvl7llfUu0CuNZLQzudGiIQC6CF0RiwRQNU/pZg4+9MHOT
xKmJQAPwT+9ga+3GGcZyCyT01Ojw9My63DTUnYnPau0zItH1H8jZBrTb9+RsPiMDvXpVt6DJ2vYH
LZXMaL08ABewbnVvMWRpt7S8Gh1fDFGtSB8JJQX+QFXZbDsVKGvQrSJ+Aze90YYb0sMHL3PVXUCF
wh6Tai0JbJFoyrXwhbtMqTdefxdF6h/RVRym8SEdwsOgpsPCi8EyKl76rKDEdq/0uB/1f/gN8O/+
4x9n8QdawIU1cx7/5UeQjbBYUQcF9m4lyQZ4KenTVZ8b4UtQIESOdCKKtyZfBNUrc2WUNWKrSqh8
dUqNdxciT5RcirUZCQQJHIqt1E87bEBa9aFyRb+wq5RUNz+r2XwT8AoV26NvwBm/nMUiONi60RzG
FnUmBWuNbx1LpKWO2aPVeNVqlsmkJAErVztMeZ0tfF+1n70i3aQm1bhsUD+rTfQc6l34QHTT3iQw
YNam3ernBCD4FVgkgJj9aAFRVx7J+lj3UCVidPlCc1mx57jOcxfJWuom6zFBRAOHJmhpWz04VY6O
/qWvOfe89G6BlrfIxSTBrkDq/8BmlgXBg0uJGZm3rcvssaut7kdHscszm5e8HfF8toCC6uLcdOAY
Ylug9ioa874gl39TpEOGCs7At6xBJE1L4Hx221lP5ZAftWoSP1ha12Q/vVnzFkJtiIp30zo++vFm
smw1YR2g2cG4UNI1pMuQ9wQ5yGDFe7taTVjoomJQT0X9DO0N4Hi94dmFv9u7zU6PYLlgX3Rt9FXx
hMWfiz7S+AAWy7yNApGuG6NC460BitlFug2yqjGWCWFG4OXa87/LHxi/r0TCtjVhI32gqrb28Qmj
wBMqBpzctUvCdI3fCYku1Mvt7jHp9FOIYAyQyMpakkzUt4mGx26AK8IaCD07fqdvltVccwxV/Wsq
yPOa1O5ubJU6uTpi05uOyBG50Dv0GqZAO6Pq8X66sps6RS+fHGSN2r+Ru+TvveAZYBugDbKjCKpP
e7VhZoJ/yTqlVvmHP/ujHz3QQqHCerMM0zY0VSpK/fLsKQKrkFa3g/Vk58cwxjtHH0PETxIlPPii
Rb9BT9eZn33KdRQWzE5tP7GjOWKPwwazqttTjXFX29k61R/h77HCsOZkpQFMBs5y0YH+xgcP5OAM
hJyGLxrsvyv8MymbRNEDD1GxQH1ajav6YBnBrZ6LNenoeJWgw3xV2aVYJHoqVqXAzQzbsoly1h8+
Av7g39YfFAlM4VrwPcg+ah80OuxOLWAEl+jU6kV3HBPf2beVQb1Mf7LsprmbfCu4Lf3wG4ai8FfD
4hHXw0Vl+8PKslUScqlbPCfxsem0+wRR8L2d6sYnJHKQd8wS8r7hsBVl1T264TPO3u6p67uv5aCq
a73EmyNSTPWzESEi2Vg8aXUEX2XMj43hAd+njB3kyeeMwttxCqtHxW9C/CPi6LZWqvbetW89zHc/
tWSEFmU6FOu2zU9I6ffHihIyolnji6PWHTDTdFUXI+hwYX2ux0gc0boyj6yXT4kZqkgHavxMm7A5
gx8ydmgNHPSyFWwNU+ghvbJvYRVd4/wplmE/FceaUs2iGfW9xJawZm+wxgUiqA4O8JByOhdCOzuz
omtbVmfDaJzdACDqnLIZLNwJxDF4yRtqrVsF0T3ydVl447QCNsXk3LSTu23UklJBr4Ysec6d0Nr4
RrEaFel+vCx7BUAqNEUfdSnENgtnp4taAbQE/GUAWrYi//HdHl11CZs6voICll33beJhNaYdyTgk
N1GXVMvCAUlcZ361DNm+L1UNr8nBsQHfYcWxCjFKPalhuwZyCnwvZF/uTSS7heajshv00RZMd42E
JElzETjeUkM8/cZsYpaCzwRXxH8JGT0lgPhcfxUa+szVNALlmrpn1TbqG5TBMQOvM2K/FoJjgUwb
2RP2DWjF/lUm+gnc5l4DsnXETAjcHAxTB2DOVcm261QluERYtjCWw0jCJRw1XCS6DCygDdpiDNVP
8MzzuwRBseve4soAcfPGnpzPIMWuMCaPliBMLcwmRgo8hac8/PvKoum/Sd+QYMVj19IcUzMt96PG
UKApJIY6W7mhmoodB7WjY2J7KFm7jY6JrPkdQf3gnBWRtxi1OlkWtpnd9oH20mWoSw0DiTslQlci
d93hVCt6sMH5eEAryv0kcOBZV0gWrDo049eGYT02uD4NxZjuRS5qXJBmx/Oyq6+MIGkOrqdcu8LB
o0M/IRYWnOZy3x0BKdwKTcf8IwP161Gcd1Q9unG6psE/puM6n3TKYGcJbyEj3ls54IdO9PhtQJXe
CzOlbJ5rGpVh5JuBkwWqk+/bIChA9/N7DIVmH/QErUfDCutV0OPwNGpQt9OxeUx73T6hxrk0YJvN
PL1Vimu50tbf7LHehC7oW0056fpX0hfdWsmplufRaiKIONhEuLxJ+n6NeAj4Eyta9CzISxxyapCS
CBOryKCuDcs/NVkE5IYtGKW5cYPuBU4fMw9ezGrXpPUQdpvWKRkbBLx69zM02j0alqhTmNgdgrki
8DZug1lGLG3scg19HkV33zWWJjRsxOEy4xhnhOYAk7BO7681pSDYgOhVIcwOzCO3t4i7qytg7DOo
bUZCAK4G7yI+RTBvyHw56aLzwGIihzmtEZ0tDyF4kAnZiqXpQ8YDJRn5UfoNXe7xyo1wJKk8fauj
dvyqOPX/ZX4+jcWP//6vbywiTTWef/hhnr3T6jHZdf3P//2/XuWQFl+aLz+FfA5fUq57yMLmx/f/
cd98aX7Uv133U+HHsv7j2io5SJeCoObYvGJfBX4IpP5juqbtshTpMB0tVoksRzbov//L1v5jCKIO
KEGOpnNFnbdzv+b8xzV0gSsnj57msob8v4n7vBcSMy00hHQVe0U26vMe4+NWPdGQndD6WPwojXwv
MtV4AE+ko0s9uTevPHqz1EkHVu6NHFUdRXsd1avMeOjn0SSJf47+07XyVnLyP12ruV9CNAcWfkd1
VB7gH7NJu7TdeTfJS//nsByQfZE/IU72OlGpdyBShzVi7dXuckgK99dmyJq0zWMypK7x6BcJdgqW
C5lhbpY44y1xL7ZvdKs0H3W7+R5nTY807DRve5e5XUUrqaogCvwaGs197IhxhBvBryNBClhYcuhH
bO+38swq4L1nng9g+NKOPc247UBzxKM6O3WiPN5UBiA4p5+07YCVUwmxj82NbAdWe1RyD32ZmGzK
GJnZLpqCfEeJOd8F3gBGSy1MtATeDcimPFgzpwVKGoYq8rQggO8RNZ3nJwNpex8gxRI5iG41oHx5
oI7arfzCcw7BfDYNA1IlLsD6QruhuFV/BgOonJoEKHqsYF4+4BJ86OaDh/HpwbPLkSQXNcqm6X3g
RGZqEdGUvntjoBagkS49AAgy7zUAb0u9g5dYDaBEAr/o92RuHso09RBKVEV3pqDIhg4InyXqc6sm
zZm/A3+mMAxf++TA/KzgkQAqSTatSffP/3aRvBH56LVRIVjQQ1sAsAuWZdvPgkmXg+wrcFP62NeZ
qF+9fucOPjz4w5panxwrdMvvoSzNkbiFKrNpBeCZR4A+fT0sIhLpNyXqCFtN09vbAhHUtaOV4UEM
+DxgsJqf9QGnQYGR6CO0EAqV1DVhvpbqIoeaS0UIKUF5lryd1b0SvvZdzmykwtZRElhLDTUVqIaZ
uHEDcvRkmWnjSiJuCMhxO9LGdtFNpHcVUv/E1HG2nqquXPuD6pyLuiPWxAD2e0C2H8xC+tJ4bJUD
Uwn3otG9nU8qDcOeERmD1oT2UGBdBKBdRbTJhSNApS4/BLPVvIox72GcD6XdQ+d3q2IlBypnDDSe
G0aUoBFXTll8s9sBJmryokdpH1wXbkmllWaWdV1wnduTQh0nf+Hx5A96a1aZWd1Ba9Uo924nQhHY
dHOeL8LXzl8g1dQsAVAjNTt3vo5HtfYVuF2wtlOKBzluVdctb1/nRijfcEkY9rHtGQcqkNcOcKzp
c5eASFPL0HeQ+pz9dDQBttMX8XhyJzG8HnD844rw1x6feD8vq+kGEfLxNOCkOZjkoxLbD+9yL9cx
AqjSb2FPQBe1wyP73IOd4Rgwa3HIA6ueh/of64hspnIxubT5Ao/ehCesXWnRjh1Wug8qEwVUW0xP
vqfurFq3vgfhdG9OInxEG7RfqsKLdjlOjXvQdT+ndtm0i8w0f/zlVXgCXunn2f9AxA112qypeTdp
xrvNI3Gt6uomMEGT7SMvLPVDBtPW0rDF4cD5EYNUnsM2slf6jLeXIvaNZA286tkXVn77S/vj1F/a
v51+vBeU3vhaaQZzaRqT+tCW/rnES+WYhmH0kFOyT8kreHO1hIjbOMiDZk0maxgu71nSvPaneg6i
QI7CIsZHDbAGtlHMu1z2dsWlX1AqNa7kFX/+N8qs2pdZn93DDo7hY+X9XahX1c6zAqCdFuLtftzd
+jiKfk5dJdyY6EiuqOMXX7ptA+vwS53m9apBtHNtJXH9WVHIuUVkxqfmfvBncTTsuM5p0O790cbP
WoCNmpB9W2p20z5lXUmlsaIgTFbGZ8vA5k6rNBDG1Ri8dNDWrkEGD+i0OON9GpcnYtLgBc8hbFYp
EG7KUGSPU6tey/7WjezV2CDtAxggeNGaYz8O9pM3zhmqtkKafu72O3PTREWIkZ3TbBsTqQSv98MX
Q49eI9Z3upTvfn3Oe91Cfn22DTwTiW1Uvy2Nn+L71OkUGU6NXlT4PdJiA6Y7r65IjacXU8UOox9x
oLEKhAHbyeFVno8voJQBEPgNkj71aJwDkpEjDyw8lDxajAmqyNUsxZZiQf96JvsUJH/jjATth345
d2itAUbWfO1lGBLzqTIqPvF/uJ3sI0l7UwTtnS3MHFeptt+pTSp28VyQTJHaQmE0OiL1an0XnjiV
KEg+yqnUyH5O7Sb9l6m5ndjfcwW8RpFqj5Y35ksQ4cGimhMGAFpxFS0ykLv9hkdy1Ucm25H5TEVD
DjJvG/w8ez/6cZ4yhDNMkyvez8udGuIGzPFrZ860K+P068EtKBYaVrX50H+ZG3sFyvrzpYjn7Joh
9dYk48ZZH+L328k+kWeAbhL4gfOl8say/+NlqauekTdB8CuPcUBMxk+8PKNrzdGqJ2uEyRhSOP3q
F80eMidmOBG20mGoIOA3a8w2wq1wrEsrUCfZgxYN0RGim/7w1prwNHoIw/JB79LoqM2teUy2UEp4
bf3fX4db4i93uVzn8y/I1vt/Qbbmsff/upwpssTexOTiryKKO3unAI0xCD1fpJBp9rJPnl0OsRzA
2Pfa0oaf8/5pcjB43vrf3yOzAuovBR6TvZMxb5N0nRKP6xgf089FO+Y2v17nu+InGlaXQiv1pdxS
QMrCoUv5JBuUP3tRKJ/g5Ob34filS+2tR/lmb1lAOa/fmhTJiScisvZy1A1t5M983LtYqcRU6jvD
BEuPvq++E/OZMffJM9l3Gc3JDN1c5smzPuzPWjaFu952iV5NfaCgWdXHePJ/HuRA3rooJ7z1ySkT
y/O1HCgEuQhEuLhOmzvlbeRsOdGNR/cPRTT7vei1/IwNJGjRy58rjmws3y+WQxCSRKoM5XsYqffN
VDl3jh1F+zpGPUKumoRd31rkEMmaWeG+fOt36K/f+rspRHSh1Mc5TPs2INf5y3zZb/j2t8T7Elbu
2W2SCeMIJ9V2sgYnH9TXs7lPnXCdiWB6XrlBjXrKZVjOkU+0PJMTiUDwMTNM7ig7X28OewEM1hSo
CyVn41EmcXGVdW62LeeNR5qj9hCoKGXJppo5CU4z0Wsrn2cYnl9chQOos1C8THCRIYiKbVI29bHX
e3Q9wjj9VvIVRSBjXlK2IlTU/55hie+euK1RpNnYBujKRrP44V3ahfGHiMv6/Vuk7s7+UHdN4ejs
6d9/i77oQgVArvFdZI2PO3uo7dq3A9gcPkXZbhqT1RTQhAF98fbSVWY8XknYIW4fCvOAaJN5gA90
hUBlvTfH1jzgXfWzP4yocaHGhM/I+wF51eDiBFTp4bJpXQUNpgmjvgO8uWgR6ikFNCSxZDKyRlnj
aMxpybk/Ny0ASnIuShkxpkTxVhJ3Jz13T7Ydbiuq/g9GPDqneaxUHf3hbayeW6bZf8pzDAhyXcG6
vC+irTyL+vHnWfJ2dhm9nPm9HW1jHeXuf1/FjPfhiDAdV9UoJPFN80tUab//bvpxGkJqhvF69Co1
gn1BKp0I/qaw83iTkTc694AW0UhlT9C38alLzOrzZYanmHBWWsRDe98rbkcd99twGBJqbcH0NYEu
vBuNPLgXagpfeB6VTXnwm/7raA0+tg5U/i/XZz3U0etY076q/fbf/1yJTuBjZU8wa1zPf66JuLsN
WNjUbRviyPs/N/X0dIRKCHpB/gCMgpCLfRzMJeDOup9dyaVMrnFyZZP93YgYk1z8Ymsab/22w6hI
xW4DA23jZuwUTMgMH13OX9qXccNLEPet/lADc357/QiABY6AIYQCti7kF/tLGbCxwLuNceZ9i8ds
oYHUwfNzKtlsquw4yfCnW9kshaeh4R5Ni3xiO3Mlhz9MjJzAtoF+c3UpJw3zPeTMy3R5S9mUt3QK
gacgJaowasZDaOKzcdWArjoUWDfQM/XGeABNQ7dNvWDl9zDGEtbOWbHh73ESkBBg7SS+mSC0H16H
f95FIyFyVVWpWOZAIyunbdj8t9VOi/KS/PN8Kg+1knjbWSxh7lEh0O5+mXyZNs4jJPvdrZIsw6Lg
drLr9dRrQW1TA/VWXp3k+zrLxlVB+Mn/e5fvZZ88CDbJgJXmOZBudoU6VhsraIKffZeJsOZ/3kH2
uYVwb//9p6wZv/0C+CE7gEsQW3dJ5H4EYQSYoUKGVKvvGNdMtbm0C3cFnljZJ055KpQBxOLceu2y
NW+6qhBvWfhwd9DTle238SgOMRqzq82YOcoe8RPR3QDZ/uU2ckDeK7R0Ewp+jzV0UeFngjzSs9Cz
MxScGSu988fG5r++cRr0rHzpPQxbEoo90DCmYZnlircvCxVYU5iVG8cKkFIi3EUwL6rujRT3kBHr
zJf5joDc0XusYPj48dkxArR1FFC4TV+m39CnvymHfnwKu9RbTord32qJ5Z3kjKSy+gPWIzPqe37b
zC8WYJzqzpZvm76cLVcMP1ldRi4Tc72FvAoVdibF1nfukOOwNQT3ZukG93qPqW0IMB5wLn1vM5Ci
g8g+eOdyzvwABM1WOp5Ei3puyr4wsZHBgey8sGWuyH9rZ+RY7uRE2ae4EYK6s/ylHLjcK5Upp0w3
4fUqza1ZomXcONkBLzgyWfOZraf5oYB+udVKH1mQd/1yhhycr5RTLxeJ+cpqvvLttnKG7JfT9HB4
va3s+nD5+9vWbv6HaFv7YHZBKCggKrNvJnHDD9RwPkCOkEmOhFs0yte4jpcNSScDViVyjFreDgv5
cr8EAU7nDgfnRXaEWcFUGQyMKWS5eMKRUs6XffJsCqfh0H3jhzTfdQ4vXu/1/v6v/2gY2X/ZLGDx
kNZ36Xzo7HOgmuXpNWSf43ZyJ5ce30njUxHtTISBBlahu7hBShINBR+uUG7ewMAX98hsRltkxCAG
zaNA5sT9fAHctvr1AlLlXIAbeEL9+UZuLRQXZjNviByuCWUPPy3BPidozsOjNRCU+HtUlkwuo7Jk
IkfVefKHa7VYzR7ytE83UzH85Y16egrUIHs9KH73fSpibSO75GCLl/km0qu/UoCvp0TVIau64AYh
oOVZu4oMf9HN4WjU1TFYz1Ecy1FttzZiV2BoPP+ltlHq9gLjCeNmQFqo+npDG+DWWgX3XWkE91o8
LF2/UY6ya4D2QHRcBIseD+tN1fb60oWeuQqUsIPJjVpzabrO0Z7PCkHlnDRYsrkMDDGqzGBoruW0
S7+8SdtkqF7O18sBkrw4P6OlkhxCDIS2XVWSlorZTEVFflIV61sz2sMT0ozZCqjSeGNBqnjy2vxo
tU5/jjG1+vdV335fojex/TRU04Syr9nU24yPAUzbe06lltPwFVgyWZmrbMCR1jIHsSfAvsNhxYNo
2ph/GcigQP5Uu3vy7fU6tqn0yqY8dMUnNA7Ls2zoIb8bQkQEZ+b5gZaJPRTXO9lqMa6+R+7hrzgp
wf13SnEgKf4z3TiOcCz6XtnK5ONrkjFx3GAVdEmM1tLf8wyZfnRbb1m6s2wfBjLI3qTU+GFkJSoo
QULk/H3THd0UFnyxol4p9uih3cuqjDwUcXryu6o4yBa0+pltYc9+5nMZJ6qsy/xcG41r0AHmrRkB
mZNnSCg4n8qx2vVzgk32m2OMsEfjOZ8ap/jYb/Qqb8MoxG9VU7Ek/PevVBNzjH0JSufv1AJ0YagW
mqCGSWL6fVDqlHrdjLWVf61HTIYyD9nIJm0POGKDIh9QjdkDcBv28iyPsxqtwfrAJrEWyHgxeW6m
vRdRbAdoqyZIZ+Rhui5cN4C11Kd7O8J72c7S4Z44CsJrGKZf7BQX97aoZygmsLYu1oHfjCjTq+IA
dQ1LrTiD/qs6IwVBXkjlpM7uq8mYnTIAOq49wQ8Apx4Aigx/6JSkFxmEi+tpDrQuBysI650zHy59
XYZNrDb4iOXA8nJ5u4NhQqgz86o1QjnGoxEF+WIsTLERCEo+Npaz83S3OLdwA89RA2qyzuLPhX2U
KHb+V7CieDs4UzXWVxG81LzGa1gOVG5HaU9H6OV1L07FEMJ57d1cdu9yw39pyt263My/zZVdcoal
FEtPdM0GpXEcTd4OU1fMMpnpOk1hAhiGX0C8eht9bdsBP1HLmzZIQ5vHyeoXbZaWe2Nuya6Gt85W
xTFPtlhjfvZ32ODi2K5iZv7WJ6dQfHvR2rG+6UnOV18jJJyWfTNYG4ja7JuL0X9OjczAVzMct/mY
Zo8aqBbZn6N0uBmDKIIA4AfPRo5HF5bjLgqLmXWnmc2DNfcLsi4rhN48CDE2+Gx9DBC+88pBG7fd
0Fv3KDyHD02+kplGs9ZkQ6b6TGjS84hsJPM0DFcu0/xwVUZusPz3R8pQwSJ8eKRYG9nm2Y5O5ABM
8P0jNRh9hgDoZHxNA54X21SdnTwoDl4J5YiO5KXPDBr4sDoVjNc5WZKoO5488XaVnPuhKecL4MZX
ScqfZJfNfaCwO4xmwxR5GIWKggSRyKULTJGKG7eerUs9N1+nBQYMM0uFkyD7jB7JWVG65Up1neG6
QGBoow2l+6kEtra0jIJS/NwsJrNax40D7XhuRmNGITfHk0A2YY1qx04197IF2Tj/5IvXC2VPanXw
0SP75Lvhtwjvkm2KQua6NQc4oXPIOs7x54c+KcnOFvjXeZc+RQA5eC2SfriuRf5oK3rA0xP8/hap
/c911ylLTQ94pUAJxuRN7RaJiNVndfKRcGmt7++nxjZvH3OeKsquQ/Zi6G+w2LEpmXXBwZkP+BHk
O1UNZmI/OqWiTLFrnAdku3eGA7sAc6NUeoJu6zzH7QCRV0rcXBvBCO31cl2p6PZN4gDgKIMggbPb
vExY/yFnTZhmYjiO1jjNqugxD42DbCmbtZ6ADXN6D97DPDnxcGVLumorm/Csn2wRtEfLr7TPQVxf
wx740XroAJjCEPejKMM9bOgn+RaTXRRVt2xvwqOdu/bOj80zxmsUqGU8rqXozxYaqdxLoH6JyuUo
Ul6AQebI/jKgeGq+GTSEcdzJY/Vp2jG6LUNzE0AfQEMSMCgIsq0xH/y0qKn0cjblcc5q5wIN/rtL
nslpcoZsyoMKv2jreWgSA5cIryLYmze6ZxtYOoU4WaO2eRVO44Sgu+99dsdjMBNGVE9428mDJySb
ugth3bbUdCObeYMgW6Z5Z+yEn73a+hJryOv6ljfcukGePjRBssX1cHyR/eHcjyDLP/bbFENuAY4j
dzzXsQeEZ5ayKYvZsowtBy717ksfJtDrYlJRfFKNvafO+oR6jO/m3Lwc3Lemp4p0VuAOb+Soz9YX
LZh5uCp1uOfhxitKYx8hu7D0h1n3fzKcPaRfgVZtXz6zb5wQS7E8PDx77wH7AB72sHw2YwVaLzBF
cPpq8Vzq5j7kzX7voNb3ejlZvd8uRwNlIfsJlcylCKMdPD7lF9yKkRfRFdJcxq3ErRAJaGi3a3wP
oF3GbHY+mYgSndaPj3b7EA4eYk3koNgcUCVeDKFSoUBO5VH2CUuj9GQ/uG3+blomnuKenQ8QVsW9
M8fzRFY2v9bcTFnEOi4iwmiDe9UtvXmwnEErXmcd//0NoUkv41+DLp2EFdg2i/SnsAS7yvdvCDtV
srLLuuKl8MwORH9t4awSZtUVvggcX88tT4hth+zftR5gXS3k0OsEOfR6qARSL+gJXVG1Lm+6FJcq
uakq5iZ8vWQpt1xebhU3OcLOS7khs7r852jUpfkdkNmVBJ5IIIo8a+v2obLhA136LxiW/u9BOV+C
WS7TXLV/iKYaRSpYe1kcPsQRVmxdOj3pWsIzFaYKGY5qfHJRwkX+YAgOsdu/TlMmu9ung6Jfy4CH
6EJdeQJNtktp4xIJfSiTXCZ/CKc+NC935j0VvpZGLjfVh27XwCc7ukNzkAXlNOzvAHj3j2YlyqWJ
KM3OVWJ3p/hjsERfOX2qjeoQ1tTXIKyT2c/8xj97vEuvNJRRjqYg9u119Za39vhk1DBV6rGiXDc3
5TQdDBqS57Ac0QmB3051BVfSv3/L/pg+dMWg3r7+mA2rQAYnZY8rp8hDM08OrPyh7XMVERJa8nCZ
K+/5+tAoIn+9H87z4XU9BciwT0l8poSAwnwNw6vAJeosD3oavkypOW5ly4OxfPLiJ9mQ1wS2p2+M
xq1BOXHNP91nyGL1DyEWnkMfQizdMnSXrAzoMGhgv+1aYoT5Uy/Ii5cm0FMMoLNgn5iuvx/qMb1G
ft1dCCQi6oXs/KdhOdAU4rmuzWIrN5qNe2wRoTvLRoxoFlxuJ7iRTWVotb3qDefXTW4cqz/K3PZ3
XeWINRjt8NobBshjSOD7C3zp80VfjajwRe0jYPFhmYeITzbT5B4FtG8c0Cbj0cnM6Fb2SZunaFQo
8CFpLlvTaIKx9lDCWPRdwQqY57WJNZFr3jnYB8v/qVQn86BifoU0N3tnL2+DOxAI11bu9/dyRmUi
xJJnM/Fx3kqXtuXc9nOiRzY1I4FyEuNMkCBgvytMFP2JlnBLH8mhlw3pcy1QkZxqFeRDnDazFnKo
VtQXt3DM9QjgHcq3H6zzMesWuLto58CuO+RQEu2Mom+3GOazaO7LPUffo8dM2G6j78I7MgQDkQQn
EejUu+ZDXVLelf1s+k6yNYXqEgCCi7ZRDGtd6Z7l0lHn/rTqCiW90are37ZNZG2CzLtrkqHeS6xh
o2fxBilgVPbmJV0elNS7i2O73svWZYbEKsqr3u4hZ4Q+SvMGT/zVZV2Ui52u1cG+8b5/6JZNu9OD
Pakq2bgsmXJ9lGMe2nszyO9ycWnuu9qprMP8siqcKN4ZlMpv2TeCYopEv1c1mIi+kwzk+4KQD1VE
n9sALcu0KfMvZdqckCHy/rKar12GThlqKQVk1Un/XjcakoJu9uzHuH5m5LtvC50Nta4Y9n7UI3sf
2Y29D0WdU3CLkWmdef3B3CcHMufeCogBO/SY2YAPfnSddbp/c0nNDVmyyt1uz6/gzvED89vbCcYs
rz3g8S9DjWYflaCLUXRLnD16yO101VekFluhoOU7d7pwdqf/Q9l5LTfOM1v7iljFHE6VZUuyLWef
sMYTmHPm1f8PIL+j2bPf+r5/n7AIdAOkZYkEulevtapav9zkgxM9RLFl3ZTqCN1N16rpsjGtYKWo
1O7KxQFPn/ohnu5SxYVwcLYO1+efw6eBrirPhMujr2/ObejCy6CBjx2iJH3C/w3+4e6zi6A/6anV
OUMxBCc15IvrqiaF4KDBLT2KTotWLVTyx6zrnJPtm0i4Vo6+V9yCl66LcHjJzvW2FgfZvB7qSlTX
puH+2tXZybAltRnNLxqVcVvSO2uCb+FJJ418P5I0vXcVmO60cXa2vWMq/qJwkc8LK9S+pBmaVvM+
GsOYnUdAZrqiFiVCdsXoDW+LIiCE4VkOrDlptU2n1Xx5TNNcNpbvvFaO9X2crfxnmRgLxwN/uZiD
aadU9fiZKIBg9K6hzoag+MLtixrtWcoWdd1+SBu3eiziLlqrXZJspNGIWucO5YCNNMouFEiURUtA
EiUohitqOtxSPMwGf0haCsOG9DmNjfQ4V2W+Ki2A1JuqUbN1JDRfw5RkoGraZAzlqeyUh0SYL2eq
bhULpEG/3GWnbPK4tbcQ6Ck3iR9SBjoiiH0TRvHbCPfLnQ/t8V0vzio9UpZqUk6QjdIcYNPb+TUk
F+xeHLgKIh4r1G2/6TqJk9F5LXsdatWxhHaTEE+FKtT8QnW+yhdXh6pGHALlufMr/14h6HxurXy8
1ab642qHTNVdD+Wor2SfrjbfXMiRWCg4IAO3FPiTFwzKby10kCvP1otDNKjOSUNnFw4GkuD/4lEG
0FIMpflGXVCBzFO4MdhkPMsW1C9/tISNlQZYAeFZaMr62hK2ybaTnxlB3Nu06OL7DrDj5fdWpQT9
RyKhl+W6RIznFAlSyA7JfpmdplaDIwW9HriW+ydfafqzCvEgBffKi5lb46EyUlivhFdcDs42rkKo
IoQ1jcNmBX0nsPASBI+cWqdS/15ruz82B1RAFtvaByIgf/FxYGTbNoBgq0lc4zDO+rnLYJnlPxOl
a5jyRxJ6bnOWB9JlJ4QxrXXrN3eWRMPUDfngMGoJ3gu83KUznSw0/XQyaX4Q8wqzRZmcqOkrjT4H
w6wMd3G4lz3X7qtrqFnZvTRQNDgKV9VBJKIvKWrZRYWqr4mRNwtgwenPBlSgVvg/ncyNyBC07bOV
Unw4aN18GGGlv3UgTO+WLBKV1QUhlEY3nj33z2rg1Dd94P7Rb8I/dCzm4jMLMuPMy2epwv7zJCMt
BdTHHjQZZ9mKfedN633/EpfRCYIu+64qbqSxD1pvRdo53cpmZNjtNo4cHQ4uZrMniq8cXXEWluuj
KKUVMSFNj1QhFaoH1SSzUjuaDTtcG37y24MsKAmeYamkThGd242KIslxEhkudtPbplaiH7AzZAse
wd0j7BLKtgunaQe0qT+nM5rQ0iVOiLYA3/lAroT/SB+COtSz/r/EwP9ilQBFZxuOSjW3CxbFtoy/
C3oROs0DzSvTjyhCAaevuntNyNYkrZ7clA1yBkCh2rPsK50GYuYKIhfZlIYZ3rm/Ro2KBt+R1yqP
lg23wLx0Rw96DhNiyH9OSK1nD4YaoJvVQ/+2cIy2uZUHP7Og0rbUb7OiNLd54Iwl5HN6c6uKg3SR
TTNvGSdPr4P/GCPnGaf6v5S+XwgWit84Fj4vh/cQZVsA2IEU/6/Pq6nVJhwyY3jX+zzboJ9J8btY
T2jiIM/KMOW1HqntuY6ceC/7IrGoGCoLA3mABgk0I4aeic4uidwjNdDOIekp2/fh2VMdW7v766zX
U2RvhXX8ffZ/9xt0NExQiN3KPKUFkhsqYwJrclssm4EZJ7dyDy2bUEnEfzSl9ep8HdsWcDb85Xxt
BlTs8zZTfNghNefgFkVxh4zaLhOJfHkgXm8sM88wtgRgw8d09vI72zEgD1erzzqZRH1o3j5QYKPv
IHrNdqFrJuwLDGMRj739I4Gfm//2DzvplEWWjvFNqfFItssGLtExzd+CiUe+Eo7aVjbz0XmiTDR/
QL6sIolsnAzPyN6itGh2odJRIyKbsSDeGfzpOMT99GLkP+Nszt+GFOIMA3pYvtBMTYkI6tJUjsOk
hHUyqZ8N8xqkrzqyneAO5GRqFgUbeQeXpuk9FW6fP3ReXp2b3jplsB+tLSuOkO5KtVU9OhYpjdK/
j2IBbk6qCLqE6j1yC+PRUGNjb1NgummsuP5wnU+ldcLPvwb6nfb6X6I30B38z+2nBegWGJdHKZVq
gC50/47wq2qVF04UwinfkbrrRsTTsyFSbtTBCt6izKNogES269Tg9WCvWsj+IO6cDaEdDfWZPHzz
VARewBXYJ6AjcKjUqLqI4Xlh5bBAeZB2iiYPAng940Hd224UL9sRbslZHT7h+Yt/ZeXJs8waYSQA
L07nu+9Z1pRLnWT82fQJ0WVqVR3atHdutKYatm1tzvdFpQUrfdL0VzEPPIjRr3n+mkdXWFHC5BaU
JcVp0O0s+iLuT74xH92A+l7d1Oir4Kwhqht0R8TJ6qHrTtJLdsvm1FXzDvaHb7JfdkmjPEx9RSix
haX7cgXZ2YgpG23sF5CmUPArmn9czHXQj5vi5vaPvoynz4G6/5U1VM7XTclLWTmKCBCDwfwsprn0
SR8InYtVb6WU1v/LXdcURC/Qz/K2eRNUMCg290ZKOfcmRtAXMrWU7FPCuvMQl3p/ix6wD3Fxp/S3
so1IebBsoYmHg3+C1ZKcKjBbyMMGUX3u2OglOl3oHGcT1mczpCW6YBnQFg1kaPsImc5HdQzgzDGz
X1ePwVJ/VXnsrKkr4/UkRup25lCcX2sLOYcnJkqJGUELZh2lh5lWya5iUcmCCaPso0Bt3UAKen+5
UuZNG3hGZiKseHjovSJKTw1FDYdrMp5lr46wyVrzNGd9mQEa6AcDLNd1Ukeb+eVHZgk1OfdvzqWP
TnBw41pkRJat08ZLr/SRd1Iv14EH3zyMbfYq3eU848zniKSriPxyJz7PtRtF46Unm/JQBVSnprZ+
kKMCN1B2dcn/RN6V7DP0/CaHXeMk/SMzqreAD0NW0Uw5jf6HSC8eXCpH7upKJAFN8hniYMwjkWmE
PNatbaFnPSqsxiMne5AuzewYvKlEJFzXkZOMzXaLpMZkNek3SuDSzTgjjGcqevmSzv5Oo6zkG5TJ
zQoyBf3WGPrxrPT9p1b5ybcgH8CiUSd7cgMvudP9mc2dMOT2+KuvHOUh8ouESps2XckL9FZ2C5ro
bSp6ivhTpds7vDvW8iKp/wTBpPE+tmO6TcvB2zaAz95AwS1B5fkbPW3iDXEw86y0twM8lNWyG2NW
yIUV7zWgbY/KxEdWQiC9KMdIrSgCI+iqBfmDtGp21MPeowRb2QxREz+gJ/FxmarmO1wBITu5Xqc+
6iq0JL4+F/B806SES72LI2t38YVSLF1UGhp3fmN8l7M5JTQPnjlAPECt9aOujOY5I4MobuvSQ5Z/
mVVhcrlVV2kRLzXgQDOEi5HOPCaQartBLGA5Rs0/94yUyCr2ARDL++gK1aRwIf+658F279ouzS/3
LL4OlF2ijC2vmlpIxc6Os5MteRV536Y+DJf7+k/3LAeNjfK/7jlI4KFtrSK8a/NxMyiJte1qD1lw
qgDWSlei06MA31nI0ymlJmzZtdSaR46FCqOwuNA88qVJIRK8eLYkL5BmAWAHz8yNHDiobb7xI/c1
MULUmGWfmjdteJCnl162r+qCLKifK8mKGJI+Gclj3FSEBupqXIG/Th8BRqaPVYZYx+A9SIfO0Y01
LBX1WjZLNdHPDJaOckiWIh09hEO+kX0NkEri10tKeaZ90aP7Jy5zMaEMtrI7ZO2gvUof1cBq7ybN
3l49sgrmdE/pip0cQMLLI5ZHwGlZlSW5WmaSQ+tgdBaA+pu97INNazhMZvw+VzNUawYUV5rqxlCr
jNDhJ3l2DEYUEALoyXLiEUlRP88IxizSsJx+hvMmhZbl15TO3wc101/cYnBWMfoIJ+r4XPRJTGer
QTn3MPqQaBL8yj5YGt/mYhBhkC1PBP1bbBlgUds5O8srw8dj3cQxKAjq6Lela9eQNSKT1MbhT2PQ
q3VoKequt13ryFIm2JhloCHzBpPilFTeUvVd9xlRoco0G0oPBu2bG6inIitRQBzV+9Ad+ZDjsdqE
iOn9ULrge6VCwWWPagKp6OQ/wlqnEG1O1DvXmL+uHeR6CTPH/7hu1AXug2/NHmqq4fDSRQQ2dM3/
63pDFTnwIzblxptKiPPZuG3qlmC3n/qI3/aas7KmXvumoOIAN2jz7kF0swnradypsHC+eKZ9U2Vi
1hrOMkq7u6Mx9tpdHiXW4jJS4NbCanr0PZjFHTPp13JAlm8p2nM/IA9JN1o7oNUCBO1p9ux7aQe3
mC9rrRpOIeHBk6MQ6LsM9IKHGRLBJ3527X5Uw2RT6TCLQ812GWi4/VrvZva+ajc/DmH9drmRbLYQ
cOSDS6ahP+pOBdOpuPVogMY66vKX2Q3RGXQJK2Zt170TPlpIB8VA0RddgUzUJVdnT9CXyEs1FsTc
DauGe6hzu4PdqynMS0ypWM3G46n52rEv3bol3GUhQi2vhcl/XjiUVVGtUI1MDwG8Mg+2goaBvEuW
/ASKWPadbVTYbn2thj9LjKhRWtYBML+3sx1sx7lE5mKAb24u9L0cmWSGxUo1ywA9KN4dNJ/6YuaV
9Gxl+XMF8eYicqtsVwRJeyfLUOTBalvExEIbYjdRlSL7tMB5VEZX34u3aY266LkUBzdlbVcZMbEl
8XKNQDkgQfY9pObz8kItM2R3SfWimyv8pVefho8Ty8mjbNlj592MrgiKFQWs112s3aCpjFZVGT6n
pqI8JEF5i4Rv8Do6BR9OktkoCETBa11r47aDh3AtrXYWpCvFnHqCNlh7+FnT0lVPsiVm1Ac3eM7F
jP0Ml4ZwsiquO2e1RY4EREayNt3ePZCJcg+d1bM67atR3w1Od6cLQ+27SoXI0W+zAqUWD30b/GoM
rkdLMtBjlv7P6YRU2bKdxx+B9jEgVrNDvjBbWoVnJEAPYEwluIK6EyhM6rWDdKujRXlqrCI7z7Ua
Ao1X776ccwVwxdhBlSwH6zmaK3pVtXvQGkzW5I+BrcYPaeSl58Gy4MgNvZ+dnWLTOzdb623D10xe
iHT4965sNcKBgHyiLgKziPTLaxoo9jpTPKJiolkNvsW3ICkPsjnCoR9ReHU2C19AiEk4THnyGoTE
x41SRWbLVZNX13Ldba36X9Y4HSFazv1pL6296nwz0Va5k0OVYD0b6vhSw3ZyD3DkWV4ny83qRt5U
JuanBuvfb0pas1q73JSiQGRuJElFpoLaWl8Uz8lYn2zmQ4QQFTuZS/xP9rmhKKhzZf2d9AwUn8oK
4eRcSuh+T3RxknNGwgn6VZGuCNbUMy27zIsfAyubn4GBrQl2d2fZUoeCJVpkPciWqxl7SvGTSws4
3MEIiuFe2nwSkelUuHeyBW7wEbhocWn5hvHajY4G2R5XyIPsUwut6OTM8/ys+uCNm9SEOEQYXRX9
H34b/kFatSyoF7k3tRDvYgUmDDk2Ihe30prznifwbda3F6tt+fymUucGvIX6bJMhoPD92Np1sqeY
r3iabSeG8ETVhDwk8K5UbY9u7b854Pz4FlcJUsq+epZGteVShdF4Nzkyqk9j0hebPB4bURZYPA2+
kR0oLoeyQY5tV07ipk/SlexFsiBIzcJduIbd0K8NCnU30uo1xC7Bxab10JxSwwxXaZJpK2rAm5NV
FVCNdOI0Dl30jOIINVPZWYVU6C2qRruPM0rvqbuaIKoRc6goPaBX+0Zp7J6kC0qZiZ8/at6Qnaoo
PKmKphTLOp3ZsGmGs5dWK2raW38ijusjTvAo+whgf1gkZw+yC9JdJFTERogELxNAXrZr9KLh6cvs
o1baGz+ckRUSTTlChxAk6dWz7NFC1nqTlVKNLS4AsfFwTw3YxV16DKPD166kjE423bDtj3HRn2dn
/MiRiDrI7paQzoIvaH8jm0FTmTc+bxi4nrmuPAy1/mS0aXqUV/LmtNmRGGyXVw/VWo0DekWZmd4P
5qiuDRUeMZ401SZvC2clB/akFs7Dz8tf25CRW00gnoRsc/4IA4F+l6TxVgf0dvlrrXyGnUyd9a/b
dwOTPZD1Sn1BQKZotpEVhCz9d1IsAd4GAMO9uXbJs2SEbEGHqkS2Ll0DcppeOY7bsOq+cmpNEhkg
l5DWG+EdD8vRWadw/F+gRNfMod+4ZzXK/S/QRdZQ6ADH3Jcf0urDpnOcDmH5MkKGKNCOmpW2RysJ
s1UypuF3BDBEpdDVrpr9f7TL8byaMzZ/KTpAPSCzCh1rktvmvJCo1WtT1tFfmxLgWgjn1lZxFpX0
V6sc23RusapB20BGXHp3jaH9qkJjerPdELGEukZQpGQZxqrtONWpd25ZhUovP3aepwG6xyAbvA1Q
Rsbo2nOPpsgD9F7VQ2ogOp8m01sZB+h9lVSCdbw630I+LCKHixBeUwBjZFKg4adKQ6mzQ8jWJ0G7
A+rB3y6RyKAkEKyvxrAf16gSgYN1vPzeV/R4b5HXO176qtwdjvbYAtDw6hCJtLFW1zoImW1vqy4f
WkwBymyqWzeHT7T1e+NZWlEt8Zalq6NygQbtCO3PslSGwl9oeqEew8Rba3U73RviMGXRdA+i8HPS
6+RGtmS/2+lfQ2WfPKi2MoIYjxzSS0lPCSrF1DDf909W0jWCLKjZIJfWP5mK5uztOIiW0gpNNFnI
2qT0DaPsKoGXeoaqPciWj37lwpuotEZ6+c/ZyPhFQW0/yPSDkhw7PQeiJHIWA7xke89v1T9yFnag
5EuK0AkI/c5jeMmxrTudVHl2ug60J0RZZVMergON3CLvzqBBXCny568ryQEoiPm7QndRrslZJ+QD
CSzFDJydouQ6dF+D/b/OWOFTWuG/zGpL9IhIGlEKUz3blJcPVW8dZKsbFes21IxvsiUPjqkhZKDm
BsrZg3aGLjY498RTxWA5DWI+ivh1Rysqfma0aJmxDS3rQKFIeLbDjYWowoFk8Ysu/6R40hEXC213
rYqPTx7iur6FRVM5yhZVEdlhHLQX2aohqjrUhTsja2aohygItcsBpPrXmRV53RbJrHfpkcLyefGQ
zSlNl5ZZxkfK1VvU24fpYwZQv/BSxTnB0+zdqcKQCQP62CYMkySAw2IgaT1qXyPi2Ps1l/qu9610
L0lYDW02H0zUsGe9OWd5154dHu0QNhBGkQ6ybxgRT1bM8mtQQ/n/g+NtcudoW+PSTvToYLW5eZKH
wRupap8RBe1r1HFlX+gmEABNwmL2GhLnhNSkn7QqQ/PU5z7/bSsZj7lnwwdlu7eDDYcV0pL8mKVB
toVV8YPvrhX0D2FIyVXuDfrj9SxArBnmV/qUAKuZeH9ar35jYR1ItH2GArJKcJZacP79J0+L9HNV
eg+yv4bpgLBZU+4AkVTvIdskuG/tl75jwUOeji236L8Oz+GWp67eSSBsJ28zU5v3ykbCZYnEWS36
5Jnsk1bpN/R1+LcVhqmvsYgu1ktUhfQtMpzBEWwmoLWwHm8mMAiy69ovzwrU5o+dazZbz0rmJzP1
j0pZjT/ECVoKgzwJq68epzZcCC+DXnn0+U90cRfeKLV2n/rsISL5n5OnDXS6gIymgQAJ/2xbHKTB
mHUwR/+McPlLT3aWgWeEJ7HeuQ6YHL0Y2+0AkfoT/0pkLNMgX8lm2ljtwSJss5DNZkzYprFSCOpI
75aGom+GIY4fpNFTCtSn+eXdKq2hPcmJ6xhtL080Q5uJvZxYu0+E9wmuc/feolyvDPXxJKscZfGj
CgSoNxdKWkK6ZhqvyBfOt2g/lmB5U/NVsXOitaBsd61fGa912bxPlpHeB8Q/n/5lkKJN6iovdPuI
hIsCqBPV0ZmCwJ4TxVxF8gTRad5Y9s42bGuTKXq+nTI/Iz4OpkI2jcZkZyVevrLZtl61nJHHfZim
1ATrhiyGBH2qaleQercyqCim/lXTjrlpTm/SKyxJntWlN7557kQEXXgZvSK95OB/8zKQ3VjlGgqV
tZb0ryaF12KGskXARl5WNv+6LF5NOhSbShm01aTr4Dh+H2JjWxBTASL2T3em8R5fUPMGyMMqD9JA
mUR+Qge8O6hl372hM/AQ8p55jtoUGaupsjYJtA9vPVDKtKmjz9gBQQV3kHuIHUe/G3sTXRlhECP9
Ok6eoRH5GqmRvpYjpQMl418jKz0zLiORWA4/q5SUaNHuIj+uvgmYiuWHv4DyEX0pe/vZQmZyXfRD
BOhdSW5roU4PHLt4JNJCbsvpYXCBHkWOQnr6vQvn6LUlGI9gHVqHoQmvBJz19dZ3QIbFDUUVQZZW
nxG1csTuo18owp8hsW3e5sirVrEFdRgKEj0qMMU7i/5sVY0msSjQl8ugndwPFpy7aOqiX5qlHZK4
1t/zTBOVJFYE5sXXd66b2LvC0EgSRcQCLX0Y3027OHoe71ZN8d87XgidZnknv9KKp96JkHeeknSn
eUXxhGq5tuNtMS9LMyyfhmlQ4RlHiUz4Sg9rdHfBPKX3ssuuvWYZu264l/5zAB1ilWnpSloJ4sNR
OToP8lKyyw3HFXyH3YNstaHhLZJIDW7k3FFUKxu7iK2VbNqokh/7oPyQvmOR1acsstSFS8kD2Koo
eyJ0derTvPgwIuBmJkW8NzWc1S/anG8ahIA/Jh9SOr7FfCnKXH0r1U/prmhutB1dFvay6Wobp2iH
98Loqh1MoABUxKRTj5SxGWeveZ3p+0IP0Y0Tk/aKdVPwY6QMtfXWsWHuy7pIzkiIOsvIzFlAOH0P
fXLv8yqseFcTTT6XbZHehVO/Jio/JKhV193O7QeFBKlo/38OvkwlrvavE2hBj4pfW+wJeBASbYdl
rPfec6zlzbHTSmsh+3MggasyGIyLW43G+tWtddM/3RBxNPZwSNXHKTJYbyxIIv6IktZbNAiTHLp2
Nl9B4BMZaKIXVfXCO9tGK0zIWr6yPui3XpzDcCCaNrLvi4RAwUE2feO5D+z2JQTVdhqzALY+MVlv
WwsEOlZJiYIGlNHd96apV6qeE5xg+X8bQ+T7YRpOLAgm1XNpOzCtJq1y63tUWdXE5DZGVCoAOrUa
/FkSf1g9qWA5fk7cRTdE9Y8yB/w3Ou3wPBp1hMaTB/1AOSGHHkWgiPymvcsmBY3dJESbLGp+ZnEf
/grUnaUb3Eel6c8ucrRvjvjtKWVhCN1rbWuYNmJi4Rwemz6HuR4W2idVPCjYvY+fit1slIqYmBl4
/S4xVH83Ib27ahvdEKzI7q6sCELI5mTwBIRZAtJ7YVV039jpCBVcmkPArzRD32ulIj+PwutIttzI
c96vNFsrHmnaxcXZIV29q+y4uljtOmh3sMrymQrnsIBmu0nD9mItbbInsKx2l7GGP2Y73wQ8JWfO
rDbZda4KzlvcleeVEbrmynSxokiubINeUy/WOY1Rv8ozEGDiQrVDIiSqDONipT7c2kKPZl2aYaQa
W7VFxFrOzLtN284daixybD4O81ZH7vZi1Xp9hHS1MpE0apD+KtsdEKxnrR0h1636rDnKA//er7PY
gNpvHg9/e0i3MISVjkReupXNpkTqKw+tdFWMvneXmTqA4rldpn3p31FxAVgrJLm5qYJwvnRKP3kI
ivjTgYV9L1tyhK34hH6zYROL8VfXGMXTNehFti/iMtdDq6tPep4ON3K47G/mSLl1Q3ivqOMH4CQG
oAHvrarahwpXTKxlPHwA+BSnzEI6/noxv2ij20op7hM25H9cZkACA4r/PF5L3+vFHD3ZA8UsD9f+
LoBgXSiXyitf545y3V0SGNMucziPvqOVxLST7nJQIrM7hF4IPXIJS8I/3WkaWu1CtvUSdd5/Ti1S
aQUvXgg0lAw5va47XE6la1umsN+3DULrwvIfpmvTiJK9gNSCuOQkvO2gY1ck2+akuMsg9+BsQfRJ
MZOZOiLN21cB33LZtC1kbBGTLI4UkAQvNcWOsl+DUHhf1SrLWJin3rQGoWW7cbtjWHbmc0Y0QPYn
mTfu51BI3MjJIR0nRxLBiE98YhVQYX+Qh7KNvUMtDrLZtqD2VB/aHtk3VBVJanL8VJvDAktk6h+s
fZI2q84z5ltewiaxMWGwfUTbCXzxXpEAfIm9lxaN0nbpfcXkX6fyfO1rmBxwGVsHQrPVHFPWRs12
mnTlAKQhdc0Mbh4Ok1CMG8RBnsm+iIQR2lloyf5lCHkl/zEsVuAiUJFS/qtfTiKHkib3NzXL5csV
/+1icqxWe+BEVRGZI/SbAjDbqKJ4X/IiXZmTLnRKqe16eztQ17WkYrr6DEagLlVPGbZ648QLi0Kc
R0Wvg71TZiiGhkH6gvjJg0EJ1fe58WO+Fu2fHl7Y/hcPX6na1TS3kLV6enbwupbgVRvkB111YNON
zf21y0ljG4Tvb5friFpPuh3M2kdXTCL7L87OpDooV1bq0uq69n4qeUMDviTWSOzEI91XO7sCGig0
7K32/tJZ5lTb65Rwyr5CGJqa4l/22OpKTnMxaA64VGqX11cerVGZ1GWa+t3y2nch4JLtv1m6/mb2
+sMu/ZsGqtu/pvt7Itn+z5xekvxLUnzxq+PFLoe4eTUu+w3UUIB4yLgg4hWg7jFOWkZmp6jU2yqG
Zd4IaUoLmoB6twrQNFhY/Jc3stOubYOwyIREa1JHi9IYmnMFLnUBD5+zd72EcMlQJw+6+yZtsqfy
/BjqBi9fXvtsKzIXUZ4K8IxVn0OwAufiLN3lAZA0y3bVdS7XkH1mqMbLxAmbnV64w05DEZUgfkbV
QzSkx4bYxy7sptfKLzQkYaBYHRbSIn2oMm+Xjdaj7CW8pcGhBGVT9AbyX0L9r7CSvnnyszhbW5VK
xYAbPELfPb5rWcI2zcpa8tBVvRlTygunvJluEEC3tywcg3uYTmuIzEztJWHrvBio8fthxNC3IIEW
LFJ4b53R8MAsmRqSgVH3pPgk8XqjTk+Do6Z7NUXDRxHrLrWoirUxTuNT2cAJE9mAMDU32V9mgvyT
4Aqa0H3Hzy/N8hNanavCaMtbw9LJ46IwV5Id+qctz+ShiZpiZzbGyURI+mj/PhBaC47UUCiHLHL1
reo279J47f/Ldx5R5QTb9q9zXIeGidvftJm+lnNf++XZtW8u3egQuY/XnqvrtU/eTDIfdcWlsE7c
rPSi5C/aVnbukHywmiPi1MVCcQJjM7pZs4YoD/XW7MFzWutRKVr3qcz1+9KZkjuVROpT02noKzpt
etsPmfc0+12zIu7i8BlgNZvB3iCcJEqRaHrT5O2pl0uXcqa4r7WjF4bfpNGiiuzs83NhzX2oE6vc
IyZMuU0ij36UUVWT9GAZZFueZnyJbkC0trfWOHrPme988KMcIOynpXfaY5arw92lFZoEttzx/tKy
nV02F+qDbHkJERI7Nc+54byqejGvs6Gd7+SB8mC4/31DBaJAX16ZX4YaRCVc1a67blWrsxeptGgo
hgVwD+6uM1RJDPQsCLc5jJ2Ha383lN46N0BfekOVr8AfmusWThz0bmCLNgsHKQkTUbKmL4GWiINB
VOSYZSSqfHYjrErp64xga9QzjPyiJX3R49MXtR0lO7uL+/uuW9mxMh7UaBpWQiP1M16xd7Y/665F
MzzJYNJVSuc09aTVpKGyeDIZjfreD2gz8aL56WXUsU1NW9yg0Y0Cxx+nMdyUN6R1m3kZBzr08Jpd
rtmg+HtBGdFSS3FvW3X5BANSQcYsh8onN8unjAXOtm7sdiWtmTNax3rIXghGp+2yo/bO7aIGjQOy
s0MUzghjDbAVBV62LXqokhd5l6s3DaR9l0OSD382P5UZ+elcU4JbokLBrTzz5yL8oykNf/WlYgSa
yXGxkEO0uV3zbLF2NXmoMQzJeEwZXHGhWt/2QRQ/aFbdL8KqqT6b3n7yRtV4SrrRhF/K9Ddp2fuv
0NUTFijrT3S3O8BaU3uCX8Q4jmQ7l9S25XdICatonyLwsUbqyL+3h8Hfaw0M3Waj+/e6OLBrqk6D
Ya6qmHD/Ggwsi/RmOEmjdOMV/ZPwdXwj55AHKIABgQcb0lTg0kJzfqnnahOYxvRhlOWw7kikI+Xb
xchugQj3Bf1HbMTRCWnuYAkZmU0kgubVEIpmZrZAnwxEAa8GBX6RowJw06lyiDzyxnkzAn9g11Mj
n1SWCM51n7bohqrX3nciONhGbbUAwYzesJopBxeNtgMKYsqhAXm9HgL4SqRB9kkrumVI+Mk2cNhq
6cFcolAad+e1IMRdx4w+1Sk9N1UFvzTQrl0zwwyfVrnyBmXuUjrANpOsuioxD3Kkj24W3Om8IBQ1
P2eaSn73grXxWou6Tkjp72Lb0tEL1IZNkCnZH33SWsdhtRThjM3kTX2yTtgZ9dPo8sVkrDxYdaqf
vOJJNoyCB8QiA/S3Hwvnh1NPXbJm3Z2uzRYlqeuoSowPjBLVz8l3ttIgb8UH+7AgAx0tJB0UJCoA
LJvwZSrb5K4vIZ0koU/AGa22rVM1zlq6uT4pAkQgeO8K6/95FKzF1XPXIWlm6P09Ej79PdUI/T0U
PHuPTNLh2t9FOYnieUb5VLhJQ5Kq0E1SmioHyX7+3mk3oZtLiMsxUOEi3OAPrv2qWupblhbmr9jb
Qknm/FSCJgQa8v/oOrPlRpUt2n4REfTNK6hFtmS5K1e9ELWroYck6fn6O8D7XJ84ce8LoUyQLEsi
m7XmGtMV706Lpe7goa/DMrc7t5U7nFBmGTdL4Gm6PZtP9AP18F8j7v/QET9Csstw1l4fOk2ZPCaW
dHEgLHL8fOj7OtEN0w1DEnWlBiIGbt3HDfuzMX2ocTnGKlVBW2vrX7u2qzysy4+fiV+9qhH8rZAO
MevRXSmfEQknL9uB8hlll0FVPmxN5KJEBKJmPjYZNYpUsz+0WjffrKUcXnuy7oGLEvC8nUzxVjos
CWSd7azqFBPGlsaatOCpsuyT5xkd13Zy66LSAqmtOd+2lhURY4jah4jtTYVT1FiGG21gQFC6w1CB
WMSKKviiEkDr4yPb2tN6TdtQb79EZuWrjjudJSXzL64LOVJXdPfAknehoBZsl+tNb/Pa2rpUXcf3
sS4et+tbfrJHID3MOusVLjKi+4Bf+HbSo5hC6juUYnqQTHp6tUHljKuLbySK+6zarB7N9JG8lLrj
DY33xcKaBfgp4+Z9koNAXKkDVCxncInK8IHc+iOG/f+UhzaDzd2BKFTMM9nWonSO8AHhtmD5dTDr
ApGAUBDp20qQkJ48kY49K45M717E4I6vxPjDJdBtduoMosk0djVb2ev2SLGQGzVC1w66zdeaAZcL
pEH9cEFan/gTszShWCJnTMmjGtXB2Ebmzq11orj5qiQ/OdN99tYVkQcEDhNowOdIdUNDl0vwpqfR
xc2yIuT+pzpU5r9WQNmzUI0Ys/fyOx7nP5Ms9o5RqnnYKCjEttgOM0um/IqWNyudi6O9qhncdjpn
UvC/evbOTa/I2y1/LkXyRImXd0j6J53yYgq5tdfe0H5gE+P6KoqwndlHRDspspS4+gTqjPAH06hg
GLl7iBJUyW7p2sxXRK8+eZ6KAw95Ql9f8GFAXdPtET07SijAdu3IdODd1TMvq0V2mZAtYj3YPfaE
4zGjSH/nVqUhGDS6fVxrzQG2aemPJgJTmFGBLlKETul3ze6Xn13THyMrPbeLdTOEVC8eBgI+k9Ow
91JZ+cCT/0b9T1mVKWb33Z9s0vgs2u8Vvj2Zh8FwiZhEF/3BoOpYR63mj1LUvq58i6s8sKiM99lj
P8o6MX9SSmaL/GDwyVQeJoOT0/5RWSbsLPOdaoAmRHLM7kSmqm9SjnZQFfyl9aUqEFhZP/RUXxB8
s6b00hr+/DB/h221FxUT7FwO7bkR+TW1UVYveCDvrbw9yKmmlDMafipjVb320d/GywkkyvZNITrK
OmG5ClgjAYVrMOymgsljcXaqpl/RY/KfLE12guU7I5Ec/xRZLK/abIy7oXjth0F7M5xwQEEZKFHy
qlEXssMREk9yxgAinua5ltXVXKawhmj6vOTldYQ/vdcokdkvOV8Gid7hiKmNDNP47DXYcevCPEe1
NKh8Ge/wCCSLz645pnYi/GHon5B+7Ew5j6iQzVCrXbxy4S2itOtfnKUmYTnXyw74hwyTbDzLHm2u
ikcEsOIgU3r1NI7UmNVmhfAVXVdUe2T7U+ctxnQVfXvvhuVg9Qzn9tV1lubZMfdJ39jHrqc+uUpV
QDJTkFSufVoW6hhMuCywE3AsZVvuYqkKEbCJVmYky62mm1FxqGGGlUHIKiLV983cgN7PMY6G08rD
hrq3wv+vc4uu0lHV9nBErXmuBYEu1JFcur2Ktp3+fIG4kjgQ6H45LeORYg+8QqWJo3sH5WQCWR0m
XqofrF69qbpoQoTkC3dY6spbwf5414K0O/b6/IdJzKZMZvHuLc5wgcLKwGf2i0NbP+RKFQeRcPZu
Uri/nzGA/p65bOBmp0n9Sv8HROALXmO+Tk7vHGOuvney4ZfAxTZPvOVJmHYaqgJ3BjLwUFoCZLPe
DSfMNOjcA+rX5LVKl2Zf9AiRZf+ndHJCGAA0YIYJsV+U1L0NMjqXi7vm/P0kmtOLZvRvlQX0MBPi
e1cVwC6ili+v1NA8RMOjaicDKXwS1Vpbv7Tp8COWZncorNQ+5jYJFTH2h2iQVcD7zS9lOR29lA+k
FKXn4608PDY1H5ZWJK/lSF5fb9i6RMkxz8rDQkD5ZCftQ1nW8oD/3dsIvSrJojJcXJJrRewJMpr5
oaujBynky4wPHz66w5OItI9UdwjVtPKist8I+mUY9lQuWqGiA59ItNw8F4k67mTX/E20uvZN0Hmq
/KvjsATkIZuCpi12XhTfu8rQThmeonGPOW7j1077ohbJe2OqKZTSia2vW15Tx8ZszxgBWsdoU6VX
nimJL3a5m3900gNIkrtz4LQPAnsz155tP/EqgPKlcA816Z5rj2RRxm13rahpviylOEQTayjqblTf
UyBkEdPPQJRaH0YdU5FFyOmWqN5pLIKOCH1YK/MfXDJ13PO+W2P5nFvGeIargAg/IV3M5DwFs4Wc
Dy9tNyAMjXlPxc/fWSvSi7K5ZGPHGOxO5sGObN3vlWncAVp4L/CeR7sKunx2vV0mhsIfc4pTEzyI
t8OQWNmF7OilKKUdIoEqkfEOL25OgQWRJSicit938m9mWO/WOP+SekcOLDUfEGNfBFWIwFrBS9oQ
sI1IfmtBDUN4LV7dtLeucJCwfJeFPIm4LZ/KGR0eRJF7QuG32ZfFvmRRt9MpzNqBjMJvTRvR0pYY
zmltuW/0FVFTu/lJlm78kCVk2drRSC+LV1rniJUaLI9cC7PRoEIzrZZLneXjqZqyGUMa2zjiTDk/
DmkZs5ilrBV5THMYxlFHUt1qe5FBESq7ON3H+Iz1lPWYiU0yde6tZ0+wJK4aozqlUCGgLxRe0OUq
eXOsxAMrSaxX2/BGrImT5q1tT4Nip0FVZe5bR9I+kI7Vv8ssVXyoisk3Yx4sP0NR/21p2DlpzVB/
KA05US/vprOwTGtHcWrrdwyXH5NFpU9KXcsHZcUd4mS0D+hU4Wn2sKmZwHq/o1TrY7L7HmZCon7U
qdXDYkDAGVsl+uZ6GT+Ip7Nhy5vhQ/Mi2ECopD48qyW2uLjyI64ZIqaoaD4oIZt8bTDlU6wYYTqz
QsJf0iMg4US7rZkli36tFKqIpvRj6fIVdIOXTDzH3aExJyZZ0wxTmz1xFJvDtevS8dryv14mVx4Q
nLFXZgLaCa+k1LJwrEfW2kSUvCdlkcprl/ORjWYw2LxLEWV50OfT6AtFy/d9jMnykvaINBOJ7Ddu
+YVMphbYSMYPqqrgWNyBTRkKUswtYN1GBc6sLvNhyOIOILmwg4YQKSgfo7g11uj4c5Ib+5wQsG9g
LKDXuXeHmTMeFnEd8mY+9W0WXTFKvkLbeUCz+FakUfJEIBUAF5sIlhuKetPiXnLbL0+2OTNh1xI4
igpUfEjWRXXETlYdsj6gmKE7GK4VxD1eAqZq5Dd77Ouzt2huqKWLsRvF8qPu60Mn6+XYtCMrCuG9
Iw7e9XLMKHzh/o8WFL9z4yb8KzbaEHekaAS1NpTpKE9jPyoItGJHOjPkU4yVZZQMJRElKxhvPsEt
uerr0B0XBK7sspcr5HenCGkxcScUPhAQCKo+soLeKx1fLWsSkUwPHYY9z6PwCKpbuL/3hvDHmqBG
7cXuLq9j22/JLO/bVNg73PmGELah/Zgl4B9EvqBbaAmXaSYDasUSGmxo9lAZDSJd42FWOms/WNjN
UNvRYBDlWLyzmzJMzUmb82uitNGl41b1nVj8Mp2lDyyyjKdBNR7SNCOEPDvaHlvZ+ljHSRGY2Vtr
a81TPE+6T0TtB6M3GeYxmUPwlcM84FDUxsoN9EB/nexJ8SvS9Y9gK4CiYpfae6oXph31fDVhnryT
T0S7ETf0CH9q6ZmnyhLR0dE0OAyAMXxB+buq5VfKGw/8JKZr15JtzFElhnHkVkFZuo+Fyiowxs16
cFWYf220N+x59rVOCTuvfksS23moOuWPnPiiJkszHk3RVPt2zn+3BvodievCLu+f6l5mD8UwTqud
Ofgib7x1zPtY4jCtqHYZlqoZ7WcMNHfJQKV0H0VhNYoSapfyx5zM8QK33zhOIg3SfrKCNuF30gsw
eWC3KAE1CIzOU31252GkSKduHiDSXVXJlspAKmKAiNKVDJYf1YX7pLQvcvKmEPNIiZX20B4pst2n
EwxQt0nwAreKFmmleO3a+q4AzgzcnrSj07bftaTQA0NqJndYwc3nQZzuJ6rkoOy6cXO115hoDypp
P676JUrnZ2AzQyC8NAmpUVLJXi0/2tZAK8eyYMdNQQ3FzKi8TFOys3vvexFVpt85A7GO7jBOhbxM
rQ3TtZuuEyLDigH2ULjxuwMmeT95uggygJjLFNtshgc+IOx3Dja+oPvEKd7rcpp2DSGzfSFRlBcp
asJaia9LqYuHakqXfRsxRZU2VCwn8oqDkg1O0JUZdLwoPRKDK8J8qc62qtsX1vi4ClvdyQRlZ2ia
chTcSH40PxUIOMYyS+4t+9nYItGM4QRzPnUlXdOyY1WBQzo6OzthxNOxFLa2yxDY+IkbOFZ2w6HY
YnnTAg5FIbmznPyeeskFqxa577wONJpZqgfcW63T4qgeFb8Nlil4Bfv6kJcH0FP7pbfrQ0rm2Y8V
PrloVvet40qfcuXiEHkWI0mUxPsu675rK1+w6dvxRSsJC8EXpZRST3zV86KgM2xiT1E27QpdvvBV
uSvm7yfhzwJLBLGLZ2PnFGhkYoJyqPUduR8Lme0mHddOA3TZe0p8hjrXQEEbiKi9k8HAkuLQWBBN
G0gQqMPr7rkpKOEySAR65PzlhIK+mMzZV1lJm71WrOPPP2AWxkuSFXclapZgULXoMWmN77ZJHn4Z
RJj1eXKGEm/6poKcqyabIZyLwy6T0tPLYKg7bSEc3jSayrgXUToXoVPK27CDYwoxrPCR7jd+ZFvq
UYVbFw6NJT8P1oIKwqzLYQdD4B55+XKgRnMKcFAuWcgq7NSnMkMI4DVnLRv7cBqTIdwefR1i2+xD
rEqJ2PTcmZNDuB19+3GuCvfIlytCo1BFaBPvOnQLFsJTvoRJw8SQlWzaPOqSgu3V3I5kQF9Mx4YE
I6ZUF6IXrk+o/5pongzzpnqXbkkApTJHeVpSXI6YqH/objGHwEbmcDT6aj/gVuPXtlYCEbawptIr
8zwoxUB44TjNSxUyi1RsgqZob/X1u52iCugwDeX1CbW0Fvxmsw6UtMaGZnajcDuwfGUdmuZXi7D7
IVJUGS49xjrFaB0lw2EoofrBWmBZ6jeyfsVd8lfbVf3nZ7U92j6mdLE0VirR4mJ71SfHCNAdO1r2
Gdsjd21O7Dj4vndSVBNvmoM9RWNox28UNQkGur3W1wa7C7KynpOBtokrLWjVJj933ULCfdlhA3/X
FC/bVxP/GMk3SxMrCYIVfNtGUcAgtb6BBqBce80Vhosk43w+R5Ct1AgUd9GcxrZZabaR64O1GTvq
EhUWa8hgJyPc3gEwD/LCzvJG2k6ETAwrVWd9CMpesP2NDEw3EVGCCqH8+7WuPLZWo0m8pnW1EKGD
HibUmAfCoY6t+cddin+Iu7h8stHEL1e3XHbHtCt98DE1TIDm8F0JfapDuR625nYwgXnwM///nY4E
lsRfV+Pa2B5mvLJdlNCaGINmsL+zOekBNBa6vbcVE8BIlZ8w1fVI6nBBLLpwgWLoYz/sS0+iz0yc
BskdhwHF32H+nUTwogAcakr3gKVXei6UMvXtWy+g0vfpcK8i8ZAzDoRVaRRBIcqfc4mdgwJrzAfM
qISLfmtLD1eRRXH3Ti4h+tkJ6YQ4W57B/1WM3UuJhW18d8iKReVL6gxvUnWN47CGCVTLKsMp9vxJ
Sv0ya8uOEn5vdF56yT3sDS56ybJ+9bYySIcQYkwh5TCeldrOuXXgpyZzCpTGUVpWTcQZPeANzVCE
MLvVE1YyLKsoxrrw0ZxhwSiWv5B19pUJkZZr6H7uxebLZPmVEHno1ctvvmwnmBGtns0RWpWrZ90u
JUWmj513HZPFOBJUFlSNBRlbiJ0l2/qmlhQ1DmyjgqSAq90XcX2zMjLOdY3RY18dKbRfYGgiQhvq
NPKNKdECtSV1vOQfqP7lJaogyUawNXatsjQPOeAMQ4PYJxhmD84k3XPRUbvhKeyUF2vpfk15cnSW
7jgglnlxnKQ+cgtUp4g4+ntdRRATMuVnv0IzTVcbUIwmxVVR2fe03rAXRZr8jDFBJpIU1M5kfh/g
idpR6vwpE+JpzAt6pdi3ImL5UsVZ40t1PjVma/9DZN4lFsAY5ahdfyJY8kxqkBqXvqHQimjJro7b
/Kwr5DSd0lxOfeQtx4XUwQ6VprFblK7ds3zc1WLMjmqzxjsAgLYVkdYu6e0rQn/AmMnwjKvD3cjq
9HuEwTaV4CQT9JdcqPVavAIQ07CX53ZUv3et9lGNXXOJBgomyfaTh6lLSp4zDw7QWO3inMrfJMtL
ilvzmUFq381lcWlKASVzjd7NSH1HQzYnb5DKmzpn+8QzCKlSsbeL+mIPhzV+Qyn4T9K5y6Mp8Xs1
VHwq5wFcr9uXKButOj0UcnK/S+LX0nPR1rfRfCHwGUNFBqc0kEE+GTMR6ooNVeuNRuDkjnZjB2Cc
pUjbY0vt2UtqdlS9kwn/I9WTaXnZbznzgyHEYty9uhAQU0rz5GH5czewpg86Jal+FeIPWIGUHGkq
/EXa3gtqY3z4UoeC4WapWFDny40Qw+9Z787LnHQvY9u59x6wRVqhZ54HpoUilQxHW/674M2GW847
J5dW+F/tz9PblVvn1t4O2+Vfz/7q+3++xHbaXqJtnMepUTnjTuFQ/ZEyq3w+rEeNRfTa3h5t882Q
qly0tf/r4df5r8u3vu3wP33b62x9s9ZVO0MVk8/ersD4sqoEk+r6UHVYwhBO/U+vMZgsCNbzhYJk
d6+v57f251M/j8lMGlCxlEOcJ024HcQ6zY4mfqD+1jbb+T9tJfFYRQ7ZQz3r8bOlqdwObmkEiIji
561PlDaje2aOx61vO6jUpqvpGD18dpV2/hQzjH09qRs972zqyHy+nlS1iyS/w4b/v/oyBdKuNqjn
rz52nNhq2catNgttn7oiPloihmmtNNZVFaZ6jXCYZeqbup/S1d5LhMgvuqpM4RIl5d6uEvtezwvb
p3j2MXGpv6coLo6ZIfITiRGqlqlOHEHNabo37AZZEEuJqke7HtoHuM9Hlzn2Iu2JJdKSF2cqx445
W/5LJZ32CNzlrZKFs3p7qHuFbRfDSmw/jt2UscJXH/OpC4GhlBdvZO3ZsLk5oaJaIOuBypyVEn5c
vfxMHCMO+KC9FwL6j1Un1e/w1qpdMtrVXl00SKxJzxazF4Fd5xMetk11NGVNpkcFyKTpFMqx9N7l
w6C+Nc6IYLTL12oKIklFaaGHN2PjIxO/jbZv2SkjaOxj630ZTbErqZ17LlIgBWKq/yGWj4XQ2iVj
vb960Pq31nagUDg+tJR+77brt76u1988a5APW2tI64UM0/TYdbOHTq1LdnWZj89VElWUwabjXsFZ
4nnrS2sWu4ijrlvL65vmkjblHzA0/16wTJYDDmNAg7K+xnYo9b/paCX37WU8saRnFWdh/+uCoRfr
8l4W562v4b596JTo6mHYW8+4RFC9+6QtJR7nEBUPjhuv4QmG7a0PPvG9rMigbl1WPSygiOtf27i+
daXjMgeq0PTj1szmtn6GWvvvK1T5QdERKm2a103kihz0KROZc8paxleQLf8R3X5e0mJmY2rRt6/+
/72OED8eCqqhH7bX+7pw0NKXiWwcOxu81SA41Y8gA82zMa38nAaf0K1vOwy1Wj926yHOFIxa9Xk5
/M+Jr4u1fHFAtqpPX13bo7mI6sevPjcr/6ieZPUjU893ZQuCVidlnEzpv4+++mylQ0QgvXC7QiHD
9HlZFTfFSdERw3R6BDpfmNFKb+neYgJB+4g1w2Fragnwc/Yk1F07Vou1YLSKfNZY4XpxOiblKUvA
CG/NMenFeUrRmYBqYu+V2G+GV6Bvw0f5s2mSVD/pLcr9buztt6mS4wn7vma3XQw/Pj91Usy72KRW
fuhsJ4wkixI7JzqnKloCJK2wX52hYgvmJe9byyo1KFfkCbZW6kb2K15rUJK68r511X3MaqIUy8PW
RDFlBvlkfW/gPOz0CQ8lK8WUSOlTZW95nvuqsTQ6qRWLuq1Zg3qBv8YiZ7vYYLh4ooLhsp2MUHS8
ftP5WQ/BOBvcV0I8qeuL5h3L3c7zqoftwgagaxDNvceNZRf+1jcy8+wTePoHj/29l4qBIhqmuGmb
2La5ydWdiHDnur3qBspFAsPWl5NTtAf8cQq0n3F6rKCFvMbjXQhZHjylyQ/FuHIvR/uFIIFF8lfr
9zWqrDclH4hOFeo3nFyY3eeqfLO0aWadzyjnOXbBWtxwLktKuTMmysXboODE0XvRO9jd4g2JMH4l
vXncWo0Y5atjnBkd0729NEcHVRCgYt2jfCvXTlMVJW/tRCSraEhJUUajnzSQukFCTmCN8jnBgNJl
nxZmfyCMtcbGXJbzMAN7o4K9WsYnT9/hvOw+2eog79tBL06GqdyMSn7rdSWFzN/MN940GI56Il5d
sHdRDMoiM5LHQWwLSg11GIJQs+qfXTU8RVGjvmYxpEkUN740veilJK6VN6zVVaXh85k11EXrYXuU
rGsMuzYf4youPru0KUpDxRies7b4JWzXOLWGQam4BR9uZol7KZvyg7V3+8s1k+swldofCb8h91qL
zdKtnRefBXlFDrvrkEtYuOrp0KfiVX8NutWPXc16M7P2nCLk/aWVgOGUp8KzYDbZ9UVqanWoNeK0
lZJVewQsgqR3+o1FHyY0gGmDpPMSP6Ky68mEAE8gwE5/yeSnGi/20Wu1VZ1fuRDmiRFWOO5hWOsS
tFVRxuJbgP3jWL2OfbZWFxZJuDXxgHwk9aI9UHlvP0X9TB6qHxtqNYzpKZXmWl+WtQdUwdmpbWCE
WEp1Moa8CrLClieCfnJvrmXl7MyNZ5b+/PmFHCQJih0iqH2mkOgnqYW3u96lBG9s39Tvo9I9xwsj
kMFQe4gjvYaEW6H6wmPhTXe69gbv/26xW3sbFle7d61+2M6BPvUuPXa6/mT/7hmc38zE8V6wsPJt
W7feBsuYXxao/tu5CRAcsWY12FoqvMXnZiByvz4PN83ludKr/daCAy+eWy8/JJGwcLdrlDvx/eN2
rvcs9e7gZPjZEmZz78blbKq5CtZCP+VNsVzL9dCpIw6dnU64hpbo2+EwuIoNy0i3r5OuOex559In
ogMzYOvEcsa+ZhZzzDyXl1LHrkIdNc5Gc7fszRQD1M/2dmo7kMA023q4bo3PlyqbFoh7WxNGLcfk
NA5gsRmMa3wGLJlQMAQ5bGvW6x8gCWDz7FX2TNYCORHNqdO5enHV5Qwz/PWzuZ3RpBjC1MqvZTF8
mHVWn0siXtdhaP49QMB09iK3m+B/ToyqNz3qvJWvazvD0QyIylrjIyAHLbK+StoRDJr0DGAAxpE3
I3enQzJQTKkVanzjTqJIwB6W+SFFXrX1bde5s4hvW9NtzCcq7ogyrM//6l+aFnyRtBW4jLFkKRdp
u2SOEipOOVRZVyEwpsRyLARJ5LUvNRk9AQHFyDns7rW0qjcRNcl1a3neHK3SyorNLifHLlOOymhn
bKSr/lW1K/3RFs43FCMdoheuwDoCkaeJawyNRJJjKmW+PGxNrUPKQTFegRUOZ8VcZedo9FAOr00w
nuVtGdPPP7x12dYcpLKIcdLhAqscCbGOMFG2ZjriBmWbayB6+1u2JUJqMWwsabi40B3rSVKCu7W2
99fF+qmwS/m0vfdy1XlNVqbgaMP1zSosmnXsTramSNSFn2a1Gtys780uwSBlgKDW1vZqaTQ8FYIQ
L4llUmuWVqmB0rQytEkWEEieG8ZqEwS2apMZim2teHMmxugsjp2fCIgvkkcJFSZPGDktf4lbvM9E
Qr8LGNYBSfnkpYLr5mOpWvsD+5UrCo7iJGo7CjtjSbCmU9ITecjqVAPxvOll9l6AZ/uNlS/+esn0
7rjid1XWtl+b+RRqIrVvbob6hthP+vtMIr4lgs/GQIvd7FpMVYYSJ44vpEiP2bS82ktl+OA4kW+I
wn7slr5e/LLR+Hlzpw5FedsOCjYEN6KhBoKqnw6Ex2DIqUB3x4Z8WtwMCK6QnlNDp8LY7Kli8brp
glh+Ocu2+Ue0hYKpcTm/Wn3Dz2560iKpv9tL8qtaXDwQ88dhFtEhsZM/TV/mtxQngb1WOMqBMn31
XViZxqK1O2iubr8l9pGUWPHNWJbxYChptneV4hIr3i+W62qIfccfM63/6afEJL3TOCcNxShZNnef
CUBjk8wKCEwUP3iJkf8YSRJh5eAiRWpIVjrc2HkzeTs9Ib3UIAR4rusjEfmMlB+eF12VvRQddGKy
BNq3Zom9k+WR+UT4XuybBDym6SBWGtHCt+0QPVg/XKq+r2OlPRvgzilEb7BpqiDW10TELHCXBF4m
4r0qa3PpGLdp+qF3LJLudWe7p7nswR9OCJRlQJxROWkKeTVqmpoDtfM6eJDICH8h9VCvBRGwHXwl
e1fZlW9AqzwzPYLYtOPvTenKl0Vn0qZLvzkk7hF3OwkRUw6KOSUPk5f9mislfZxG2LnLIv4ulMGI
Tvd+xH3cBhZuCneStxq4eSsJY6siKp8KdxdXqvGO8vMfLK7FXxMKJrmgP2nfYw/uJATrawEcYux6
XwVSh29uPD6rtZY+NahUttZ2aCxcZyicJzi2XrEdIqGjdJm81TlkfAajoiH7y05oI/aZPbLg0Uz1
ZSa1uvd0ct1b0wKkeC0z73FrDagLX0aDYuzJHh62LoPqg6OT2s2udXPtxRuMDpUnAqK1tXVhwgfw
rSvycHvCOvucDWZm1i7pqdailfYp+pc5QtJqpuK+tepSi/eFG1WHrTmxsyFf3eE1xqWervUvqVKg
EHCG+bNPnz3tPHiVjZKXS7YDi5IDt0b5tD0hdpV5nzfYoW0nWVXjsqKTfVhfTVkP00jgT6Fo4Lxd
Qah7DKMaCtTXS+ICFQJfzT/fM950dZB688ucEe6YLU1/aSMHtpxMwqJMmOnqLvtrdzZcadZOz05i
Pxfjb+EtxisxzWA2rOmZecJ4FZP4leSAJrZzhGjVADild0Ixar7aWoeea/DG/XZtZehx2OCoGWxn
R5VMj9qm1jEyn5jvBWIYOZehl7CCoBQtfd4OwFHqfZNH9T7/v336nJZ+3HjAu209fZ7jCZVX5MH+
No9Fkhovbt0bL/miMOijaTlvzUzx+rO2IA/ZLtFG23hhApudMv28vmpJI09QWk/2+vQmlgfk7hFA
dGrbGqV3nrdDnrWMdu04nZ04c5472OjXKVMoM8dYDRVkTHV0uRDnWZ9BRDC5w5JjTxN1VYDqt93z
AU17hM3/vp7s/9alEu2p7EcYpc/KM7V0+kHR2v6zufV1ptxJjflsa6lxWx+XBoHdZ1OPeNZSHiOE
G7etCy8s0nl9pgb42scvW9+8RKFWcWNsLdkpw6mzZM0V/NHtMNjzTSAOefzsogryPLL+9w2nSp8c
l9u8g51lz7rpk9slU2yM8fN28NTkqNbGct1aU4R9TirdY60XaR4s7RoFlo3jb2frlFm+sHRCZ22e
Hb76DC//46kqk94g2ruWUlv2x+kP1tSqz9uB3xEEj4Fs9VdfZI5vEseIB4g+6vMQR9mD1OyPrwty
9imQN9r2+NXn7gj7T58v2g4jwAowQoE12fMDRlpPHX4rV+bAEkfzMhwoggi3lo29FNZN6wmvSJ61
zuzO/9W3Pc1q639kF8U7TTQlIp/KuW8HVxIldCgIoEKdPqEqiHTJxchxl1Oj+iKzSLxEuSC85mXp
cesr04pYZYbEPKlqEcxNhBdzWkbn7WLTcH/ENZRiw0T+I1S72xcMszjvpfJFLuK5I1D4CO8VJ64c
yK2ZrEYilIPi9TBenN4c+AA4mSCf2pFIRSml2fJFnWV2azP3vJ3cujDB0Qjet95Zm0dxnc3pYssE
25VlNN5acxShN8keVdAcl48yFvtK7BV1FLu2deROwzgF4dH/Yey8lizFoXT9RETgze32fqevqrwh
yuK95+nnQ3Q3OXm6T8wNIQc7E4SQln6DA5A+eb20k3FL2LrRJdHlrWEWXyrNzeDDtxc3b69G66HY
7rMnBS/hh9uEO8NH8CAyWOlkzACcXCkOfYDdsp2CYCuPcuvBnJB8MN1yq25q5iDritlH6rxXoZqs
RlDCa5xeIZK6fM3Fbh/4GNj1Ohh0WepOICZeldIK9h4fBALcMpB0QMptq57lEa05LKg0NhdgJ9nS
Pu7VN9ZdDDagFza5Jt+SJj4OkiVdiiaHHtt29jFpIcBp2mtYdSHLP5t1MmjPpPXt5zExlNPAjjbx
jppgopatknSo4Uyt5F5r0KQhWg+dqNo4eRut6pFvJIvhq9w+Kn7lPEwifAMkBnModHiPnnbRK/xO
pQ654Cx4Q9P1hR2hTVAr+S4za/vcJriAEQgguRyGzjwxAhZnRMu+gLDoj65ct7vc8t0VSA331qa/
uIx/Qm5FW6H73K0tjJl2QyYpl4S5amL08qMWc+WuSEZs2uRnbFjUbSKN2yxS4eThU1MpXXkqG7fc
yrrdbSoL88vYLseNXKtfvB7/ABBTzdbDsbeQx/zRAP7xWKj6qxQGxSFBrfGCTCK4Er4p27iy6kue
ZURJ1A7+1uiuvWJoLwAJDk2JIGNdRuu0zPdO0jvHVBsK/LkBRJmt7mORCzeibJuDUUyIQK9RtnqH
izkA4R9INX1nlEsOOrvka+5WuwYO16xRZyOCR78xKwm4XlTXZ4UjOgnAtdCSYMXeaHztNRO2jfyj
iNQBXp1enjuABkdpCnho1aOYUSvTtJopCt2oYR8Eb8oCLVYkI4Kull/V5HtrSrc4hueLOMo6Dh9B
L/8Zba04sf8m8yWMSjTX5NOQFcqTDsNDp9uz3WuWXQT+xirWWuoHlyYtvJPXM8NIFN7fwc/W0Dtz
5Pa6qffmWOUx9UCTwgpeB/wBtlpEDNUsynLvm8MPe7KP723cxQkF1j6h0BnsUEFwK1vTOnqtjyOE
B5lGQZdTycopUvIFIkC67sLgV5XkJ8LI+oFveRuBWEHeqtxxQ/+UMRYxPWF4dh8w5agL44HAiLoK
QZdt3LB6xm8NjpldabzEWnb0S8bBUNLx/Gurdd4QEyjTBzRN5UsbBMqlng6WPhhs1UPtSFe+6rlb
vQGp5ysqKxTJahh7jWrrRZG9BpS1CzLvl8TOA0oMAYpChDJ+tkaXv9XImvPRPjSpi++JDadJ9dgD
kXvoqQ7T46tXAeQZH1mR1Gv2PYtcv5V9nKxkYpBxKPv8vGVMEOrNALn43jsE2Eu1GdgV9p4QVuHz
WRcglFyUonOUpS49yEuspMFmEYwFMC7D4dFrgtdj7O1MZ1KfLdpfnu0mCJRpwBttNQbEoKcAD929
P1ro7UOYXzUKVKb6dwdpMAD2u60c4HylaRF1tlb4fMlrhKazrZw1IJQbCQMWRZaQj0QvxvNcNhZy
+3kohqfeN6sLocZkPTYDomhJfYe9/ESkuVoZ6MkfnQEXv0B1jeNkBSu5rXOSItc+GRNOB7fa75Xt
XPKAYVavJIaxuCgOIwpLteK/dwBR90XTvON9oMEJNr2tlEfDtcOr6GIRPM4mArEXq8+xZZ/BPwzM
snuXO9i996zaiW54wJdCnOO0BrOqDBJFEhYEKmpPZ9ctNw6FXWQrI8J6Duh6BijOMQDd8DHYQWY+
WSmbUmqG5hbSsc+50dhEeTJlE4XhPh9qfd+WhfM1dl7gMjVy7f4czXID551vqTNBZKSfgdauUyPx
Tmrv9Wu1kKsNK3Xn0AI82xvgQMGdsCUluSzeGgj3FpaAjSvrG2aAVweD34e4Q6PIIoeYTLStde8l
TSTzvByKLrPmrMnM/2iWUMTK0bgZLnNHpzPAMdoJQM/CcXau5zpr30F9TWHoW7NkXqmyx6vo6tp5
LEO2TZl9/IpTdZvipnuSR+SbEIp6xL70tzE5REHVuWCBLjojqzM+xNNhEs/R0x47Yb2sH7u2Hm51
OI3c5Jzcqx/LgKluUcb73LNkfx1bPEYwYUepZv3RtDEzDyN4i2IVnUM9ezC03tz1acD6ezq49nV0
GnhotRJuq+Yxtqro5LM8OMWuFWy0DAIAbOzgbJj6o+ppsDecnh6FhXsH4or4XrjtpPJxVF2Ca8Rg
6P8InCnJQWDAzGlHGqowsETdmLyuQGD+c5Aa9oswLz9kDnYZmo+klpuD1OgTpybMgl+Dhez5tBEg
jVhsuyepwHALjkSzjRw41l4LGmvwuoEVp8u5hEYuCEof6ajZudKHB9kfe6gdrrnpUaVZD1MWmYJh
3eo8LD22AZpZfgyvpEF6clRAFzl6dgaRcegGGCnAlW6N3jxKNf5PODxHG7UpcAAUmDl/IvAb4M+2
VjekcApG+9bHisJUsEnuDltzp7Aq3kbgRq94bYA2zL77mLu/yileME79y85cOreIElhTqKAcVVY6
MR3KcmzlKg4DnzAAVo60cUVrNMA9JpXiKAH2dEEKDGWqn8RlslF5CUovPSZhzpDdN9amNELgIWwp
AILLxnWGYlpgZbgTS+YaMzz92ilQekuAAlIDsCqq+D0kR9xrSID1EI3+m48UHOKju8Fz841lYTQ5
Iec2ALQ3kcLTRf83llDfKv+wrqnPdZfsy77kMwkqMLIidy/jLUvYEapgebT8b1maa1+QkEeRs39S
I884xJ30NBIEmOit8r7QJ+OB8F1utEPo9D679RsnHB3M5o1byFbaOlaRL63lFOE/DcS4ebZ1dbgo
cfjSy6xS/cJDRtGHMjyZNBUuujZRxe8BBXqbFSC8pGx2JhveYLlycxaOiIc/TWcpz8B2baSxpYGF
gM44rUy4+jRuq00Wm84DLADrLg8vIwi+Bw0wgpl6+N2G0ZeciQHylQHQypzNVJEdYzVhzpcnADQl
aR81ts/8SYuBvxib1Gu0Nfbi7QF2RPbS6GV16GGLrEVWxdsavHFprPxKqjDXLfh/6sbcqLn3azCl
YZ+F8XhG+OOhHQF765hq3z2kXO5epZTsDCOFabVWvDVKs9jn0MA1D3aGFCExl/DnTUwNu0Mq2PLZ
ZMy8lTX2yZZV9F0jzsEovkmSe+MDFsPT6gXTsvqYTJiZfMLV+SAsjrp1DybcaKkN8hFghD8hScVh
UIM3SdLcbfhPkSgXzZPptStPucd9dWrodKskizkKoGelgpxWysLbuLtB1pgY+i9hBVLAfe4rL955
0HnNWoNb1PXPCJWjbojn3ayrITBCAjeU6CwY7NBCyXvS3hAVjRtDkux/DHblncBlGeOWySp/iUiK
N9oo4JIdRDIaiSDBwuLf68oMtK9dqygI5dJ+mCCFzGUBDrXArb0Krwd3FUnKFEeg1AOLtWVX5Zsl
pZsIj9fH4ZfedqCYpxtXTVcUqQWfaCqRPG4FVFEU9mMyJAfREktN7gyyiHizi7p6uohI4eY+rEwr
iTfir4zQmmYDFuGzydVv71XyXiiMWM4aknt3BMP5s5meX68H1iFFjVrsAYtDJO6/SIYskdnSwvhO
ZJOk2Pu5pOI/M/1NKbhPD4eNg/hJ8Wc43t0Pig5xkrbYOnn+S5wX9x4c8+kxzk9YFAq8FK73IatL
SKNLWZ+rzR6pFTyZAH3M2F/RG6DdskPdD3G/ldXyu8ADi0MHjLop4dcRT0VyJCk6EzOiwooZ4+1q
Kza9Z5yXL3vvLczFrVP5PFETCdFdHVXP4tmbkX3viPvsxlJjWDdwET8Sjpt2yrJTbLH8q3EWBjT5
90MDO6wCoa68jXhc4mmIFPacbOuKpOgFhq+67Cs3Kydr0xO+jg7oM5GcDhAR6BvSvlBYRaEvGI0A
EYA5x6xoxu2HpDjbwpECJLKtpac5OcYtaCgzOIjf66uKGHW1Cevoy9irJ3Hn5rsEtXSVGfGwEfda
3JWozlj/1wriKxMGQDwTcYZIibK5O4i8OGgxjiFV4wPRRPSxa57Eg5+7prg1S28QNSWRz1UBhn0j
boX4I9W25P7UXqauiaAzyzWKH/VkG4Lc5Xx/9dRqR4BX2i5hNkCve1aKtIZp6+/SEaJzrQ5P6jR0
iM92EprWfvRGkMC47q1k6Jwo4VboCRlRmv0/P/zhbxBJbK8gu6u+Orecnx5qMilIE03diCFAfN8b
5MYPJoCs/imGyzvf3BlO8eGt+QCq+HwHNbbxsgDW5Fhh350q4za0/XepSeTtcocZBE+qZUPpXgYX
uX1IMLHcib+ldYt7bI7yDo3GdlxXiX+pO1UC5jGNQ9NrLc4Uqf8sc5p8RDjAjzaiJ7RhvGMKw9Jl
6ghqj7STDsd66T5TA7MYaaCr6w4JtoPowX1jdIchNViWFNvU6jA+sidw5X/+rpnFR9cHK+ykGnCF
CZCy9L0xvNrqBGDUMrOc5G0Y3qZhWfQkkV3KMqI/04hkqKO1da2iA7MSP1iexBgp2ovD8rZ+6KJz
UtSPhdMdnEpfi54wn4KtwF56qys2CMRYyIK92qPQfVze8KUvizKR9aZeKLftrgKkt/etYCfqdNHZ
RYvl/M9dUOTFUxOp+RyRn5Of6kX2U9ncbfMCr/d56MFWjg3+WD96cOVWMfCYLAbk1pognKcPh+pA
NPVUFqqDusOHgn165gXiiXemijGodU/H+tFibsD68KISsRjlbFVDnUgBpXRlczYmrOrY549pZzc7
XR+ZSlSqvJG9jNhNi8DMig3enWAWDOlkF6mPXbnxgvxuJcWHBy9+VfSD+XVa8qJw6SZLXxFNsi6u
Dy32g6IzikM5DdcipUbQl/QQzpO4++IiGXjGAcwK3a51odWvxVsCq51SkfxQ2tna19RAREmsWwZc
g7eQ6r6Zgkvhc8OaUIqPxMGhhoQTvqGP1NegBe6OjMlW3GNxEI89nKYnCOWyRh7iH+mgnpxQS3by
2J8jPUegzGkOYpBRGLVrOLs56rkbP/PmL4BW/4KUnxzFBcWTFylG+npiw5hB92vsnAfM4uwZs+xG
5rOL59kuFT1iGQxkRbaOnLf8fWrdK5t2gHi/3MU8sRhJo+kzk9iJsXEN6EKCVAIv4Cu4ZI2ZuIP8
qGjC3hqUEw1dlF4xtrOOmZhsgdct9oNtHQeAOezn7qFHolEcmOsEx7B5djWvogLFy9hzU5V5EIZL
fSu1SNuJ64u/yzWD/lir91FL652sa4/iqS6PVqTSpvkZakOw6rMMpX8o5H8t0JaBQxLffpGfJ3Ys
T3McaVg+gPHfKomZws6v0+6KILt+AJpWnARrpwua4kRf+JP7STI/X/EkljFmeTB8oH/H0DP1wSk3
BgRpZDGw/A7ljJfAZgTfoBC4zbll4smIbu3JxB4N4MFuhm/IP4O5aLCM6MuTnDv0NN4vN2GpFSnR
5P9/KeZqPeylq3ifxExB/DEiO8/Fl7xIzYVjgO0HE1qEGcREV2rMg4zHomgifnaecokkDpu8anOS
fe2/YPXzh1L8nR9mGfO5eWqvgQVc2BDEHoMPvZi/sjlC6Fq8JmOGHMzaG/R3tFaIJ/ttdMgq35e3
ovmcdKcvaAAYBO/weR4neqqY0S2HpWwYE7YcFJQiFWBi0yRM/DvLYUZJivyHuez81+djDxPn2mfo
urWkK+DpO5NdqnGNXm/GJtQPW/whenlSbVU+ipstJnUitdz7pYyNIDSvPQggS2Px60t2OVeklse4
VCzX+3RukL42CHUwhjFmioETCTewRSIv3jzueMQyfqqf//gxV7JVIHXyh2mkeIRzzxu/exDtj6K7
BqpsAZqenoHfNEhuiJ7y70lx9jxUAcqpDnYebz5TQTyYIssS7hMnRBA8RO1SsawBRYU4LO1EtnN/
dkqZHue/furJM9ljeWfm+czcmUWpo6YN+yf/vHciNbcSyc95cdJ81Q+tPv/A57MkhY2N2nxRRqRm
xbiyzB7Euf9WtjQRtfM8WySXg3geS1akxHn/edUPyxnRWjT89FP/Vvbpqp9+yZsGfIzmysaH0Te9
4ng4s1dRjPNaVbzw4kAoBXImNCIW71OYbTksZWOCJyj0O9oUtUZybiSGW3HxpemHGpF0dQ+EEFvw
c48WL8vyxn96qZYXaHnRRNlymjjjP8s+nfZvl59f1zGdyP1ZCNqv39g4tDGtnebC4sO1HOaV7JL/
EKv4t+afyub1xHTZ+RfEdT61mX+hi5yLInV/5Mbx12JoEGtQkVq+0WIMWbIitUzIlsafyj5lRTu3
RTCg/amUSCJEmQmRj5eTvXemt6ILz0lRKvIjoWyW1UmR7FQne16Gd8BU0MaXvDRONHKRFyM/cyGP
iJKRGPYcOnI9ox7XYngg+o8ka4Uy8F90tXnQMGViCGJ0yfIREibibxvxJMVhGW5FVnQFSyz6lzZL
N1jKPnWh5TK9V8WELGyYXp086pvGUuNxLda/EQADwkVR/+LVXbCb33hxU5bDPKwueXG7/jMrKpZX
V2Q9Ail/Dd8i/+kKomxMIrATSsRrtAz288R6rhfPZzmzwquExVtyNAiMaFOE5MPKcWkmzhUHMTFY
siL1qZ0YRJeyD/+4qPl0SucU0nbUrqACH0qoFLgGiBZEyjUFJMf04cpxxKufxdDlJlGSHMSdyaM2
TQ6jbK2qxDIO4gkvT3R+9z8EMz9MFZamIiUefpC1RPTmRnOQK7UQPdHCAJkUFa3sbnRytmNQc1GG
m3hF5zil6AH9qIbVV/Ei/xXVKmVvi3U2WycVm4NpmhwjJIJhiUNaE4eyYrdyteRdw5PQP/ONVT7p
DlujgQEZA/IS+TBUxdvrqnsWnG2DDYBARrtG3FXxXMoEKpNaZC95CM9E8MnV6QGPNaI79RzP/HT7
xU398Ijmpet818WaRSTn1zxgc3J09GEr7rL42eUg/oAlK27sp7J5VSdqPpM5l5aievmXVN9X1ybW
eitsDLGK81L3rcnCfq8hBLhVYcyShXqGAGl2xGeSWkNl70yzkOmZah0HmKcaRXg3ld5zoCR7ZbqG
HJXJNffKeiVajU3SH6Qx1zdymwDS67psVQW86uLgJLa+Nh0AngqYoksc2Ts58I10i2QQhsus7LdE
JUEND9axUr3qDieLvWZEYyGeJxbuRaF8id3+ZUK0P3mQUp7g35QbVON6VDnIirIEwaMkYnui7FGB
CM0ifgodC2VBvbkOIVoIFrCFncre/t4x3PEhLqqf8B0Pra7kb32q46oVu+9pzpS8xAf+5HoySPGk
emmd0fjuEK1nZ9f12HBQatRxum7lVWX5pRzB9LIkz19VOTbXKOoArwqQ7ZKzyRZAJ5Q8pkaBfpMs
I2UUsslU5eC4MWIsbv1UQygJM4EORwE/UvZVZua3cYiKm0iJQ5JlFrpnaYqwMEF4Iwu9TV4gP+QO
3TedzbN9LU9SfolcaNiRoMSxmQLAK9tl5RZmIarXMoRPzcVIVEbBcFMnGZggp+5YD1eZfQKpwfaa
Q7C9RvVraIfgoZsOEF2CB1eO3pHVlI6iKE8w6UZ3EVWuDOEzzWC3xvIeKtSwH2R2Qh9iSVHWQ997
rCCoCE0HaFVsci9TLEXxkF0NXdfclKhx7uN0KBNgeyZ9C3Y1LZYKX03itZJbuKJ17M7oA2Zzfa+i
C+P+HqJgvM050Bwo/1r0ueX8IjCcOyozwbrw6xW6p9rWUgx9MwxVisYbYPpMU/STaQF1BtaqbFRT
jeoVVvDIYOAAnjt+fimg2l2q6bBk6Z/7KCOG2iFtZMJNy9VTOuqxtlZ0TTmJQzZ4fxdmbSGtBweW
u+PHBJsRNXhpXQCjttm336Iu/aqxlQ4uHLo/75YOnxlkImiFrEAlph1/s935xU8j9dtQRaAVEMR5
8foE2DU6WPdRYS/ZGCLjXNhpe1LbsD7EcZjdeAQKlP9afqp6ic6VxPpV1tqXEtWgqx1E984sKqiv
UvkUtmwcWYg9bkVWVLAV+or8erot+1WLccdqmJqHSowpXwiWazqPHWyKLAnaLWPG5sPJRvpuxaN+
FpcqK125WY5/gByGU2eCLNqOD06xWf6C2ov++P4YzdcttbG+V029TWVkbdYuFsutlzxjVDgStM8q
1sqmfoZoUT3BPW9vhI6PIofRbv2EaR1kqKRHrGlqIcosLf98UmS/yDZ6XLgGAtSG9kPEYkpKMOgu
6Ke1l7IjrJzHqJ2ICgsliyMymBFoNm6Fqkv1HrFNZS2y4vYksTx9qiwwYdP9MfseoEsxTfTCvdn/
mf+dOErdvZmVcM6m+4fgNIi8ZHDwp6fP9J2OcopIikPhjTDcl7zobX2NhOSHQlEtahrIHZvuDnAG
BJ6HzjWx+u/ohzIoqeXXsvT8Q2t2HhrvfvGe5ztRH3Z+uYtVVJuKUbIIWEs2buHEA4+VF3iXZjp0
EbontubuP1S0bYydzJvnmuEWCkN4zvsED8PpIFKiTGeVnUEKQFEtVIIKv8H/aChOmVsvZzc95oD/
l1NiuwNfISv7z5epmwyR28f+lstEA9ef/jrRWvzIkOVqdYnriUfBtqNu1DBgUaS8BtMhRWDiKrKD
66JYGLgd5HU5JLg+VecyyuWrpZFI4aB35sPXsI/MyaFNVMXPCwdPjEGSTtabARQfZSlR++lUkRU/
XKM6erAQAp9PFb/24YxE1bdNDkDjc8X0Vw15CNnxcczMrzH2pCCXRjs+10MRn+0+AHCioLzZJOwz
yuxWbKPMV57l3O8utlr+SH1Ffu7MTH5W/fLWMMDe2JuG6YLoIF+/VkP/yypr9WwCLXmzEy7FZk5+
jVEzeAsK6Qt8ZO8uKvXcu7pZaD6IOpDC2xhC3VM6tezLt6hT9BfFDbJXJTqKJnxzkme5qqBf3vwy
Hi6tp8TXfjog7qd2Kz0qSZrVuGLMBo03ZUUbiKZs5Lj2bznqcC+1iV3CXIrfEqdER1vR6rXIam3V
HTRcUze5bqCIvzKNpn3C9ArpIqNXtwGEyreqxRZBhq+3n/iVb0DB8o2ZuPqhxzLzITf7FyA0zTcj
/z7alf3FkOz6lOQB0kmm2nyrRoAUsmWkD4jooKXrt388y6y/AdlSN2OIi7hZuS8K4DM0bOsOvCep
0K+3I9aw8IX/LoIW+VflpzLVsEDFJuMl75xyi19bjsKclb0kkmGeqrgZ0NxusxcVxvQT1u8rUSkB
Y3sBgfEFJq98FUWmW7G/YHf5XmR71CSOijNEa5EtQ1t/GNmlEzlxxaaTrzJabyqM6LM3jOASMsPX
ziVaMdCiSxcVNjO9EnQPmw1YPGQ9kZbdFm5nnURNW7vOVlc6g36H28noMvIgGBO8tXLRruH4BCeR
tQLZBKYQtGeRNTEiwgdSdS8iO0rDd5tv/k3khjZ5YLxOH7QQfI/bewc/6KTHOKnla+BCI/Zd7Kq6
tHgA6LNFdqJ9zJ36NQpr+QxYoXtU1ZpXJURVvojsi2ggytFF3OVSmdxEkTjoqBwFJgSGslExXM1w
j01M71E0D6GjPaT6Y1VlO7uxCwwLyy0y5vnZHKzsHDSQ5Sax4PwsyRyqprCRmZWHTejgoqWaQXX3
FQsr8MF4QSEs/iYbhbNFNzM/iCwcHSD1avaW6z2SlFoLlmBqprSDu0LTD1RN2uOuLNcAxYv4Gyjq
ZA8d39qp7H18Mw3tnNqS8az7iXXNIwOAxdSsHuTfA2jJI5825cq0TsGNiJQ9HUYldtdE8Crwu3+X
LU1EypDq30WrKvt/O1+tAcA0Zngv+7G69VIBXDqzkb4D1aXzJfqdyu6r3nfmW2X16AOlanZJfM1E
2biIQcR145e2sB9F016LL2WgOV/LKpU3dhka1zh3MGApS9RS0IV9hY70U0L8ahtmaxvY0EXOeans
PvzeKADEDM2u7o7eeCfJtKJ9EPvyM6oq5Upc3hq/yrlT/WzYNwJGpIfoMA7agZhtjupubjw6Jprj
vO4WwpZKuoqSMkMZF42qS86YejFzf9O6angqESf/q2JuI6rzpRQeCeBnZPw38ujJ4UbU++AeL+Jq
oWVTaBbQCQtLP85ZUa06StTveLWDuaWnqI+GHhl72ezgbi+XMCz9bAIvP1m+IW1jJVOxpeqsgwHe
94jXTXVRNN3amVEyPAz4uGzaWq5eeRtloD+29c7c+RFtHulP5bzYXcSUtM+M3eOzWWf6TziJiEXq
jPP0Pl7aJLIgqXjjtiyK8haqdXnQtaI7BXZt4O7r5tgSNBb6WIBVGfhgZqo5slhu634Lvf41CnTp
twTScv6hJFWQisuMX0PcffclyfqqmFWC2rEyPvsm2uBMUbw7FGp7n0yi4rLkxuc2Do094YD4bkMF
AuNcGcTPGMhMd/S/MQC/Qz6UfqkePsigk5hhMwmPPFv/naCMrDbti4c1R1U/tQ2YZXSKqxenZk3Y
tIVyB7fRAM/BYQnelbUhuOa6B1XV8KDqrUnSQI6T86g0yVmkLKtkCxAJhGsTIeuCf82TYnXOSxo7
X5UhlK566zjcA+R7Sz8uTyLbaCjPpVbYHNWwRZhKYV52bHKgblllO68ehPRV0fnytS1y9zUox2+q
4ak3kRsnBLilGnfR1FGsc6AY7oPI+a23r+M8ftIz1X11R/YSM6N6zjXLenX3vZtY30I+lfu6l+u9
VXfee6buy64033MQWVjmFOWh87rsKzZ369YI7CfWkRdMHrJb6UqI53uQN5rWV1Zz2VQRZOw446w7
MVn6PWJHAy8RwmtaoP0WdocGYmq+5TWvS4NKK7VNYTbGrsNS8NZMBzrGsKnwRt6IrKhgwza7VSNu
W1hWnwE78cteU4BuwHB0Rewuu2nTwUSK92xL2jW1ivGJKMDXJg+G9yGYgB41fA50oJDci9Wv4dgN
730ZGOt+Kg+m8v/d3kZyaWnv2i7XAZ62rjwbwbe/r7+U/9f1/3d78btq0cHcdvStnhrhumPB/ph3
Q/moWrq6N6cy5DLKR1GRsvidy0QThCKrx3wq+3QuX07krCRnH6p8E8XBmNiWTlHJO3pG8leZjH20
k+q7pZmo7EPHWZUlfAMvv0tJbUCYhPPVK2XnbS3e9U2Ljs0m6ZXsLg69zvPK2jd1pVTFVvUj+eIV
EPEYpEQGhXb5Uk8HkTU1CdL9nE+KTctyDa3Hv2tF+ZIVZ4gytO3OaQCgbSmar7TkYwa9sbfvObfr
e4v9B4pkzrcIPhOdKk+PjguXVO2tp8Fsne8aAnREC53ubtg2hqMReitZLAfsvsImhnh8rHJpp6nO
+AVFhm7fcFUhePoGLesofsNPgPO1RW1cccJ2bm6jsNE1XRvzirvKXXsFN2LgOqBpO7Wq+5Na+mh2
/+OwM5vrGH4GOZfFl6gQhxat7q0NyAomemsd9VjPEdep3cfEiqRHBKKbjXpwsBGLxhFNFw3tGETI
LX3FFAReTNiXe6lI2j2LP2TxtT+FXr8jMdJ9CUKc4KOmbu9B1SoHOayTo9vH+s33VDwxpHx8i/34
D6DD5A8n+9jBnyRdRx0L699H/GT2Wt94tyKrqsdsOmgy00M/Qy5xaqCpExWpArJh1PlNieHFI5ks
bzsna26ivWiGwdMW08gBAzTEaaLJkx3IPF6ybfToIdaxxZcyfkB0CIMIA2M0rZH7HT5o5c3wmmhf
QK25RgmkCq3Xx4tlgyyGHW+eraQLjhlSxmdHD4wjYY/s5Axjd0qKvj9KcpCfEy3D2Mdtg0tUuUg8
dZZ9ifIBr9eSIEnQRO4urGsZBwa53NlO1kN0RXQZAaj2gf2JfBuHVvPoovaEbjDYQUYc0EBF2z6P
DVY/mDv3L4GBPHKjr9rGJyjlZfJrxR702u9l7a23bbS80T39gvdMuyqCob+6+FAhQZ3Gm2LwA5Sw
0I/j2wThw43HH1Flb138yL6ye12haxNMXPsxeAZL+icw5fGHFGk/CPxCLzc8AuWere6Smo+z2+n7
drqCHeLfAQ4sx+KhZ0FlDoh0AjH5kYFLVBv9uwPWgCVg0p3RRu0fyshSJzX+EdG18uoYQ4MUMm8A
K6P8kFQKQjKI9/W3ELUWJuX9IdWl4MWVHOtmKbBphRG8r7dQ7gy3O7RxN3zVTdZOiuK92BlvijKk
GbIBcv81AAC49fKuPYiz1DA6llqnnFJL6TbEErMTjKCQpeqEDDYcDDncejUX6QOCiKKJSH0oNKca
Ufi5ZmneJ0KfkB9YriPKisKGh8YG3jrBMfBm5DVWjrXUvDUYWJ56V06Qr+CWJOhtE7fsYHpMWRTt
nO1QZ/hcTllVHyAt6UZ2FFk3LpUV7MRwhckDJDnTYlEwHdTUx+8p14f83DtRgYMFKXFY2oiUKMNp
nNaVCkSpS0Fj/R/OGxGMyiGo/69ri+yHn7bwETgyE1p9KFtOEb/fB/l4SuKv1eD7L4y57ioLLeOo
unAr2lR7lh3L3WudL63HlMdsOVn4YBbZQeTESbrmPNdN4lwNQzogXTTenKaCUlin9Ze2t4qV1lne
99qTXiAUOb90RdmlNsMBOuBrT0nVgAaI8jZJ+Idgxh11kPBHEZQhn52q/jrZ3a8jo8mvxLnPMiLu
V4gCxTVVCn+HnOm4inS5uC4VopYJ1l/tdCx5stpay80bEBmcm6criFNEwyXbmr21srqSPct/fuTT
paU+gi+kum8xGFUEM6cfWS4gsnEnH9j8Ck8bu5OsS9N7GBBhHYrji9T6UEhU60FHyfEhNqfRV8lA
GOi+PZfB9MVSKbYPFqGCqyVjXBLKSP3P2akMp+7uGkwHUQYEU9nii8YuyFS7VIh2oqwo5WSnd7gC
iGxtauk2QBZm04QD4f2i/BFAXHAyufymeAP0tzYf3qycRXs5VO5zOqbtBqhY+6g2IWqYVp/cbQ1R
lRARt+tgtN0hA1WLgmMAZh/bqqMRO2iCTKN4Z8nBLY3lYpew1n2Q0dolYkD0OjZKicB6lrzy1/lr
Yt72l8hEAcUYdf0dT9GvbhWbP3PDPckEMj2UcOA1RWXEVPo1y2sT+T6CDGxoNH/6wbm4aZr91Krw
u6QTpWa0BEAPasgwWtywdKQWDCQ9kzHpXt2yq9A0ZwEhanvLz89+AhVQ1KZYeF7cdqxWojaM/QTP
SzTlRO1Qm/GtlPT3aLoSOx7pPS6LZ1EX6jYxJ4SWmJMH97yWpVuIkxBpzxiDu0iJg5x430ZVLo7/
w9Z5dDfKRdv2FzEG4ZC6gHKwXc7uMFx2mZzhEH79m6juu/U1bkdDlmRLwoR99l5rrn8P3e6RhhoH
KTk+f3/r37OqXdi7lEGUd3vM7mJwk06H7xQ4qP/vdf/eRx2LSycq6xguOq9dUlKpcCI9TplbMyIK
GZ5ouXZynUE7qfio8Kwn2i5fQMXcnrjdTA7UIF9ZX9Mqytxs//2OFipf9VJDtvvfP/Ofl5h2iofs
9sf//TVJTIcv7bkO/v7d29NhnvIW/3nlYimKTxyWCAzLxQi2/nllbLEI4mD9zy/envj7lrcPGBdq
uHWFePn7mHH7BP/efHYzdsHQHtRDF/fB//md/r36f/6u9l1EcBv+foZ1K9zu/efDrh/u72e6PfP3
TYe6uEsBu2IV35m9o56q9WW3F4Sipc1zu3t75nYz3zb/7a5wBtAN42+XidBFGcYt1QZxalN36bKk
8VsCLKIEq1nUlZ9m1c0w9NA0SvVgxeGys93hD7LcOcgBK6rJl9QzoiOFRR6FCx/MHYdDnPffbRG6
W2qmkwPCNGn0JNCseUXZul+WQkR2OnhKy4kc0KwAh++49Bg70q2cNnthnbnHhPcsOul6ksMOrsf8
1IYN4uLhWYsm/hg2P4jY2VWq3dlO8V82qJ5o6GxyuluV0D/jajwrTD3nikjEGQRDvQ78KoWhQ4bf
d4+PmGWqm50SRXto+0y5V1OWvDV5RvdNeBLUIsTLrQ+Nk8QmlWeXv49phLh4SzUWh3+/FdHJC4oW
5BK5qcr97Qk8aJ/9guOq6SVWzuWxax67XIz3I4VQb7ew0EuW5OOCZAR4WcoHiZ6VmpAVEnKIPWgG
G7JDP3kTVlPhojc086vUJhLA1ps5Dx/aER9/UZ3saDRR/XNT0S328ZhNW72CNXZ7rITAsFtIWaNh
+v8fGxYKCZCm+q4hRa9yzPCuWG/AUbi13dz3FrimvIeLM1HD3C/rTZIb9d6Z7dm7/cgZxLhPoVFg
GOr+PvTv8c4Sr4nZG8fbQ47S6HDJpoW40K7a3B673Rh6qDMmgtl4e8l/noCYZ8zd3ze+PWzqFfPd
uSoPtze+PRbGo2e5vRH0c8vEev2QtyeTTC1PpgWAcH3IpK1+tW0lGKM4fajqTYUh+L7XtOSBmfnP
lDThYdSMCyDy/DwRVnV/u3EWWP9grcztv8fyWZaEuEHmz1QlVbA0hgaZ18MxMzPznma/+fd3h8Ta
LFVI+lHcd35ZOizawpyMocWsnd3fn0lIarZtlQsfnS/Px7Wpn9biOe2cu8WlOpBLw6yoGcS962bK
nZmcovUHI0n/52Yy2/eBruVxFvm6LMTvQ/ofwox/r5syKEf5wqn39odstbLIrkjuCbwbrnU1B3/3
qKVOIrTGvQcVubur2iJ6EDTJHvS0eqzDaDrdXna7oSTTPWKB6v3tx9trNSjrgdmgHL/91u0xHBU5
loTswhpu8l01cu/z0nDv4XIvR8MYPqKwhRKyPq7bhSRJKvXC1MH5f3sZBMwDk/v4cnsFld+9mmjG
KVnY/6o56fdK5Fr3mEXtexLEmo0WO2QZTIt9f3tC64F7qjXDmduPtycApohrk1MwkryhQI6Ne0bJ
huHLhPNvJs3zv9fG9E4JM+vsXa436daZUUyAs4wfatwQAfEs2cawIaP5dt+EW8M1IIfDb3kA9Zw8
iL7DG2pk9A8m+qGOkRMqtGaZ3G6oXRbSskjz1JeJaqOOiMNTCAsJV1JfCHj4f+6tP8LXey17svzI
1nDR363RKiHh0MfbPeKaC+bXx351CQ2rhPF273Yz3oSS6w2LWoSTtwdB1w47V2fiPaUAX6r5Kf4r
vFp13ipld/um6gttlp5V7Gp8+HdDjYzV4fZzcXM9SFG8itV4NKxOmnb9CGQT4Tyybv4jswHsBg2S
pgDc3ePtRm/6aSHgqF35G/97V8/dryTTYWB0JdjH29NSLjhEb3dTsDMg/7OUMQfgfIZ2UPb+bjFn
JoIkgzOSOhYjxNtW/Ps0sJfT2pXZwT4h7gCHGfYFsVFmQ8FiN/yZB/EdQovIq2Y3Ef8VmNpjRK7j
sRrkm81mPSXEgW17TXzEs3A306qqzfgzlXvijFNsbt/339a+3bv9B5hhxRsRsa0UUtJO6qAHbRaJ
fU9Q29EyqvpgsUjImrT1FHXYjcJ6zvnWpjnh0MfUofIfZhfQWmpyByD9ophB2mJiXk1p5aq4ttd/
1u1eAbRh04AF4bortWMH2SJqLAZdRg2JL8un8382DBZltpvldiAUbc1XlCKk30/DrYnNL1HEysYw
z9XYTscutsa/N4ZIpmOor1uumD8KTW+OWH6bo1s2QMdvd0vHldrmdvcWvXq7d7vJ7LBB7eRCw1i1
89Uax1IbDQYdio7/c8eqXbs8JAUggNUjun7N283tC//7cSgMyDIauZnh6mFaVo3ibXNUN8/p7W6/
0PAqC3sO/v1nbvvpvx9v91xtJN4KAy8n7wpOIDfGKvv7d2MOIt4Nwjxlq/b+th/cbpL1x5ERx3ZJ
uvPtoTo0CXeIHKqRW6yBvCUaWIrk/yur6leudS3po0aJB2x1jf29aw/6eMiAfGGSZ5uufIhGEGNw
u7n9mCZQiLVE+WkpKccTwZC9t3S2JBVFSaeT7VSBQUxXX02zFxVE68bkUweq07CK0dVwR+/n282n
J61ewbrUI+TGVgTOYaWfGZ1v9ELiG80uRdXEHowyBqVLHZ8ttDCXKBx85u2dN87FtdC4RJRuYwYu
lNWT2vQ+p4yaETqdxboZDuAG1qXtoj7gvtf3y0iCkOWQSWu/9m1fbgVDGFTsgySLpYu2SU8QJUng
iiyYjyATDLjgctJI74SuWf6szcomVHpiYaS+hf0Pnm55NkR+KOua/h2RREkn3puxIbNwzrfgl5KN
idGv6odzHLWqx8URZ3JcVUGHISMezoBf0ZOkjHQVldFrlNJUwUvlA2VLtmOzZkT3BipcWhQMp/2l
1kfyjZ0uqEFUdA69Rjn9dDYbxpEuUSn8/iLdczRnqZ8QsBWWqQrXlIjSRKNdLVXAtwb55zOhmY38
SUMc2SpKKn9aTGcXwrpR6n7f6zEbAQ5dIiy2tIjxinejQBczvrjO2rokCJJ6rPu2uXSv5xZNgx1j
W4cy2xnKjBFYQe8/jMqOimLxmT9+UDzHG2fGv18rVgabCJmOs1B7Crw5Dng05Jt88ah0533mPEwg
kPZMPNUzYlrSMxwSGNSSf3SNSxfP/BABDHYiRyVraxAwp3A9xcpPH5It006XdQ/SU6u/5PHyx+RJ
v+y4UDYsshU7vFb68NUU0JF0DlFfGyVhTfPIvDG2ScxRUxHQED1XWUcCroVPDAd3kNNOMASm8CVT
c9/qV6QIrGVv0vvXkOtFAOXVI5eZfNCCEY7De1mNm8CEWKSPKmeG6GVehkbZFlEXPswQ15fG+V3n
pOpFavQ5S2XbOywER00GawEoLSM+oZXbmm78rcBh9aqJbGJtWt7choYFDUhN+WMTkQjXyEgOhkYn
z03VB4gLjm/MeRDG8mnWnC1BuMhHYqRYilCZtrJCUrKvrNGG7dJMQzDHeb1VnJdYKUvPTItw0+Yl
/RlZbk1Lqc5LzB8cezqDiabdRVPag6acD4P6yco/9t3Zlpuhfewyolpb8rro528st37XegmeBUCS
YxB63MsXFLkGsKM09knxLDyqQc1f4K96LoGpXj9PhZfa8d4UiupJkF1WKl4AiTUCkSSYr5z6qFGD
MiV9xYEYqmrDXjMik+fm18iVn2HUtECdqu90eVv0DPhaHn8hzi2CTn8mQvFZopdk6gItdTy5IFPX
2UY/DU5Ar22aB5uWGSJgK9R/aN+AMLHe09G8VhND+9w9C52XFdp4MVSqf87p6UaSOtzX3TlcBgJk
y3lHPK9FumwZ7+ffJGfTr37KyuFDGwiUV/v5XqRU/sOy4norGoFEozPoE5yhSyCTA5phwIYR+4Tf
VgNAsPRTspG8tiYUWDGUQz1RZMVCa/x+x7ZXg9ym4U+kwMmot21hhg9kG/YbRjupPzX2szUVgVEO
nAgUMLR5/kbGfR5oLgPvru0Tr+uKV/SimBx71tBTlpCXhHrTagkSXnNiUUZPm07JX4D5P4BOc7zu
VVoQ6Jokw3c/HpxE/66U7LtI9K+uMQgLbCHzq6yh6HDvynGYt07BsCDR0LI7OTqieI7eNLqgUwHs
b5yrRzVtrs3aqCrndRD7x+hsohdGPnCMVLaTwoN7124mxVrtzvWdjFMvqSy6JatQt4mmQ6VxUSjQ
CFnA+2C9cNa0Ij/VDm2R3NkIMbw6r65FVv0Uhn1oGuuzS1h4TeI+dvIiEGq+R6hCPyjsyWsZQ3z1
znjsSTOLQFUHDQr0zWCkEHlGmQWWQhq9rvSzp5jlFISG8uVANopDiRA9MTaCUCm9t63dPLVPxLwx
hi7Eji7AzlzoZMblczmpW0Gq99aJLfTDaFYSk91Mqd5ctUqP0o9iZ2WI/ZJGDG08f5mXPg/gz4AL
X76qyXrVq/lBWr5eWM3WiqbLApozsyDPdeRPapZ1qcBYO1UHZ7DSmaiJ7pCFITJtazcmSuAkZN2/
z0n94Ub5k1UP58lC06iOL3Gf7zs0ONnEPpH23RYkG2gaeY4BByJoA4zW5maQ1azAlTYwWo5PqPJm
vm+6aqSJO8OMgw8NNIDsisj8mPvpg2zqwrNz5blzANn0if7eFdnXCE7PaKZ3/GV/kO2iizV2i0wO
gyieZmzkfq5Wv+oBeHkCh0lmKKrZHo+CELFdxRgAzZ9B76hbdgwggal1h2gYHsg0IkPQoT8+9vaf
TnSgKbjCkrFN1HspQP4CUPYUMRJ5qZZgm/Kz3pcPGWgeT1tGcyNcdzdZ7uG96AD0QRs6VJPZw9vP
EMvPyCNicjRJYz8RilFd8Q0j4bPBpusckXVIZ4eucG9+qUV/ztTxbeBDsfR7TRBhQPrMX9xWOXHm
e0RcVnvDYLPpo6tGMn1l6rs+HfdTFW67fTeW247NwkmClT+zw8ljtpdQ/4+ggO36mtCl2vfkqakd
wWKTe84qWJ+DkTFPKbdjwtE7OuGfPCdCOUOfVk7tqzX0Z93t7wcn98lzeKj76MMsWDdiISO6Yczf
bTz18Ekr6TOaIeVBEP25sG8wEQAbX1I2tNpIRTNtHENFYDzsBOuMg8tquSquRI+21AGJSq+Kw2V4
tXqaykvuTB4cnrs8nTqvsSECqgLBkVFET5WV/6n7qfWKPh+Dxh1IjMR02MbqQaruL9ugiJxjyNll
JE9GR5VdD+HH0HPcLYO+tYB52528GHTvIKdkAYg7S8mZhjYhKFG0UyB3X2EQInSKaKEZ9A5babCR
bTYjkScLJ3StCAbddjH8O44n07EIiseugBElM0Xd6gbMhq5NfhEA34ew7bnAUUk+uN/qNAxnDRAZ
qzFz74T9kyJmsJvu8CF6SOOzkqB7GT7azt1GEqRol5BR7GZukNMiaBlw5Ajjg1JVOHgowhqR+k1E
R2BQ1YKOdbYvFukcCJl8tRPgPVzBB1l/az218TxyeFbwddLkLJSKhLkRhmLK7tIkvzROPwHuJFRN
5PcsSXOOkuqHkNHYE9rAWMl4DjuHoJLytwa5zllaXBIaiWBh4pDPWV6GqDlZFItRX16ly9CQfBFQ
VxcMRC/U2i8OQwvfjNasCH36mk1WAJkjp6vjcqmx5iBzhjVhkKu5RYBU2sFRbV4zveHoGH2rXdQ7
UxYTxXieecKhBrNydBtR8iPpZ/cns1oJWeYE720an81q3Gi6OVFYEZqR2LAdrOFeGaf6kCjZvRFR
kJNJW+pmuTPoTDXNMlLQxnKHSdvorCKgIfRsxdFv+FawUzM0e7HWcASw0yg/NP0+kyo7hJYxkQzc
M628FjUYMxD3wstR2+4XM2qDDiKmO6Z+upiXdnDRpg5/TOVI1PI5IZi1pAkN8BHtXVZvsDLep1KI
rVo270AWjkO5QHyuVkTzRyMIrp5cDbN+FT/XwqYSQgPl0CTwGjWi7qwSMJNI0Etnh2jJJBrSHv3U
wtxjzbhCzM90AAEpx5nMdkvfCmN+0lXr3KQcgTFbOBOESjCV/GPaoQzyHuJwsYk1a5dY08cyHVHO
POcoUj1yQZpNobGdiBK/4sRANrKwXrfwKvXz2oI3XxXIfKu2zYce8qZ3J0XbWgQeea6pPIpKbCWA
2/UkVXlwULFCzQiodytdjvSPjBObYpxAB77L2PitW8q8DXUJLBkLKURDlqd5Dt6OitB02fsrBe8A
hQmxiTH+FWr8PolhJGXGj2H1pWdNtPtNqEmcN2khmuAFdfUhcVQdqpwdZKSceorLXmKb+icNlz9k
KNcnmTG11hncz0QVZbr2C2BfESCVwUBpaIGaVeb6C5uEHnGg6wz2nWwnTLi02jTtbU061AFp7YOa
66Cn9G+p1oCj7k9Kwt5WtcLr8vo5zUvsSNYRMGawVNTPY++S6kuTwrPyeDeSOA61c7laSNhr8T1r
7lddLGmAkK1mNx0e7HJ8t7vxC5Lofpln39K1j2pKTGjJI4hezBfh1JrwScbSZw6i1uJRZvbD0DnY
MtLiIp2BAUqjMsh231OzJ9G+MJ7C/tcgVFDdMERJECNxR7XDYIrLS26Ks9AsDt2oJ8+JOUar2nc1
qw5ZlWMQJ+o9gSPPuiQV0x3KbRTPv+LQlGgB7QcGKgS4pCHM5uXNcX85loJIRF9ZfEU/+X2fUmBT
YIKvi4JUr4IZii0x555sB+YN8U6py0uZP4PNcxl2hnv2Sb+tY2MzpRorManxUj0pN4puGb5z7CKA
nTT90C6QDe4OaE5KezM26puS54xaBn0XTjD3ppAwvBwMWmMPfiT7r7hBem8aB+qLrswpMEbbM6kq
WX2Nd2p2oJI2oQ7npFQlrq9V0uJtyEPIXcUP0eaWjaH5jpN+z3b8FjOnnOeh8BUJGzB19flgz6+V
SPJNqO9ywUC6xIeKBzXaWOTAVGJ4y8po7VCz8g9T/muu1fpcEJiVtBqdVvLqlF2KiXS2sudp4upt
kuq9rUdKDmn1jAk7xsMxIdGu7cJQ/q5DMjKyuL72Ubw1CBLZuvN0qjP9d65g2I1TyO8rb6jpv1Ak
PTMQr7YKGhWv4YjfuIrN2tDlUBrH7lrOWxcK8DzTbkfP1QRhFkFnq7AFNjgRcqZaaYf3Lw/phSTJ
dxXmZ9VWgJqnNclCocnoKen2MYAND9GS7bWV/j0aYKfyZ82ySxK3tA9bU/b2MtE/cVHzGPV3VYE6
hdf9DW/mk4p63DZ6fF1ADkP2zTKfNFgoBMtdGxPhej9xNeVQxHBYfiKJQfotf8i3vIYuEcsJ5yiN
oPNC2i+uNp3mFhgJnDmy5I32Trbis+SfBRLlIclcfaeskctxPZ9zU4X6npTDNklYp6nU/nU9vnCM
IgNBVL+eDq1NG807fo8p+BABvo0PxAo9Z5quBCRg7V4wkobe2ISoh77d6bVxjFd62092MVBtIkw1
FxRnRFdjnTjlmcsylVNUaFDwcmwisqXX27TIa95VS/9oNLRUBZoJGra/KjaeV47Gg5JntAyF8SaZ
W2rRKAPSf1aeihudY1M8RYu113IKdBERysfZiQoA0h5rWEeH3doMBkJjSMI0rO7dOHqo/3DiDZn8
jDgrp1g+5IKVmtXip0lHYlGE+ha3BDXMekUe1PgEgDTfouG6T215ZqyA0U/JryKP+oBF4Hlcya2z
8ah9RqXzaQ/dS6eyY2bmC9kXj7pVBiIip5AIYCjgBMnOx67laMHWhUJ83xnq29CbvxVb0ldG6dYZ
ZNelKs2YlOu/vSQGjgl5aIZr1sAB5wSADG6FN2vv4bp4dZTovEAqBKl9znRroXHXfdXNtG1s5SUn
ktizY2P0x4rCWzVRM4TsLVQxQ1m5WMWF6pkiP1Zh/7sUWCjiYQFKifypHR7tXJyMwup8XRmoqUrk
9yqA6ilVlECs+byDq22wghNFn1ZfcRHvAVcc2yTeqpn5HTstfaqWKSBJqkQpJjt9rq+ZRaBo2+SH
WhKZOqj1BlX4Z6Z1yEV1ErrNZJNmDJ7THv1bWAIONjd8hNMQ39lJiUh4PJeKBt/J0mIP02M4Gr/C
HgtFGP4spfKkEyU0WVX8pGQfMBNLc9F9JVJRY436dYY9Fhi99mUP/UF3k8dqZLKOA/C7D9eNHecf
syZfsxJfNWkL0K8qvnMyXudsvFQp8rww+qSE+CRYNfbsSm7Nev4Y6tWXp3IhVwoXReBSwR7XUdtR
m6+dymnHFC8OjJnWrJroBMDrdBPiD9ckkSLrynORE6dUmb8KZxRM0JX3JRrPagNC2i0vOqdwYTu7
vqocvxiB3JX9JhmTtyRvhf/TmPWXaeS/w7pGa6lXDwW0xt4uOLlYLWlLZg8e77SU4yYkPx6VE15t
rT7hM3rUFYk4HecvLov9PIIljMkGTVOVpt5QSvZGNOeLMAKVmSoMrggvSDn6qt8vU0pSYpJtl8g+
4aD8tETzkS/LnYTzxVjNunCEvFoZtDZlCNyyQoPpRDu9TX17HBAcK6RFpcsV89IRau2ya0xjY4I3
4PqjkUeZ+47O0SUXVe7JdICijwx8cgYg63yp2nB/TTbNG5t+imdQ0bEXlxcjfxlEFhCget/G/Vss
GYGvu+AyEzGFsETdRhY7Cv6J65KHOzrib6HdX+nc3oWA8lkl4EPLG21DCtEpF8VjH+vvxWQJFnox
ZS1+KseF8iR6Loxl8niTCkQqTRmax/We1dgjodpvdZ9+sfp9wgXaH8Dmk6m8hAG+lzezPrd1+E55
gB4jpkQJadSfFQY5rUbYyjCb2cYp9D0qI9p66WxQMjQR+ZDKubJr5cpa83Uq6O0ug70lL7sMKtMa
WdNP7rZYQNEsIs/2ZXspK4UBAX9g42TKF+teb8YLIZLQ2U+Lgm+yAFlJSFY0OdFRJiOLRsgJzPYV
v05NYotnczd3hXZUciZYDU4EJhE2CzUnVrFnaLt5dpsD9rjEa2cymCbNKH4pcwc03s663e3Hv4+B
oU85Lrs8DGwsHID4a51rVU/YuF1UZBms6U/TmyMSYNwEWFj2NPuNOx8qG0s6JqcPiz6yJtCf2sag
7Pk+20WjUB1ESKcPiD1Lm5clb7udpEJvR65hsqUBmfSP5At/Dn2+Oru4+izKeBCadHd2+GOT2enP
ufaJjoxrTYfcLVVFRM5x/q4MAFUrg9LeGrU/Yelw0FBhF2H420jF4NMicgKwAcI1gDirJd/J4rTk
NMdkXEu2WDnFNhq+0P6KXf1Ldsi3Z07C4RAeIDEDSKdj1bv6q5sB/Ta39axcmvXtknUCY1jIp0bI
967zAj8P7GFJssRS+nJOz4tq/SrquzoV0kvz8bGMmD7njnNoa0FL077LdNzktvPdTiYQ/6i5n838
IV1HB65S0Dac2pNQo9HvWoMjwiUFHlfZkXyMMmiiZmKG3wcU1yOHtXEopSBQx2T1tjeiWACbQNmh
WhAJNLuGiZoZNoTGqN2kZn3XpvJtKtagxSmVu9AofsZk6S49pI2I9rZqslI2IpcL7GwwHzCMjRur
b8lsX9zoR+8MZrIteWgOC846cUpOj+ljMb6ERgJdyGGNFkdG5GGx9qYelsNUTb7jpqydbXP0mKnu
0kTVXjOXszXsWFa3tFimgnwoLTmJge6LJcWVNfaTpRavXeHkG6UVCUKL6A3GCBZ2R9/hZlJ9hB6c
BlfRoU3sEJ1DmlSDv7Y9N1LHrK7zP9bXaeuiEAxpZtmOIFN+Sz8ZzMK2qmN9Ljj5i5FWZSgZroBQ
weLOxH3sJ9ZwCrlLTpk7fmZZGo4m+aTlAAFVA+SLrGpkVTSszPo7SxvYL+W4z2f6zFpuugddHPqi
H7w5YjDVLTSfbDv7HGjycbWpFK9E9NDlVXyIUrkW0Pq7icXFo1sZgTuZ2nu1KBis6Obvah09hR8N
HRZfyxRq1/7c0bNEJtseI6yBA8XIQ2ixV5YVzc5BxXcirxJ/nY9Gpd64pQklfWbsYa2JNUNDxy9Z
hpF5GTsMZIRs18ZQKijvvKnNhoeGzPSgI95oBfKf6MtfIrPx84G+zQRRQxtpa1JL1YdUNhA/uCLE
jQj9ZkjUSz+q24Ka0pttnNPJQmK5UO/cWhg7oQ7NFkLkYWlS27OychPrBLYsEReHKBLdaaTfnjkI
3NNserFKRKZq/8zUjP9/uSD9oSMbJl16zCva6qxb4dSmFtErcguLAYpEUybn3mZ+2rQ07WtjUjDF
woPM3WKz9AYX47F7A9GzKc21/qywxi3yYGacSfOkeimtxdjbeoWaWVTzUXTrTKhFTkP8Bho+O2up
a3PyxPFubETMbqGMAgN2RyOQA41llmW+FHlb+LZWhj7IlRItJ67XOvWJbCsBQK2H5F0+8RbZzCFs
5K3pCyHWPIXmbIr0tbfYtqHWW/s0yRAwcdhj83lpLb5xY/KW+InoxEQWpzVGMpYjX03XRFicFWdQ
n9Mpqh5UWijsUaUX8l/ZxFkH7rtrWe7x3lo9bwkakUydqbJsZj0by6krP43kXrBwJ164IGJ1EOWO
YbEBI2bryksVE96CV/ZTtUT/q9DDjUznV2PEdSlt+dyFeD2RAbW7kiAaTtH93ZQsvEj5EaQE0daJ
fteGNQS2MxwjZqg0Dl0dMEo00za36m/4zWyiOb2X6qAQPu3ggJEOsRslxoSmRk+r06HTCRsZSNgs
2ZPNENwaBxKu//oi5p7TzVTqB0Al1UJZYbLPiVr7niLzU9V/5LR8g54h3AJQuNncL52lQsYJ6UOH
n8C3+G2hW1s1x0HByBB6TYfJhL6HMsrryIzZIsUnjeWmi5V3txXOZtBaAteSrLow+bM3+eKQjieY
6TD28lWNSod1DuZeKlbWtTvAPsKHiZEFXLYPqRHORytUmW2w9BElkhw7qqatAgseHfJjr+TqtnXu
YVxQGKrzi5y0/dKpdIWn9rmXTESssff1qOz8aXQ1CsV84dNHl7jr33OLEZnxo8vk3mG1zyKYq6KU
E1IjlgPDxAA6dhVq9n2Lb/wuIo9EqQizJtwpGDvlu63kuxGR65WHl2xAWymG79GhoV+ntOBRVz71
NAXIe3Ph/pYWzQ/jWYYsD1PoDRsMOp/K6l6L7fk02UQXFGn6oIgaer45s8stdeVVSFECTbLms1cm
fleXf1Rj/N1LlYrFGvca557dCt0eq/w32g3SK6GfMu9lZazb7S++UcpeFae0X8x8F4PARWwYZEq6
L1QCndvQuG86Nz1WHfu20QQRG9mbaxd5IENwrXHNTdyP47V2Ngbq2cCZBGkbw+c8V3dcYVOqYMMT
Nfa5tirRgdTbOV0Nuz3rDkLbEMgv9XeKyYqlQvqoq27oxw2t17gyE+7ROMmjargrLZy5yhe99vFD
ifZMX1XQTuIqO8Zsy1R+2fbKZhEsjdoOYZ3kv6Kpyy5yl+4uWW9Mum8FStrj7SErb4gyovNQZxbf
tlsjaMJpXyB/RJOrcy4lWN1RXCj+rZyDuuE8HNbaUzokKfuB+tqBlwg0Xbf9yNg7lmUGYnFfoyQW
uNzoaVddMW7akIVMMeKDSL12qppDM3VP0q6XnZ4ayUa2+XVCMsbsmOmc0ebNjoOHYGNnyOAIT8xq
mcRRwnGOxaUPpoLu8MZou+Eqa+dXXrJByyX3ilprr73b12R4bx0u+k4Nk6VnvAF17K4NZ5r8tBn7
ePo9DhoUcZuxfDpoL4aFsrDuPuoGkguOLkqhYuO29l3BRCyoF9H5FK2bEOugZMQKM2cN2hj/pO0c
hJbsiS88Zu0wbQF/o1wMr+4SXSKLtQrLsm2m17E/Khn9GG08auQPUORMfzjlAo+ynXvNaB+aIaMN
Y0Uv+cz8U3BdiiBIt8r8M5EfnIaGdk1MQwZ9WURbJScZodGcH9tEo1n0L1MvQ0+AQfbtWfXtbub8
bCzfYnL2rUFMdvpjW+ygS5F/NRPeWtXuqf0UQozKOTqNRv3cZogpenYuvXvCx3FyWxQ+URhvwqSF
4jHonu2Kr9VxQiEOnaRzdcMPdfuso7zOmb9sZGQdXCQ/R4yKz9oaMx7VCtP2ig1gi+8ux2yJj6ii
+bqdQgeoTZqTl8ycWrfJKIIFcrSq+U4aTA9MEb7H9yhQOKv44bhsBh3pvmwv85DlO2QZh1mGd8SF
YH2hF5FpE1Idm78ZzfNrUZp/2mW6CDHcUaWCLY5PWcgr2DsVBEHdNhMDe/danTFHubPSWFDOdgWd
E2PfmP1Bm8hBL6ZHZV60y4AWSEcHvK2SfdFS4vau8f/4Oq/luJUsXb9KR18PYuDNiTPnojzLsAyd
pBuEKFHwJuGBpz8fktqitrqnbxBIW8ViVSJzrd+86YnRLnK7flGKZiLOlfAw4HPTYWYKQE+VGx4a
cmnE3L7qZtMcNcxi49AdN0rTeKt6KpaeGfJtia4pygzLgLW+qLbIKt2BmeRRnqg6/P7yS2pjJ+YP
Bo7TyltgtV8TM3ltqnDi269ve8H/xYwwL8RvfWNP9ZfAIAgZxzOdPiaDZuDxpBdusDSRKCPCQMbW
4mPuqm4D8IkVdh838RP//5vzWpWVtwqIFxCmJehfe+pC6TlWWcHbUA+3WnfeyrR5ccf6gSyEv9Rj
BZ18B+MsD0Up4XMcMLUZvUMeVcE12DaBZGN54C7abBIc+VWyzo5vHBBKe9X83l2KHJzYnM3KG+j5
nNTSFbY7d91gI/6wH41x6/ALyoNim7Fw+7byyWijH4ib5USexbAtVGBt0N/D6i136hd8pohG58VZ
mBvN58nJmo66srfLzA714/xVT1yw6cO6dSMgdapZ4ssA77Sc7WeUEYCdr3139DcSmu46nLzTACRt
lWtIIwC9joQKptcL94M1aYs4Ck9loeBaaWRHG7Zakots24yWugY2Z7G76Jdtbm+1fghQGysFFizi
pjMxCmv8/BNzX3EoDWB04u4YQrz2RMMKvx3L+C0sxCw61dwZucLfjSunaRPFYXvLIWz2QBv7Z20K
vQORjeVQ4z3uWpG2Hpz8MSyri9FiBIFMNW8jWvUZWFeXaDl8b+tkJxyFBOnyZTSqGFcZyRFNvSvw
b0T/hpKM1UASY8DcCeTUVjRKue7LczOp2iHPuk2fK8FKJGzKynpX5Br7VmLCUR7x3xvytRtOpyhj
AfJDka/VstkHLsbtgYrtAogjzVPqtZcq0JW7T+lQrauuZgvQBBdFY9Pf58X3gISeiDGj9AIlWimj
/tVuxNlUm13mpeO60djvpk1iEw8yIAulKLL4/aUJjNfSPAQGqyY+gQ7psB8eGIfCtKC5d94bHilf
CX6Zwn0mg7IdsIGD03IwOJSGAduIIdDPEFbOYa+eo74F7aHdlUGabTTCA3ZmXwbdm6E8bEdLgZHi
CNa1rPSXeogeQViyHUWHymo6iBq5fZ9PxoNvxDeTNWXjOu02qaatV2p7nyc5ZNFlW5Agw5pyHcdE
I3HsjKNqoYvBWAGjpOQGbHZKcDF1RtQcLndUhNux0zZO07ArIdjo4VmwKJX0aA7Vdz/uvic1uYp4
Wmjiloq25UcD5c8vPumh/T0arLe2K9Dr11eGmpZbxO/Jl40IKwhO7Xb4SkiWhH2ZVwTPlLNRTI+h
5TzHzrBTdeNOhGxVlUY/Ir8D3cMEo9PyQLRqt10cf2imshZqyQMDaYjOMzeW4Amr9q9Vjmxg8moa
Jj5syR1B3avtEIlLm+Jl8r1VNU7mNmy0Jw8fViG8z2E7I+Kj8Kj0ACkA2uECkQ1HK8P3tNAJcGfu
k4qKW+sXZwSPOpBX3YPoiMU0AWTYwrFPEMcwtPPLWwaRYeFN4zFvvVU0Wbgo0YWMydFAJ4U0q7ux
3OpmWNnXqsarTFEdtPYBpKndo2cSXjY8aAWW+9A3Ghs2a8WSSwYajQRguOZTgkEndBPkxSyj+pqr
7UoBpSpwDR0i/WxrDp6h6AbGxNzb0t/NjzzyAi9TnlgLM8zhpkP18YV1FUZ9b1WDuyTXyLEb07qF
IoxL2tr1OgfT07sgH4fmoLdkgwPSKZXyDSUHrB6JrS76CgVJcKm6w7+2J1+ephrnUueOEDxrY6SV
PNembau1z5lKCAxVpJmRvlUgdteezaaEjWIPW2VOA6InFSE7oQYjwQF2v379Rbjapq3MY+s46KGU
OEMmrNkIWjgFAc22OfWl2Zy0ImpPBCAm0nq9sgM+0i9qpRzustosb7GpJDeO1fO9rChq+I/oFPHY
tH20IP0w0JaVpdbbn810VIZuja2hOMsq4ADkISzz88ckcR/ErOPusLamurwRhxE34GIPpYp4h6wy
sHe9F566e+8w90oxMN3wbsPVx0QE0mHp97pyJ/sBth6ug8C+fp5VXuCW7EIIlaSteWeyrrbrZgnC
zkLG5a+6NHKXGqI+Z9kD7a4RtEtMQNtK+rM5dD8vnO2urpn3+z/qTfYGSOn0JLT+6q8JGxUL80ie
VL//qE6xVrsPQBjJSWV9WoxYT4XWhbPIptSFf4nx9HwUPsCpouybvSzaXpHMHnDTOhri9tGrgvSg
C2KJedC3PDka94oHwjKFftMsc2c49SqLrxw6Vl69DADr3clinHrxFmKDuXqfOPD7I16FBM3ml61S
VOcS7b2rfCnXK1/Iupgn+Up9hGXj5LsBAQm6963IdhynlaUsRjBPT72nP2VC4X2o6tkQWv0g59EY
SSijEkc5kZUD6hO5529kaxNbyxFML6yatLjKi5WKapNU/LSQygrDZWsXaF30Wb2UzSCaiysvGO0q
PJhZxec+WTSFoK5Ian3Mk9TjwHkg3xKk0DdNY0RnQuzhpuiH9EIKfkYOlOUViTpnVQRRd0uQ1FzV
qCo8jJWwlz7sm0f2XtUy6O30uSH6xu/O6l/CCT07J7WcT/lg5YtUaYsvZlW+YSoLXbLKX9wuzr4N
ZQ5tMDa+5xNA9tQtfjQDO4qMnAoZjmLZqSULx6Re/IEdzaI6Eq0CkpuhQmPaMfADrInZ7nT0nopt
SC7kjUTEwWgm8T2tnKsDwv816uPPbh5WX1XOBOzeau+zTu52kcTpuInKAGsUTxNXzOTR1UwdlqDZ
cFnWBUkJpXJS2Px0QlxlgxZoDouEX65lUTZUEcGhOEgVtjtM9d6vDIa1DcRsJYvNPEHh6O66G1wU
9X69Bl7PBfBp8mhWL4pwOVWOulEMDRXiuY+c3yMnuB2E1b2/VdmQ1367zWtyWrKLnH9QVHD+XUi+
vxDg2WCk76YuwS6SFOgZt6Bs1worxhK0DE/8zJR1owzxAyIG0bLSrOZLlir3ulX2ATni6+T64Q+R
WV8BeHsvva27WCA30GZ7JyWq4omDkhfGwdF7d8PhteP3n+nkxY3uU+93n6wCKZfQWsMe4B80JdM1
d0r782DrxTII+unmaVGx8ewMuZ2s7vag+90trs3+GVvTemWIRH0GURgjmBRehJrc8knX740yQ2jB
sHtSE+QC2yQU93xxSBQFRXKfcHTaGmgtnJLETLetQCUlzUlwZUk/nhLLaLZGDqogN0n+t6aWnbR2
1Lco2wQnzdPtLT8U55gkEAEKFlx+Zfsc0Mm2hNq/M6w4vLIbYUunOfa3IN2jK2F/bziHL+omGG+y
a2RNClGZv7oOXf1HVwOa803F43vbNRarb5s8gJ6Kj3ifbXsfbVPUlglnyDoCnttOlH247rELXZWV
StbP76+ZXuOsHPvTWo+m/iov2Ms6SwM5iY0sanM/rYOJGxiltS1Z2jDujollo+oT3OmRGN7HhTFB
ZVf3qz1J8O8Tbn4IVRHpB+t/aUoP2Rt4SpwG3V2BiwoYyx4yMLyEq4Gq8ArQzrCWdX3h+ld292D0
UdwkJ0Q/Wef0xqofkWeSpT70s3skynayJCeCn+btYtzzgDMzh7xYpuVj3Mxv6KMOPGdFKtfW79pf
/ch/rHSk7c6yqvTcHEm3aldUWKgPadqsVL0HXUEApdkoscn/DjvIcA0bET6mMiXEsvT67PBYAAgw
VxKbTJbv5VpUCPARx33vKYsI5xNqmi8fU8iGwgqas01KHc1pFxmYvj5r/qjuZOA+V1LeBF/M/6Uy
sGx1p2iE+OVA2VFeZAM8VNLB8+BpKoGPJ559F8wHUBFWxn1H/OccZAJYC6qBX4ga1iR5rOKilwhV
WBN8nKIl4Wg4+VuuF941CiDeeIJ4uqzPHO8BuQ/1wZu3u0JAi1HClv55cShKVKGsEbdpf8zFWta3
ISeivi1fyOI4iBMN2KvGpC4zC8tZLeyVQ+3wbVrI22bEuTQfOqTMLeUgq6o4oVWW329l7Ud750Fc
SzPlxx/1svhHnaW72l0mknXvEkPF92o8hPr486Kq9TVq+VsnE7x4FjrWJy2GfKCWSfmFpN13yyzt
r4qTPzea1tyZtmFuXS0O115moPqBBvyzWWikz2B45LrLehpo6DJVafSC4yWmxiyYoDKUdW2MBxeV
LX+MjRWocNa/fLgfhcjexhJRz7bWPwVWrYIgLVxO7L2y7192utYhK6qSul+ovRHs/CznaN1A7XL1
7GvpaZ/xJ1duCGYXh1xHZjByJgAJQ7sRWZm+dCpJtFFJtY0CheuL7S+ZIFu3L10VlHtNVOlGhSB2
V7RB9uyO4x3ByPyr1hsFrCffP2RhF998M/ghX27SXf6DYijOTpF1935AlmGYB8zvAwQlOa0YbGBu
B+YWOcnXGEnSk7wY+dCehNkCr7VcJA4UTukCgOTJ0CNzWMg+cDnnW2DacODMw8/irylk96wsX7Is
LXYfU6cGsGBT6Zp1K6AGDMN0h26Ldy9LeQIBzemQvZfFuALFAjz1rnfre4eEYHNXEwEBHaZGy0Io
1cvYkVeNc1N8diby1tGQ1l+LNHsB5tF/w6L51LIffas7G0pWHuBgX0yLwoUmsFA4yM/haC+A35IN
IGTcwJzp9hk88Qae8iwuVzgChTldKxcR1tJbWfxoSFIlwwcZnGVHuPscPSsdNuIGgtRH1w6Ft6lL
IL79YNd3odHuZUleZBdr7ieLYmYXmX1AvKxxrtGgKne5C68rg6XOKb1DREGHfLWK5mbZp1J8dZmm
xEQry6IPj9VvHOmV/fsQXUuXlR5Y5/fO/J/uNZwlrMpyrhCGmOTXa7yP7/2s4pvFa9RACg5D2fSb
ZQMO+xYkWX7z5yNHpFZgdX7VuXXbrBJCYEB3kISDuaJfKtV1j0KPqyNclhfOxNajCq0KvTH7UtYO
krIxeHKHL+JRNlqo2q/AgZQ7tQQn2HRGuc0d8K5pYwRPkV8467JDHEGPB3hU0Dsxz+mgug2Z/Til
oGy8IlDeNuTX/Le8Y0tqVI31mDHXGoBschwsI1yVcQqBCKTAA9HM9cBcF8MyrIep8gmcOjonTEh2
nM0RdTfMJl7IVscg0zk2jn8kPY/AaBSl92VtV/cOiDVS6FX0KpxsX+Wx9VwZpQOnIkAOZMqil1Ih
gDB3cP4+klxqTVDdDV/Bi7yPtFmxluVY6xdyS0TcHZE+9ikMJQQ8o2vs++hGaU1BiiR1tv1o64eY
ZwRwmKwlox0XR9a3ZjtmqnNv8vmsnSQxrkWK/V2kKs7jMEsWoce7EMJ0t3XrT+Mimz0YWmfUTqQ6
UwKXqG7NVTkI/lM5X977NZVZ4G2h/BwhW5pxxCG5N30sCCG3k+Neg0hsb7bRhg+ljWZFhNDbWhbl
hQ6mY7c3dvYzCwjhoY8Oso4Omkk4kAhIf+d7rYkzbRcc7DytTn3YZ+skS5tnPYq/yX+1ZvyIrD78
HvNdJZg+YnQxj3GRKjqY85jUIaZQxWb9PBlz+qD338z8fUzupdpCd7OfY4QNLiVJ8wOUKu+gNaN3
IOVJfqvXSUiIOA82Cc+GCjdsmnLZ9Octm2BjpbTRJh1E1mJSYMLjw1V3UfPXo/KMj/oYIMKwsFSX
az5XfFyaNMIAGNTr4wSRdt0OOK7X0WAci1xP1pEVKy+Q5M8938LvVtRdzLo3XuAt5KTF63/p6mft
WW5dzXC4lF70s+sfs5qTisd6IRLCiF/1KjeeVL8qH4Put0LUfdU6W39v0bzfWv4cU3plv60rHxDK
JDqcxWt14BkL45+EqGqu5W2iIQgQzZfSi1GYdM8qul2HKpnPa/I2R4NWwVP177WyjDJ8tZ8MQtbe
qOxzKzhAGTG3KaniPVl5ZS/rIb4TPJWVWja46CLPvUn6eflC9mptrbV2skMta+WtvAjXIlfmtPGi
RDnjZ3/ZMmrBl9arwsPIOn8J+Gns0oHAnJaJ/OLnWn6Rd+xCnxuSqfuP+sEPtJ1rkLiXQ//eF7Tp
z74N2r0LNA5aZIfd4CQvFkKffI8yc+2IDO2SpoX7LW8/+tQj6Y4/+8hmW7UQa+kwlomAGQaPCuLv
hzxvVOLT862ugPiSd/JSBzy7gCeFi4+6TndHcfooJ/aUbOIMHTM5GIojSk1/zEO4kiRNXdssVy45
st/mYOPkLPNxUMHXlHC1kOvrvOiCkEF+CdQwv4h0dOCI+8bKG/Xs94Zd0yHg91FbGoazItNqrORA
eUFaOb/Uu2ruKSvqHnyYzZZjC08jw2nmZSLdeMIMQSxkESpTsa0NlJZkUTehjCpwNY+yGNnRigek
/lh6un5JMvNRVvcR2q2NiYdcPObjS62R6uUI4dzJVsVSzzhpTleMss2HOp/ep/ZSsz30cVuip8Qg
Mh7jGl0hzqPz29JS1AQLSzHue3yVXnQfZ5J/fbfm/G7ZhoUbMknDy8e7lVMmvNusRqBZwNLfSiX0
jMfFpikCcNGzWPq7Ovqsp/5RFHUIE80DQiNbZcM0pKzsspyq+edUS/OdLI2ZOLBUQvFJtbUXs9eF
FhhFF7TdhlVNPHs91M4IlCnMlj5CBfcFWyGsk3yL9EOFfJbs/T7QMUKw08KdfT2ii6XU0QW8WcDR
or8m+F8cEZA/tMrgvqg6Lz96A6wjz7uILnmq5+rcg2dTJaTTmzZxX4bGiJcE4qOjbG3sGE+MMXkO
NNDTjYnFztAr7ksFaWyTV/GwkaN0vScc2cbxvaek3vMUH+VLukqnHlF6JQM4v5QfxyRyq1zZyuKY
jJ8nfGfRsKrLxzrw1/IlvYbcmDbhfN12qf5swhpLIvfUpAYZD1WFXIyR1QmnbOfUC4vcS6zZPrhQ
82EcUxO5oV/NgwKG4WPINE0jiygS+xaPVsOCdRJ2D0HYdg8YLRE6TAGH+gFFJG8wkOnHrx89tNZ/
6mMjPcn+uJ7UW6ODaCmL1TzhnMWd55Jj+iqzlmiKeFvPsLZNO1bnIYdvzwYAqH2l8GtVEclsDTv4
Hl7bsCu+4+GUgRMMZq8BE7bt1LgQ/fv4ybLrV89Q8u+JrwN/scUnQ7fEukGZ8Eg00j6VkybwQPKc
L7EiVrKrcMnz6b3q3qYUb7hRjXiSWFV/m0qvW8jXsyEppp0tvvolUEVFDGzGlMQ61JAq10Vkuy8A
B06yaxPrnztXhYOo2xpvioiO/BsKvxdLh3PUX39Dwhnq/W8oMvZU8m+oYA09Rbl4Bb7bbXyRmJtU
TaYd4IBspSPs8SSLXZXkKz1U9SezqX+2Tl5g/FZUE13sSBplG9jO5EkMJX5W8UlfqaNa3QOG7++E
ltQ7ZJPREVWidOWgm/dpHLsXINDmD7c+1KkyvTWCZQIR8hhCOaMnz6/ua+KZRYvgQm/kX/tMhFv0
sjLk79K+PBKZwzJqvvuj2CLyjM2w2Sw5B9BbiH6EHYENtN9k9n2qGWt/UKIjaSN3mRJ3Xct64epg
gSA650fDKtZF02MZEbSMMLwI4xdvcN8n6O8Mx8RVS5vt9RxHPZomWNC5JOIAFE9Rje+NXRVq66rq
UCSYG2QX2ep1enEggYCKfkyCCiWwTVoF1skkvnmy54sshmlvHybMJWVJ1sseWkb+iKSPgzJ1HkN9
n8f2BR5HoZVtQlxvllKAHabrU4nQ/0MUAJisNXAWUgjdmeon23OTB9Lp4Xt9mTrLVtPrL6htwDbv
vqM2zjMM+Ms1KE1/FyAdtHXDNH9IepIcjaJ2341eXSIA3X5VUW1aIeOo3SOdigNam0abQSj1c6Vq
T0GV9EjqYJQ15t6LFeOhEmtOcmxL0eMBYoyo9o/BhTMGZOw8uEIr74+G3thXa76YOrhFq7iOcWTP
imLtCQjmAf4fWMvKTKo7fWJb8dG/retoozYc2WSdHNaFoPDHqM22sigb1Kh6Q7be2n90c0BSOXWR
nSFv2tdU+PXZ7ZTlRweUZdiaxeO3j2lqwxHbZoLUJwfJhraNhlWShj6UCyaSdVqTD5hdR9mdLHaF
b2/yqAQNoeKN4wXWi8uR7tB7gABksR7HcI1SjbqTRScpnhrSXRfIVP4DDPVN3bTWSzkGENi8mzbE
5onUBRL8gfoDGJa6jauSI42sk5coyusjnCtoy/RVp8LY+FNV3jVd/hksMNRzz9dXmurGt37MrYup
v7bEFiDOYFdxh4wZlNe5saiK5KaakbpSyQ6tZd17g19+NkZdO8gSUorWxctfZXdZE1maesem9fd5
4rRQQUU0yrpyug4iaVN/DuBQvc/B4QK4tpg+Q35xl5VHZjom9a/NC1CE3uvDR8n330tyrRpQufho
6/5W+jVOLnK/espx5Jz6B70nVz0vgL96vr/e3DYL7vybcd4QgH4M+rugH5MTzMbkZCX+rc3Gbocc
S3L6qJd373ViIGHWg2yg+0d1XrHSL2S5nrpvaQAwH3+Gk59ZxUneyUstRjRV9LTFQOyvBl9To+G3
sulEu0INsn3c40P5Ps3HDF2tjGstnrX75vnlRc7FpqBb/PMf//3//u+34f8Eb8WlSMegyP8BW/FS
oKdV/88/be2f/yjfq+++/88/HdCNnu2Zrm6oKiRSS7Np//b1FuUBvbX/ytUm9OOh9L6psW7ZXwZ/
gK8wH726VSUa9ckC1/00QkDjXh7WiIt5w1m3E5jiQC8++/OWOZy30dm8oYZm9ugR+tsncq+d613H
AwZ4rewiL24m3GVegfcVCyXqPTYqmASkmyBOzPtqsoz3SzZp9yZL657cMJ81aknmPaj8cqtoQbv4
6CcbyLlhoFlESCaXEUFRK9+J3O1PVp4NJ3ln/Lqbe6CckrONA3cacjQ5+bp210RtcS0joLS+Of5W
8nL1zgq9cfOfP3nL+/OTd0zDtk3XswzX0Q3X/fsnH1kjOL4gcr5X2LiebD0r7vtWTe9xt5jvYW/X
5DfmGrG2RpzJgG0MSIfMl5/VceUhGyhq/6SQ3FxlpmoheDPUVy9yKiQUqBt82wJOqnYhrL6/ymVb
fRNp1eI+Ez4L4PrniGz4s6o/p0nTPhmQpm4JWG5Z67ZNfNJ8KIaymGokVQZDQTx/HmPBPVgHaV1B
3m+tZ7AW6XJy8vQgW/Mi+W3+ofxtfsVQ7/q2gmjpa7ie+n6DWEfdnYg+/+cP2jP+5YO2NZXvuWO6
GpQv0/z7B926ucuGNcjfiIj06MXw+clPOMg8PlQLKQuIfajlyc/4o7kvkEWt83z/3i+sW5jC6Iju
Q3OqjoR14MMmfOEye2wxzZwrO3fGD8tb3zfnW0f/2au07LdOsO8SQendoVllrDu3mb42zWKsiYdP
GMRs1Exv79rMdB8tX7vI9oxTDhFzvYTJ6dv3FfLGy7pzp69+nTwOxJgfWQP+mDAFfnBTPQOg4XJI
0S2drOHSOU54bPvyJEuIBI6Xn/XdBZ9nFPi6MvcXnYHyIzAXY+WbH10Y2pj5+1BdMavVxP5kV8Sg
PEKkQ5Cwj4ab6ovHcdA0DN46YkluM/8tgfLJcdZja6mfVdT/d4CF7PeiPUb3ORzWB8PFJCgqrAzD
VEb/u1nn4ZWBFsJ//mrotvq374bpGI5t8zOzdUtXddM1/lj+yCmjrUau+BnP02x6NjXX3NRhDCwk
SFdt1/oHxTb8Q9iJawhBZitLsr7JWgf1y7lVlmPS1cCmS2PX9yabCVTIFjk4GKgowOOIOE/1ndFZ
w00Iu7xAn1kiezPeZBUJ3m7TKejPyqJsMHXvwa5a/SirHKfvjjXeXrIkL4OvlXDsY3VDvtdbx7of
bNg/OtuCICuUgNJ4KdxZNE0lsmCxer4MUKMVNxufog4vVhE7HF07aOVbE8cTMLGOSy6Ic2IZppwT
5TEyaoqtaVaHoEUsw8qCbBvPSWTi5T8vIDOB1KZQAD4aoG6TxpxHOPMI2Tkv7VfN8G32UCVBqS5o
xUGd7RiaX3eVbJFl3IdcF/0EBygHzrmyozKo92irXaQ1TDLm4UnefVxkHVo5E4fho6wufGDlH10b
jK8OEMIhCQDcQFfCVZ5RJP1iEpo/y1LbnHFLcZ/g12RX1QnPmA0oGGOFw0FlZwXsqlWetbGNttBR
1nWv2d1NsIe/TeCHrzX/EHx/rAdsjq0HEeL6Cd1FHGRdVnrbosnGrY+x9kHxlRbOx9gdvFR3y8VH
Wd599HHn3rIYJPZ96CVrHcli/MQVIlkhuOd96JdPH89feWeGLSDNAk+S96dw4NW/9bMK4uYQBqct
Mj7mWeNZiLpOo6+NuSgvakPmJjfLa0HSYj9WVuQsmg6Piwrc/B/dYoGmmYrgTHdTJ988JHUVnuUF
7ajk3h0vsjBBkfNXrhk+F60+3eVTn5kL2eJEbrjSSDJjCs1Qjy/TweWZA1sivhHaIWMGZECWSqza
jkESPcmSvGSpJzZQy8TMrohv8mKWwPnaEvp30oWnvBq/135nPCH05sqSfMrHyvRbKfyrVCO3/YTH
9W9tnY9hJRuhbBWU9rSH9KLu5V3TD9P7naxLph7tgT7ltNymYu9YLpKDheara9tp4Yy938NsS7YZ
ui/Q5zv9zhXkUNFwQFAMLaitUEb/vu2zCbcLL7jBv49WZh42T7nFhtDvq/jz0EVvsavE36xc4+s8
wLyCoIMaazQizQfl00mCDKRNilKoUNxXO6x/oEDlfsq9AlnKUsueCtb/lQ/lZv2fF1TgQn9fUF3D
QDZHnxdVFlOa5wX3t/1kYvth3ovaeUJ9WV3IHWNftqR5YS/s5WZyUBC4IMyU7uU+U7ZmUf2zVdVQ
spKtH2NlK1JOd9D1y+u/G/8xINSbgOhCpY+HXKARmTeQPzPHDE6xBgZd3tkttkvIsXZYq4tBI8ke
ewDy9KheKlHbP5Wk5ZYoc/dPZox8WTuuFEU/m2ZUvkxuNO3xGFXhDFL0kcZeuwHIe1m0A4dtv2jE
aWq04sWyiiUYV/BCFmm/oAntneHWmFV3uv0El/lmjFX2bWww4nObqH5ANdLa1QFktaCJnSfYFbdI
sZtdYIXmDsrzXq2L/LOlIODI/l07mQb6tZCmrbVX2N0zYdhnp9bt77+6ZrNDpOwKzVB77+oiOlL0
pbKyGt05mWScpxWigvDni/YAXn9e+ZH/Pel6nJ2Mpndf9Wy62fwoXyHdvjnhYH8GLNUuvMyfXnz2
J8vStrsnBAbg13l6+5DGMCZFWw1XVYGmiYKmec5zglm9U4X35HrU7dCazdHuTWenK4O391yykYZS
4D3S9ypmiTjmjDb6tF5URNt2KJ17ePYK8YZxuqBSFqyLAtepPC5SEJVu81gTml4CZuifWbgMCBSD
9ilyEMyqy14BujJ94i+pvrEBOJGkd96sHpeXtgj3Adu0nej5czqSd+exGMU1L8UrjDoNhxdThbqu
iT0Z9jlc3hOsoj4bGgeN2qzfDMAAPoeBtYOKGj727RkXuIQj+RjvCO9MV6xUIKPVXfLNFNBTES5/
GwUgxNZuS5LLabDRCb8foNWTewmsbI39S4BvsP3ce1P7piTxpm1hCNtFrO9GfN9QqEnaW1b4xsZo
1e7gxGPCghiU4I7DEv05aL0pZLxXS0wbrSRwgSwYmmUAqImhK877RRahnoFRrawQw0EaNEcjKC1v
1SzmVnZ6v/Xm4aAf80MS/TaN7OxGDYqpapHe6QrOzkPPHtefVTta1JUhjLjZIy4qELAVM38zws/9
FE7fch7M7Gpz9aqLKd8BoHJ3phLoFwURlFmFSbzWQUVolDG56/5odbV4KjMz2bR89Q6WUfYnRcud
FTTPYVX4lcpjMc7ANwwPEuUmuXrGvEuR9VU7PXxUfdTXk/YgS+8AuTSq3+f4X+vkJPIVhi79lBkk
t+3ItVaOagSPbSfq+yaDNarE4aOssq1mXyfaeMZqIXx0vSpbWQgdbmVjbLnZ3oxRPJBFmKLiobC3
pqPG9bIG0g2X4d5IJ/BfjdIgr4F5AtI+n0D4IJypIQHSucP4ifNJTL7Lq88CS4IHvQ1+69aOHdg7
78VInHFXEpDHNYXjii5czjDW+PMii1ky8v/jYLwabdu4+FqBHF20Vy0fbpqsgpn7xVC95mcdPs3Q
+VAkgnbNAHYZ5eE/P090/e+nZNM1LZfgBKEHix+nRjjq788TwbF9KuIcId4mNAQhUGMs9/3kbu3W
0q9iPq5PSG96bvOzNLd9lOY22bOZH+vD33r+6zjZk+ys8fTrFX6NixKl2vZVPi1QtSvR5mpx7rO9
o1p31mlw7RHjQ2rkZUzLcasQQlv80VDbKaeAsYqmZ9fN1BUQacCeln+CDhvf+IEjoFT5O1mSF7NG
k4GFolpqVkjIr2vcFtaIO4JKRgXZdlyMjVrv7IyRv4+M+BrlsXeWVfJOweBw1QYT4lO/GjQLpA20
SBCYXr0Gw6bjZ8GGlTwb9t6JgtGKk1sPIdikA/uHBAVF/bWa+vQx0ty36f+zdl7Ljetau30iVjGH
W0tWzs59w+rInDOf/gxCXi1vr7DXrvNfNIsAJkjZbZHAnF+A5PpUKuhvDfC/NoobGQfo8/5cjb1q
nWedg9i0t7a02rig5pI/RHm6jBIzezHTLtwZDVY4oglcWeWphd5O2af5yzCqwQwrVTPLm4MUpxQ7
KNnNkVMw+Zp3RoZMKOZdlX6IKwn2AZkrqGNKly2HcfxqqPDQhwhIl2cE9lOTqxfhsZq05mTaG5YP
WLObK4pivFz/HBGjoovgqwJ8psuVxYgDzpYcQbIP0Ym5R9cxeeZd9kOAOVT1ramb6gTw1dJXroW6
s6rnBqSS2Dh1caZswjKwEDiojFcZAqzfG8l3RQLLIyL49PKmGcAVWaaFVmIONchPIpbgeT68duRf
qBpYxlbNg+B10GaBZHdbVyxTXL/xdlgl7nrZK5BiBsNeS9Wkx4yCZzR06i9P0Q+dbEXfSsTXkOt3
3Bcbju6MRWn0OLSBMnf5YU5x4NSL1JHaveEnw6qvZXUzYEO9dXsjW2U2aEKAsPEiLL3gzP9YM2+1
AWCwl5jVgjX4uNeKYZxnaqatPVkaXhF9nll57zw1rlvue6p5qJPTr7sI6Wp+T9j04OoLCLe/w+So
gPg3PcEoQHC1Gr09ERZFyDpHzi9e7dGLzq9Q0cbyzYu7+D42bVIRIQbLsRK5My9u1G/oeMWebH4P
ZPTlRyxGjqbnqJuqLgM+rFq84Ol4SMzI/J7E8c9U6spHqyjy/7b0Nf4zzzQ9qhxF01UF+XdkXhT9
06Oq7iPFQtx3eJKNxAFv9GxrDQ/eFAac0U6Go3FUvCVBmN+ZUt0cW9TUzr2qvIj+aIzgXKGfmJdI
7eV9tBYbEdEMKuNjU4yaWb0tgvzsjHa8c5WgW/hlD2WHnOasJ9vxpiUjKNUctpdjr3PDKn5VZv4V
mqL9ItkKpf5OSdaw0n/VdSVvJblK53mDOJdvpZdKd9SHcur3yelC3deGLy1CoRDJOpnii9jRgzbA
9BSxlJnY74vtPzLz/T6A/bs2saGtwQPIcDANLVxaccvK0gBLvsfIqly2OQSlldXhEV27LfZXKUld
jDm7nWi7XtbtvN5oFrWLdtanARFi5iZTRGANo/Y+sXsKMeYJXbHqXKZ6eW4QZSBvZZ6ksK3OPrzV
XYbE6DyXVXlvWzUkW3naDMnyZA0Z9D9qLKcDQIu/LLu4hK4tvSagCGZRWCqn0ZrwbwhPbW7TgQe+
T+c3d51uGp7+q4TRMmqDd0R1qVtZAeatyFaAtUAY/LUsA1iJIBaXEg7ur75lvjUullpBgZ2pgxOW
6B6c1F7FEY6kYlI6sPvT1dLdId9evwTZStfc5NUBSL0dTL9E3YRmLw0P0pgfRS0xLd2DFRrFo4e2
zrZTIMOLfi/1jq5SFY8a4u2pAzkXjuNCr2uW4Kzkd9XQfTzc+iDBd/d6Vmp3IuQ2IJqNjY1LjjfE
PO0qSodqEp8dyEb3LDdkXpSTdjhWqZgiIz+DPWuySbBa2Wp8QVda2DR7v4SBIXstjLAQ4dkhCfsL
ujHuLLfT6gmVIveO9GDzKvuoqSToIn1V3epS+3kGOadaDCiVw8ujFmp4KKhqg0sGy0PRFuHuLepS
9ffGCx60dkzDX0g8slydilV9FW1gykRneWpldoAAgRmdxVhCS4xpU9Hp95g2Fd3/PM+JSozvu1TF
xxUsJ5qD0JgysqT6hPScKjCbLPfxVBUwUFSlgdvGee3e8RfZPGAQtWYZ7/2yOPHdLHgjFwInHA/N
Q+zE2kbWAAIkoWo92CX12InA9ROtbL79FBAUtNFGNZUutgJWB/2dYNN7rn3wCtabhRoPb1nhbQMn
rveVHGlLi0zeHYlP7xeY+2SyRsbA4y2LauXFaqJ8XtjNeNSsfFiNmpqvNReAYyTFyAKEFJBjv1K2
WqkEe/hu8b2Mv8QLnqSQavhM49BAntH9r0NkKewMBx/zgp4nTQEK1ytb7Wz5ERqziB5/s7ovLJlR
MsEsCztOtFlQzejzbmthatSlfg/HhgFSfe9nujL0d7UBgFoeDPPUdvVbmTv9awsOfWGlOrlGrxxe
a0Wfo2LjPA5xh6aPnQUzudaD1ybDRkHjz2Mlms5Ygs32uguivDXskOgBe/aA75QWr5IaVIeIInlH
5lPyv6dG1xx0alSLKEeUKp9WbOYYR5cRWS4QeYFKQZg+cUA/bo5WbXcULWgfUOaQ87UziE1x1Bub
1LOcpZ5XPBlk+F3AuZpHwFfmHYzd7kvt5eeQvw4P0vI9tKHMv0M8dTtorfetHhV8B71Af5LHw3Vh
gC8HD+pnF83Pl7xWxlWTpChRTE3HQY5LQjdwex3lx+pSzzz88zrd/NO7z9Q0EsQ4NluKI6vWpzy6
glSJOZiF9Aj2DaFXF0OyoRjbo9wl0abqysmJy88eXfzkeIwl1o8cbz6v5kt8ix0Mqh8DZKvCIBy4
G1xxP77LM828hScylsTi0rGEusw1drq0gTIj7ou1OkPl34phlSOoGsfxtibj+5PK9aZvsuhLXbX6
DEx7egKioK4y9h0r9GaB7tlTGhTRxi/JEG49FuViEsK/EVlQU8bDyr+WmHMjCR6hF96J0rSPs+tj
hOupKEaLsd8tZLE/j03zaqey/kslQ/vzRgkaiWbw5jI1/unypyoX6RtXN/PeetRUCU3rZojyl9hA
tscfo2VXIMENImnM0XDltGykaltPh+tIimftTHR2cYVE0DjYMy8xerxOxr1KCXObJ6m5FWfl77O/
anadgSDhWOMzU/NtWuvNZJOTtfYDnGsWnXbbbBWpsHaoEiDmZCr6U5Cgxjrtgn4mOcKNmfFDTEqk
gEkWysRoRrxPwv2cr6Vva09WnLPUj48qWjE/mq67t9WKb0mB9S34hvRngJihBYPuFT1pwPKabFzA
5Rn3WRSY+xqS9WrMI3kdyZG/NwYjW+gj9BnH1599LNXuY9SldqToMEqbkjBSMnaPaYL1goyN90+k
j8Ja5w8kI6tLZQZJEJR673Efep9EIjy4TmLbWvyeNCiZ+9MqEbUtgV5eJyGnU+6mbdP1Tq4qdY+y
a1IisYN42eoIp0Fs94Pnsfa+Koat7DotCjdjHjosdskyVi5r2arvvZXIQRZgGO6MYnCuOcgEz5Rp
v/mU47/RyZGM0omClHj7q4rb4QtwnH5Rkk9Z2UZoTd2FFmYnT49ekZBzDxSHy3VVqS9p3bsH0SUO
oukk8YLEe7j71K9Xqjprkq68T4dL1MBiEiVRKiDlTpzdDqIv8tp8FaU7nlB2y75NfkjR6cYAwjV2
ygQQt8wWbxc7NTGjApogRodGNnal8+CVfbVWk0h7iUZnQZHOfJAxKj6XfvcQqz1FMJi5KwVkK/hj
VbuXmj5YZHmZrjry73PxrVXsIV05A56yoilGExPilTIsjbz+ZUxbMzzPqdBKoUkXTSlU9gWEzYub
/dAGS9pVOBrtxQLXVxaBJRf765pXtbGzIDuvtnOS0yxnUN++7xAvp1LiP4klGbtMD1ky39/loZ88
GGP4sR8d6V2fGsnDFG9gHf6mq7t40Ox9UsvpU9Rg1Sc+UZDka5b+9rzTWnlljgb/AYkPRa2uAYRG
fvYk1SiMT7FD2uTrhPzwrIvU5mHo/XyZ21q4EIVCN0o0oMo67iD8yl7S8JTLyjAV7x+v6/axyLX5
qOFzwdrY2iRuI+ElVrO9DOvi1aijkzflOtsw35jIC711ESxTiCbBscDubo2wSbUMPEe/xGmMrFQu
jT9qHAmi6lfqysZbml1IBiPR9/sEwtqnno9DoExS6FQfYtKitt4QG30WJQfQ1FONCMyiKCqkFSUj
NUBjWYy25bousuGbjXr2wF7d5b9zBi6uPsTIs+4aQMj3MTrlb01SgkFGDTnJYFo4CnDrmEXSmv9h
YIIgWZ6Sun0UEVgIsWEN4qc6R5wLCEKADHhTXJop+SYiLITWcqMd9jnPtDl2UtWxnA6dbHa4vSXK
3FZ8yJ2RGdJpmRrqj1b4lPTBQVPj4iRePgj9s9+nniz+bqexWwv+0ofW73mo9rb/5eXjyNaf3/+W
aWhUfhQKdYpjqf+ZptMMCSiu3A+Po4OLpoKBcpD03sxx9HYOMN7cJkOFStF05jUuGyBdjYN5WLnS
XQc4ftGkrrHBRKWYK+QmtgVKXFTP5cfIilCA5FG1hNgSLkwXd+4bXzYcveqIgQtSnjnwFHmstiZP
1mfAIM+pHaEsMrVkD5nHNHyMIEyeFDN1Nzy3UT5MLeNtAElsJUZyzp1KOkRj2098U4SvHQlpqqg/
+3VbfUv85oeBIthbSWYN25B2eAmRVsKCIj5Fg9cdMjRd4RXZ2aF0LHcVKl21Ltmdou4sgXYo2ode
lcddHODpNeJkMRSpOgvx+1iYDlWFnHfdDwcVS43f3SpSQqxd3PrbgIjeJdET2LO6BxZIccqvCt/2
VM2tF33Q0WTWzXRpFnlz9s18H4PFeosTZHGmupJcd/5s6DL/ZIXFuZP8cN33gbl1U8O4Hnh9evlX
JDxYZ3q8QrMsaH91Ku9bKjRB4bz6IJbva00utzBg6yMlMV6lTTDcQ6DE9zdy9WPJ0wkIT2EvcCKh
+GA7PoISTWRdbBcpCqUZvyoexKNs8h50LUS3WVwsMtl+Qdiy/WbbQXZXdGV1H45NuISfpsx4AnQv
jgndo9T99rtnDMvSKzr/rtEe21R3fhmtdGYnvaqpzs8Hy8GGJlJnda0gyZL49hLKobPNEOFambaE
r3uG8SQEqjHGv0GGEoGuDNJzbaCZi8xt2IGn9VHNbfJo6RB8a6LuZFNs/UnJiZyN5cyQdcPgBiWy
DSj0jdMa/oGABD3qrPWxQxhb0G7YLk/WzOJQFAhASZF2aaeuSJJKRAhhngkGWyeIb13+2tv5CX/Z
/LHNykeldOIjACb5KZOU58xTrIMa5tV+MMpTF+rpLkfEkS3cz1Bu0p0ceBfkfIe1ZyUYlpdBpu8k
cs/O/Yg32FtnkjXGFK1ciKY0mEc7Z3toqm13aEz8uD1M+950KZzcOxp/qzrNXqkbew08RNm5qSPv
fIezwtd+RLnvLYE+vveLwYgkJumaKUS0Hb/6IlnoNLbu8ERlJD0WcfjE6qQ6DBAuZyyflA3Sr+2z
bPOkNuU4WZIk+cF7tzsndqvt+95aGbHuoyVgliT0dP8sBvF86c5tb1mbfIy+UWMkolOMYe0EEVKW
oh2oeLXBYIxRfkOuNCez/MwyprnXLIfX2tQ0NRNJD0dp1qk35ovAyYdZV1dSRilOS7fXU7DjbJNY
ceFbOPXieHuJbVWa+bDvO9/ZpNVwKobQONpJvWT3ieuX9gObN1Z4Yf2t0432NNYYekJRKRdl8DaW
fA9DdjpDE1a/Ov0BOnn3VEW+syvcEelN9CbnfYQrTRPySA+kxl3JXZDc5XydT1gF5ad0OrN05ZTw
0N+KLjHYohO57OB3z0QTcFNykJTyG7C9bTbxXMtIbtcddFEUJWlagTeSeYu+hlJqPgbN0F0SxO7i
qZVn2CoGXouygdxLyGZzyKz0/SyONBwJffPrresWdot1tLygtMHdf8+0sCEYgvgXoib2pi+qcG03
rrMlf5msAl3x9l0QVEu/1KIDpURUcXOtOI52acGUl+Etdd7J4c28ypIs2ab2WG98vv6rJsjsnZYN
uHoMGH70RY1WF7iPC7KCyPHonfyYx2fk20Ad2GOC1EkYrlq9LNeh59RH4Oao1Dlx+aa66V7GI/sn
gtjrRkmrL2GJQYtpaQmicGwMAVLJqzZvohl+4fG9QhZ1rWBzv+oMaXplQOewUXf8Chj2XpVL86ed
Jw8Ka4hZRVLx1OHT3CGO/0vXyoPPs/DNa/mEnR9lJ6wMmlU51Aebr9IyUu1uiU/icJItm9yC6asv
slF9U80k/JWaexnlErROfPNkUnt+s3yU2IpWqS4jyhuLAomwnY1YOT4eMCg8qTqhs9TgXkoloED6
G63E+KeM6gVCaKxJTASVFi0agdtx1Iw9dEZl7jud8qojZkIOxKZQ6Sg8sheVDOEl8I0RIQS52JCm
tC5p1f1UwOB8Q/whYUdcmeekasKtFiAxZSftcEicaftiGN9CJfceHSirKzx3m6XpsURSguHcDKn3
3QEmh4BpMlyGBCpKHCNCUqZt80J6ggIJEcG0cLaLLDmjegEHra9WsuXFa2tEqEIZ4R7zfxktB7k2
j44ONSXoCg8SKwDVQQ3QMss7SKaB4z4aul6dLPifUR5CWUHVq5h0Ofo63gdjoS6pINf3AtyFimg2
N7ugWAvoVxNO4AyQmAcxWjVwsyxDf5TlNgXwiNFyjoS1UbbxTNPbbt00OIyOtpK+ObH1k6pLfyqc
UD9lmv8jmJ65Bs4weSth+quSh4VFaa7boB2WfRulF0/tHPKVTfXddFC5RWTiJz5FPws5sJ4KWR/R
vIne7AGHkGxyoU+mw6DAzlRD/lARfFQldEyQcBlLK7/3J296Eeg4JhIUoe7c3fpyCdnI0uDBMl1F
hMVGb57s67WvF4tNZemBami78QW1Drx4szwFbEwCkNQX6+dWi3dO6HyxIs3ZBxr7a796GDUcPdVR
3Y2Vs9WT0t1Yjg2zO4+02YgtH9CTul85caUimh8Px3w6BKt0SNIFm+NglbNTmIP9Vl9MlAi1su9/
UZ8bIWOzUGG3XUoxbkm1k9135L55XMbeiPcCD2pdMs49z5GVPEjhPC5M5ckMPWvlRjho8CfP91WJ
X8HMxPPRrlhwyfj6jC7okUQzrEWIm9u8w0AbPveAl2/RNO0dJbkHA778SvTdDkpl/xFS2Sp5NQRp
UH2tEMOuqhe7who4tfTguS2xbm4TQztFjs8WFSwEcP5lqI3jrtfaFHxP7K06teiw8UEjrtTYApKh
ekioM90VSCesRR+GD+ZdOyKEA/jvhA6w9ZNa1Bw5+9r17IunsUoOVPmrLEkDIOVs3OgSC0EEwHi6
D1NqopA6FoLRK7TH+K2TfRUAASBB9DlsEuD+RrbUdtuMmjmLeru8NzETMPyAgqSXYMSQ9/ia41HL
fk2WEOIdkUf0HfcyWN3FM729Y5geOlOhRIIlapbojmVn8mnZmbU0ioFKLc1Hk1WTV3vlE9K14R67
PRZ5cV0+RXlmH5xIf+TvB2GFYYaGdHqyGy86Wg3JniE9taGdXA8Fu7h50VIAHqYoMRCCgj/U+XfR
MH1fvs+sLppEDMZT5Ln4BCh1v2x8bTxd+2TDXKqxDfZiChED7Bb0oyHtRE/eIcgkG/jA1FIDTMKx
il3TxO9nsZZH91lL3RUGQzVJnxFzPeVJxN9VLLeLmDfhvjQwnUDLFa0oxXH34sCfgbNuauuIuOC4
N0qTF0ASnhE3xdkg47EoRDOUsUc7mt/M2phUM0RfbWcbNYLwl4W2ivVjhYdNbFKF73FslNF1zgqo
b7qrneRhMGYaYoFnn0+9HKwhXklsLQvVG082UqGkEI4gWOetIeu8pkFuOrmKJmuo47rXRnu//TFo
GYXWBkKLY5O4zYPI2lRuxVpsOoM7WGHNOJ3eDrV1oMo7LNomqO9Jm1KiyC37rpPiNzfyoy+GRJIf
Ub/6mee9MqtD13sAixLco1DpHk2ZP4og+srmigJ8g+ao2hi8WqamOCB0B6rWcMgO3IkhtbfMDb5z
UherJ626BHrlhTPZjGXSSdYxdEIkymUc/nBqxK4mHRU0yfKRfIAeGTFSl5J2FofCV1gW+GazQJf/
va+sG5gmvVqs+7jUr3GdgrJ0TyoK9RpnkaPOhoKHom8Q4hzvHHfIHhXfrC5dhflHn2SPOjbXTiRL
52mh7jaV8qKBWN2RIHCvTSNPENUeunCRqHmIREPbS/d55iNEL8cxtdjsO1rr2TZMIfjzXQvYMev9
2YBLhjlaPC4Nx7W3USk9+yEEsA5bCr0pq0cUTcvHDDRSjpTgIfek8tHRcHRtsaLjCUvTpg68VFpS
M27tHtDZ7fZtDvw0Dc0fyjiGL14SlutARm63cLwIfyLKPXpXBSsxGuk92se+noNeYdSVjDkZFwnR
J12+8P4AxkJ3b7XpLvZhCphsNLeWNAIYbA1tZWgVPFpXNp8M6pyrBAAT3uOZ+ZSQSliBxJfn5PUZ
RXl3mWe83qXIMkix+CU+Fkp8L+aqTustcyVv7q9zG0BnvO3J803BrPAq7AhAxotRfO+DhQ6L9doE
psULC2GAhQhOu5j6Zo9RjgiWPewxSrSGl9e5fY8nDwXtpQjW2lpF5NR2r6OxWeGtgK8sXnp8ZjnA
DrZoKQmJHyEaEfKmwhotEQVfGZbTHltvsBZIJ+Y7O9qCPgkeca5uFbl7lBSrfUzK/tmHo7zP9LRf
Fa0Ocl/ruyP+PGuEOJytpUmBee2rla9oCeaHa1cLceigU2x2EbTBG4wdM0Bzf4M4Q3cU10hLqL7s
n4OlnfazBANJlniBhV5LGG89r1cuidJ/T0lOfc1zX70D5WEcE9cIV0Fvb+p6TE6NET01cuS9mE4K
1UvHkzCEa/dSRijukmsfFmIU8ADKkUXsbMRoppcPSZW1Jy+wtefma1Uk3kr1IRrmHSLmKDzglyoV
6HqHFDkRQxqHjZOjqoNljvXHKdqPw0ZH6EKdfQj4cKonCgrqA+kDz7i4Q+c9m/x4FGSB8faO96zx
13Z242wjWpLR6ccQkT3RCsc0O+DZ9V20Sn7onWYFeA31iHaNZdFs7Z4anbhqWI8QNUGmzENcLI+D
K78fdGltSZ13vHWz4M83ses9iaBbP+oMyr0/UCn+NJB5oYxEOGyBW7AIIR/BXse0MdH743Zuy4bR
KBXlKYqsRdDVw5s9mu58rAE1D0oq72WVdBfY6bkdskf2h9JHztrPDuJQxLj2iTNksWy+3invcKt8
78Mm8Y/RLEG6qIVQIoJvAyI4nka7RvI+jMaQpShhdxVZCXKv16tWFYrUFUJZYYN8PgmWYUwRuw3e
DzDy0008HcTZbeAWdxv4FPcvQm6XHwHER0jUcuPbPNG8xdzu9C9CPl3qNvdvP+Xf3u32CW4hny5f
IZD6/vH/9k63y9xCPl3mFvK//T7+9jL/fCcxTfw+lHYoFo0fXETX7WPcmn97i78NuQ18+pX/75e6
/RifLvVXn/RTyF/d7VPf/+En/dtL/fMntT0wQ5qrZbN8mPxfgulrKA7/0P4wRCmKWfhyvc+6trET
zK5XubavEz5M+8s7iE5xqY+z/v4T3e56i5GpO48YyP7n5/m/uT+bGbbenR6yOr/d8Xrtz7+Hj73/
vz/39Y5/+p3UcCCMosNx6/dPe/tUn/puzc8f9G+niIEPH/12CTESTzf91CcG/kXfvwj53y8Fpr5B
zQXRPD0cqkPT+9Z9CSIeCw+aeFhVh15PK5A7NMFooY1Z2O5csqsM72W0HKFMOawop2ER2A8emDjA
K8iQ1OVGzepen4thD88xTHT3YH5h0ImudnTibeGwCszVXMWwFX0onaISTk3FjDID0EuS01uDhOu2
61E9u0Ohnno4Njfvp0Y/RrjMTb3ioFrvE29d19lThItPgjQrq/grLmzSGg1xY5YmSbSkJkU+Sk6y
C6jMlV6k9UGzzfQikX3ZGU59EmMiquCbizxy2c+VKUKEqWiH3PkkWzYiBKlHlkgpS1OuKgLiPAPD
pYeABaebiIF/eXcUTk+WobokUf/izs7g7VrV/ealGhm4ibI/gsQCBzbR9UUbEzsfGrPzPnwb0H+H
mLpESNYTgsL4dZqYKw4izvl9FQNjxkWmQ97FshkAYhlSBRCn4kCW0AqhzjB0O1yDItvGq70elh/m
gDz9I/xDL2x9jOJ6Tcbhr/JT9pq6ecCcHI3E6Syu4ru2Rcv0Uz8LomDO+pS/oU8T+trftZG3uF1D
RIhDzvb2rsFWaXnrE2d+bLUraJA/P/WLi+SVvS3z0dyIQdFlxd0ikYdJFqgzwExSJzSmg1ain2aW
zrVfDIp+cXY7AK8zt6I5tkEKl2i6ik0xxS3D97liWoWx6jzQSpyKkqRfAAFA3DIcVefOxGL9xDyS
JAgjSvzVAqEmbWf2i9DJ6lPnyfWpVHJrY7X2o+i69dfj+IiokM1eg1BxSIAjL0zdw7x0min6rvcQ
V7p1ivvYljdc7yMG5Hx8RROoQpsTmq448wf//M7X/UTdNcHa53fXseu54OwK9q5fD6Ad6rlT4GpN
DXcj15oWowVXJNVGKnCRL+5cSS7/47zG5EqeiXC3Ltt+WytICSCQgD5qqL1zpyOpwU1WnmjUt4OW
V/3CIJsvuj6EfGZei3EvtKFjfwjVJLcT0wURu3CQjnab4AvZuxyQMUTpKrbNrT+BIhDHl78kmYT3
SAHF4XeEbyoKXjwdTnHrT6CfKAF8vhCd1uhnO/ivBgmQOU6e79igykAu0PSoHE25Pb4pl4Aq6vaW
/bOULFmZcd3eib58RPGVLUV8qamGXeOAWnRYw9bV3Kjy6owFebII6jKc+0aIEAZIwRQ4CK49neuU
57wbSjTk6VOmvgZStz+ryNFe22L403V6OTyiUeqtW7Pqdi3c553TTUI8oh26vra1VWxfcEScXwdI
PoEH6K3mm6/VAYV7tZ3JkpfPb1do0vD9Wp/6MOTStq56+NRtyoG0lFS8aX6/PD68V65vG9hE44wc
gvLhDSNeLP/wRrq+ZDo3kGceoCf8vGtr5kpUTBMkqpHryPAzKiPKKxzi32cDcPvq7tYWw20XXWd8
6hdNdtDtEuT/a9U1NqLIOvtdnPOwXNcDaX87pG713tS9+q4BJrITg6L/OreFjTPzxnK8v00jq+7O
27xQZrqQ9sD7B1Fa0OlzVdeCABCwgvS4Vb1pAzoVmzq1sEoPUzamQVWswzEu1pEW2/KlM8gdyIh6
zkRMOQVGgqowTNKvDVW3rdofRJftY0PAYrST3FmlyMnMQSrnbuytccVrTjlCZlWP4gyrvLk6YgVz
61cNvgWJaixFlyMDqr1T+txY4uTeQfFj/u1AWo+fBNT3PJCcqTIwDQc6nkDK77uJvmq6ZZ9h+T7d
7fYB/BLdKfyWr3f70J/G2DXiWwODVV2PcVAsyVOj494kmEVLWBOoqBn5TdJ9s1HVm5WQ+k+Yzr3H
Bpo1fortrNeS28SFfzA9hRJAU8k+uPaKdFLqrTRE7LvrcGEGZCRBOrz3ZRCrsr6IF2LGdbK4DnL/
JPUKHy3I6VplBo5yLq5o9v5KhHyeMl0bam2wFTPEKALk81i1rN5Ep3rSn69w/+C/zvxh4tKYK1Hx
1TdDdD2MKj4WZVRtetXHsgmey6OIDfv2c6zcjgZlGqAPkoqwp6XwShKcgUptJcgwEc2JUCDjVnYd
FWwDMWrZAB3EqJibNdQh34VcXK4z06mT48Rmq5CHdTLwBfipW1OMFkiQXEeTLN8GpQ6gqVKWIRAP
5H7Q+keoBAbPdHYbuPX50ygIDmWJzR/Go1OcOHS19T4Ad+PHSIVv7DqKqLcJ4hafriRuMUxmwWJA
BN/uHU8fCvRVtS+ANWmWjvnJABwvMPvwDR6UUw/ym8cvgGJhoN8DwFfeCkMBZJUPD0PWwc+TophK
uIfoTCpbFD9ld+/Fo3xRAv5gp+niqmmdluuefO+/u6qLr5PSS5JlYQ2brI3OxhjbbWFmg8/CJktq
d4EaeC+o1629gmx/bYfjY1Zks75WpGf4c9lBRd4Td1aiIC2ydjZxZxGjDrKM/ChcUoyKS8LK63Zi
NNDlD5dMsUoVd7Lr7AclBYzJXeyUddVqLrIU1evG9s1FQsL+WRqDg3gP3yJigJ/rPLCMhV8ZaC7q
rYSCGcpZxVKsk0cMhLY6PvWf1sqQKlmBj7KsbY3wffS9T4wEVflhZOh5/dxdl+oUfFb4kOBmhNYC
Tm2o6OjVBnczqTv8blIU9fbiMKbWGnJ0vjclB6xab2erSrGDizg4ADzyCCyeaKFtoWIHUG+1Vq9w
vB6Sfpk0XctDlgkj3/+LhU73rA4CZZmFcIRmQy1v8rqx9iJkUN3uYNrj8jZBRVd4xRMUVr2YAJUZ
t0qjCK4x1/uO0THPMv96EU0pq6M/UPgUn8IChr9yCte4E7HiAGo6noNt6hb6dPlRstFv0iPvQYrn
cii3D1lTdQ/4wKuzoDP8lejrQdzuQEX9QGK8exBdRaYjFZTIe2vq6kCnY8xksoqcmjmbPszYXsWY
CNcRHJ85CZSdWnb1zZC4b2iHdFsHS5zt4Pag0MWpOPB4l6R6ewv4HIUTxPtUESOablZ7xZ1oy/zl
3qsGBvRi4i0mycIBF/Lfs8WwUQ7vF7teQrTzxHqUu9JbfgoxK5k3quc8+Uapb5zG0Td2KwVgB0eZ
U3G4tcW4iBTDVoyY6DVStM1b5HVIhFKQGDDfRmdEBIlriLPbLc3Rk7TZX95NRLJH9e98JNyWeNr1
R8uUojmmDNG9aLaOT1+r9UeEunCdQ4Ni8WnA7WIUbMN4/bk/6zd+nihYbJe4SIuL9PaDOuTdwVO9
GnBSYi0cdpZnU07KO7ccu7VoikPU2ChAtuFOtAr8U86N0c/TyPeP2dRydM87Q8y8TSlQ4dg3SJO7
AyqxM6epURlwkq8K9O9ghsbLyFdERX5VTJ9u3Ot+t6iCBJxSUSIuVnfn0pL9B4gA4CrdB3HQQrMG
QWS4m3jqsyuAquOIapwYpVrfHFNP3RS68z5BbYEwYAnDl5wuqGjJvTW2+ULEg71Nd21m/brFQw0E
3mVWZxFQtMUw81p/WInmWOcNYDQzmImmZMfaJc2fkyh+vxs64AXpS9Naa/hjgrrJNJI29qS3qAYg
R3J0YedSFWd70RfgwtOzlf+jra81iHJ70eFOk0SUaP4/2r6suW1d2foXsYoEOL5qtCbLshI78Qsr
yc4mOE/gAP76b6HpWI539jn3q7r3hUV0N0DFkUiie/VadOCxmwBHU0arD47bECzM9kY4kB5qnrjl
V6cRKpkXdBWj2ARet6UD4ONKDu20QRVeXENosF7M2F+Awzz/h5fm2l2woNiM+9GV5qO5/+N8ihA2
/r8+XOHt+uS8rQFQ8AZ1+fYcODH6AwQ4vFKQD4cLF807J9+Qa3RmRCAScIYfjUyifaIx1guK7twY
6qKCjw90kLyxT1XYrlkj1UPhoskjT0KQv+p/Yar6r2HrNMd55KOM1hoQaknpz/HmpU+X/8GbISX2
bm6n50KVRlwL0N3foVYNSdcOcqFNWjV7wAXBLQUA7OMollmsC/7aUppJsHfH4m9yzUFa8Smr/Xh9
mxNBFH2h+uh1HXKY2f/lOrdrj//983T9ZC6hKlav68yBlkPLtj3YPXcy5HjfyvqeH1WNZfDqlfFj
5vJkP6IFuNAOMg3knWMovEZTztqSAXpJ9BSKpLVpaIyTCYhABMInmdZqTUZyz1ek8BFNSGs0X0HG
y4+hzEv30UoB57OobK7uukmuTRsaiUskNex9DIE4QLdxz5cRHnlHGgd0fyc/cjnKX1e1lHev7zXh
GO+Q5TPu8QOJzn6X+dAVkCBpfbOZ2uHGDTpzGjbbCzDv2PNpXk5feuZUO5pPs2iCha/PCt8U0KLo
+eQY+tw/ukwZkCUY0c8BqmtgJerj9MZ8/WFIDrKpyYEA8oTW2v8eSwtncfTNc8GI1rjXCiTeSzqz
AVqZzwptqzLDudLZ/yDO93zoioN0VPjZ+gM3Fg0ZYLxGEQMw+8aZRfZG9NE7Hq0M0IIMqgkpKM5P
lhdVz+g1Xth2DozzaHMAmJMr12YIg6SQeUFKlIZOjdZ7cCQZADBP5TOzkIRHFsg7kRdv9PMakGS0
HxJPXCM0Kz3jkOJnC9nYIEBSD1JV5rasvMc2dJvduyG01XY9VB2B02iD2RuBrOySuLZzJMZLaHlc
HMW7A5Fghprmso2NeG3WMVvNLJhj4qZHaMXME2gWHXyezVNpRPNHJ03WHqA0q8qvoc7adGpbWjG/
VGi0WncV8mS240ASR9tCA9znVem2cwg5FBaAilBQ7CumfnYRBMeRGuYXsyn2ZiLMk9VJH1pTzwq9
YhepXaqTxslyxzvJvSBe4haq9qnB/p4jbTRrAZ1ul0u65u3DZFEHQAhgMRUw7AeyZzLQyqxTu52X
un0YctMHTLxs/iC35cpnK0i9XZFAZjjWO0ZSkfNjo78D1B99WzddOjJaagLulvaLFA7MNyIVg9KR
3mDelrg5brbb2pNeZsLvFII34xNSaM9oqDQ+yVJBWbazqzuZNxkUR8BZBuDjj98Dxth/CJsIaRmi
AlIm+mQ4iLyIDNAULl+5df5+aOshBZOXgm9D8n6YW7qAp0tgrJdE7J2nwAONof8F+FYr3EeWrNC7
gIbOrKnAAE5038jt8hNFtyPErBo+HEr5d1Y69l6A4umATlL8V9VGBYIdYyjBo6ytPkdRCSkh8iod
Qmd0aFo0Sc2ej2M3lnzv9j8qyG6jL1rH0XI0RhKpQys0+JZV5JaLKO1ztEHjwCdLGHdjjYT9hOfI
sndAqPx3ltk5dPyKCqnPOM8PLRBRSyjJQNZBT2r9LFjHXRfj3arwDPtUVya61geFDkBNRqyHYI1S
50CEnVh6kJMhr2P2zWWSZnZCA94zdp3lly7XQt1lHD53HeBIVl+q57COnQUo2Yvn0Mv8RVlGwVMn
WuioOOjZ7Tg6mlA2CPaWpwWuNWODnSThPLSI6qEC7xx5aXjzUvD/dG6WRfHSG7All7r7k3eAx/AG
YlJxHHgnV7OdoHwGFLtCzfAwRPWabCMglxPUW7RbT8n7EnIEegUbDV3rwGLN2m+M6g70Kf46Rdvu
V5YmTy1aDC5mX7MzFBeyBdkhM2+vcsj97QIN6kX7M17NrC/hVMs9/gDtCnCt9Cu629pFGwXhPbCA
02NlyAvZI5bXkFG2HSTGcJG4lZvOBpxIgmfzOX7hIhn/GqYoXJS4rV36Sk53MQh/70w7jx6xHQSG
3i2gmP7CJPhPKBL0ZuriJqCFeX2zBt8kOp8KJVagsMjQA5Uha9RoCUwyotUgWyvlZSeg8bxzUUMj
wYgcPM3ezqICqVKyxW9nN+98lozlqStAjhVH7kXg7XWH7yK/pwOa2O17JwnNrZvxUssdvXfQEJqn
l6rK/R3F3iIER+7MdYA5hb7eI8j9iqvVZMk6NAH7L1s0jiVGVS2d3st+yDFZTrYaXyKIBq6nBuIg
t4hWl0j+YwTxRGUQU81joV7syEDDRwGqzS3YbXL8igxTnEO9A2lF4K0csClDyVcKZGJpc+LpbQj5
QwjeAx3oHAJwhnYQNoKDvEHm40cDiTJlVA2aQvSe5t00vTZqwOOhbU4yTvMfrEfCl9dB9agATIQC
osE241QZT8hgzREcTT+LXIF4yE3QElWgPmxxo30Egfk3lJ6tA5h15SN4FNV95I13vMDHXpqlKjdg
Px9WFEsHbmbfQGEHeQE9ve7iCT2V4OjHpvQBm8tlP0GcDYA4eyWVN36RLfJwJUd2ZGql+gwFvRW1
QIMeFdvhTtgr6nL2mWctfNcFwTso5yGz3RvXOFRqHflG6aJTBrS4dBCuae4NRx+ANc9xF8EpsLU2
Q0tB9z3HvRGVAu2hcN3T/m+nRaRA8oJ2WPS91mq8xPp+DbIvBzUc6CbjltvK4ucUygLajJECgSsO
E3C3hwmCFZmvvDsycR7hb/shpEj4eMiUsBcTWDhWt7m3ODqL0nabvC31ISz1z0Zg5dDnAuUKS1Yy
d1YQGy4enCrDRtNOIenIoHHTshg7TTND43xnTjvHbr4PVR5sWG9OS2KYT8e8vZBNBv20vFHP/6vN
1HPR4YfW1FsMrZU17bDswAC+osLjjSB6Llu+q2OKrnA34TB8pqrl7J65o/95Ppc3bc7RJExLdmXn
bvqy++zHK5BfLhw2ZqdB9b1YpwZaPUFd/3GY6i5j6G3kR7C7b2n0Fir1fYxuZm92WpFGZKeIt3iy
Q1e1Pb/F0yUpNHhxaxAwVZq1mg5lFbrrtm8mCMP9stGZ5s88sTIAjS3FOD54CdGv/zpP+gOagihy
SOvoNA6pt4bi3vuY24oSxGtbVKP+cvva3de1cz//PWgI1iu0ReMPcPsXoco2h5HJJ4njt6nzkDwf
bMj4fgsjaKBZEFpatxJ3NmIXqFr+FwD1/TkCtBgYVlDya7LyNqpz6PeAJ5SiaJIX9WBf0N5/TpJt
enotlVixBfV5u0C7W5WqU2NHpVqklTtCSwPjaEKdv1coJZLN0Lb3gei6XuNupeU34CE3csIWKovI
vwF7zUE8lPy0UXnbGYXiD3SYZO+tvAFiZDdbg/Y6lBDNaJEXkCLMoVe+GsCcf6YDstXASDTIeRdj
CAZHqwzOwk35fTO+UMA7c9dbG9DZ5kuy3dZATg64p9bz5jXI4RZWcGIRXjX1pbq36wEFlG2myYbi
wu8OvHP8QOm1h54yPgc56wA/g8ru8OUL2B0YlEAJo2nVQGrYXDgr0Wft2ee2AMlarQ86gEwUQIfE
e2+iUD0RYGVnnvj7Wrflf19LlfJLECfW3mdi4blO+0iHxCrtbWSFHcTX8LK4lCVIkdgU2LvOzORj
3+fBQ58LnaOasuUQDfY2NBE9j5G4Qi2+sF6jPbTjPJTYynyMvl2PZph6fbIpewweRqxPo66ynuNc
PJOu7Tjgda9OudjRkFp3gsmDairYHqmHJ08CiClZBxpQkAAzPXoZ7U8xBP3mRh9Eh9u0B2qqcdAM
tux8gKWtFr8cmkFz0YH8eqnbUvpSHpK4JwqDEp+4hA36/PQaJjqvjgMukwe6sgUZZyhKCYAsgNN/
EHkP3ZVMHchEhwqsTltvShnIHBE2qycmiDOdTh1Sw6v39WgnXr2xyt69o61ESo84OqUDOBzDlYTA
1oK2KWSjbQmd3Wy3GR9stICNqt/C9MtuLdAACsgQaMHekYahWdTbNWYGJQZNJ4Z211fCsFI1a8dh
oMjsBcs3BvonN40ukE5plW/QZpBual1NvXlVxH6MFhA0KOnFS/QpeesPMHkakrdCyXH23tDwBKdH
lVbMcz845qW0N53wTQ4CPOwCdBFVpfMECfZuGVpg9Pd7y3kKO/YSgnXpTM5OsgVI8tinOoe2h2Ji
S2aR++zEB/Thjix2n8bSbHcFdMhX5HWi1lhHQYI6mr5A6NWvF5iXHL0PF0Ax8d0FYr/1N6AyBeoV
bS7y6Ih0iSHSLjTMHQD6lMWWWdrvDVX4xy5U8ap1YsgSo5FjYuA/7RzD3gysdEFqUaafR6O5UAAA
lB7ILiJ+vs2c0Gj0vbawCQ5C+0s25c5GOhG+Vg5Y66F6Cn6YGF+7XoNdbgeyFSOyvElQbG/2IG6G
TQ2gJPJcMZpvfp9KQ4PAlHou+nTLd3PVYxLjy+R0UVMtOq1PQQe37JCootMmAQRL6sPNTTY1RZCT
HpAIIsfHJeZ1IEq5HJGFXnHWuFBU+3UYur7d9xWgS2+mCGikIx9BtLf6dYqWw35q38WUMh63qQy+
k3YNuJLZqTFmnZtZusbVekJkr/MtBZGFzkhTCFJD7IR3m5s5sngGTjsUWX9b9N16N/tvi0YQeeuL
Nva9JUPnlN5T0AbECX13O47py7xF0XY6+7D/QKPwl96dgKfVEcCXsU2cjMgW6+Et1tOr1SJ+mXdA
5J33M309rABw8g8Jz2ukdIrm2mZo4DONCc0oee2BR7j2PikXnekgrPk7lZX/2cL9Ezk8KzxOSdMc
GAcQMu09fsXffFgIQ5p/GfIMNfbwp57j1Ox1TmgZ4RFSos1hSkuIdg1qqfISu2JktF8k7s+LHiQu
56btQedhRth9iXx6aT1wP4AvUi2zFlyO3qDKFSoqyRnQ43Hn+srYMsjdXXwrqLHzQR8WD0C3rC+v
4uFh7Fv25cMkSzYG2Fbt8iIb8B74ink7ewhUDtUJvECiP6jxNqlT8Ke0Ge8z5Wc/Up6ikxJvb4/g
12zQY4oIYZj8qRn6e8qf/SnibY1/jUATG+S90AW88rv0M3gpIFysYRDd2kR168lRbYMGMPGJABWl
MN39CI6tGeaQVxxQT6hhbPgI9qoOfLvbihc91AxttickRFLE86I0X65oUQW0JC1KGAo0dnrzop0F
WbAEoiWAFuM1xfQGSPTWxRHaBtiBQLFqHqKHvr0Qb6wFE3InYFjRJrJrU5OYxZGWeFuHTIkD3uPE
sPBnBn2/C9AjGq9A8hEdJ5el59bx22UnRPGj0/t0GQQvCurXqwwbrTnCkWa/EADpBEDabdw2QQPV
Wz4VdADtuawyCw7PWCjKn96MDniwF71lYOtCs1G0qRcMnA/6gRy5q3KckF5TeX6GNrKFPmvwvXV1
MgJQ9U9H4xrYS2hHhIzaPCPtA3yLtSNKKvvIOHiITyNSVXnZmu31Nb8zcC/fjChQH8fKAgNYr8xv
Mn1OogQcRL0wl3GgILEJfNMRDey3gKKP101mAM9nJP5WyW7jmNI7uCp0vBXSJemmAJEiUEZWPLtj
g3mHGP8e0A+l6SZD690uY2hip38ZYNZrDvT/czeC6eNmBzfO2s5S8fyHeFfbWRyUQDa24CIrQe+R
pQ1+pTonSWPTj5oFysbOnX4mLIPKGhe2m0uIXdb8uUXlpZFIQiI5cC+arloQy6byU1BaGeA7pKHt
2v95Um3ZAOcV6oQkVQn6W30wwFMJeCH0M+T0y6YdibBdKMIMgD2ZUNICu3Fl+fUxgSzlRehDMTrr
tirB7q5HdADg345bvHRqSwCZ+HOHWjGNwOEIPg4g+05mGB1upmRs8sPQm1/JRAe3C8qdbzI5z2zj
RuyKxvkJiZ7uAO5PyBh1Y9ofnKjsliBCd1BjGirk27WRPBRJZ3M4je0o/1lkpgm8TDoesWWy1vXU
DwvCWloDum/wXg4PjSmGzugAljTwFqTHmxn0vQBwVl33OqFpK/TPTuY5ZR6kjAwZeLgnGwx/ua4J
16qO/FWScvWp7QXyqE5wYSawXGKswB7qWsaBnNNgmmioLOsteX3fqe/yUIRL8vp41Jxc5X1DZ7H6
5IAL+go5gLJpmm5ZNsa5HsAtRpGlg+7sWkFRkNZhDX46rTOoNXlZ20GWHf2uYMPEJwKOI3lIWLWn
ZSkCSEgQ9hn1I43iAkSU2HLWR1oNOasOJPa1Ao2WWx5jG0LSjtVjGzYJ9jlEMysKHjFoouLBvBvw
Rd5x0Oie0JWNW3MTVZ9qkGMszKGOv5f4o4VI+ESQC2pXZpSMd11UAHChU6fYTkMdNRY1WPEwzFkp
+AJohvSEhxL4WiobzTaG7a0SmVjLLMx/CxQeRADCOt+YRR0vhNahM3QJLtQidRlyQEE/ynsykdNt
QWBjBvYAUVREkMPtQORE88l2W8RyOmB08+6e7GZrDJCkgWYW+vWtY9PVxV0lwks4GTaov4jSKsoZ
iKwscKROYfIjx7Mc5CraI9oAp9CCSTduUwD4pI3gbkY4nc6hoK6E1F2HslTQhKsgeBalVOdbCkAZ
NtoCwti4o8QBOeLWHtcgUW5WuMHyB3JkrEXNu7SeQZCR7b2yLHDjC9jWzrvgvpLQNcidGIIK4TQt
zcZLnuXglwtvysNvtV/fDwMS8otxeqmw4cNftZToIOnrn6mdPzlDWrx0Bv5r0b+sPmM/kEP0Mmsv
XV8iIWA7EGYX43SnIq/b12YwHGIUyD5euRzt91d29JUNUd1XqkSepcxeULR/f+W+S5+SKjeXSWH3
5ykuNiAxAxv3ZBtbu1TGNz7gex50KbuCDsRfg+I/OKLnv9+jjm5t+ZCYDykIzZZeW1dfnLZ71qBt
zP8b1EaodE7pN8MyzOeo99IVw4/+IcpCY4v+7WQfp0l7GiXU051gKj95IgRhtLCt7xDSeP0YFj6G
EUbR944jCfjhY6gp+MfHiG2//O1jNHixOXG8Jy+7Eb/neoB8BYoQ+SdQwZYXLnFb0SM7MHEAlq+A
RP09mfC21a6ClndbGtJ0MQGrREPJx3k6+rq9dqmnojEAPeYgRfYmO171XDjXsLTyC7ZaACZI5wo9
AefaRzoJAxGkA9maKNKoX811BZLjKxBG+cUNX6dDEgz1xNhBNsHuzGMn7ddDq89SwN9dowe6VI/c
uJ+QW8k4EqfaA3IeqPZAMdgES+WKBBtsC9kFlECmI9hgoaln/iBzC+nBPUWRTg1FFZNSx6o2L3hv
CZdxVYEPUw12c+w1gwodmOwhnQklqV0M+sfdzQFpBESbb9FqbNalDO9kiZ0zR/5sR8W7LAX3FRgm
fJChAmdNXnBeBzuq9OVs6paQIFigRz5cz8CBaRBiARlhf1vGVsNX6PMp7y1thKaCvzU9NMErfaAz
8jKwuC2k9tYS2JlukOWuAEnYeRL8EyOWWj1SrvmJKGzJp0c3n4403yJ/nzf+WqXiDUcjGWBh4eCo
dSrBoUSvgPPbIBnHuIJOiH5ZpFI5HeZoW3J0+aLCfjsECurCqsLb7yDcu8Q2OEAKsXoBsGtVZUH6
rOKmQqsf7MRNm8YBmCzqbLb7SjOM+aF60fZbvMXsn3h9G3APQ+5l1IztdJApQ7fI0MVIt8F280Y6
LvfkBLAD7RaLLBf3kYUHl5QDOi10mScIwmg18pztqbrjlQ/TpNrnD1GDl+ja4j7D7v9i4D+t4y4K
F37s2Su/EChw1nqPz9vxUiv8l1JZo2fYs1F5DVq23iWzTX4Fy87awPMGmilOdzQy7NdIqYZlFl7n
mEATkdaxgexLAWi6aA/klZAqV6CteIwiYdMaZO4hLXoUOdagJTnyYMAjpfkiF2UKBatOXCtV16Df
AVCp5rG4liDuB1mLv5xGsM8ua95D0zAMvU1tu6/eFNtqmkqmP83XEeT00GC3dqBJAxHYxpOV/qe0
M4G5V9r1Ef+UduYsNx3RHMk76co4eVEdR7Cum9+89GuiofDY+7l/CqbfGu5q6XE4FLE3Lgs3MD4Z
kfrHmRrZq214O/sQZySRsRjbZty2RcoPYvRBuqO/tMBBPKpqVFenl/xQdQqq5PrL2YDum2P38s5O
X+bwV/yQgAt06svBNdeV6yFBBBKTw9QKdlBMupBSTviCbDfHn4bIJUDFmubd3LyY3JUUEK3+4LD0
+hmeuCvpc0h8GZY40yEvs0/oX/WAePxlojPwugVLcMpn65L0MslYJS1oU1wfFGi/R8cCYPfM/X4z
cxXFtyvkXvl6Bc8BdkuzxgVLFolsTTNuwa6RX6Mh3xkGWDbRvZQs6nxMNlBRxhbI89lOTmZ9b+pS
rSHy4GB2gBjoSi+etO1jC1llyCzU0G3VEeTIW3tnoYdsnoT24m7VQtxMWVN4DzlSuTCyoPoqK5Qj
HZaLQx721TP0yGZ7o6BSBEEie12nTf21wruqZZXlIy9CsBXlCkhjbe/1dHRARbfpNSRXr5HbPUHk
olxBey+9DibSLXRGtkHblLbR2f9OnFEivVCYoC4fR2EtAz6Bbl/f0Zzt1Cv5xWZCHZQJzDJZ0yy3
luOAO0olOPQr1t0EEuwAIjwGCPI2TZtYWxK6mDx+71il+ZjmY/oQt+wvMlOUH/vmtrBt9UVHmYG3
5TnwMKVhX/GuiW5mBzcB1OOdK9lKIVYjmhwv3IE+SeKACtYD6npLETTBVkh3agHYK9n0hN4Fe+uc
B/BZFAPEl67B2i2eAZdudmHfsLXQqS8Pdkc67+0ltkUvOv5P9mHKoD5bhwsxiu4+LQZ/k7K+XJeF
yD+DxpDfQZcyWIpQ5p8H0aBp2Yu8hRFgmEwhkhJa54iCLQ4+nz4f7smZVsn0mIKELMKr0wCdrVUe
lewT64b4MnhyuOtT1zeRhnPlvsLDMlsMVhTubL61nLbt/yKHUYLu6pCzUe7ncMj2QW8GIlRAT9Vg
YZmq8d6Oy+5ZrtzRHp5No5UQnBozqJlgGFWdZpg0IAOrh1AlrSCugFYWGuYjFMwiZ7iiMh1c/M49
kRl/XTAURQC5V2mDJX2ooOUQgrkjr2epF6jUy02aYX93e9wiO5KpRYwMCbQA3j2G6Wl7e/iG41o3
9b4LIJ8gBRY4J8i8zM9qmsiQg45BhnS0we6OPaQFFXVdZcu7UT7GU7iRnYjOZOpMH3rHovmLfGS6
TbrZfp8kx6k+WN3wF8X//06KqQBIV+laH3lSbzwHSQSoR9UOvP6umuhgJHjbvBahLD8Vafi3pd+6
aq+JFz5eJk+gE+Tz0P19SN5bMDJW7ek2HFJ0nFlZVK8CYxfaurN45P70gFFEfcb9H0fcK4rFkLn1
IyAhbOnkgl18ZqkNZKWbI4jg+v3QQiwn8Pz2jPwyXxkATHyeaghpqLJuvvu12LUW8LaLEnBukBRA
KDTn36G8I764zGPLFOW2ecne0LSPXvG65DABsNQNzuuSaCk/RvjuxrIdvhgl60HNiDOFHrwFdA6G
L0WLa9LZoG1/jCv5BJrYAISly1HmYkPaYCHSKifXA8VFDeLkNQ2broFQOBQ5SSmMNMOqnHmnNztJ
i7lIYOBhnCZ4Fzz5BWSDFzixQzx/FpDqmE/eu/5DjAnAz76fYr6JOt6txOSFuzgI1BcPctbdUFZP
rVUmpwwM0YsRuh5fKCyG0uMOHMHQ2bS9RcX64C5JWbgVaFZcoTHZXsdDhf/rKpu6FS8z6H7QWEm7
A62Iba9HiApBF9Sd1tz0tsAy/RU6KtoRbz1AV/JMZ2/2m4nsk2PN8VzDRMjk6LMRdjxVox3ZyUTO
/2r/sD6+4+8+z+/r0+cMCNHxtvbAnE2ArraNZbhQC3879CCyVaw7d0UK3vd68FG6KJLvDffCdA1s
O/I/TQeSET1hjuFTAqGXxIMqTIK79D+XulnelpunJ6D0dcccCuFaDcEuHf0taqtlYPnZhmykndCB
+fR+yMwF7xl4sfEo5XZk7VAaNWfc2OBn9sJp/e7kgWX+c1zz1wdwUr2GzTAyHRbIsjuBNcT9nP4K
m+T4j9V+D6PpZRjh/83Ft59P2BhDgeksKwea9Lz2LnEb2xegPQf0D+OLXprHTILZgiJbm8s71+U+
uBIZNiU6vpliUB2KBly3FKMMx100LdB0DDWWOUZfAezLzrsrmKs5PBvC6QjaiAeKpmXHAPctPheH
zHbcjx5QK3Zo5HcZdDCfzAolidALoxMNQfW3bXIZXw0o0l1zxVdK97imGWcnv2rLBQ2nyeJ3IGM2
Z282CgBhxqK4Iy8tKSC4caKhXlJl4OSjJQvQ62RdJE9OFIIWxQiQrBBLRnkTfWibHDBxyMEdKZfS
RdUETbw42tDQSsVwYCY0i/paFJ8i1I2udjanUiigqUH5fJvetrW5DLxubUkOlcIoCS5jjVY1Fqn8
RzX0oJ3wJIDGXQ/2h39GDL48NCMe9R8igJxCWlyXPP6whof9+2qMOfTh8c6SszWQOEipuNzGcdK0
+31ibIhIf7bNfpDqg2S/bsAC6xSGtXVqG1UJBlZTlNPqo0dDlEzmISFsCFMjBmc23TA1b5MIrUNR
byYaUejbRIZ2hKOI0EqdsPLcZekB8oPeFdBg7+ox9oQ2ruYEklgPkuW1v0Z+e1yTU3pGcFJIWUnt
JFNRZPellzGw0mJ2GjvJGi31zYam+2ZrYSfafJ9n60mQ0tgC3h8/kMn0e7xUgfh5S59g7P3uIKAH
vCAvrcFQgytM1l/INFQGOogGL72jjwB17XrvMNcEAOTXJwKzD1S/jEeySDOH6tP0PUzifkcJuBYE
udup7qo5gTfEXN7jQXshJ33JUI2F6HsiLvQFE6lE28fv09u8qlbCZaBvLlJ/F+M5AOyuv5NBnX9y
WFJ8yvGexMd0PEc1x3fcYfbSYaK9IycQ0tMdB1HCkia8Tcf9KgeJq/LWvlsm95xfCTTB8BBaAdI7
gX0HfPdpjaJyM4zxd9DgfnM76PuAaCTY5QJqjF6WWS+YSH6aqCrDXzkJQDPFyjATtnM0BN8yanWH
sriloRftBXVhZxFWTbbxwVowQAbpS5fGHGynGSoYurIotZSLtgNZy97Zf49HzfDEgkZ0O7Quj4Cw
pkAq6Mzfhxxg5cXVkscoaNwc75KFDWUCvQGsmkWMe3jfl+DSGMILVLzCi2uhyoLX42DbQ8b2Ao4A
5PxdtH4NfnCkCBYm1sPYfZuU4yTLLBCupg//GXqDmywdzQ7c6CUpltagJZ26gWafvkLdMyRvO6h3
hz2a3vTODvclFzJ+kdzRsGHmSoAV9nOMnQdeW/4ZRo+K3oGCdpDLP4bVejUCMr+F6X3MvBrZ6aJG
Z7e3i9JqXQ9G5T4dAJyAMNlWTml6gC5Ydsgtw94qoBDOYigBYy8t/9qFSF3XzCm/slh8jcVQ/awT
6N2l3igWfAQEuhHlzy6ovypDFF/zukggjZN6V8XwY64MkZ0hUPF6ldoa31/FteNkjTpYA/rjl5qb
r6wxUJoeDsBsEUfMOzO0IWdamT/ZaJKm4PAjCxIbgb/OkHu7QiSm3DuozkCYx7GvZIvaL3Kw+8fB
wuMgcCA73EzgwrrFQ/oKkMbWxFtqYzWX+fDcywmipaX94KjR3XP9suoCu7GxUpWgjD21ZxTbR2fx
wTiLx5OR68hkbe/H1vf/KlPzaILl5HbiudZsCX6d/BZTJoF6imX9Qu/I9LZML8qqh9h8G5o7sg+B
fxbcB/Yhm752EWQHbuldSgNru80gdm670YY6D9TwVEVQqoBUhLWKUWeE5Fwy3fOwNZcU4ARPqazt
pSjQrN60UbZsJzPaTLFj3xtA3M4HK2DiGLT2us9DpLfIQSED5JaWBX5kG7L16P9bmU4cQZiua8/9
ALoQ6aTjpixa/P3q0kACslV7vDSqL2DP9SBR6Rj7Tg8Z29TB6D1XIK85OD7U+4TWjrbyyVt2LSj8
J88owIRV/awUN170iZ9WrycW+HHTFoIgjoXqYmFl1lPtS7kSXWufBwvaAmkT53sUDMDoEE7BumJQ
RUissFhmFch3Intq8A3EWecD7Q0gD8amhaJfMprW+t9jKJAOSQK2E6Gjb4vRmci/FYUMsN3iR9py
9qWYHpgxHUmGLE2YetA+2mGSr2H4tujN6ZvvP80DHwpY7kf7pYEswwLER+IqeOhvlA+MzQAawxNL
gnjd1a31VBrdt7wcw58sBg8e3up+gO6ZL0Y9yWC/JgF8O57Q0JOAWdMwn6ZxnCdBVnWe1JRIaAFu
YoR9eohrx1hm05AskXNKD1E4gqSdPDJM1OspuabURALFyac9H1FAK3RbZWmgETy2ILwOLbD4GIRg
0DDytnk07KRallUrXlQ+nD0HvV6LfvjWt778iZapv4Xv+E9exsHD7I/2OfXMFLpPrdjjL1udUsXZ
urV978qS9jkOo+2k60d0GEoVAFsj0DdO44yjXJw6496iCtS7mDe38IXa00iaUJyXKpi2BAkqR+iU
9w0yejNCSMOHQMnyZ1vrgoGCRKkpmOLGt7mEOqL1KO5f1wO3V3TyU3kE/wbaU0zPWN0yLL1tfgJL
OjA3OklT2AAFlo4LqjKNjtYHmhRC22l9s01JcG8ZLzW23fvYDyrskk1jxN8wWs3DccjdsxryBJ27
cYB0AYiTYn0gB5jswgV3CrF9F4235VWjsv50C3Y8TeydVtd3YRByj9ejkzfgAn8GQUxwasvK4QuJ
fMAu4OFzxVh4r1rsW1aA329cDvKxOQQ9V9MiiUMDdxeVr4AngqjB7f40sqwCwfWabkyS7Lbq7Psi
k/lq0MHkCTNU4BZmC4Bg0s7BH25+tHrOuAWyRbSla7ZDV9MjRqxAXyadmkR8eHORcbASG6g+YDP0
FNLAexcneqsUKwp0YgvtQbzy+I7Zw2ybV+Cqumsg02aLRV7lkJuwLPshTqf6zolltiu4o84ThCCh
EZfUX0fIPXpGZPz0h/rOLZn3Iv8fa1+2HCnPbPtERDALbmueXeWx3TdEu93NLEYh4OnPUuLP+Ou/
/7NjR+wbAqVSosouQMpcuRbL+yUNyt2k2snMAPOIL4Y7C1NOg3LdPdMTwebtDjEidxoUANd29ZNh
bUKhb5GrCgFXVSrQoeyrJYJW/tmypQFcjdrag2sjAv0VSg9AyPjhh10TmEuasgLeHCGfxedgvYjl
FvpokDdGOucOmOH+Lk9ldTZdKNQ3Zu5CfAc8KnpcD4fC12/UcpWJzsBbku2Eq8oT1FCahDq4FqYb
vQT8jgU1/5jFz7J2ZQpEUmPDC+I1t7HR7FMThITzpZBbwqcBgmZHs/VDsguSpLk0IFVYe56M13RH
Feq20mP+oMvSPFGrDvz2zCsB3j/00cGvdLl2gbhYJ4X/YUPl6i0oNG+6F1FVy8/laN2RP92KII9v
1mEkq/U8kQyaqwXZ4jPNg+Aw6DcGliDIBEqVUvFfGWn8u5EJuzodxLubAKz1ZG9chy2N2jCPdcj7
JzOJtu3gGa+ZNKBkzethS24pUuiZgY19PXbm4b9NO5pauXAlaLho2jyQ/GARLLDWhLVD1WCwzp2x
3RALGTUTxNa/NCPVJMoyva6C9dwbSAQldP47xGvhqYOm0KFJ8S2paUeIlheuh0IE1Zs4iiMyKoFL
VE09AfawUTT91ETKID6nZZtOzXCQ+jkstV/TTMh4XJKQ/6BW2DjOpWv1ZzaO41PLm/ZOg44Y9UWG
FV3rzL9QXw/k4rUeLHAG4Ipg1KhuWGDtAhCsPMXaqAFTNGyoL+9M494FYSCNE46oH4Y2XlJfOYbx
o5v/LvHL28oEWHcR8O5B5jwFLVfWHV1F7gTYsLVLTLuElg74oiYXVNNUluPcqJXwzAQGMDY21OyM
vrjw1L9QiwZxLNAXCBB0R2rSlMwTN5Ymj4OiPcm6Or3XVNSWl5G9xQKjg9xNVO571O5fyAVJmegC
DYr9PKDNG32LQgAgKNQkdBB53EyThHnV7S1AlxdgmPCRyi7dRVL5QDOXtq0tTM2JILLV+CtbjMG1
zIrgimrJbBdD3mihk09losyOl+JCvXQg5+HA/dC9Tk5pjYdLjd/ANG/qgylJd9JwNw+ar8XVZYwE
FLZ+yp0VCq6AIfFD3Tw6+ON8rgVyGQOtTe0vb/8+HrK1YAiCl62+TUTW7VxUCz2EkfMeJWP+k+s+
MgeseMpBl/Y3h7RmT/5QlJMDXrzdrhyw6VIzZNgs3TPwyCxiF5r23AjLM8s068VsNmOQxy9l1VeX
Pg6B01ZmwWW0TQEc3yAZZb3Mgz6aWK0niGSNY3Gc3oy96eMeiaMC5X2QR/pyEAEAb1E3QOUXHbV6
t9IZZN7ZBRue2Or9FVl808Q6Jy2KbZBxqOE5tg9Z16xZO42ZPDU5loJxG7bvBWJVmmnbvxuksUo2
JK9Oi6BGBnw2dtoC20Msvw9GWaPYTg0PIHYzDR89vX5CyqNbJxlW+7XCQrgKH9HUNl6XTFyoxXSw
KYxt2iyNwQC+Q/UKT370hiHK5SunAGJKDf0c73s93+g+GExjUFgjFoBC+E7VqGQWaFVwgzwgb++B
Kwp7gY6Z+nchH6k/ALfbyrT88UgDMzWwpeKWsX+ssng4MFVWUbUevzjqjJqhG+A+DbqTMUJrGywc
4GesCnkiN/IYtbDYtgJksXuAj8TSc/IKGc9Bm2oDgiwpFrGhy6vReeUF2BcNaFakTl1ZFvh9lkqc
9J8RVpj6NxACgsM8s3+yxmuO9HISdexfIIO2bSO86Ze1GXYbMOnVq3mppwa4MmuPZJKg6dvongWQ
NMKjTeL234Os3IN4R/tlOMYJwqXjawNmgSVDvf8deLO0nSP0bofyUqA21SDmoG4x0av92EfF3RjY
fJEOPDpnqio1jQGPlpAEmlqfdqdxeLPKZX7gFrgUZ5IZwEKh66MJBnZVnR+oI8PPa11kNnL8ZgAl
V6EP5woMaS/idykN8RKafQiOXLCi+ZVvvTTg/9okhuw35ATW1o8xplvZL8ZPO8x2suLxTVRW9GDm
FoDxmQ76qjqJH7KmqE944rxS5xhF5RkU1Wfeu9nJGtJsBWVcCCyqpi/wBlzQKR0CLcEjTPUMfYoe
BuFOJdTjrsnYOW+AxGU3e2DVJQN+dNF2vv4tqnttVVQm31MzRcYC6pjyKTXUFgw420UEZphvQVL1
wFbo3p5FXnJE1am7xHJoIdKmeR7zMDrr2uCDQBcwAAjJtiut8MJDoZrKrVFuelhFZ8QroYkW1kiG
AYW1ApVNdKDmp5uhZgNYDNxoBCoY6zdUdoBhqyx++C5i6ipinui1BNJKeJfe58UJFXHu6tMDKQmU
ACRSLl3lEbSglCcPaBIVP8LqYw7y0KA4By4icCTjgaTft0imrccKNSB9URn3KKU37rPG39SIUt6R
Rx4nFhAHfr9AdAo8uyxxxwWeNsOenG0LhdnNUANzhaE0olZzIhxZr+1CjvmydLVN3zmvJjS19ino
mBatYoZxxqA8UhMiNdaTI5qPZtgP8SZGqfKqrxp3V3IIhtFe3cW33jWFjFe0kadeatJufXa2Wxkc
EdRJFpTVau0WVMEJ7zZx7WkAKefi0NiWd9SB2pqyY2kASq4eGVYaQHZKndVDH28HYICmmeYBf86J
SBFUCVdphGWPmQHoFuVdevVTvNH6kd2qgMMEDMGxN73vs6lLXEgi2Llchm0mkiWL8maVaG26mdpl
OCrO8tjaT20jwMu3KviFpihyN70OvcD+UA0G3m6aP0OJLUjq+kMWH/NQpiesdj4Oo5cA7PNnOypK
MK/XR7LTiDbwLdCo6kQ1Y12YApuPXQDBYIZaSivQzAXZHNWBf3+x5ABFrWcaEDpDGB1pVCDtojh/
GJ3BeewbwGSG+E6Acu6RLJY27kEfIa6NMnWWXi2SUrAjeXBkJFZ1AyW0WqtdrKhQKtlU4JCioRGk
ZA8oxvIX1ERJrHH5H67ErEpcY0BcamThfZE5qJQeq/zYqkPcW2iLIcqBGRrzI51Rd2GLHuTEVg/e
xs8xIblTP3mWYwk+nz9PqV+ru2oNKa14a2dhuiLd8H2uqsNK/E5WZq3LswAA/+xkWbrKdNM69m7x
qwlScTKk+DiEiS1OZHM98Os5dnakzlF5CLA1II726UI9PSroQOkMXrVcu81pqrFj0VEfqtfms7Lc
RpqBTJSmooPWgqJSeVGLXGngGLXTwCmj9c9c8/T/novsn1ec5zL/uSLNbHJuHVGLjccnHkZVispb
QvB6n01sd8ynpMVjZe7FcuJrk3qREI8ysz7bjibPvdkEe7zaDq2ZALFDtunUA0BlnxjGgWx04G6J
emZ1QJkBSEpfohY7CPB2NWx40gC/9xLtpWyr4o1b3ouHH8IbqKCnE+BJp5N/delBz54hlXFQ3VyN
/B+m+D/3gQQYqrzA3712hOOcqt61F0T0kEdZtKmhUzuxQ1gMyi5lqTuXFl/52fQe49G0Xv42KPDM
emKH+M9BfVJaL6FlxyfJUXwpcq2/0qGNWQatzOVsGRGIu7qxWpCnkRJ91RWbJS+NrRFjj+pKY/gy
NBNLLaiKYJqyM8DVofcqKKGuoGJ61yqIjG0agAiWbDYylIu6ZRzUoLxcd2Ai3QesyZ4HbdzyygSo
Vdl1K/VnuwyLDzsDY9u+Ar7u2Smwh/y0z/7/thcV6tcoezUlvlT2CpSX0GQepmRZBdrak/Drxzl/
lnVmte0cr1/O+TOJFCaisLG3mZNiwg5fs9Duj2Sa7NGyCFBRRjm3UQvSU2SVj/OlBR4426qKhuU8
TR10X6emjsHIpqlpIh1UzlfhmsvRQIVg444IDGaApFyy0nWXWt3kqAPog8vUgyfUsEddy1OubORX
mwEUFIEg2dIM01ia4HMWCXYfFDSpST8PWJ5OM82mec4qTrd437AjdQIHdp84mTh1KONf9TnDilst
ZKaVB1585WAjNatMHnimd0U2gKpLNWm54vAQuTYZpEeyuR4IDgAKv6POyU3N6yIVvplt3Pw9T6sN
3tdpaZCvIZiVyCbFPgrLIJq2A6M1ddKh/Zw2aLBVGEqsqvpWc/Zli5UdrWe8EDgIatJ6hpqu10kU
IiE1MTepF7VsuF/Skxdi19Ohgngb9OMPv8WWKGR6dwKhONZ41GbKSGd0iAMOidi03tLQACzreG2o
IdSeZwgKEPxbXX3/h32a+ctFhsyPF8zjcoMQR7fvWfhg2p3+nUGI1Q+c+Gcukm5Z94l3gQRwewKN
B8oJh8L/YVRncnCgSrwsGDjlq74szxw6IivqcLcWNKbeoOxcrdxKxmc/CvNLNAJ7gNRW/NM1H7vS
GH9YKEpfQceWq2VzsEWKGLGHBsKdeOcO33PdbhZxaoVXzl37Qh3YAqC2QnVoKLGbOkoN/MuBiTqK
vjowIxpAW6QgUH0j78kmWwcou6Eb7itEBjdWqMm7IIvMO6PWb41a1CZIJVFLtlq00cCYD0VgFLSE
jJkHRFX2VNQyF7pQE+rOzgHk51Mn+ZOdDgNSSwcndnd/2tW0YIfWDoXR7r74f9bPpKMWHVGQM3X+
MRzVu8gf63L6eHO9DbkBEsmPY5lt52lNYOrPiSeXldb0Z9dFQqcHJv+uC/C6RqFZfN+kPmC/BRQb
+trnS8M2yhfW1Cjjk3X23fOAApCS//RTkCdxV/wWNl+lac6gH3qPZFCCXUrWLEvfCn4jdQYYd5a+
9fE7avSqJ1uIYR3h0XiqdF4cDWRXN6NnY1EJ8oFFmHvtT8sMl9qY5b/Bwf0snMF+8bUewX1E3i+u
put7qKJqW4Y92S3hXreUrW58H+xuL10j+62z8SAGv/oO0CYEusB+yESziGQ3PugmT7aBXaWHijXp
ne1F4crwO/kdSPrtUKbZL32IvoksGZ472Q/YfRr85BvCPuHOLtasY8ULEwgHKlerHfcx86JjVcfO
sgwTAQpspznGnjE+tI3xAJ4O5zs0mqHmFNjtCfph5T1o2t7Iji+DqExXyTMHbd2tbiIAqWNvpfko
rgMBZnjRch6fKyPCZt+yurfaWbtJzH8CXAOZLOVgNu6wRQ1ltE7MlF9R/MKvRYACLwQcSsTrnfxq
QHvNW5Q5PvGY3ZEJNVwaMtPSt6JFrxW7UGuTjVSgD/yrtZvpZfECYWN5sNR7b+oIUC0wBsWVWpEb
FOfcjM7zoKzAW3+IYpB4fk7EkTBe4WZKNhpBRLCg/piYfFhkNIvcq38S2duo+DjLVAzHNl9wR1G+
TcRv05F86PClXfbheGyAdRWGd4CEzcJxweJRZNZlwiyMkMZAcCDZEMYh5GZzRoHGM3WSyY2Ms2l1
H/4NEO5Ik4XOUas9Z0l0FHZRfyti27g3ETQ7/cXeVfyrPTHbb07WfPhXAAAtib0Cv5tvfpCY932I
aqopksWDrvngd0US5MRccIMSJoFK1XLwL7R1C+6JwL7iD1M8dZBk2rUo4d60g2V8G/HgDQWL3vAK
A31Kk2qnQTjjHVSqPRBloCBZjUROt3jq1cimQGAodMtpJDk4AYrAaKQFRMWdSCA6zv4ZSdfUGSCK
NNKJPP1bA/AROWClh9qLcJ2HtX0PhHiywT/DP8k0Bt8wxKt3VmOVyAtEFtTChQ49agv0qpaZ/oR0
0WYo2RiiJjFag6PL+JnYqCwEYjZ5dkZdrnxTmneFDLVtN3btwa3a4YQ8O8THWVHdV3jMozyv469Y
RjwGKcC9i+h+FDUYw0pWKlUR+7XRdL7822cbhfUfny0s9S+fLdY0iOyq2i8q3Yr6Jl82VtQepuIs
1QSgvz1Q2VdjaveoI2n2pUxTuUBkFRRyFK7zalatrRiMAZPRRdp27fWRtkAam2PX2rJNDzGzZdQH
+KuTsSlivKND5zQqFa9eHbjQ2aYJIXbOyn5r9YwfNEBCztIV/ZnO6CCSAgxlgeuu5o6qCt7iRg8W
ec36jZWE1t5jZXTvDaqkbQDVL5AnJ5R4li/kMdiWifym9YTqH7mEHnt46PEosea0/pcY/3RKTiOc
KAXAktjZyD7Cth9sdAOCuw7zUIMSZOtKwYobq2kXRgtkYAdY0KPrACJtp+M3cgt00Jw6ZYkIXIe9
Rhy37aVVbl2IWj41/G9uPe78LQcUETJWTDzVeb5FKTfyerjzNqYTjdtcNWVWLhPohrykvNIPqelC
dlwb9Vfd6X8Nie9dkWju78CmjYp15W8ZvrtsBEPmSk2bC74l/yFhH9MWiBvvxhyV7aDWBsPuxgNm
bInsYrynrS01Sz1J9tPGV/WiYiP+0kQsM94nlY5MdIXqUo+Aq2HsdAvD6Jy1z3395BDaFS+Jzt2g
POP6cUWo0xzDFnGabDTbE4pMQC+Rg6j6BIHOwNyEJYrKC9bLDfXTQWPxj8QtzW3PTYEaFhxiHnbn
oqkKlPJnDhhkPLdfkDEumg8fyxViWTYNsr/KmzoEC3vwX0JpIS2RvIXWujgLGQBMCH0pkMpBolGm
QPMjdY9TrLzaDRjf2oWH0GS/IGOteujMA1JmX1TsbraXhgnqj6lXWCujBNCwx8rAwWv82NCNhlso
OrepjXuOTiPvobSyBApniJvTATmqTCKk+0+7Bb8QB68/Wb6MpPaYxgY0y5c01zwGQkIIxauDmTNr
bfeZm11AD9ZudHCBX0ojsM66eDIU3IsOZKazMZLW0k0Gvo6xUmHYgwTeaQzzJbmkZBt8XkO/J7LX
8wx1rD9hdxKBps8TfKFBlezgqwOdhanTcjApuDBiP+evydqOtQ34rvJymA2l82bYkQ+ZbKf4ZzRN
ObfJh5pFkTv2cu5xDVasDBeCkrVEwkjy+OOQIBpZo14e7az3KhAOhb8mW0Y95O7UrNh0ufabIpBf
gpRpHEPlJwJ5egs0+wl7x6/RzD+CmzTYc8InLdaegYK2zqYGfkBpRQOU4ofkXA0ZB/eS0G4oQjOX
VRuZiPFk4QKMkfy9D9M1QIoc2I8YwjVOEP0SSfVWhG77rR6Qt9fcSL/HgscD92Sj4/9YpHu8tDqw
4NSo5mfp2sXLFfeDw/G3SORwmk41S2gHo8aaiqcVKolUDx1cCWTWAFq8HrvBNjZRtAc6jFcAL28Q
66wfvLH0TygWrJdk1wTIF4s6qu7SwBqvvtNj/aIGROAKQMaocI426osfvQJyulLnT2Ex1osejHwn
OgxSy0+6Osw2agopmqWTmZtiBCBc8ubcuGHx5AMFe994wVI36wi4llXt8uzJ6dviCZFXwBtLcU+O
YZFdgJLy7qhVJ/V7z6thmgR6daBVzSLch2rOQm1o8SCSe2pmozOugAWyt9RsvRLpQQS4N9Qc4qDB
bqz2Vpa6KLhC4z2yG9aSepGJ1w5VAXoL6vXcLj63LVao1Kv3Zn2HkMGNOrF0jRelM+i7XNOsEWzL
aY2CjPrQYnGAUFKeBmf8toIznWmy/Aa+bLkzjcIZF2YVdAjAD2CCN3JsDHMoM6szOoRQBTgEMQ5z
829+8zAaQS40bG7+76eaL/nHVH98gvkaf/hRB2uk2HfGQxBBZFmDSkixoNP5AOIPZ1VYZb+AUEJ2
nDtYDEr6qsj/GULtudtTM85NOvvzAlmLjKTBwHL4/58mqj4/GF2FPslknK9KRreu7GLh2sZtFDH2
bupDzEOoObnQKQ0py+QFypvVXrPi4tpCGtJBKujEFWMnHcrBAQpEC8rlYFofNklnSbrRIGp0HtQd
AGy0aDa1SFEr8TmWRhQJ0HI9M8+zfdRRuz1meBLRVeeOAfQ60pXphXsRVuYi6tx1Wsb+crri58SI
UqFwGxzekq6dCY5dcmUkq2kqGhyJ14zJ6G6aKhNGuY5irZpcfM2/WCAh2oJhQhxcoYvDdMay7uPs
LzZy6T2bZbixMY4O/PNstrlqmnlW6phtFVhCl4mNOx70bv592TFwU0VgUqdm4KT+vTAhoS1T8y5S
HhXk1XZR63RL6qxsz78vEG/JK6mfp0FSQCkQRTyIfAEiykXD7zzLuoAmpXovR+eiuXr5bgt2iRhO
OCxekDQnFmfgZvL1YM/q/okA6QRDDxUWHZGAyT6byIPseTXeocp8oQ/YEGROcgWBnn1L4oRd8EBa
U4sO2gg258xq37shTJHpa4HIK/2qWXpuABYDlofHOrPVfr5yX9vPszQxPmx01mW2+xpFQ7bQi5y9
Tr3hVjf8h1SI9OY4TnoD77V7atrxSCaIQ6S3FkD8uwDPMqjm9eGS3LruFoGM6UpedGjrZpdahTxT
q4+T9Fbz4qVgHEwaamYy9Q04K1zNDPezrSuseuklerolF+rIRI6iiwJFPGSjOaMKcqJha6er+aoh
E9Y27cFAPc8XWpm5Z0YPvJbh4QMnxegdbbe90TD6SsBFVJA5Lb/MblSg4U2mjzB/hRQ7Sgn2r8ts
4kF97X0WneZPJlgQLwzQJKImFX8w8m3cOlhomsu+fKvKDAAjNUFXRS508EdwgDRGY0zfiiZlnQ/R
vTwXy/myesu9nVYBtz5/067utIPuyW/zHw4BUvD+i2w/f7qeO/5dEb7SXNP/0O9LFXUd7qbmWNoH
MGxIVUwj98yESIJW5P2PpGkfzSxPHxNINh6YrgOhq+zQs7O0or2MWIcD/Ok1mxZURnsvL+0nAaI7
ctJd01i2rl6fY8vRVppT5AsBAb6HrjeeZTvws1Qtt/THDbAiYE6ufOOhdvv66oH0qvVS44FMnQFq
rzAP4yPZ+i4sd3lc6MtpgGOGD72xCYQwwMQJiB7W1V2yp8nBiZseEBUxFtSkAT5+LJpr9DcydSNC
iVnf1VuaHNUm+Smx+C/qpI+rxcYRKdzwbrp6a0mgzWJ3TZN5LJUX3S4v5E8HP0l+FCkzTtTqsTzc
BszsQCeCLzRqfXgDUmVFnWQqIJG5sOugP1AzHUtrx2IE68iFPoJEZZw+PpBBY9B48atR39EHAK2H
fghFj60k9lQyftFjq7uNNhPXcpTvgfT9b5B2H9ZQBBx2YY9mJLQVSLeA0Ux8/1TWORT4UEH9DTyF
Nihx8/ZYdjGga+ZtMndQ4BNVBb4QxGiWHztuUKjtJpzejM1Pkfo4drxcfAHqWUkDMXHDutfwscsw
eKH8dajzN9GI4rFEkm0nGkj8IErrPyoHSm1jDfhmN981BDnfEgcAyFTav1Mru2uzwXwVSTtAD9Tk
N9eKu61Xmf0hqNwUcYpUB2ug3T+mA5RxOQQ6f6rh0Ci1f8cYznIEg/ETDTaBleGnkekoSVB15LGn
gdnCSFF8lkX9MzQqwOUM++wmVfV55jOkERFQm9xc1N6TG6ojPmYblNs8W5z8DIjoAJLHA2i+Ud6h
LfLhPWcR0KW++QLZ4QqgRCPfNX2bPledfWKlEb2hnidbloBHXwQz9XNhDEitWUP89jlSZhCjoJGF
GwK2bVn6SksSJIhCnj3TGQ/ddDqTf7H9zS/UDR3PzTL7kmfTXGs4ghls9yWrN+XYnOFBc0Z3T+m1
qZchS7Z2tAplJp85OnKmWbKq2ZG9T7IFH5HYvZRdWW5d0A+8mHk58Vm5mWesU8ur90AhQZw3KyY+
K6ylYU9aEGibvvas/D3EyVClBpiCQwLiZinNtcLOLyPXBw92FaX/pS2XiVgEsQiOfgrZEUBl0uKS
jw4SLoZcUQfyhMUlhoagtUrGfgUMVXCc3YLBiTZDmLFlb6OaUwKocRR51z1G0uRrsJT1m6k5gojN
dmt8JJN1j0IaIwhcsxN10kEyEIahqOtGLZqtT42P2WxDfswWWlq46QRvEfHyzHRBnFmQHzpJz6gv
1Gr0rNklfl4vqUkHBHlBzBk2F7vyAdhUHg0IxJa2khIh21/mmDzUgH/P8berWBW0X8sO3JPRYJcP
WmociZshgDrpLkWt1bpXNwU0+mIVi5Z3FUS7H2w5HnWIv67xcGTHqAmjZeuN9qlJC+tZB136RFsn
eHEAC2W5CoGa+0ZuQVbZJ0MPt55ZdCiqd9/ojmkaCFdUiFncWl1vj23YeSs9TOM3kZ+LyvK/dylo
V8d2jA96nvEHNZD667SAho4JuJAVp+4+zTCP25jue4iATxS18g3ZUrnsbD+6pp5hQMx1BMuoVYwQ
UU4/fB0osgjIMfKVgeRpB4ZecH/Y+qqnMwtbVcmFh3ABzqZedWZFP5y2h4q7hzIhdQAppgi3DQC9
W6e1kZQVeBK1WEaA35+NWx/PmVvFkFpXfGnTPyNqh1XjIuhK/8ss6pIblOWUBtfV8XXnewauXYgp
yu/m2OtLkSYSWnqh3LVup+10ZDrvJErCl8jLja9V35+IQ9vnYO+MC/ldrzLIQaL+QpNJ/shReo/S
bZyFdQnZUDySH7VEfNjmXjrjut6sJa/BDGTjQYkSjfxAHzlws+zkVvWP6ROrr+KWIPsijzwSOygW
JE9+Xp6KQvMfExA+HfBEUXehHL4re6bjbWFGkX1wGahS/m0fkchYFEZT7fD4689Y8Pfn0XEl9KHt
YpuaZbyo9B4iBNTDonhctJUTbQs5QNdMgw6C56uglmrONpZmww7YtvrWqUMDYn1kL2CjJnXMtqJh
zaYKzG5JKDfCu2EPfGO2G+wJ3zbbNZaMWx3Y4UVGNK2zspVv1Tfk1po1F3h6hJph3vHU0daxOgvd
4eOMbH/rBbAU9DnASm4T/HoOHlIHm2Zk5VNd83cLUcb3uGo2CMTJ70YepCvgp4aL8DxE9oyi2fCM
uUuTj9oi8HLj5BEjAgWKqe0gIod1TnggEx2YiiLTGdIU0HItRwjRAry6SZhAtbIquCMQF9lAAAD9
G8s9I5BTXHz1+OXCfDWhLLdLbAeP5FLr072ta3hLVCk00LsmtCGmYyTvAe4Kz3SdH6UfJSvDcfKL
n+reMRqLZt0LLlDrjXpxqHm+203+eyi69tGL4nYbBEW+D3MHSmlqMvIYLSiux43zA6H9ZBWwka+Y
7g07UAgSRp0OPufVOmCOuaamRPHevfvhYFvO1s1zwMWH9mHkAUr70zjfI6eBAkMoPNygDPJhq9hZ
C5I9j9z13zQrAguvWtU5qlQ845G+AmRRag+IruGvIOOwXFHtf4rU1Q65XhOvMFbfQKRY3yIEYyYb
NakD6PZ2Zy01BgKEzu7MJ5SBdwfbLBU3tYfwYQ1piLnpgkARf1frnFghENKe6y9TxTAOqdZnt6nD
B+a02akb0mBJjN7uP3ZRWNmpsJQ8EyLwa3D5ZhAlLBe4bY038G0IYP7N7MqEO4DrBf+IzIm7B92r
QTikHrVD9OHbRWA0tkwR3UcGyKtFgEQW9objd1uHMk8vhhfIxXzYCYgBjszJTv4jT4J1qI2oMWjb
dGfLONogyYG8njfiuYhcOdhtUBSSZtnOSPP2G3lEbWxvE4jzLbDYypcT9Xyr6f32r20inke+DFUy
jufvTBfUcJHbQP2M/qSi/tqkXkT85Z7+/lUs/6P3j7Gzc6emqjxNbMdwPMgBSVdIoVfHHhGADa8N
64EDEgaZYz6+F8Fd2cvglzVWvy3H855EZmBnGfbBCSjwehoj8lJb8wGVSnS/6YNdbxMtKhB7Umsg
oRY8Uh0yf7SWuv5jrpme66pLkEns8wriPjYqr6WbNxAoHsRHJfbsB00GrM27/MnWGx2/U1mDmya3
NpkDcHGcVuUZRfB8DdhT9Vwz4yeVNmruTzy20vd5jB6P0UoLnFfh4p9JVWtAGFebuek3fbWBPHK0
yVgYnpwBpVdO/0Lo96LoIE0XBcPFsz15MgU2MnEVGD+adHKw+ge9NxbIFlRAiOCWKLDCRFjYLk8k
Q5OrpqOa1Gt1qO2kXuwVzSfq/dvY1I2Qucg5CFQ1fsEyAetKCNCaVe8dK6FjqanssnZBGDC0r5Xw
Cuu3SJl3Dz3aFRhuw/wWhaqAQcQnMHU79k+OGuIVaDXsO62E6t+gsfQpzIp6DSWp8YySr+zglqm7
HcvCulpJ6Sw7x41eO5Pf51lh/0ZhP/CNvniPqn+Gs0gAvtGlJoj88a4AP4KPUIyfn5y2C4Ae6J/p
9ie7aXN3y8p6Uh/yBzO/orb7yDmEkWZBoryM2q0jIpDhjhAkmjuM0obgh3YFgw2YqEqg9hFcWVRO
LI/UbIfio0mlh3g7fO0d/t2k3kRHedh/HVuMwOhUPF+B2vbkNIzvfbXAAhoRimxelUdnatNBuQTF
yPdJyuKTgcUn8RkkQv4KnCK6urK37/UxvRAZgsWltQVsNNmQ15CPv1ClF16xtp28yGwOFrz6DF5q
5fo5F/grJi/elO5GeI21RoQSAOG+1l9iC9xwuK+DG48a8HHj4X9GjQxyUEEXIegirfMIqDjEERvr
vi2adlkYvP+W+NaPzmfpL7NqMVzloZyswlZJT99dH0KrfejoEGQLcU+HDbhR5IA0SWfE58DQfmRa
YE8Lyi418lORRD9omUYbBA9VrgvP6tIDLdZ8G79BFMOXa2LzIl4v0QfZWavxqlDMX2Rv+/9H3nk1
yY1kWfqvtNXzogZarE31AxAqI7UgWcwXGCW01vj1+7kHyUgmq6tnZl/WbGk0mCsgA4DDxb3nnjMQ
2iHKzckNzk1lOTKdOROD1/gQ9q57gmaKdw7y4qXmxh+LkDBoBy62mzSPpxuXAGqgBn38MUUawFLh
3tCdJNz/fGamJetdWRjvSlY211AwldesestrdiDpwZqVt66RJJdGmuwivWge8zwd7+zMAdAyoQw6
Y3MJ2lBVD7JWGa3+Korc51OtutifO4I/LlkcsWuxTQXJSyxksq08QFy3s6ZSuZW5pPHszW//+I9/
/uen+X9HX6o7YKRRVf6jHIq7Kin77o/fbPW3f9Sn4ovPf/xmeq7hWpYJh4XlwT5i2y71nz484ASn
tfa/4h6+MdSI9Eezq7rHXt8gQFB8TsswIjYtajDdeubB8ASrApH0D322EIY7DM5nXOe4z8tPo7I5
7WOjKc4uiVjZZ3KFNVnWeABqZuU39hoXe1fyyiGXavrx0iT7k8pglvQ/5YkjvokBwpyXGWlmpRu8
MQUCITATyUOUhS/LZOOmyDcqffyIPDHoWXGwymK+NsRhTvt2VzHowcj0vTZvhz8h0y8O1qiyYrcK
uwWP5I6nJvJc2VheADUF1f/7R2/qvz562zZtepZl4YO2zZ8fPfR4lTJ1jv3YT8lywAkcgZrS1m1h
Ks37NsNpIpYT00ocdOOa7Z1sYRPzRKi2Ckzsr1u1Zagci9h9cZ1JFTQbxjwgVqwcLauL3+dJq29S
I5uuHSQxL5sanowF39TbFdJnHq/9WTSFfxqMt2iqhiiNRPlyJT8zrV1uhzg1jqapM+YS0uD8m37p
Ga8fjqli9eXpmEBDbMu2fn44k5s1LtD58vG0SLdri7j8ynyLh6K6R1F2vCdU/40cDpOuVHZyyJNZ
0Qq4Vnm/1GgV67H3ARvwsLWtooQ1jYEpLjvEGiyr/1Mf2mtHrBGZFB/KVK3eWUqNZFA90XSpzMvO
uYuVqr0DaL/DYW89VoJNv4HbFrqDLLyUZVCGZfu+hv9R1soT2mTeWYKXH6sZqrVtYhK3ZxQBxqn0
YnVKWPvDkpDHOYQzw5iyNuhCogjj/hHteuvxVVtTu+ts/cJFuePV0l4qzOmD5R1FpZSfW8eI6KQJ
owfLX/VKM5Mv7eQVT704YCmsWyuFAIxMkdijPxJ6eCy8unzSB63dKdpabWWtPHua8tPZFeS9tyd7
o1nr6lY3++wFufzYO2JU1vqdrGh0Nf43PcL0fuoRlqq6Gv8tFLMdwpAdQ3xOL0YqRhZ9gUomerSY
opCPU+ebSYNeWcYZJs1bzev0D3IRZirjfBVZ4XyjxB5LNKVFCjLNrqUE7EklVorHnuRhZbL16rr2
e6H2lgACRHunSRGXyZpLeZKskNl/WXa6WKRm4b7rXFA2i+HmB2datUvVdLVLmTLnzGj8MllAW+Eo
Ug+mm16cq39pcyow22H/b8aen4d98TAhgLJN1XY9HSI6z/75YWZxq2p5oYYPztwtuGILz9eIX7jT
E8UD9F1o2zH3yveVam3lWle2aNuYKL3JnGC4hXgWN2LtEns81ocOP4MYZ1sxur44EGR0PQ6It9FA
FqPxgdFJizGnRWsZtJkGvauuFvealyW+NLbICrVQvlXgnUmwEkDrrphDGaR1DZdN6OX3NjiXv38q
nvNLFzNMR7UcTYdyVzWNV0+FFZUZlX1uP6jI5V4bQjADapMMCJsDb5XkRI3sNN3M9X1ir/nmBfVy
haCBpEuWZfDnERjrQiUvqZVDZwEHN9v9pmtTBS7uogskFLCyoOdACjm6tARiMI32zlA7786tOht0
mqMi3TgJ01AdppBiJEp0kNlBlE0uEUrxYvxSJtvVwtR0aizaybKlc1lqm8r7VtB7+060mo8Mw+iK
6FEKU5fdXMiapEFjK2yR4ZK1L1p7ZtchkGt6V/Ggiy6wPNOd6l2qd+uhtACqiHK1mm3GCIyKsKaw
44ew3wWMb7n+2Hnzoy4CSGoCkXHdslMSOVE3LSgo5T1mOSTC4qiEdH7SwgvEveuboU+gmV/78NIt
nD/zcugfZFHF1LXJ8WHsZFZWaDkhVKr24e/7iG798ul46G14GuICnmWyCxf1L8ahxVOZ7hajeYhj
TVidy3dp1yYfywnQYTjb6h2enwR4HgBg+PXijzWMGPj3w/c1bqUduqmwZDh28vTzmV47qmxgliuv
UBJiXOFisae0xSYFXa3Musm6jethfRxjB1aRqNwlQlivrpTqGppYoKYiyw6jP7iOYLkR2aKFfLRx
rfkgswQafbukzCKFvE2Amm1dg14uI4KSUO+2yWr3L0KviRZnZdS2p8AhDFXrRW4S6nYKvbYKiCRQ
AtNOodeozVW3oWG9CL2uo7nbDlMxnP6E/DsLgTngvvXMea/rznBv6150m43Ev84E8bw3Bh2lcFUt
rkAoOE9a1FyEca29h1Wk3zGmhnvZLE3hP6/xdU29C95pZAchy22z/3C+rBGtWIDF6fKy9VBFmOLr
q24wV3CjSDcuzRg/wblugs/BWtc63cXS4REgrMAJYL9IPrN8Kv1ibcI32bjqm1CZ89sSbOhhqEb9
Ql7J6vEAnq80qUX04NUzwcnoZI3hHOiIxmGcJjbZFQdZbrX9su0sYwg0e/1WJitku5mzDFU1Ttdw
kz0iVt2tG2FBKc2heIYA/iiVIfu0v7Tm1XsPiNEOUmeJiZ9APtXpW+0wJxjsNd0w+AVu8ewm3bEL
yzcEM2S3KsPh/cLGCM0LBK6tanzCzxUhZxdVT1WxdsgE1ONeZu0mHy66EeC4zCLCbNx1nbpLB6O6
x8KubSo1dx70pspv1cbZa8vsPMiiOQn7TaiH684QZbrZdCh3nJqHU17e6HV5IY21iAbBbpjbF9Jg
FEsPmSjrZwds9KgSEM5iyYW67b1SavdJa2HUq7oLI2ybr6OefTDS1SXmtQsDtunmXaMZ3d7MOwU8
0ApdA1GcuzoZqoe/uk6eXcxF3ewxWIzbZkQSr0zqh1pEowCDRCVZBKKUSoVoY5eXfFKUyYOFcIBs
a6+MUm7S4JOflz/dqtqsS7W8STMCNNzG1vC1sGNndWsSoFExkQpyQyuvNwQWzcep7Vs8cNM4Zddd
WjVBp6nePfyk8d5w6wTFmWq5ynSs80ASnUdbx1FgV7H7kZiqbV5E5tdo8C7HHo+MPB04gHdvRnGy
B9C07v5+JDRez5asGkzVUJkYbE3TGFN+HggxQzW9PisjgvEaJtYpxL0kQwagm7rz4kE7QBWGRUSW
jWhHxf34tPZ2g+ANLPm2U2v36ViyHpia4lNFrwRcZr47twDDH+GoDpODIyhWJM/KAMkq+5/R20pS
lSGC/EimkHBEGDeIuq44rSMM0MfBYC7ZzRD3+p2sUPGA3P39Y9Ber0vFY7BU1g3in23LHfaL+cCZ
Z3DerjrcfMO0O56IJOWTV1E+hsQLM4Chr/Blnj/6PDI25mw0rwcDeUadA/KXX39cw2eHpywN/v4n
m9qrdY6juZrr8uZcBg/zl50nkaYaQoNJenNa0K+h08KEHiXP2IRzYZSHbSfbN16o7r8Xyzm+1YBS
/Vocwdt4KlaNIXlGauPcukt7Z2MlTQlH01aaOQvHS97oFlwuVb5d4g7iYFwemzLT4gclar6lEEIw
N9NAmEcZaeZmEalzuxKJvNN2/D9+MoV00jTyqaqXNoni/lX2n/sv1c2H4kv3n+KsH61+PuefjHr8
/9sm18mnlnnja/+61U/X5a9/+3WbD/2HnzLbkoXMcj98aZeHL92Q999NOqLlf7XyH1/kVQiI+/LH
bx8+F0kJ+Jmt5qf+t29VwgTkMre/6D7iD3yrFY/ij982X/IP04f2y6/nfPnQ9X/8pjjW76rpGQbG
I0vFEmSzMZu+fK9yGBcsnDkaew2dTTxkiH38x2+G97trUOCwmLIc1dA4iegrWeX+bpqaZvEtWbpr
6Krx2/e7/2bQOr22vzZwmc6rYQoWbjE+udi4XM/l571ar2Uoc6Ta6jWovVSoEo/1cSUOZefa7pFI
mvCYFBaEe+aS+Gg+eUl9VMC1gncsD9o4zRtEo3E/dNDVWHDiBFBI+Qs+RLzAA0JCqO1eWumQ+zvV
iftt3fUROKV4q7pMEjXrmc1U6f1lJ2ATWXwFm4ayU6JnF6f0prd6gnNseyDOMooCA6cGSLX4A3Ia
7h67EPjZpbhIaj1IGIEuM3uD0w4Bg9WN8PBVXzKm5z3LFcICuUXhTduipvanOVs3Vc1taYbfDvmz
SbDfJjSH/Tw3/WZZbJdIPuftYqjRFmaYG9dolW01loQZ6Cjah20M9VyoZgQv7sPCwuaR5pdq1ALq
Haw+GMN4RaY32pcr6szw7l23BCVsF9fz3WK+cAd1PThqT5Bbl93pUfRsh7n2CMCl8jP3KkyL9lis
i0b8yNNAiKePC5Y4whhgBHopiH+kDqiXpk39NVLfrypscmXlBatuPU6TDqwSdZDHMHLeJ/Wuza+N
1q4vpr6DWs7UvqylA/bGqW+0XEd3afGCeRm6jV4sII+65HmotkmE+muatQj3FNocLIRnbe1pW3h9
vSuKQvUhKKQPfc2mqgqMmjifNu0f0ZyCQEDj3e9UvX9b6FG+WSF53lhrdBnDQjC60WdLQRSwDIsY
wKZ+3476vQXsGrq0DDciaGmfZZi/uwU2dNNm0yQQJF8X+KyQq15H1Yh8rSqugYYT7GM/hSGWdqez
WQO0C7vDZCVuqvkM8h97W7M4aGHYdWClxV3MH7IRifcTpycUifiiQQdgp0T+YjhXmL6utdAr4SQu
H8cELsIkRKG7hZJznuAiyrMSYZmou8gI79CBKFYLLhr1Y1sXd6ifHmeFoTsKEfVIocaC1Ct69gAa
LLV9UyvByh48N4z7bMmeG2tMfeKiH4es2AIBzXHwhMHsr2C0gtpAPyrMwMThnDrA3TWiIVsGdXiL
yeV2NkIc4KntY3h84hcDfIE+jsA1tHwLDYLOUYdAuMHpO6gR7IP5gSD3elvATt4OVR2MPSR5Bd84
WKEZdMVk7uzGOQw1ngNPmeaLUc02UVHFgTYb5d4omWEdADV+rS4XSRo92cB5/bLvGz9Wi6+p+4DA
32U3uZBwetptaCrHPoLhfmgd+3pxH4e2m27ttriCNnXvrDUSnEv/oKAv6o2Yd/AuvzXAuc1T8lVj
r1AULG4n6xC6K1B8q2+ISEFWZnlcFqPb5ljNkNFynyCldnK73ea4wBHeSvZ9Dsml6tWw3aF/YYeZ
s42MTPXTgqBQp2m8jd2ZsHox1GTtmFzUH9vcCu+sGyMnzNMzlBuHQWdXi7FNSQBbsCUAhaC9W6a5
gox1fCgSaIOJk/ZHJwVDu+iu3x+70giwK7abEGrVjYmNejvZDeqJ+XxlrHPi673X+wSzRgS/l+2W
NbK5L6qo9DXM6OuYP7gNToMiUQMVEbddmIGCcIZ+BUev3nrj6u1CD22goQrCBGnDuFkRxC0fux6z
UNoXX/M01GCtZ4e7xNonJzkqxaodp8ewSw/jAlkk6nWa4keedodBN994y3QzLve6kV72pVZiUI3t
oC7CDVwbn9i8JptCt96uugBmoUU56iY6ikMIga9ZOpfpPGoXpb1sR7cABV7DXJWj8XFZ62uxm/gB
RtO3wM709lKf0mzbK+tn8F4bHL9iN/M21TBa2Fqa+aPl7o2o7w9oOd1jWJv3nlaNkMW5zBtOa1/q
uhVd1EO0cYq3rRj4dW0eLlVtrlkN4UItQJcd1iq5NJNcC3ByeAG9JbuCfynQiLe+yN1xX2WTtScW
F34Wl3F08ZJ141VE4JWAgvzC6L7CwVmAf1mVy25plMsk76x9NOp3SglfMeu+OsiUUoFYHXapOAc+
k6X8OZBg6aGc1ht0m8uD0lbXxryol65WWKgrQJYcIQgQN1525ZTGOw/V4z3WNO9yGZsaD5F9XeE1
9dNyQeKjRaUcz459+hWt+Cny9zTr19hJnaPMFP00H+hop19ZxtlMaECf7Nl2F2utH8elsRDMlMkm
sS/c/q3lVesxso2nihDsjTLEh0Wz9V1r6vcIhZZHIiXHODOAbnXGUaZKXcNNoUAv1qeWuqnW8WtB
pDX6z02DBOKfY04pqLF93gwr/FtmTdCEeReVZrZdvPU67xf9GBlliTZ8FOD4mveTssIIohr/gwXo
/83a8qcl679ayf4/uAB1bGFn/eG0/GUBGrARaD98rl4uQE/nfFuAaqrOCtQg9M2Ch9fQXdaz3xag
bI9/Z7ZWHbycuiUWpz9WoKb2O24vtmumQQiNK5aZP1ag9u+ep+kengbLMhwu8t9ZgfIzXm234Lt1
Hc+Dn0Q3IEg1X/lY1SJmEwtN8GXexsS/M+Mdpy5HmeZH6lRWz1Xup0tSE1sj07LVL3Vz2K+bdllQ
mBJXOV9PZuWh0vTmqLvRtIsm767PMHRtuym/j0enB3znlkdkG8PM77oOy0/kgtMXhcmyfjvUy0L1
qVFbptkayDrZKv+56YvLnducryRTs1JULEan9ygvpP658tVfnVCOz15U/9X1Tr+sUxzVL7w52Zzb
EF72Tk1ZBSt5f1E77bjHytUey3Vqj3gaMzWYsrDPfVkqD47d/ZTPKqsVprH2uMYqUwyjtTxbFuUj
wZXak0yfG8qsPJxbnpqLP/viD/xV9auyqKwgEszs6xgKiAGb8cX5SjJleM41zgB7F8NKe5yNrFkh
MSQpD+mPlMzqc0i1OUTfqgdDtf3V6+DCFa/5/BZfvVSZLeX7dyN93RCkjWfMrm2GR9Otj4vodDBd
xD6Stck2jYmzxYdAp0ZUIAYjUqunhrJMnnI6T3ZpHU0mtLW0G9lPF1kmq1nnXULFityY+CP5xDZl
SHrEzuTfPLfTJ/OOgOaJQZ92584vs6eLih8oKGE05Ybo+eFoJrrNJyWS8gBObrwY8g9lkg7HJWr1
3C8gJueb4FAKpU+ZNR23DxbFqIIEI+LRqfK4PchkLzRnI8T4tLgoMfWVM3sbg49KHIaOFYTK299o
qGweHBfdblGe/GghfIR62ar7Vp+rYwidzDH1mIMRp/6eN9rK2OZ2+V6f2/ooD2yzv6WMXK2PmjjI
inxd3q1L7W6RwqiPSFMFtVeah9kSHxPCoxzdJB7h13EOqmUVx7FLymPkEBSEI+ZH0kjuZ/BtfrfM
zSarcmpjEUWMOjFJlgHlcWrm8QITqB151q6x1Gt5Y+UK4u/0AFwg5rmfF/BuVLDEEP2D5e5WcSII
WlOhN473ZHv++Y6WOuDWVKRSRd+txe33KNkfZVYeTFEhU1nRXEMC4+4ssUnvHexksF2bGUGH4hkV
hdnv1qW7l0+BLXlzlCn519RBWYB+O0GqtfORJdN8TFeoE+NyaVimE4brE4g1HaOkIQk0INvU8IWz
O9IBN6+NE9QJxH0LYWu4JcRPMjWU+XhA9NBK91hPih8l3wn77WAIO/0gi+QbOr+rcLcSznDMw5VB
HuHft3VXRrtTNhe/eUkrBcQQnohO1Qn5D6OLSPQ+8MFvvZmFy2SukG1U435Vhu4o62TK1HSc8mBP
eePtUVG99ihTBOSNAhPVtccmVrqtZgyf3R7yKzbdDt9JpjR0PJGU+XJNHzUUdXbWaApTCHsleAhI
wrDDjCVSblckdKboKo/06qiVZX3M+mjmwUCsxNPiELU9oc4TXdryoj9VJe6OqEd1R5k6Z93Vq7fm
Gn+VRcMQvXdHmJLjaqBLOIrTHd0c6Un8N9eDlvVHWRRHvb6H/fwwZ+67GlYoxE++36yLV4Sb/ZGf
1WT2sVHXsDV8v8PTbRpY8AnFWJpj3WvQxRRXUcYNnu9SZuX91mbdHAkz2M1uG+5ZmS+Bao5JIO9c
3q6jjHRDSx5lQdVgwnUm/ZCKRzRAPsemnL3Di/4qe0eVwYdv2EvmG52Y/E9fsPiMvUGB8sXQ9uci
GHlvGkjZdnqrMAIbTPHnQ7TmCeC2ZA3kW6ncZto16niXWlnFaqOnx4ppW2YBukDRJfOWZuI+Wcd0
68kFwcB2/ygPhCsK3HQz7nJEKwXNtLep9b7eOKLP23M4wcudVUFaQJ3Q1uV8lGVhifW4gocLUEp6
KQ92nhEGUanaZooLcDCrBQWnxuw44zA/ypTjRnTSMmvni9Z51KYF+iYcxkHVrN2xLoqZ7qA23dET
h3GeI99T52JLSBnzd6andHjRwU95s+nDAMA9n3ekbey65VOTr78VL1Ie1sWlsFkmFxoFD4qs1dHW
gBiq+shSn9FFIY7HryBc7auEGY/HJzu3TJ2zfWtr20qdIJbGFews7FLlIYq0d9aYjNhH+NhVMXTK
A/DC4nguk1mwoV7my6RsI6vPWVkG5xHEs4vNVpFLmczQyLKLS5+SsvTFdU5JV4N5u2fcQ7xXiHo1
V3pZoJ+28LEgl2JdqN19pdvjhk2NuTG1zNiMCnbIitAegS+GALimn+ViKQl3Nwsj9GnoNqLwlJT1
DCq3YYFIvJq3tl+K+QToX3FsYe/KfJmUhfJQi2qZUlQCXH0Gn2952VBmx3tjsJLTRWRTWSrrF1vM
WZmOO7fu7JqlicjDG8DU++NKMSzpvp5YOJZYoKCuIGoquZ6RyVguckVhKlIymxUTL+Gclw3P2VN1
IdfNsqU8KZdfzPmasv05e6p+9dfS8zmWlwopgPr0C+R5L37lqeHpGpiqQG5AcAtehkm/wgbKND0x
6cl8CK/lJgr77lQmKwZRK1PysLrMTrKxTJ3PldlhbeJjbvkyY0aIRJ6SGNbXFYE4LqWA2P32N0+l
5+uc/xQzohpEeQ7B7I+/d/7zMnVu/OKK52u9+omvTjm3mxNGCjc5wM/MrCs+W3lA5e+vsyjAegET
vAWDIk10MY01YrVxPpioT21RQP4si1Q0SHMQLizNzk1eZWXFvyyrqjjbCE1cX7Yz5Hrh1bVOf+Uv
64fRCoMGrYJvv/jHjcrfLu8CbjgGqfPdy4chq1sj/V5zbi4bWlpkXYzNwasn44CTgyAsnqA8yIdH
TA+v3NGmYqdk9mNdY5Ua8wEjllzkEYN6HUdEXXVilWaJhZAjl3wyfz6cCttSgzu5aXQmJrEuPNcb
4szTJeVFZF5WnwplXsXguNXK1Z9cR/FjV5mCelIVNrKtdyRau/JVxeq3cFYSZNKmqBhbrbFumxoP
gmkoFotbMe3NUA88anO3cRZChAmuSjcAHVXGK74l6fAZ5FoS+jeeRBxz/8QOJf6iqQQHA7w/eqtq
HmWK8AbrlDKT0dmz1T/EYvbpxOrCk6uqFL7uwDN0GLHyCBMocC+dQbuQK745YZsUlzlLrkTM35E4
yEJb6ZRg1LHnVg6ki7HX7pCjIKoyid2jOvfLfhxc6ziLw2BW9UXSh34b1f1RiCgx2pIq4O9LU9YM
rVrCLS4OkxOux641kCOsrI+moE0ZxT7ofJBlNiuEjaEZC8+6w1i8NtO26gyFiWKNg1yxLSgR0j/X
1kWmQU7HrpiJ5aFbrfGiqt6pDMG8Y/EkLLGukg9GpuRBVuR1NAbEf5RBUtiozMmDnseHbnV3oRwb
ezkyr8L8MInxOZVJWaqWCdpEqbdbpniEOEzz2Gsk3G/ULofXjTUxWsvTZI1MAduthZkQH2X/4lD8
nJW1sixpNPwO3mxtCNEbj1BbQxyTErwH4yhUOqLsXCFTs3hUHlwIfiZW8/L9ytT5MIo+IN+5LJPZ
XhNGn3P+lFoHqFCWYQd9+PdaWSFPluclkXPTg33brWLKHcTsytqwPJ6zipwiY7nZQ7GgPDYgOTL/
3DROsKaHBL0GLxrlRrInlG4bj2xVvbUKuwOetPHoCuocT3fwGFQavEuZnQAQqsc4mJBB2oxGDQW2
OAzgH51+cHEFzoiMRhqLDnkYCuxQvmm6m1Ed6tMA3owLk8tpZBbDUaGp8xZm6sQHNbhAT9MgZ15B
4yq2aJo4nLPDasaFf87LlGwjW8tsHar5QZogv/njf/Iz/8ABvEYL/P9orNUBI+Ng/9fW2usPyDl+
KD+/tNZ+O+klXsBxcO+rJtA1aZP9jhfwfhfuegPwveq4xKT8sNaCF3B0Q9MwoYIbAE2Ajfc7XsD5
HfOqoYEzcEDhACb471hrtV/hAoCiwUdjFPbARpvmz6imUh3Stoiz9VCvsOgOI0GQg8n21cFNsigF
njkdmqA8tAIccMTBERh5zDOYT10Em30ieqDJvUJF0fANJ92+eJR/Ea2jvQLu8HAwZTsgd3Ru0zVf
R+v0aFXjfrKXg9INR90xTd+AwwYn0XS79JixzKJ9u5jO3izGvQadh1/bRnfyU/yEk3kZMiTewouQ
IQzYPB2PtwH4laFF118BKnqrU0eC2ufD0hPHo44415uaj3qpeShO+FRb2NMi4yZs7S8f0wo5A2s0
Ul9hhuAn5iFYceh4IB7F/9KbgeomqPGo+XPeg1Wow8CDX9VXYjf/N7AnHbqiX366ZqsY9kHw6tyH
B+rkJXYXJhiQfYvTHzD7o7w9vBudvN7qhnHIQzgt05nR2y2SSydOVWghWmuD8Mtor+8Tlbvslfxu
mqcxkM96zVD1VoHo6jYR0Py9Q2ZVcAJOxZtRU59mPW6PCeyWICbe85CMQwr/DRwmRdDHyX0PV/eh
RmvMn5tsH6n4vItBXwK9YVmbgHnwV+EbMxHdHHT0IIhQWqrUgNosW3duDYTS0FE517IdsNFNGKfT
dnEU+HtAJhgqQIrVDBATuWalvA3VAjLiUMGJOC67ztXToF1C9gxWeWEO9SPqaXewB9XbtaJNXgha
XagB8sxyAyfRD1nLzeeh6/pEwj47KJH1s9VsnLHY44rGkLRaGbw/E6RqcUOci3iSonVrF8Rd3NVe
4dBmAIWoRL2fEYASdGYImWUWXdaAwzUMNpu4s11Mg39GpZMc4rhBkjk0W5y10VcvqmBdKkY81C5k
Cno4PEeT+WflrrrfiA4eChd2npQqk7UxBl5aP08CzFtkl45df8pVmL2M1M02ixJ5fmzdcvrixyac
bY3eALAvlgBOWxFzD0wySd9iNW82+MYPTPl8VZVx5UBM7ndrfdfYsecrHaAVN7Wh7F1zP/TqNOie
tQ7SDffWROywaboFybta9T2CFK0atjRMZIXf1foX24E8rwcs4BMWEizhpJ6+UmVUvyp4kTuXP8Ln
ELnWU2MqrG2d6V1np89I697UpeBVz55bdQyMxnCCsPCeBgMC8iaGud0xIQOAZXCJ1MMi7KpLG11O
cO4mXTr7s5G+m62M2FVqCo3XNE7TbrbMx6XhnXtDEQwr0IgOKRZs1nCNxGPrR7bS+uXUvSFuetqA
fXqLuuq2AdazG8vxkJnQirpZGfQNz86p+awbLHpOHV0R7PRGN3GOI/0YxAP2LcJRWDm0yS4j9n7V
dfTR+tt8Uha/dRg82gQtWMxwN8SO5kGJdWbSbLC0JtGlyA9eGCmW9qnSGJZrdyPvIErY4qPNC+nL
PAaRR08lnJMPc0zuEFLINutofp3s8WC205WRTk9of+VwzOI8w2TmV5kdrF2512qGpVbpsoepCeJw
3sxKjED9NA04h9tdaQwQ4xj1XdfM+tZxXOLHwusx4QqLC82XmTXboRIdY3SirbdC++tExRhkkLhv
rGl9n47LFOiqXgbQSt+uCVT23Uz7aDssgvHFsepd2LjzxlOW23HN36aWZkGXanzUNR1SkWVBfKuo
oNewA0aOL9HQ1tsaWciLdJrelouFRoFiEf6/wjuqVrAdhQ53Z9B7E6+cNmVSvIENOw+SnBOLckG6
qs83TefxSl3W7XIYJ9wHI0IBvaFqhnnQTxVU/wRbJcgEEn23cUQEpRz8GpbCSN/AFQKnrep+GiyT
L9B0r9pmBB2usfjLMdQPbweNkc1NjRy4Bu8GDS1CiLz8eVnVcKO4+8pI902n19TwkUxJ6vkYMLGs
2zWAqFq7RkHyI0RiRQAhir51BfHkUrcM1XzO6e3oTD005ky/ZsanLd/I0DMwT3Cyr7PyxZrjh3Zm
jFhKhnbiBgOifIogObga8ou5CCUrw1XQlPWMblw9nrJ9AXYkLnlHlZ5+rWrZTVFbs3seCsFRpu+0
m7l6Az/EZ/DF6DJmz5rRiMBl/hCrFO5zPloDMZUNnX2fq8nbzm1ujZTpRXYT5gZ9G03Rw6pjWy1X
Po2xwzjhfUin+Fg10Z+yi6wToxnbwK8dSiRFjk8yWaOdqwmgVfIQT/xCpy6fvbzNdsQpfdVVJiA8
Cuh9pfPsa3rGJ67ltxbUv8GYWNsuyjR/FisFA/nJbYufx7sNs3EMTKwh4E82npgrFCgSsYp/ioAP
+2uC01r0fSNEXLE084p74D5dFczZ2kMxN5nvulyD6XoOL2THDNEQIy4v+6qE0IwocUkw3JzB49t9
7JMQhgjEKJtxeJS9yPAYVsxIyKVkt3AQbJ2QWULVeZ2N6OBdZuXoBRVXi66NwQDtFpj3xXeHVWUo
oW+z9S9Ar1TPeu7lAXzJu3a035e8Ok9nUCnEEF2166YowN+rCwbHBsSOrKsLfBdR86mMHS9oiM30
taQLj4gvuwVDsbCpqx7PVOnFhQC6ELv31hZ/GVFXdlHZbWGUzzXTqj+Gi5+O4dOo8lasAqXkisAB
5gaGZBXSDAZ5vnfwYTvIblY/iph3UoIMNWW91cyyDpIURhm4X/2xbt50PNvQhb3SGTK0HyyyPWQI
FVOfDcdfa2bE24udVeI5GzljayaD3eDFX9IYKh6Lt5hXSRpYsGKYofVm5O43IJye5TpAmen3s8o0
yTsBoacz3pc3BJMPQehMgtj4Xd8wqaQCurV02desHt7XpnNXWAoxIv0VtDf40hhd1jT7Ws5POnoo
wDbD/0PYeS23rWRr+IlQhRxuATCJlERZwRZvUJZsIefQAJ7+fA3PKe8zUzXnYnvLNEWCINC91r/+
QIogFxcuILJ0vkz1XO/YatkG7UOJX4hPlmm+h010qkjdSqhaQnnOoKL+nNLuuH0QiH05PvKgDuxC
q0oh3XbuZx3MqTcG/7otOKeprh8cVhuQYE7unxJES5lotvgyeKxjeBJQarldCFfR2znZY2NEB1s3
9ol0r41F+zwN65tn383c0Dl5LEaOyXnjVD7SZArZ2aK6hzZs2knY94MbdjhAEv4OWbbopNfrfWc8
wK/6RVMycXdyq4yYQh4KVz+jjOMeNOfvcQH5tpHLKhEDPbUPZ6erm5sXs9q1Br+oP9h9zfwnWVnP
OBf9CFcR8hqLj8YEFZEODpXUV4bFIWTzXTI7OM3KW1bHIjPOrDYYcu5lBT5fYDrLrxgtAjImFtKB
ViSgELPQ9Cm/iSgogRjmI74HdN+RLHUDdQWX0zWANvSAZMIVX47L1mp5XD91qpQUG1/0G3sLN6Sw
YwteKv3H0B2dZS191YmfUEnlAZXycgCdRd9Mkmw5FC+NUkitDx+yqon6GZdTr7MqK5Zjh7laIycz
j17J+cwTFtBpSWOutfixttXK3+i6VV9+wv9ETLRSpKXc5mj7z01mfVcoNyZjfdDH916ut+iOIFDX
YH5Y+BxG8ZaPhu2301dUcOusJm4CSN/P3ILSJg8lEYWeTz7Slyvfn6BDsBqC3VQhGLiXV/ywbllW
XRvlo5glQErmfZ1t+ygWzHGiMtHnErHzG/NaN4SykYc4UN6VWaJgCKvqaB3N85I6DAlndY94gS3V
gFiMv8JNy+vbdvl5k1mHvUIy0bSz1/ZnucY7bkrYHdzpWz1Xz+V1K4NS/Z209ijYFuNMc1+2GmRb
xLOezVXL1KfIGPi1HINFNe9uehzt5Fc5jv2r12EgiP2F6xuV+9KU6XWu+lvW0NXoh8mZH+bk1WgI
YFkpM7BWlyTECsFtn39uta9jD/ouUtjDDeUM/Aux0GzrI+tBA6uAiKKG614W3EWfv3u0N742Sf2K
CrF+TL9SLb+R5sd6aZfkjZpYj/ZBbd5pS3dlUrqvx4X9z6XTzrIeLV+OHYQsUVe5/K95foxbrLDY
j6g2XFzjHe2d1Fdai246Jr11y0s2UnOxnwsvf6oyzvWUFjenNwWOM4EBF9rs4ZoL2LWp9zJXBmvk
YJ+Hxbptu+Oq0LgSo/GAsehdSwlOQ5EOeD1fTbO4pT1VTe2svyhQQuRKlDhl9KLHfGT52WeRkBI8
XSdZN3ilSf3Zc1PV2RdVIm0I+55lwglf+ECQRGWYTQ23msVlbC9dj3mhLP5JyvipV7/HlEVire0z
6e7X/NAo0nKFa9+xBVhclJK/Ip9RIEmmVg6mkSoGJ+nnssXDoJL7S75StKQ/ZL1AE/9SuDTdU0o9
bNh5WMpz44r1PlX0GdOh6aMebnnLhrl9zWuCt/Bi803G676zkiuxDUfFLC4iYe1px+qm9xwrJqOH
1GicQ5969b7pP0ll0ZYU1ZCSfckWKQRTYUF7Fiur3XYdy324Nc2junBY5UjZnpfXSbgXoT0tKmxi
N6NEWvTxN6XmzYQVy3DB2JdW8TUYU+RPE6LKTva5gvyoNJ7Q8sOHSJX5G4YjJuT/S6OW6X3T5Gel
4YswIVG19qocFQwyjNR6HVT3Z+J5kKHra2Fzf2HghyrNLn5VljMdMq7c/WOussS0E/mSdsOiJKaD
eVJk86fKLiWtdTWIRLCKkDCd3bzi2687AKdeFNgQ/MOtqJQYgNbTrtcWXhumFv9pOut4b5eJR5lH
Qag16VtuRT8clHyj0Uwh7rBWoNvRq80G6XuOMtN/sUmuEQEZZZ0eMJhnDq4vh4Zsj7HxRsw4zMRv
NcU7JrHxiMX514TC3M9FEeKWgjf5h163GNJN3DVjHO3nSU0DrOsubNaXGLsXrPqKkx7j/umhHMas
kITYtJoXzszyU+34kuR17qBUbqfM8VWclBF34E3RMg/7B/1mLuoI0wuF4S9+VIU/r4DAmUukqSeB
4txgNCKuVZHU6m4qcev1FPvhL7dn+2kj/ahYX1D96yvOfHGdhhuJQhVxYJaOdcTbJsGCcno1JMlm
O4hIp1g5bnyp7cExwu2cyUm6+0OJmtLHdopt8k1ArZEFT8ypBnQ8hjOG+TZR+AfTAeZMWrjJ8e9D
f57ibrNeXQ4Stn9StgGFqqd0wFHr5+1MCSjh9r9//H3y38cmOcaY5R/bY9tft5/+PvYP8sX24N/n
/H3ivz32b6+allhZTyA1//p4aGyYoEwbB+zv+2yH1ztOFGJhl/nbP2x/gJDfJdlSgxoSqHneXjwf
PLP850nxfqHnnE9G3S53DMf8xLCVvA9UpMM7HFQqCIJyLGhMIurPGzVs+3vs2E9jg6VjJNkLHtSo
gyjmQztU452a3EYyqvacS8FgLcYyqUfzXCSFfTc6Jio/GxeFO47butse3P5o2yIJjThTfAvnWrhY
eUwXl8Nx7cmOiYvMvdt+Yjl17lL4iHD6tKOl9dehicx9vcT6ndJBMU8AZO4izGT0xZv2ik2H2Xft
Z07p20Q0HKd48oKeoVtQOuXO1sp2h89B7Qs1O3DfMm1RaUVKRZR+ZFfH2puOUWKsB7vK8yA1m8p3
PPOV+Zn3C214thh3Xbe0IV4hKFWjKdD0ptxZdmnvzCy9n2pa+ZNnrWrgqhGSSvj8SxTJGkRp9h7y
tCF5sPoIMKVSyITs9TvuVTxK85QCAiM88MSXLJ+esNlzfPIYHhSE0EHVeQ+Eju6c9DUm4V4Ug4Ir
A9HckcCOodfW6Gi4yh6C1n1uiwtsH8KeHfuTTOdrgzmPj5p0ZGq30tLg2KrncRWQz+b6axQ/wrCC
r0Ggk4KiTanH4zrqz6Ob52dRpBDmW7fak7X9W1/MTyygiPdpkdRPovzl9eOEp8bw2ZaHaZ7m3dwW
2GZazaFOhyuiuoe+0aiCS7xcEvj72GfwFEuEzWi6J8YE99VAzF1f05QaCPXE+Atq1vQNTrOxM8xI
QQLi7NqEQ7a5INzCOdaRhn29JYxgyCq/K4z6kaxWRGcaFeASO8eySzV/aLT8WGbeYbD7yrcYl4Ht
kNird8m3ubRtipbcPKsW0TlLURIUSQ4kgvCsCoT7DHVQpxZYfujJxAbNMIw5ASQUt0dV5xlZIGLy
/eZyeSBYSDs62dKHotX27ZhlGEs6vF/8DuvK25n9dPbgHwX1ZCynqejCXsqBQG/9yJhuGsbuIDBT
KLxnPQWGFtTHusDGusjFpRkMdzc0Lizmqj02+G74pU2T2UTDL46AfgVR2CE3mrOVx3h+wY9t02gF
ykhcX1kOpprc5dDmwzjpBg4j25VpflrjdHjBWrx+yFfnMg1hFTWStlX/BI9TSc1wd5M6WCePdGdj
goU19s0nreExbvSbydZ4yKnEKoIxdmOUN7QxYIhZx1u16Q44NdnD2Donqus+oEe85wJCS9epLacw
3evqdISQEjqiNvdWj1ZrtLSbaxGU1MXmoyoiTKAUgtl6rfTx0n+zh+QKjPBKYtVhNFgsEKxfa9u7
LzXy9iIgkc6NqFfTx14Ry4vSqx80rkAqdnYelfq7loxJ4Dnjtekxc/KgUxVmMwV1Ormnyms/CpEd
NeEl/roYow+E+uAMHjpMaUk6dMIKYzgqk/EBNPSRrNn9pBlnpbC5GKoH+8FMsnFPtoHxoImUzbg5
EHl2UYqadQbSYjUrZLfmPzWpH+/7mMsWpyhbe6jmeIKODVwVE9TkV/jpuNTlx651vuOtUDzqlruX
6Fxlr/2prdvfJYL0Sfa8q457QAWKUK7zLvJS1FaQHsIVb6/OaLpjOxr7RU9eMFu797I585dRYo8o
4AS8jyUT493Kwo2VNWIjb+VGLSLfytyT28c7vIB1f8StbIdUO+gnE/IbB5BY/QHdn3qpioz4MbGc
sllJT0OZX8WQY+ivaOOutpPu/GRMpvVM7m3lZ/a0j5Loqg4eYBOMot2w2G9Yhb3OVUA0CgtRP+2U
sQmwOnhbFu9KJRd6k237qWXhRuIe1rT/GWFdWWYvWPUfWOpeUoHT9gr2V0ffHYZ7sFL078ME3tta
x8E27rypvit1HDcmxfMtCpK8jtENGu1zUwq0gq0f4dOc1nuk1kw46BFLZn1Jqgd6M72Yrh2uunNV
iW5Bu4X1tjU/QeD6NMxpl0b1w4Iy1B0XH00rJohlIKVr2AsGrVscBKR+1Rw/s2QGm2hrPRhKjyk6
nA2JZSggjEDrTEqUcMh3TMke1l6/b+rmZbC1W1Xqj8y2bL8fTtFUfnhMCC15SWtxtr9MrpJcBvjk
Cr5nIsZfdyovQ1OzW75rZBrOjnJNm+7RNY37pM1fFoVlw6vr+2wKzUn/SHTKYL3tjpWqvYlYf3Kw
cIihn1hYQwFrWa2P8y8BV0n6MPftOc9i5gDj0ZyGO3nOy64+Etv+A5nbFRHVRU/Fo26DH1gOQPta
63e1OYRpUT45anHpYmo12MO4HsRZ3vqrViE7TYCpzIxQLvxFDHouBIvjtViJ+UvmXdZ1b4pqnEvw
iMo03+RXI18qdcSxZWVzQcb0jpzgHyYiEDr2xk+76T1y7c+5dV760PTgGsyz81rwdYxz875wD4l1
hdb5SuDah9XbR8+Nw6iwmHglJLIUzikmOadRSlLtCIfNCx3MRZBkqUFu0PYuEPg4Dydlvs3LVIcG
0GmBnDQnptec45/gKd+Wb1j80zOqmRmCeJoRVNyCTI9k9b4pJRMKlqXhUBQtrep5VSp83jnxS8HK
ljpPvVv+rNb4bqivZD4ei747WVl7wzKdHLFE+dmzkg0ZyJLpQrolYzXzmdzfw4s6dPfDrF+EkrMH
Zmrja23+Der/bzCx75QqYds0n116djMuw4rtKgA/OC01FkEEu85leZyLGVy0P6/44extLZ/obN2n
BYDDQVJPh40tTmcauyrPWsw6nKu5VPjD00oCipaXyGkz0BHrbAOvSWaIws0szPOQuc6uwpF7Zk8i
3HPFOCK6tXP7u5l7uKw4yHZabIeqtmtLxTojTzxmDakgdTXIKRMuKu780efth92z61cmF+EWDWAB
KjcX9N47DZTbTZYwqZ3L3IuvZGrKQ6WhNbb0yI+qhjbKit+FwrWGzRCDVcqDmbAgoUxxWLoY66vj
AMHfSchlwCgLi/VXY6E/akv9UM6YAOYJkcUKMfR+2RVvpjCcs62BHGfKNxDuJ1vBhycr2OhtgqAL
PeebX6C1ZNq3hSJJIi95CP8BQJl2MHGCehnFMVNUhKq5eWD1+9S06M2KlfRAfPv7WBnxHnwJofo8
3moGqMnMV5pe63p9V2dpr1KxpzfLdDFFecDgUNJvDgqMrUnnGhFZ+X30AE5zw7b2VSrw6gVuY3O9
x2eWa16M70uS7KHkM9SqW8idEB+CKlVe48LknBTtqzIt9zgov5bqEDq6M/vLivv2IMZzRmaZsPWg
XHTiAcFNHDVuGOGlO6ZlqW8ix0SKV/ihxazLr93kpbW8qyjdVxNMzsg/zJX6mlrPdkCllpJeOC/T
p2xuDyIyj6beICl71DAucrWPdmXyyn8LvAjq9WAUOhM4sbet6Vll+u67DaZTBGgy4wUVw0rJJy4S
GNb0VYHck19z2bv1f/1birycDHHqRGD0jLmTS4AuF4jKW9i8vHy1tKYTb7TDlPwkMQmngT8vqycN
qxFkEfkUj9nVXG5vB7f6KF9iRNyfR1GwOONu4eWo5OVfdaMiKOJ1Xa/ydeN28bHt354c8R44Hzt+
pOWshBzVbFRvK6k5aU6yYtgRgdSAnXlVvtfYkIgaDcl13BtKttt+lv/Gf43X4c+dHuBo+dvjFKla
O+66DMBC/RDHrlZ89NPb/xvGu3QV0HEOncLFiKWAx+/LpzSas5c/y9sRf6Iwq7z7buqPRo3vw1nH
R5oX1EDspkH9kgdWDUvOiBKYNxVPOKGBzWEqxm9o2dnjr1PpAeFU3DiHBncN+Qz5fk0CP7quQnms
Vt8Wu7WMbkbqHeWbN90ITYwPwODayOcTs+S5rUL5cvK45Nsq8uNU5Z/Pzmu0KKHptuRvEwP92DHJ
1koQE57aiSiQp0d+PHkK//ejYo0Z6lAAY3CzdqWZwKkhZbAGDXvH+r1vM642HuuZgC0O/nb8LJ9T
M+9XyQGhbTHrmkCgCW3fn6ensXpQ0yiIeLnci8gbGAINHAuEok2cvXwo5p9ronnlU5ohDdeRDoV4
Z1MrPuVLqYoc4XM0gO5Ys32IurrKl5TP8TBZXx/lM+QxVfXv5OF/DyrmQXnAsEFP8q14i3uB+qOi
ec56bXs7+XK2GI+8jIFPBi3KN289ot2gesl2dlVfyu6HWjPEcgl2nnWAxQ4P+QHOa1hlmU+kRBtO
OpOO2Ei/HIptg7sqE+TfrYrd4Mqs4hlcLNdtgN8M2Rfb7Ysyc7kizd5jFvwSZ7p3Vkv1ODIx14XO
ODhTuZbAotWKS9FNhvssiuYDdISvxoOdODPNXms1xW08QnlktUcLGyo+66WNf2K/JdhsdLRhxUc5
zSUDd+dxo0GYLRfqVD6wSQKWyaGI2b6YdY9sqHT6sOsX5H9mXyEEhepb4pQdV89IL16i1YWtM2j0
TUIANxR3fT09yf9Kr9V3jaSJSSpYD2lIz/p1P+01p2eCxSYSiATNUzTV+9T5VAgFDDpr+T5EHeRY
C4haTUG+Vyo2y4BuYHTOq7Fm70bluIHd4iRDw4AxAYPC22INz3lMPbRagOy2LkNJF/YMc6KNU0/O
XFkn/PO7oMs0uaIAGtsNtacbqy8b3O1iEc1dkjqhEnYldntyXqlJwxQAuwIhJ/OY1DguipkevQ4H
DTBWLm9A4aVcrsOIEiHD3zMuKGxtOTJTcfMK+ir/NAm+2NUx3aMuOP7qd+3WDGuN4h3+xE5VBiom
hvsYO2pHtWSApKdqHqgRxl7N96rRCB8yc+wqyFTBxHC/okpjf8c0whzV56YA02aYdotqBF8rRs0o
HVvuOczCWoNeZxtOUjsfKwfsoCJsM9Dh9fnktB7WaGASW7ANe4Aqi1gOhk24qz5PZ7UpzFPTqefO
A4xYRGrAbGWYaen1ZYPwi1NZc5gb86qGKuarjYD/N+3TuQcpjcCyMZ6UlpXw3or6OY4oUrcL3XWS
ORwre9dpnkUGczTuSzqZxZnSA8G9eYgJf0+Fxdx5lJd8ozjodQX2PhZGYYtlnBaFb3WcXHTM1I2K
6x4ra8HBmWqJsYr1SBCLVytvazR/pu6q7VIv229v3c7wL+ycRKRZr5JgwuX0pFJfW1UbQGeARDIb
9cMvWkHZVzrwGLlZoblJOlhV3WdrKsI+ds8kEMOsUO03MpOJPhMApyOB2ziGmdAEHqO6Xg7pwm86
mRVYKhUVjLAXQzIzBGs0JunDrGgbk+FQWe1LSW5RmJAR5OtLdGeYehGK6VSMfLfpdyuqXez8vWd7
7tZ9pSXVQcyfVJz1bskW/QCn4Tz0K56b+g9VYziRiOJCH2gRRb3m+1FUVyOpP5l3Jz7MG2+XIPoY
o/Y69slFs7Mvt7j3PEojYohMdL6gzvJeiEaubaWcX+G6kBhuswZoue2jo6AsUwccBE9Ycei7OYG9
VaIRtSWl7884VQ4UN5ZUWXM8FHlBv6Y3Wxj3GvW+U0ARGQTl0ZBRDfZcSsA2iZeoKEEpjUxbMOrC
4jAr0rvRzQI5LtqGBl3BXI7y45ZTMAX4KDJB4m+qSQ7Tan0rYRAy7GFwww08NvrDMBpvVkYDVykH
lZFjPtWXyW4Jg5z3amYz8xFjvo8cJgI14dxDDcX8OqvSAMOdwhVCP3bhVGXyTQST6ArPmKKpb31h
PecJPCDJ8mLroHpkWLYOFegQN3Bpc5kVbrGPSvW3nJ9txJx1Yh3mTc+WAW8CrPg+XnDZ5+txzCQn
+uyyyY63mf0cg78ZEzkWWX7TtfJqNFwLaPneFZFUfs9QWx8zZ18Ih/t53iXDqIZWxIY/rN5Iuigd
qDp/T+L+PZEwkDXB5EkTq/NdyZGBhPKirWBEFZ+wm5uZnsQg7TWJ2bJjiJVenP6CIGYwVMVHJgYi
U2KbG2GEE2F34ijGAqVwW3iXUnH3jaVfzHz6tjL6BjrkArEnmvVUfklmVFFGICmqW3KDSOB4bnqv
vWPIhiXwOGMYA9OjzqzihL3go1Fbt8zWP5ux/1AzZsjGSg1QqUOQTnwFnkl/EWPK4/wZMxIxcZdE
SEyScRIhnJ4hiHN8MCdX8rTkmGkk9dE3R3fvMJMqGc51cf+Wz94hszhzncNM2xm+qswlgFOSp0T/
s2q+FPGU1ic0tGdCbODFypFfkdr3q67dqZLWidYD8nPihENKJGbSTBBq+g7SSFzd5MTOlkP2GQXw
blnSLzkUtN3mrdcFcWYeYA39xrRw9QIEY0TV2E9cN9+qTkHJY1K4ytkZkQ9+UxMtKdYfYmYBqjNm
n8TFsQhrTRxORXb476zqzdb5bwaCJDRr2O/TmGArjgWx9KL7Jyu407nR4MAOx6iBQ7GM21CUya/r
ZhUez9bzCjn0WPbAiCZZjtmKq5S81RGZNztiff9QA9WBhW9mY5dcpTblaqi7+qpIJqMTUxZFnnPa
/oYxOd8SHDjOCTKZ2D7oyYCvlEGHgyQpK0b6N3wxAbSA8VqpFvHEtzXmvP33D279J538z8c2HEvj
s/+7Czg0LiwbsnY40qYdCxaOedXuPQfyKInEVGvdfd581cvshrqG71jragYueJJzUWfcEHRysAIo
V2ouoUXSfBKYADsmS18UIT/bXhZgq/fhtuTlTe5+tDh72y4KwBbkEApw3zFOelI+T13EjQAFOVLS
L1k2JfI6JTYe3N/g+/jDtZcEh6oCCora5UqV9Y4SzIXyUN9KvFDJlJ9OSJJIBkzOze82XR87pTD/
n5Nm/Jvf53a18EF1w3ax/sRF/f9eLa7j5s6kGP1RSQ0IcE30sjKjdGRJtM1y544YDcZiG5lyo0cw
dTnVJnCc3FpoWC5O7SGVtZTXqVIe4lbfb+SYVVB6res2819q2rjinA94zE02l1CiJk/ApO9/2Gym
8TrpzHFXWiRJbohFelzz7mmYZjbV5NRh75UASss78L9fM85/XjOGxaKBCsOFyfgfEgR8PnLdI0T2
qKq9vk8L8pOwt3IStolSiZlvoYzfyPSqnoEJuul5I+kpBl9lWkoSuGSTR0v0aDXrxWidHYvfEcNp
JGHTqW+gWG4Fw9wuTzNMg1puKrFZ3haXM1N53kuF0y0SReAWOBCsP8o5KgUzIm/9Qx2ysgTKHG1F
0eCjUkr7Mge3lNiFSZXNMDyKGVlSdURZtvGQMmFKyVpzst0WbqHc28xE8w5Wap5qScRCnN4EWsEY
yAA+SmnBsT+A/Znf1AjuUby85lATVtz60AOwuzKuaijI8xY+Od+4nnm4qJEqPJqnFibW/xOMgAmj
vOT+7wJGHAKiFQNhhmE76r8ZDFmjYjTFIrpjVpeskBSrh8HN5lA34exUggAW2/CHwWErbQlUt1s9
7Kbkiz25GSE260P8usiLr5E8q6qtzolX3hP/YgdKzS8pafW902n+K+ZXfxalXiN3dPT7qc12RAb+
VMX6i2jhG9yzvejTF90rvtychaNUnsFZ2FA7nRkKrLK8s9Wgr537zBxva9k0WGZHfB/2eyt5nGYE
NqRMCdbvS7HDLPCVhB4CwptRPHrOvBvW4ay0g7qX3ppuV2FopgnrbEF3zXOjPHaMSRJe+jKVJPd6
U8cjlXaKhB6mJcZ7YHVHYy5yCq8edWrdY0tAbir3pQBuLNRyx9KGeKO+QZK/Oa0N2MmCJ5lhG53N
GGCgW8YvSYjtCIPdOD12V3wVXrwnZRT+r8nWsDGptn/XKeRw2HxSp/irQpWrZIZf6f2vraCMy+Zq
EzBCOMIYY+LHnSGJW51jvaxRd5F9cdykP5ysO3l19MpKeZOtKV20ESwSG0qK4YfwrB+R2oS5NULp
nSKkI153AIa8tCsVl6dQI+AW4Mdr/S6JQVT8gakklGlW/mVO81NblmcCO2yaRDj0hBkDfXq/lip+
i7viuDFVh+RnHY8fii5fK6GH8MzAqZBEWKhBaTeV3ZRzpawJEzsVm00lpxPFQ/XS2c5LrsDglawu
WXH2Ra9LMgihgUD0bpGc3NhCgPiH3zbKvqOauOnUcpTel+0xhUPqAiKQpgnUw1pvJoydchX0sOJw
9b5c98ye4N6bzcuowedv+ylwZStMJbvrIUbu+9F4cqOazGVWIWflzdWhfUtb/cd2gyddk4RWNT8l
2QQDoIkRwLT6tcnmSMpENeYqkq5thanbfcdV62oZCosNfY9viexg0ZO7Skcph5UsJG7aIs1Rv81t
/a1J6+sidRMDo+SB9phAOThFUSHC1IxeSAvPMWTUgs5oSeCQbfegAJxMGlDASnmvSQpYrfCL2XxK
UnEZ458g/YqyXbZJctbIbOmxbYwLwz03Ngz/bDDSc8dJNtcGkkRV/RAlqmgXIVuOv/aZyfjrmNfa
eYSeZil1IESeXjNdnJbFFUfcbAB6nNL2xTpFewRpQBZj/q2uJvYTsowOGLZcLXrLEwrxIkRcyQDQ
FRdkth8W8VDPuH3kRj5dlAQt2IqIZXBe3aRlOepKFWEAiFMK31NNiKlxmgF4qwKQJSdxTzKZHgjd
mHZ06G6YI6wYx+KAi4XF+H8sw9qbJUo60KmaDO4GSeyBpFkdnd7abcSgAVkPdpeZNPWdpb0vrDJM
bhoCRRV0sWtqh5307psx8dNBzQ/JhLYc049TKZ3+Viz/Eun9hwTmqoxaw8s1a1Cu+WE1VxVC149G
OgfSvWLFY/Vfs86jlvQXrKXTIJQ0485xcB/cfmJsqOV4fii6+rRqOBVCXzs2Kt6FiW282NLN0Bve
hHQ3rFaoKGKzPNx+JFqtGHFDxEZghq+Ij6OOVSKUh/nYSj/FVPooduvX9pdePrL9hKKOIaj0X8yl
EyP7OJ6Mhnu/Ql4/mtKvMZLOjS4WjsSJ5ReC+BLfwN7Rkz6PpnR8jPv6fqT/wUh1fYgdJzsW0h8y
lU6RqfSMLKR7ZD3hIwmMaJ0xoL1CorPwCucot6MwpANlhRVlLT0pI+lOCWWOkYp0rIxoQ4NakGxa
utNBj/G1JLWX+Q5Ol8XmeSndL1VsMCtVHY6NdMbUGB7uDOmWuRkmu+Vbi42mIf00c+ms2cgiJJJu
m6703URs9mRKJ06BJScuU0w3qDsZtMxvXqbu13QJZ13/ZUg/z0w6e+IZ051nzD5byOn7Uvp/Jg0+
XjBk8IrEHDSXLqGO9Au1pXOo0KWZlHQTZS3Gj9h9y6XPKI7p0FkiREelHYx/vEizs1ierGF5qHpu
lwTTUl2htQAxgT+oYGk6P8cVzjFuiuuc9jlK39NSOqBCcsLCTivu4nEZDmppM4ZtpSGOJZ2Rxsjw
p5UhSpAt2nVzLYNgn52ymnTWAOUCGKH0TKItzBGZYIZV8pXoGG5trxFD5UUzb5BKQaQWXV7ykMIQ
p1gBAqUZS4m4ZxjX42gjGcB5jxKlrgeYWQqxPX0MrO4kx03CVQ+DjKCdvmJsdCUh7rKtWpXUZkCv
/lUk9qtZrq9bdUFYSB0yJzsInXFePPQ/phi2o8u4DyZ3cXMXlql1HkJV6hmsGqA9MwdQnt1GjS7m
OT0kCKoWq96LLv9Y4vi80bMrvbADh0KacR0ZJzqiNWErZA4b++0oN8K0hIjWqLzOSQip8Y74qAfN
bCGZUK+vo8f4q3/Z6qRuYfsQcXnAAg0DBHJ2AgVXN0l21gC8A6tan+T2uXHIEb/A6u9Y+/kUGSjF
tzUC/S37/CYkNViFdk6Z3r2sbXmTfFjJPrcNGOgImxglzmGPJCBFBElSZL2h5iJeMFrqKKVtXqkR
UHPq4tJjVArSgRQnZw7XtEHeFncZuKI/jrzPAPU5byGdKSO5VfKdN5HMGjeqf9u4/VNC5+6ke6cA
IyhzcdBGQSRDOp3w+8FJx0juu0LUe7Xfb5qtjSA8d8gIOmnZTMgtNLIWZRlEyi+jieGU9OCcpUF/
286r66c2Hom4ed9ltdSgevoRA+mHTvVeYmtlVqlf6W7RhtjixYK5Wxbp19oW3KuMoEblJZ9BHGwb
7UC33CZyNPxBbXf60l5bxzxWi43QxDpuDbQj2cZj7zzClngUZW/spx4W1+B0p2JD06QekJiJLuqu
agF+U8YLkggbdLW+670mXAvjuZCAZiPVNUoGHqO23lkkI0WLcbF0eFN0+lOP8oX/pwKscnHIUGIQ
GmRqm5PCDYqmz3dGZOQMZJBkxNHvKRHUxfKKWBMDLJIy0s/05oEiWvgb2DITRbNzpuK74w2HLO1+
IE07kZ7IIGfIsQXPBEoiDro/lSN0FXOmeiIEYQpsBAPGiD8JBnu3XlH2faF8396AsDMIPawPRjUP
fmb1L1K0Y7I+sNq232XtueEHkUkl0lpxKOvzvu2ec0bXiGSofUtAmyyjrSe/7pJ2SkN0vPOtWIyH
VhnuUwcWdNTBdO4770WNU0i1zG9tj1PnqQ3CmYx8DtuV3n83dbRehIUNUDx/VzUwHd3hdAyCrye2
Uh0eAk/EiKbCBN75BbgFn19IEVhZy2/I/u1OXr2b7NS7DFKKig0Hb64aHJrJnG5rERVewnOSe3eK
fynxPTGTPmj1q2pEX42y5vAm80ONfCecnZqaXKxXUXGs0ZIRLonTRWBO9WPBvJXVB6nLXBB9Hn9o
FedQVqls2Dt7cW6raG/HevHe1bLEyxuxgLxvCTB7+h/2zqs7UiRNw7+IOZjAXW56K1eqUkk3nDIq
vPf8+n0i1N3S1PTMnL3fGw4JJEIkRHzmNY6XH4auek2D9GjIAkhO5ZfoTT+mc/NzoHJqyWuciH8r
t082ib8gGqn5IIfQOUPWuAxOS1Mdcxyp12h46CQah1Hj1fEDYW80bdxEgwW5sa/FHgfeBBZL8ktV
RDyQDqEWtGiA59FG0HRXm7UI3/kBrf3U++ZN/g01KEzHgnWE+6E+eIHEWnEHJHWoDF8KW8CQ7NOB
ot45lez3t7Es5Icey+TFn9JvOLS+YhleU42uYFL3BRbmQbGbjN0ckckDEmc4bOFNzHRDrZGg2tpX
ZU+CIzl3rQakcaixaIe0IvNxmZLYM+k1MRl/JI3WNfgZ/HFIFSS/PrG+xekMYVAyPFR+VEXM2mFU
QZ5B6M0d/EdFnFIMDEM+VPWsfS5MoEnQqVUBTtWtTUWcaCGldCPsGwQVwJWGUH4J/HKJpxJjgXsh
L2pKIfLQY9KcT6j0qwaA4ucgMc6DAPoLVRKgtDLrEKa3jtvdqB8bxybuJbIfDE3Afb53/Jt+6fZ5
aaKBDvbkGLcGYCzHo4sTZ8jqRgVTy+deOPwY9hmXuaMhTHtttW62SxyHfAzgPyRd7WZYnIeuKoI1
rhn0eLqBqrf1Y5ajbEoOOnZIgWkNwHPyNfhkTsVLVBzEtKsiIK167LhbYW3Mjl9RMWL1eGYmKvwt
dNopM1pUC0n085FsT12CSBhxx6B+RpsdfjovtzaJ23YqmF0ZkRJkNde1gLXvUqDVW4KDdBTbOpjv
jNkAgAHrol/84mhVursqZ4hEkDVOiiA6hgdh96RG3Qaqp1bcqganSnLNAd4e7gS9ltJnp/re5OWz
1Wm7sFxu2pEXVbFu8QTI13Y99Tvre+9Pj77WTptOQFCLp0IcE30kMnF+Yuxq7brcvVQFAFr8nJdd
NevWsQy+izKi9qCbMH2Dg5LpmHttvpriSxba+jofB4glsuJjhwLOX+sVF2rTJ9eHezAxhDbz+KtM
NfCfbspLhzNklt0lMSghj6iplBRDxVlWzJNoqY+MaI++qJ9Vy22emeu8bn5efOOS6Mv9IIXygMJT
GPNTiVIoNrWfPCvGG0xR5tWo/45k0+0Ebnss3ceunr6IrNi6qfM4BsO1Ke09LgLZuqdUAWoMzpbU
dQhCrdzmkuUl281ODVmWi1f5pKaj1zBqYbKKypSST1wCOK9XMA78t5kvqZq7tqd7TDdzJxmI6u1K
rXmHS9fZK0ygS+lnEfKvlEl99HswdEG3ymR4V3cMz+qVy2VHRjU1ZKOoH767jlFSAdfrfTZ/yQS5
e8fDZSV3sa3/LHreS02LdoPDyOnnqB3IyrHngnXVfWAfckr20vC7lpRAlbnLby1pAxcSIFGO5ET1
i3YJNBxWJQ1V/YZALejVJxSdG5r5TdUce5feROs+0mhiZpExUqkzMvUedDnw18dpypOVbMajkvs6
iOFrF4z3lMNoOKRYJUSH2OH1qChgqKdBa3CnVu+FqiFgSEkVHLa+rE/uZ919kDEzoM10ozoXqoHV
2d8Cr/ukuEQ+1OaVBqjRXhJ0k7xwppC4fIkmDUhDEO0K4mFqj1yroGi4yjKUKWeJo0gpQdUYrfPW
B7AHuDkUEpExkOWMabmE8oGsenJnGUv3FnoK5KBHrSnufE9yexl4jYzBtyVmwgEFxANobwKh6WDJ
Gc8D8gmVO7uT8ZhVTph0JFvJF0QbQta+ZKRlEHqqu5xE4mkk7vQmCj6K4mV8dhcn4Sp1+pKtxiyW
rkKiHfSPz7MIf8leX4xjO7IkN9WQ7NW5bNnVXSo6qUlTP5L4/yowzdxguHfy+OXXilicU/2Qoz5l
u33WxntVA5pAnah68xQaAE7pSciuC/gzZ60T7dHBxYgS7mE9YjkhW5hAzeh5efwseXMHvfkr8pWH
pfY/Q32gcUEtA0S9eU2z6Kt6h2rDGHfu1EBYcUuE0+at18EwkRo1khLnTCWPvxfeKSKtJwn4ks3r
aj8zihSwmPw93BLCDPlmekP2QuFIX8iD1UjR09DGGG+bEihNiSlvxhfV4lhyRAkq59Mcfe5f7bl0
VpNg7gncG3g5LwUp9cqndIE+A+2lIvtlucVLnI93sT9DtwwN1f8WLuZqYI8Vf1LzmFTNipkzb4vL
LMUEkGwtdtW0F/ABSkHeIB/WOSa272R1SoYt9MjiDRqnO8UqlPFcLKUQrBz6q2QgKtiIbeW7TCSU
jGua2sCnYGviXu6WawdWEJYgAWXjhKdWvli0fU72JO5xzakAfszjTkB2HiuBjUv5SwEGgNjTMy26
zYiBxualaTQDRHl+Fy89AUrovMCFOchbxkj3Fav2nUxnYsmtFS0WOC7RsWx+y1EvwcEZtH9BchRa
q3HKfsoa5NgTQyoGN/PHlxAtHZQceK69FGqwDtdHxukVpd8enugS2EcEyOO1+heiAU92Hx3Cuowc
cOGfVAejkM/m5AWPStcihWbNHAn6twsPJZoAaaX369Q2X/yZdCnjvYpL6ulYNz5MGo2zGvUi9qMt
QBpSmfBVw1ZzAAPDaRGwzUkh6lVo1A9z5tRkvCR/PT+Lj3361CNtqEEk5rFQwQpMqLui8ODRRr/k
HZV/LbIaMjLJ6GhN/a0mnQvc3aktrWw7vRRUkBe7yHaqzK+TmBqbosl/9ll8dYmclpQQjdh2lyUx
rOKCZ4e2yhfdoAwTwBHNjXFEfvup7iHgujTLHRlI2KYw0O9YzmrMaCUvHUFCWsbwJ1fwWM5BM+0o
i2+5XBI9mulvtHgim6l3SZ09arkGCkuNQ5m0nJZ5TbSRQqkg28XWWipfUCaivSMZDmj0vWKyuUH7
11+bAwNJ/gvoKMXdwD32hk89hQxMSMKt3aFza4Ikd5D2Ao0x/MDHdy8fdzUmpknMn+uTneqHODqs
/8ylpUQIpsJMPfKA8ts/vBIKRJ9fEhFF+PsWwYme5nqsNWcja+BKssCL7R151I2SKjAkKT6aqfKW
NmSpnBhSvT+R5ULgoMy7yrPc2jZLeJGxl3Dph1bhcjNhVbBu4wYUn/sZ3coKGPdnVUxQdQytnVGU
HsxPShyjyWbQtmkL2hM+0JAyjHp+RA5tuacoK++tiCcHr9e9gyXErn1cBFN3msLMyr0eusavWSCA
lGpQT2vb/hTRAV8V2nKYOp6BomBi1/3B2JXpoZcyL7lbXrVeoEHizN+88VWx1IM6BV7ic897ajUe
SSqeVZcIpq7nDUwFC7wufzTrtQQGdGRElOGrdTbwEpUBZciIcQirYKZrnGzRMoyMnj5asZHdd92l
+jjIqW6svnQMybKykpfUY4zqUJMZuT6gP8DDv1QC3S3tJ8vqv+DeJtYmv0+aZvFeKaEFtEs0urZj
b22mcYpIzwHfjiQYrpO+plV5nDOdENBZVsKVUF9ZqAdd9jzH+TczYoigOzesx0VnrAOyZbqAMzRI
OnG9FRVArjFzzhhszUDqxH0uER/ZONzUDW62sxnfCA8MVrOAg8sleKoKCd5t3kqKs9uBqSWcHbHK
FqpvNVXSje4HGwW56ByPGMcOLw5Byrr2GY+D5dUlsAWbA+ulcIsChS7iJH3Jv+a42a7sBhWgxuV8
U2JveEMBdqXOVoGHIgcs3RySnraYxK5Rjf862RhU0tNqjeFb0rV4L3DJbvNimTRkbSC5azmTy56Y
Ut6JHRogtc1JNaH90oS+VQUUfuqaqORJiavEaX3FK/WTnDdrMOgU7vszClXQyGUKn9Adcg1e8zbM
fpT9kxpC1XhWJC+xQ1JgVWApxVPmx/sgpj7gDFO9mprm6tJ73ZHmv2iRvTXy6j6qXwev/1bV9NW9
hN8sMwnZYlB168mFgGmll1ZIcBIDjZIKIRivVqj5UX99kdldEfoHL8Y9CKCOVTgUecJ9vVzMIZLy
AC31GvDLO1H5Z00L9rmRfleiHLnGCJfL0jQcglUjQR/oND/6yG4TUhCBobS/kdUvF1EAhekYl+g0
evFXEIcU96aVKnNWtHrW8An3/uDGByUMpZBeI6Z4IfOAAg7I5l/qAKL1wvQVyBORUdAHK1Gnr0pY
yHaYUfzS2jADP/WJeE3a7LMUMJLTpl4mkDTK5qdXtldAlDhYEb2B9tvPbfW0eMRBqO5gKEdVIu6p
ckrM0NCBtmzp7Eby5UPS/xGK5lE1gA2Xjh0FmpXw/Tu0AG8D4H5bSBkMtbjOIE77SaZP00R4j+0j
+FRJNxtcqWBFdJhLiF8v8quT+uZ6KbRXVRw2HUknngbKU/2aDglAVpvf3WhBwheNB8ZaiusMITgZ
+nOQivrdAPgNf1WeJxqjw9oenHXeotpKI/6hj0DPyrvPww2uhwZk3lUXyoQXiVWCvXBQsZ/K3Urt
Js6D7eLR08ycGJM9wPZp2QB8BJhtIdAERDfeI7297xLnyTAZkkGbfo8kpDYyGvTzTVqkxCFW4z14
5LSneKieOsOrN7R31r7T3YA1AwgvpcRkljZJSST4fmIl4meJlB7yDOkAjeKnLK+X7WMrpU1VetNJ
pTHVRu1786ctimLT2z8ze4JRKOUkZGYjq6MxMyCa6cbamlxoiaRsGbtdSZ+VUBABNCQZvNu5169R
uQAVsMjPhF2fUOtkGC3cb/KFSHKgaSa8GhlFKwBc2hJpuUv8XN8mDQlFLv/RSEYAXX+rHZwmL7bB
5KESYrT3Sr8rXZiuY28Hbt4jAzTR7qPdunWAhrelFfHoBdqumCFOm7Ss1lUPcdN0HmV1fCndn4XW
fJOKVjJnpPHxGU7Loc7qO6kpUsb2ZaHoQRGZmHESdE/9T8iWfoVFCA+TkZzhjnHlLl/0R6V9mMnL
97XLpGv6tk7hELdSjQ4lkXwf4LNStmeKmN9UlcWYGDmiFt1zvflcUueHeBoDA4ytjbyF85JWXPLw
4EkwT1kGmGq7gGBItays+JLpqquuIJQy8VRv7iLV9WQOpmpP1ChOFtFLJvIflqyfyrvsVcs1r7yT
W9GuW5wf+VhDkwGiix3hLNXiXPHTjKd7+fPgx5zuItqbDPc0AzAgkb+GRpGJnk3tEh/ym4r6AQof
EzptPLnbJESbYGmsahlZydusImJZTlf59YS/MU1kuh7y6Bl1ONDihMwqA+yQV4B5nJ5nOVDIGRzO
UdqhvNdPCSAJfCT7WZO8TSrblra1c/JhsoYXeMnPdsvAqzUOATc6NdyJRYbanizfo3V560zw1STK
c+lBXDe196BmkgGUD3JHOqE8/f2kIhLhEX12ECzMl/wkghDNNoao/poW/bMca9TcbwfLjQXwaAtO
VMw7KcXWA8dZmWH8K0AHY2Xr8dmo0DaMi+prV36aLftRKUjJoNexlpes8M8w8KT8oBVjQho+dTd6
Gz1XmvWzuhe7VJT2pqn4QWVUoSYbzYMNOs87IJFeIENVWb0wb1rEElb4hhyTYjxCk7oFov+lHf1p
Bbv+sRgfopxOMpSIx9o0LRqJCUNX+qLiW60Q2joPVnFrfy4bvDxU1cEwKAbYNsxGM7TeUJD/r2j8
X/yPDWBTHyBwm9/9j/8n+/b9W/7to57x21f+kDP2xD/wFRa6QyVFmIbnojn7h5yxh5MxODTLNTzT
IU/wwGX96X+MaTJ5h+t7OgoKjusjQ/ynnrH+D9MUFjZyDg7IuuUb/yc943/B69kOcrdchm5amNzJ
a/gIbk0MksvWEtqhyzt/Z3rkstZCGBOP5aEKd0RPxaGtQ15+CguUiN14De4j/S8gNePvLgOzZzCm
Hig10/ztMhajbWaCfe1QQ1pGN8H0zl1ArbPVf/qk/TBTTB72Stv2qeeuO12j+mZO1uHDT/d3Asr/
IgBsw1YzLKgEeKU5wuan/3g3PGEkrT9YwUFvRAWfV2BBbmjmUQvW1uAex7H8mjrBHZHNV5IqkCG0
vCsjN2nWg6WnCY7bfVzU2/9yWUL8C4TPdvHINGwYL4BLXV3evw8u8lPa2jV6vyDhhrlY5WCo9iKp
b40y8i5o4PjQk8W0KYmPAX2QTLvzZGyoHwlKCW2P0svgyMKucPaoqNCcK/0Lc2Bzcd19OgXepTUh
MAHAu8OPWiDf9+ciq9CyjOyRJvOMU1kxloQTPgHdUsczKkvzU1Dn1XkicV9ZsQbTZyZ+c0r9Vas9
5yTu7fCBhmKP6P24n52O5vMyanhWFb/8wJvWwkKksA6Sbdu1B7fOrkhwtFtHt6ChNGl31fP25zBB
t1/Gas2/XVz1ZPnklU2w0+YfxKQ0SZJyN3VbNzwFA4RoNOjLTToP55DGm7dFjoHilYPMYU2n2U1+
+nN6R1cjOmdp5u99StQrq87mc2GOj0E44Jbd9862hV9G/J+YZnFBH9jZGX7Sw0g/eA5YpjJOk2ND
+ukMLYEXGq8708XINTt6kQEchstKmZhrPT9qFdV0K/JfO/mDFNEEuukpt515P3UglpZwYOZKQmR5
alhBLW4SngXbvfP2aHUE+3qOXwuAs0ibObhQ17/cYrkr/fCuljRhwbw7DfV98gnPiO+ji414OwCm
SUofymff3abtDASZxGUafCg69ry2raojcRsuYS72rRbB1uoX8lEhdlZj3gErPLgF1UxISJ+kP+be
NJKjtGXEIpbqegU5GvHIz55pLAiBQA3VpjA7VVP93TEIbtw7Y3FfQnfRoD9YJjrdwRM2jPTDoFaT
+un33dTduGn2aghYQR3QAJo7C0wYaxoBQYBAKNxno/oUGzmU0mKObxP9OwBbiL2kqd5CiTsnQUAH
b2+l4+tUpqSflDDbFhpqQf1ylWBFs3O9nvmxmK79bABWCHvrTuRQ5LHY5KmYoz15IgFs7vyYQ4Pk
NYEjUdLMoTAl1qkxB6CrCJoxtSfF7pGgQZmg21lx6G4SUdnXAvilnY6wR+oWYWWDHiOMsRPNTRvs
luhPms1CEH0T3MhV2vYfF3kX2ZsaS0YyEXZodv19jrNli75Ex92Mbp2wtdH/kLYdctOgbAjVZ7Xo
+uKz4ZvZh0PU9lQerL7x/l217f2jWmvsaUFv2z70ynLJRBl3TT3kKQwiZ6u2ITyMIpXcK8yFruGc
PZlRYSzbN9OMGBLk+f1AQ5q5ldQTNmq3WuCNHS1rtcoj45M49XjfQYhAH0ie923j21IdFSMTAKXN
Em9fUlYV76dbHMA6EM/lVz9cyazr0SGYjW3XAucWtZG8XeH7tXnKaurt76its7p4dXpXXZhaRciE
y2UIkeIdoEedjHAw8V97i6JWq/F4aqHxfUxxmDYFL08IaGvdhPW5i0IPnZrgrg30/ThCUcQ0Ehhh
M6LGiWScaH/m/S0CsMkXxzEvRe6cirEY7t16+SKs/leHtlWFsMvat6HfBlXUbbO5zw/WAn2N90I/
agzsICJC7yZrmkOghw9Cc8ytHeOWijX3Q2JBO3EspHp1H2HvjlK65++Hon/J8L9zYTGtnLYRoMsy
FIvCytkbnrjB3TC4FMWLoXvXqZL0SToJK8bvUUqWv3aI368Kh+a5FY+wypppHduJpBoYn/yCpKcc
gK2AVqGOmh0FmmCPplXuA6390brzdokF2XWBD3UOTIvhub4vFgrXU0CTtooEIbaFLkLuU37S3VnD
1xX6zrxkSAQAyO4wutdHvd3SiNSRVM1pxqPy0MQzYg1xbjL8LrfIabzWvL/PdX/roCC+iTVr2XU/
Uzd0Lk6MBVjjFMnGjCbqmJ2ctKRgjIPbLdWCnYeA6K6mjKx3u5w6PH5OAP/Scvo8OxCjLYADu0ED
iccER9HFvnOX8DBCRQQ4b9u7uP/ZjPmrWJbvA7mgTY73gL53fTBR3vNTpjpoFxX6ezTOrbBF8LNP
yrP4RbxHQ6lDTa+ri9UAjn1dp8O3dpIpdtOTnLs0YR2001Z6Y56jtGcw1k9TyxvW2OlaudkPSOFp
Sw4wwcHOrB4kjLJH/uTO0xFFM2lMraoqoqkwnPLaONtN/dOQggRz6G2r+raeoq+xb4IEcJPo6IL6
z5EacOGzPjn9t2KIzbMBInAFnnM6QJL/ZPRWsx9I2ywjpp5oON/NvH51JjQQqriuUSnA9kbzs25T
VmfDma6ZJ3CXpV2/aHitLjSGbJMUcMRFaa0n+D7pPAFmbe1a1zoaiU2txbyg4b0nxDjoOCpteLBv
HTOad3pIvClg/xxMaC+mea575MDAhboUX1LtriSaOQ7T6wJ2mJ4E3YckWFCgGV9i2rloRyM4GEb3
WZz/4BU/DrZzH6fotZFMX5Ym36RuAYuA4n9UNo+OfVOSvQt7603dQ44OGsmp+a0Z4AVERY62Ds62
sRd9xYOKvpoHJblALsmvbhPEj/glyrNFjSgHWJP6tbcewGuDlwrv9AjpYHt5GBzrYc6Hr2NgYZ/g
TdMZR7od8iEuMo/o0hhHFEaAG04lDCLKi044PTSGyHcODuT85tYvHzn9VWiep9IamC1zfztUyEPl
+stUg6uN/OqHKNIOxa+6o5RGXYxu7qZN40+jL2kaw2Bt+n3hXh2rup0SPKWYfiJydX9rhL22mrC7
7E5m7t15bn3XOngXThr6EHP6jCLpVRfulyZlaPJRuhu0U+0N0FnG+W6C6rIKZ+8+aNqtbQyPJegr
Ho9IMEwCivM0SK4BNJsgiqx1BKZvQtceLBsaZ3ZpHip3eEr0AYlU0AiJhUQI5VWEMJDELjAtqK34
4oAfdMMNpMv4EE3zxenwerQ1KR9FxX4Z+nOzPJhLhBK8OYYwNKuXyqKh3gvjSyIdFkZhPbrL2Yuh
u8dBdNX17HFOgJRN+rd5oskRfNYi55SK5sYmpI0SKNo+4jxBMl8Aov0sxvyprKhY6PDdz3MPotjB
SAUgvZ+hIJpRUCjmKb/JasfaxkCs12qP2va228gcYikJGUadCfkh/ZAN5ld1VFBBCK3QBVrPTP83
GkHMnoYCzADTo95CI2WXpHlxgyXkfDEnIMIRQnFmZW87U8u32IahOunAPYSojbB/U/E2mpTx3Boe
u07LAMwP0tSe/ss9DKg0XqwQQAIOTw+NCI7Qy92r1ZnudZQ4inKBDez2zQrrKRPvVqY0WCTT1dAe
Y9flP5RXArhs2TptgJiK43L7Bj3d+hbWXM0yIMRn29ynX2G3FLcwyFlMTSJLHt/GCAKDmfq4H5Qz
1BRvCq69O1tXOhOIa1rXEoXCzuwQGsMSw/RHhAXQStIqqmzQxkmRgkvSTd4x18u7No5x2ijEtaDk
BkC7R60hjbe6BWNVc25T15pOSxfewhywmPQ6JNVQRHCDLLt+1xN6KeZSHvXSOZrl0J9Gu7mK0Whv
cFe7tzMTlYS8zS/VnG8iT2v5Lp129CeTfZXnyS7MIroBiNit59YACVAPyITgeDY37jbMsZ5D6ufc
i9o/dnXV36TtWKCpjIFmkN60eOYejLn+Tu/3hCQhWgjJmJ78aXkI+nG+EZOHFDKGaWGe/oocrtFP
91aL4q2X82Sli13ejHZ6RV9ehuD2U10w7uO/czDMelN27jMcPdQyoTKT+83DjdnoxyHVcfar5lPk
FbdZagTHglh4LewCXPpSw7XxtW1tzDMA5bI++8DvkU8abzK5QKvhdfRascspB9IG+5L5MzTqQzIC
VUJQDy0TN8X/Ngi6G8+Kv/vhNB7iwEsvbgOuG0u9Y2AudBmmO9v/7sQbHosRp3IWg1zAJ4MBoFbb
3liMtdplhb3HJEVGF+HHK11a1VoSOVRp3z+rjaJqKomI4chI7SeR/+P4v93YCn+TWsCqi74csd7h
bivbX7UWmyjU/tuP6pBGfkOtvX9Xfe39o1p7PxUuE4xVWY0DcjtjOCtPwPhta513/M2cWX38z9s8
ZWn8d8fUDPz4IEMggukjjb6bN8dn10xqIFp/fc5rbF/Vx7dzvdsjx6b/55EiOufBAEERoqDuJm/H
f9iPyKVvwM7lj6SeMxDG/nV+db6+718aDzQPoVKnr0v5N1NcouhoyNUMa0L6Ap+zBXF6M0huoRFk
BJ5W9uTY+b6jRn07ai0grXRu1yYp3jEJ225dgFalu+kFaFBn3TYNAXsk4X0sjV2bhae6z9DedHIU
kESZX+feRSKny9td7QXZ1cvbZofvNKAV+XEApoP+NU0V+obTbqxGcTFa60ui22K/WKTSmR3Am8pG
u9ogRH2Ii8aA2+RZFxc9sUVvPrk4JEYiOfRDk12SKM4uVdREa91iDgPKsF7GFg5yo98mgLs7wqIZ
Fh+Xtwp1M9rN/sHtlvKCjeBnEvHlAv93gZDAmoe09k4rfWZa+dGQi8JCx5bg4djCZX47LFwMSLPO
3OxSA5mOwtrXFVey2M94KaLUESP4tszkBG2KXCGOB8APUQLRuxCKmWOeBprEl04uDGoXbRLamInX
EjsEYyi7EZp2NclUTmFRW2czvMuY2LhHnJB0nullKacLo+l0QQ2AsrXtMi5zBGa/4yXVaAjNaQiD
Duf6leZWOWl6RoVhir+4ZlNdF+QBiN0QJvZF8QMra3MHWAssZFsfvEicadjYZ22AiF9LE0M0XvCK
SfK9M8XfgnrCNiCJvza+E+9Dr9Qveubp6FmzphbWOOsX39Yxcs6A6Sc2ciMEVBY/wbCkZkknikOr
2S92VGYwHPR8+1znhYMyhXGgv+huZsP94ZPOX1y7aU7A8baa/ARlgQWFjU0oHFotf22LXEorExDj
YXyoCqLeZMnFRT1Yao1+eLhL4ONieG3OBI7dpR9752Dni3XxR+DSaZI8LT46ZhsAp6ltXFy5S+13
xsq6eN2hicDJRCb/CkpDeF6Xy9GuyCjnEiqsPjUrF0IQoZYXXEw9p8sl13C2gY1hxUh859U1hnPe
xe0hBq4iHbq0Youu4BNavacGFdGtWY9QGdMhvThmll4Apzw3FvamIL3V1lCbm40DBAxCsJdc3L+O
VIerheudE6d/RHIHBOIM8chC0msjZmZiWCP6JcpFBxSYe9jJh14twE2Ua6QJK+bWikQQx/AlGv9Y
aGi9Q2WVn99WNS2ZZdZewDFavqgdSAom0H/6/p8OVLvU2dR+9dHVY3huKUaov+14/6vq4PePfldb
8A8Jed+3vf/RymqBrvdP2IohVtlEcfrh0qvQIQUQ/u7D9b1fyvvloT3FlWcDlTNQHPZa7Rl54HyR
6Pv3497/7Pul/Ha16pDfLkMdrI4buvhH1tfXJgnyfSiwaZ5QKENrOf2U9u7Fg/QCNrLroGDExV1J
wflgVdbXMhPaDQ3fYh1S+dkSpcfr1Ivsqx9hOOS2y01Q+mdLn37okjCypD5vQ2P3oHYy41Rmpnmh
+HgH9cc5ENVHc7fchslT6+r7jJrF1mzSHyZx7tZDZ4FBikwX9X50bnk7RUg9FqokEgt2G714xT4u
M3cFw9rbjuO0nERs6nsa+jzBprEHivuM97x+dfrsK0J59Z7qBumoNcVrPqLkbcO/cFvCQYy3vZ1m
3IXLHF6R2X/J9dl7QsGv6qJd1UzGrRuj3Qh1XGuG+2JgnO26uF/PJE84Ww8NXjnpc6RJ4alxGS/o
wShE0Y9etD8waBVHWenYDgno7G5KbjoxPLeBd5fburPTBLCmtD0nxhN5mn3OYLkv/EZbxnM4PCUw
Es0by3PtjTDOIv+TBFaggTIzEuUeDYCp3gQznDdzQSTOqfAJaEmdfPEdSdFuXesj2sR2+mCWqU0F
HQh/FzboFeh0LauxvVVkrqLsRqrBExQAQLULYAxo1Kj/1e1Lp9vGTswkFouwdnH1dUns8BN9yb2H
W+aOh+Q6jkz/pUjuhtqEStZMt9oQ3ODhgnuSUYlTdliASZCCaau+c5p73e+2TQpyuh+04hBgAHm2
EY8b41sNhe19glVI6QvnMnnzQkfdhIqd99VN95IEDjYRw4zIrR+fOsqXx3JAvK4v4L5Q/LJ3kWYk
a6MqnVvRky7BbMeaRWqtDZX9YKBDWzSdA6jHuY7aaFwDPdgnVW6dsqKYNlkQITQUj69mATaOhbUl
zp6BvY39ltoZ0nf+suyDHL5mG/RYiyC6eSQgwRY60mAIj/NWR/JynbiasYsgJCNus2j31RxBOxz7
o1OgvDr0GJjAzDehEYHAiLz0Ft0m/BR4oqi0ofEWjwAkwh5zhGHcRZlmb/ts/E7Wt8KPcsGIzzaP
de4dU8Pp3tpy/9/0/W9NX1/QGfz3Lrb/08RLWfxz01d95Y+mr6H7/9AFvTpQQILGqsAl9o+mr2HQ
EDaEo9v0XD3cbVET+rPp69L09XTH0z0asv/c9DX+gYKHp/su+kNoiXv/p54vMiL/rAgCDIp+ouF7
nqlzQUJJHn1oJ+a127aTVPP3rKzfxjTBTmoxTelyQt1yOZkUoNaF9OP2VSRft6QPOmK8gVqTC0BH
T0XnQHTvyORRw8N1G5bhcFJrmGmTN0dvHtuqmfBeyleW22rbW/1d7dHqtN/7ZnTUp4S8upwfo3II
lzXM8+KkF0aIqqQJ5i7qgl3iWVh//7Uw2pZqqfqcKyN6KpVPqm2h6v2qvB9RHaQz+dYLwDUI9LRm
boS0DFELs+6mhbIbLu+wvf9cNTP/RwxBehuiWciALncPmP7+cWSCVSJ8yzSZMeeiVuKo3ErdMW/O
6kMqwm2i8iG17W33CEe+xfJD3405dtb2HJSnzhmq0/vHDB8Liu9alJxwB0ihUJ+KJYWRpFbDcQHo
oVbVQvONDr5FLUjril5HWR3H7VL2Sd4XDA78+yEABcjusrVjL+TJtPdduBtTeYoqpzy5Q1LpWyze
gTsj7wINQm1WB7wfNTbmF0wSNPxg+24314DQZx4MdFTxQZZrxl9rMWVjHUzvP+3W4ykwthbInZ02
GY+B15MLdhWzhjpQfTYHlaS+73o/+4dzFpZMNecOnEw258bmt79eve3+65LUOd7+klp9v071xbza
U+UpTqmWykzIM97WNNGZJ8sGhw3xnVW1Wy3qBUK6oN/zvkmt5fIEas2G+3goyuTtiPft71+w0aE7
ldUe8iUiRAW+UQBeG5Zv62rz+8KVz8rbfrXxbz9/OJVajesx2aW29fj+FbX2dp7fT/Hh7/7LauL/
tPKxPP7+Fz6cKXNmHEEG011/+PaH/f/h4j984cPq+0V/+Orf7ldH/n5pvx8ZO0m5Epm1c+20XJse
r//7463W/u22t/fi990xLOHDbxu1kpdJvTqwO5BN/O0vVJiSgIhGbYQ4tpnIgBnS3r/zfvRvp1U7
nOU+iiv7qDyQqJmUJ7VmFAwl7x9/21aKgO6Rg/IeYvq/rapD/5e989puXMmy7RehB7x5pfdyKWWm
XjCUDt4jAubrewZUVcqTXV3n9vt94RBBECQhmIi915preWn5a3lYNrRs8uOpo0mugMvzYtnG8ic2
fbb8nz99WXF5WD4GZzHCxwFvifo+Zta48svyp0xjqW+B4Rp7ffD2FuXCk+v49Wma8QAqnl5zWhYu
D35u0mJ6f2lZa1naJ4ODMh3ID+ExKWaZXkvleXlpRvQ7Py1/KlphdffbZkw30lcjyS6bIouoKr5v
SwP9nZ7bNgl3WcIIecrh3+HyI9Vg/AZF5Ws4A6hRnOUyLsz12IpvGbandduP41bmP6YBDym9W5TP
Hfb9usSCB/GMZi/w1xGeHy0/UZwsL/puzVLuSu47GJ8NYhnJ69j+9i3ff8Zk03yakjbeLrlPSwyT
VNf55en/uqz7awjV8o7lve/vUBv44+l74NQfm/5/2IzlOwJxqf8eCxUsN9tl0+9/Lp+3bOY9O+s/
f5NCT95Dp37/Nh1lntqcHuvlTqY7eEGCYixOy1+9+ikfy/5c5+Plj3U+ltWNS0Hp4/m/26wpW+6f
y7s/NvF/+5hlsx+f8rGZZVmQZl8LrDenKaCUOqpbl6nupstfy7LlKXfwe4Idp93Hchl34AeWVd7/
XF5Kl/vq8p4/trg8LZY75PLy+5rLm2b1sctf769/PH/fZmxrRKVjcp+NnlkQ2niH6cjZ0F+xqhbI
Y4sLgFupgFUIl8Qw7jt9sODGGwF1yW5DJqZOrIxFwLLt1so49i2TRPf4E7ga7s/91o3B4EZOhlUS
214XBBUwBWMfKAAnzqRXy45QpCWnrHt1Nf9oZHVxHPyGmTBBb8ScPk6lRS9Sh+2rdc33lJTvjWSE
sU2sm+9G1ByacN/Vo3/KsJuBt2k+6Z5m7+Oq+5In2ve0YOI7GSLYVrNziwYdCS+Gl8j53AUlqrGE
eoQzeGsniyktoCnIydmReSlXbj9tuyb+noVVyJDYPViEDq2dcIAvDMCcpIqtHPNhh438UGfNvQJa
ZiVRrcw40Hq77oUpQrwKB6wqRD28TcSCYDbIynPCiHzjk1hGT+pzYWXjrUjqiz5B0WbsTiCG9yQh
MxxhpAdxa63J9gmQjGnj1lZwfTkkjy50W7icebZ6k2VFQ4u0af6TOlN6woAvCUzVKk/eKEJbW2P4
qndPRK7dN7h7ouZQFdDvak9d55x4P7fwI0mNYDQJl3vj+CES/jB1sAGMa++BOhzZKoKj12yB+fcV
mh+/gjKDjMbvI8TLSONXU2w9mNaPXAbWqQhj+ZyDsPXJfH0sevdSJs1XB5jLRlDzEdNDVESn1KzP
aT3+qgujPGkNtAOnRoTmDHW/M/oO2VY8QQMq4+TYT7yaTe2Vqfpp6LmoNrpV7uyuWxciALpbQNag
Nfo9RUW5MjvTv0wWoCu3iQi4rZJj7JlfZUw3uy3oYjMfb2z073Xd7w2EPnbkwKZcU29k7O8k9U7g
nKZPOhzHwf9axmZ6J0U9P4gv/pM+Crn3kmmgOaf91NArNWW9I7D7pQrmaq9cyTluNlAbFjYBlGjl
LnJqpPqBwq/gjV0bIPJlDenQhpu0phUHY4wCTFzmhDildMmTNIkRzLfeJm4kSEaI7WEYbQenaA5W
0H+NMvGrpha/sZperIrsTup9AYYXLrhDphb538QK3GqL9FOfDKApINt6rH9oLgGRQ5DvclCMOFxx
rfbCOAVd/ats7HtHhMYOocl+3sYghLf2nODjy+6bFNWl05p4wjvoWoQlEcFQ1AEYmSTB4cEt2s2Z
2dguEhb4mZw8s/FY0x5Z2RAytnaYiFU6fO3n8cGlSLTtEsgIwkRSp94x1XG8ifXpWlbdfRlGNY3O
/JAY87n3vF3B+YG3lH61nUFbSh8Eo/1V3eX+GQLBsAl9go51UdwHpn1qgFKczTQN1/yeaGtHxvfR
afNtONgY26KpJhDXPU5jMB3aPNA3tW+txzEXDzVnFTa4AjNqD/feMZLiHglfvEK7bRNo4j/Pg+Qe
3upoIEh+3nlWBLTLsT+ZYmwuTdo/tVbsH+b5VMwJZauprae1UZFUJRhCAxjorrp/KuLY2cNnvx8H
pn8ys6dtVTnPlBfLXTtPBzlk1XG055UUJNlSzOu2td/v5lS+2S1om3EgcxcNxwwmEOwrcsuiN9st
nuu9cKJxZ2ZYAzlQnzVgSSunt+xLSKrnOpheLQYjrtWVXE9rYAI+jEi3ZQOJbKHpUbjv7GZn+EQ5
Ds3RaeeVcORmcrgkOG1NWVXknytivOGoIEbim20su7tCbLdXGMsahJzo9WYFQdON8Uvfk9ThpMOh
5p8L3SX+icz8Z1nF10TOBzcdn8ISMUpYA7joAxhzgGNqg25Fr1lIVqr+E0wvDooQWqau5fG+t6wn
aRlkGyXBsUx8Oh3aON1DwkeOlWh7iXpzFcd5BhoEikxd2fHa9epdH5piRwTaPqKh2DTjDVPKF1Rq
xtrOKgq/4A9VdM6GpOvHxqtfllh4Rn74cQK93OSExPcBycWDzXw0IwksmiNybhoUpx0umanEFl5E
zwmnKbFzb0aFzGLox4acFZr3FJ6exhCOkidxRE49ciWgUCtDcy9ZZHwyyMVj8/KiO69BHpb72owP
2OuV2DVHrtoWT1ZYEB/fgkjQShCzsQ4gMeidJ1KXpSR7HKVcA4dv4ATjTKNBqHAlfuCtm4nQl64I
zuYkTaTOvr+N3Ac5o1sGxQ0lN6RRWjao4Ufn3he9ymFqN4C31JBVwOHpsmPWf24ZRRGKgAaAy13f
wzgjZmo9IXMO+iDYEVHP8eHWKLoyJGV9myZbRtLHVk9xYE/dfeYnAPzt9CGLAA6WCEbmabLPJN6E
G068jYg8fT2o+redpFfCNKu5D9ZCCmjtnr2fZPhCIjkxEGPwMpn6TL8WbC9h3Ot+Ct9a4ZyliT9u
yOhWlZn7kxQmbeON5ExzplB/ZiawimrzqRxhzWdh0m5z72y6MQD+JqQBPQbGro+xM6cGlkVkmF8b
H9EeQdrRCjRCg3tV9w+TpxFXXVZfqagVR3h/l0q4yU5z3OdRTjvXKJ6RjSGA9ssDymKP1kMOuySY
L41vk3cKoqsUdrsS1kzUjBXfMtIxqD8TkdUY5LhAolFS2QhnaXrXPuq9Od7oNO28FP1vxbnhZeFA
o42ScC/fpEi2UYhBIMG8YHlEIjLBw/qe6acGoSLld9iSWTLRAMTASBPkJSzS/DSn2s0T9jcgsLvY
IExM92N1ZCj+iN7u5sm9VSC093YCfs6dLqHa07Uhb1XpMVkCr7weSK6p+2Fb+sRhWn7yozaSFK8w
A4UOcSFiAoLO26qGwK8FGi79ei/S8pNPgQiwVXRyowAvmzFcyzRB4uiYYguc6SZi3d1GVm0SaFM9
dYwcmsZtSa3t7wOrabHOW+scnvyd45ovqF7OVbgHvkGkiAXHzksJI8VmiTf0SWTGhZX4t1kPo2Pk
0Ewj/FPyW02V39ZpBZU6iha8OifYubALzfjRHnPJMdrvhjT+kY0vLqKdyRx/5QOkq8bTcF1HxrFT
2lfLzrxVahdiC6u8XY+/rIkLiA6sZWXiPMaH760tPb6FpPDRiMK+2+DwwFUP30WUGhT8rAyPDUNo
va0udT2XmCPs7lBhEPT8CqqIdRQxIgeBxIZPBFPYpusEE8XGbiz92Hjjbq5s68A1DgJQEF4RxCJv
lN8FTh47M6D6+ey4OAfugzybkY84N7HrUud1zzBBy3xKjoGlb6IOYeJgnPtgLhnPE9yWjqvazDRM
xbW1Z/qwNu3XoWqsO6CUXDrzMqMzDyxGyO/EUHIxidfscVRGEeSY4kQuT7yvuno/0TVn4lI8jnbp
b7SyvpJl/2gOhdhYevnkCPEj6iRCyxrWjhd/yVNkEP4YmxfNbrZ6YopDXIzbuRm5NMdpfMZZdcso
Q48zJE3b+NImMcQC6gzbNKsv3AcZbrk+u7tO16IKAiIZOG7tuFZ2FHvfkF9mAPymgDCgCtBfZT+9
ao7cRZayoVrVYxH44M16SJ6lEx1EPk8bHQED17zZw8iazgDVzLvUbe/ps/e72NKOIvPSa53Km5P8
aH3z1g6m+5nInjVhHljVrS2hdhSV05/TbFWk6cLlpFceb4mU4xil0615NhUTPJAM0bTVAA9oHVdk
CzaDwcmXoMRMcLOPD1DoKgTs5k2r2UbVtyqoAlpMqrkQQdNw2xvkQ5VDWq+Enp2TXkR7r523sIGu
YRvrUIbyzzGY0X3ZAsoTzH+QfNTPPdpl08ZM3XCABYZwNvlAuWPsSV3M4jcxJXD/KpfM1+EXuUcX
L4CIakzylxs9U46nIdxN4DdG68WJ4ThkhFQysByt7WB4M4kBnbiSE2aYwSGyw7PWReRdyXkbCKz2
vnYtguFbAL8FtAT+ccdCGDd2V0SthCPN0TGiKnygRv/mVOh0Bkz8K6kf3Tic914gftZ+PdHQ28Z6
8l2a8PUa26VoEyTIWunExXn/oy3CYNcgx/UnZ4UXOdkYLjeF2gu+uxpoYdrNWhtcHa/b2y0YAbTO
Co/w4LfZS2WGh8EglK6TwUoySV5Z3vSpDRv+q+LZiEY2FqKShQlxk3p34SpNrmdP6a5Nt7lZvVS2
+RZXwwX922qqZL6e/BKuVDLfMHzjJUU8dJD4C/cgFs+JZjy0Svisp054X2Mcum/Cs63BiFsti0Bb
Htsxz67vywwPoAxQieL48a7IDGNa+iMdbbWl5QU5W2/9DG60gYZixfNT1zx1uT3cD8awB5xprpio
Il2cM1hF8FH4ItGzVkvc6CGj2LQR3lbKflyNydmB+JNQIrhJY4weevUw5eFDO6z9sqjOHrTs++WB
cuS8TqeZkWjl/WNZ6U4NbeeYU/5fy8Tsp/guEnPf+LjffSe8IykrvCOnOqiRKXNSQHHr+3Y3FiY+
JvVAabY++BOirOVp18fWfdp6yd1At3ZZ9LG8c+3PCcPf07LI1+B75/UI93LoKlLl/rlJUALmESMV
+Ca1ym8vKD4Gw5ePJch6ENBPVXlcPnh5IYwHoJi9tWFyCmJUbXZ5Mcn08oxE82lZ5BR1cvMg/g1R
nD5QK4SyT5iWYSQPQzP+gmgdAu+1rvqU5pdxdOz75cGfOa+qnpjGj2X5JMt9iMV6neGZJJiPssvF
0sQpczIH1hoPy8oicWnnhNl2iqF7gN/BGBbmEQlTTu0j4lLPW5ituxbRx7penscE3DAyGu/Tzr+D
KT9v5dwMnDvCvg+CTLtzknOknlhMb94fmFp9FWk8nyYbUrBCAXWY4ixuDv9ab8xkcEAH2LxvyEOY
e0ZIe1/UhbjV1bR5P6JwtaGIivtVkBfdXcXo68HW/OjBRLFdh9F4XlZbHlzyclehX9aH5emyruHj
KnUakqaXdy3LTFhqG60iWFqM4zrQowB9mxXcoxudTxBjXiMIp/fLctMr5J07kNqS+jq/Q60WiulY
e2Z8XdZgFnivJ0Q6JzPHXzUl/UGLAvcef6t3X5cxSfGxP2+YY3n3ywtGn3ZHvVZ+MbXe8gLINPuG
qnttpVmvMfCP+11X4PyTmC8xjTiXj3Vj5e0Pss7b52aDixGS6WbWwvihLh1/M9pTtrWgcxKN0ZPK
agVU3zpysx+EerD7rgc1iq8gHjGnL73x/68i+BsVgeMEhMP87yqC9RugLdJNkr8ICd7f9U8hAWoB
g5Y/Dl7XthzHxgf+TyGBaf+XrTtIAvAFQwP1PtzjtvlfOp5yklF1k8QibN0f7nHzvxzLQl+AyMC3
PP//5h43/wi70flahmm4VB0tjOrYnv5qS6ZOWFF+E+MNGgIa0ErndjLaF4lRYB/VDMuByJVHYSc+
lBMOQ611CAXtKRIloXgii6L4VOj5d5oxF1y+8S60ylviUsiKqamZ5V2hB9optKfXRPNJhmxzeRwD
+wCf+Xnw/fGuTKfxLuh9d/fbP+LfGMEdBBq/R6aoH2brgel56DdsZc//6w+zy6nOAuKzbpFpFfuB
3Hazt7/Pdusc4j4qL5WH6cMgYYZREuZwITr/0g6jccPZ9pNEkvocjPKucjFMmKAVD5bQ+p1vSvfa
gifTh1bce8oYE9hDduDuKFeEzeN+9kPQO6T1kMz7WHnC+OQVVbsGJ0PmQVrLM3WMfu/q5S9qTsO5
VQjZyUaGWjbDMZJlerYEgkhygcR69LgWTAhut+5ohGcrHig2a/6mC6X1jNlHAZKRdcdbp9SiYzn5
2pM719ahtKGPRPSg/2afuhyr/2Ofup6LECxwPEz++h/7NPFihHxTf0NZ1+/wFCe7QNpiy/Q3+iQj
HSPvPJ20meEfBRpSD+v0ta+GH74ddfskaMxz11M1xeR4JyXDvb7qxbZ0KVY06R67JaxPN88eEYpQ
P3LNZzBYTOtC5wuVHElD36XKWMvyjLFjG9n+jPwvnVdlog+fIPlEKkT0aczj0l3lWcT4Pq6NlWcW
FT4MI6ZyF7YbTjp8d5Wf30kn3OhC9ukGX360mszB+GR57MtgvvdRnL9MlC8k8pZN79TxNTOquwl3
iVczSk+muSct1HnMyGE8pHFfvJiUUxzRXFC8PyHVHk4fDxJOCLqKNPmbpCrjf568nm3pHkc5CkjX
MtU58JsICM9lNBD33N1K5xuTj+rsZy3eVplqaIpBRzGJSM7SdtzrKO1kn9F2dMNy25jxuWcSQGPK
uYne1i8JJQQr1vZBvwmaRn/5z+fiH+gD6G2eRzPPwo4I7cK01GH129d09DGy6y4qb7qpdac0w3zt
Fs7WiYdEVUqDv/m4BTXxW1rS8nmBjq/K9l0j8Pw/Tv2a439u2ri6bTrNiO80LKa4DsDRmsDEcOLd
IMkANIeS8dRwQoHo6jZuICoYQZi0hK0/eo/M8qOX3kJDT+OLy5n3jdHxKu8T7aWKcwoZbVjvq1Av
AQ1M3rWai5auJvOgTg/d69/sP/WF//qDONdMx7QVSkTdTf66Az3PSuKoLJKbY1uvXk4qjBdz8I++
0XK5ipp15Gb61vMcue1krV0srkT46IQJe7p5TIDJbKQeM2/kTdbE1bCrjfvlIbODn5DjvKOVcApO
hsJ26pQ7x7ns113c7kxB1UKScwgtdIZSI+inh82AZ5CeCrVz44Q9lPDApLF3XevlN90LG2YTqfcZ
dyEz3Pg0GWF8M1Lhwc7MfXTIhBkGc8cloO52UT1AJnOy8aoRbWP0WIUhrY2YpgAGaB3e6o7iitai
wgwJZtiIJDEuPtUlWlfZfIjcvDsTPwLXwO7L23/e745ilvyx36EYm1ASaCRwI1Hn328Hru4Kp6R/
pV0nf90TQ0oV1xkefKf9MsQaF15JLuXQ+gP+5OlHZvjpTwsNEwPY4a3JYBq2me1ihElBxhMvv8eZ
Fz6mkzauErWu7BBpa9MPIbIbpdTjaLqguSpf5aFP8R1NtOm+yWEltE7Olah07TfbCJXJ+dFufGbv
bRdsYa5gO22me2Svw2XOZrFh5gafozSeBjOzd5PZ2IcYVTOxSTC1NEdvdiVQLbwvLpLjcjiQfQjc
0C3zG4Z4UunbrzIba9j5dftiew+t2Y2f/c4B5WH8DRbFDP5Mm9M9yyZpz0P+HRiUQ7w/eC1u6yd6
G/fWlVoMM2ojN84B1diz3o1MIEgL3eez6x+WF5YHiKyhRi+DdVoNfsXu4z1GqH2v57r9bdFvqzhe
aoDFVm/82JrsChD2Hg7G9+0uL4d5ykf8tubsatqaDoS94UixqN/yLbWhhQ0Cv+G3Ny4vvH/k8gXj
Qg93gW2/vC+zlm/w8eFTgIcH4obQj13cb/7tb/pY+x/bNX4Ukc/cYfkO//oxv31Z9cL7d1rWef9Q
URd3qbExWin2Tu9TTlWrLSuE9ES19z2/vLI8TMvuX/60OWWz5hZzj98bEnxESGVHs8Jzoko9RGap
wo9UJSCpikGpKgv1Uoj1wDj2RTrzrznvs93UP0/a8EtWtkEpzYKwOv/Sx97dSOpOPfWnXBWiyEL6
Vhe6s0kFLayBKEYqYmcR6PVzKLxbCt96lXduRPe6/GziDt/RibwimaQFYUR7URZnbvgUxlSJjHTc
LdN9a0VPyaWBpQppDcOEjNqaqYps0/gwqKJbRI8iyU0SLFyxGWhwruc+1BQSfxX5FO3MsK1Wvj4+
DSWXUaxh+PJ8UMg6xT5V9GtU+a9ITjbVwE6VBTvqg27ygybqDQ5jek2oH/Jvoy1ARRFt3Z0AKrzN
0oFE6b6Ei4PoYOMJDbuDKkmq4iQkhsdYlSsjV+44fV+J2/ULPJjORB83ISTaWUqdquiZUv2USxlU
FUQLKqO1KpFmqlaqiqadKp8G1FHJOaWgap0yy7tFUReftR62Qa4A2JSND63q05ateSH8CkFmlX3J
CICIVenWyMcfqVM/mXYrNpVrPqZRew2angw26r6zKgDXVIIbVRLO5Ukrw08gKGCZUyerqB2X1JA9
asmtKipTwOy3oyo0W/YrcpF1qArQ/VRTQbcgpas6u+aWex8F67nSuTIaG67bybGtDxpV7VaVt7lj
nzNV8KZ6TumbGrijiuEANinCEpDd5I+FV2J387lKqgJ6TSUdybB+nLym22gjBxhNDcAYxNQIYLOl
dI5jTKUNURp+//4A1IDbe0yr1wGtS1/qKBoSL9oMyl7SYwwz4DOhO4iZp4uU0U3BpTjzng3VHADQ
je2bdmM+Ei1kdsAZ4B6y8/Vx3UroF6rLUKh+w0zjwaMBkZME4KQ/3Iru5djKrWOnj2VUtRek4Ccy
ycngoGu2a2hrpLQ3iGe64CWgr5s8QqzEm0AjpKQhAgTPV/2RBIbAyhgmE7XkIdQo/OfOy4hj+Q4y
97qOUTvXnbxvl74LM72ZRkysOjKicunNtLBBVLeGeF4cXqqD49HKkaqnE9DckTR5LJo9up9E6AHo
/wjVCSKiqFlNZOquepLO1yAVfpDkRtqH6iHhi59VT6lW3aWGNpMokB/ZA/4+a17VqhOl05JyVG8K
dT0GvtikIuJHp8GYdmXqfZNadMcFCzh9l72Q9JAxs6sR6JrWaQon8u5oiBVLZ0z1yIDMPtgV+hPy
WbZx+Fa4Wo85LuM4GP0ds/X+pE/1Dj3RdJOfvDS/s4Z4q3NBRPhDRAe5z+gPfDFsHWw+orNNhCf0
9FKae41kPojB+aJ5FXQmj1N5pEA1M76kQFg9M9iCEh08D26U7sqcdHm9K469SXJEig0K+L5/sLIC
aVBBckczYJWeG+er5rP/Rlrw27rOTKXqIdYFcdJqzC6+W7VbL0c+UQn7yWSEivyiLA9SN5O1qTUa
GTT+z6FraB84XYmGxDszHfqG8pkUePZ04mA3AVH8QrItVz83+ixpuDIVG9e16sHaM5mo6XVUvVlw
Fui+ademqm+rqw6uo3q5xGpsZtXdzWnzStXv7Wj8pjSA6Vsl/APoCbuqO1yrPjExf8FupnU8qh6y
oJmMvWag+7juVJc57z/HNJ2psZMQpPrQrepIB7SmJ+e+WjrVqmedLt1r1ceO3QcSKfwtfE0u17S6
W9XzDmh+TzqQkDHXrb1twJ5WHXJ5N6h+eVGv8eo6TwmN9Ijr4TpWvXVbddlN2u0kyzACVR145kXK
vVTuDedV0KI3Va8+K61PDsoiL+Q/PNPO95e+vurwI2l5MlXPf1Tdf1PpAKT1xgkmcb8lKjNWgTbR
DGSIB2JG1XCfyzVWUzhiWbQvEBqMSnEwKe1Bm/KUuMSXJtMfETPMX0v6jEicE7ocaBc0RAwtYgY6
HdsacQPETrHzkDs0SvcglAIC2AhNGqWKsJFHwAUpMHGjmKiUdkJHRDEoNYVAVkFmdUwBB6VFrTQX
GE0/ETGrMbJBj1EoZQatfvh9aDUoTNzT7XhKEXFUiDl0RB2izH4aooNoJMcDVi/SOxCA4PAgHUdp
QhIbdVNCtg8GJ3FtlHLEVhqSCCV175SfXaUumZXORCI4cRGe4GRsjqRCd0G74wKT1Jb9fUhAIU2h
8QXEt9yCmxnOMgo0YvYqcgrVGsvD8jSby+hOd+PxHDozrV31NvV+gx3zHXgYnJN51h77UYwHVITe
PiL+41PS67+WbXTDpEjW4nPT2PHOLnS66TRj7iYtL2nIso3SfwDf239z0yzZVI4R38a+6i65wIFt
Ba32VUL+WLblzQXpHNzDH0xtrI5MxYq9QHN/TuMSr6OXv6EsaH+YhXF2kw5cuW2UwE4I5aLsMlw1
PR43AeKmV5Rbu2VVdj2RJqgpnpBXT8zehuwYz3P70Nocuu9bk9d06vLvpqcNa9LR9Du99LGUxJrc
oTyznsM6+OKoz9VFdpUhTVgYwSBm9Si+DKJ3rlHGLaO2UQ3NUU5Lz21+jB6Ig0k04okhz3lk1ryd
QOoepDSMB12E9mpZTbc/W3Ztf5s6TV9bWOrvpmg0Tk7XN7tBb5U13H9Z1nRm+5YWsflZRP64TbwR
Rzh9wlu8yTS73BiB1F5pLm2qxgFkHSUIgVwrfQpASu/NaTIPHk2iB7sxDZAx/BYbelarl923EX8h
XUQ/vhNEb59cwsF2ilPADN7/tOwgA7Ywt6vmcw6udst5MJybrIER4w3ppqL3+1YB011WrV2UNTYa
rcc6C/ODW9nyUIqkecwtmE/LKgGjXT/2wzeNbJG1T0rUjdzmDHZ4DnrDr5yXMIifllUjET0OqSob
NLq/bWunOhccd7fWKtBQusJ+6/PgHzvS14ZVOZfy0Qjn7kA4V30whl5/DCsJ7kT94gGNVS18pAUR
23C6wt0IY6ovtPPtWz+NE3Khovo+2J+1OTffZBjrm0a2+qXKq/5mUh18X6HUzi1UtG8p3eONprXh
RZLWc5v4juuQoPrvQcX8cjC+FRB/N7Y9VNfJHqC7VIbS7fERxXoEnfhdd410k8MguIau113xvhdQ
8SbvG5Sg96/SCqqrvRdc/b5NSGYQ3aaofO7J9LQuoTwsazHkc9Y9n3WrRs26LCvo2HjfJu1x+T5u
CGYSmKB+Q5/fX4LOsQgxnrs3Kan7LV8oVlEDFRrIqTbSi954wabsHZ+8k/l9DeoQhFX5pERz8STW
dDIhzVVT/9rBJVs+xQmGYs2k07jLmU6jlPBqOs4y/BpzVC6f0rVRsmYHxfcReK1zoS5NanL/1QX5
tawBIi1YmUGIECqC7zDncNNVs+xrOYnd8ilwo5yVWbmHJNUS5gbNfJIJCV4cTNOXlOjMZTtk4iot
iZs9wJgAgMI9d+e6WvpFRuVx2c4SKxSn7fjQmSSzk5/e7MhGNz8zPDgta2QRUtGEU+Jhbmr7aEJd
3KUVyaWmR8vaiNZABMe3xM+CjaNPybmB4vToNPp3En7GN04eUpRCN7zzY0b78K+MtafeoJv5hbqk
85ybirTqMrEJY3N4Nbrz8kbTScdtT13jxP083yKP6XauXz4vL9bkOFBArV3IN35/G2uneN9qms2P
w6CLT2nbuYigc3tbIWl6cwcGN2701o9tsRN6XB2DXG+eTQp8y9fX3X5YU9ayrmUUjndGDtx9+ZpS
jq89uV5PorOsUwLYYLssL4mDyLt++AphgdFJmRIjOzrmy4yie/mKlTVFtG4nMr36xLp3IrqUyztd
tG2M9XL/IUld8ywnrtXvL4TBxsTy/gXmGBRLrZ33euBmX/TE3iyblCPcTX9OKByQYfTQT3hHApdJ
muZ3Ae1Eowfz2hj3dZdYl7kfyN9Vv32s4yNlnvmlKh3mZ8ZI2N4YzF9rnaE9/st72hxi5dr0fce6
NU/0aYsn4Wtf37+VyYEWJtVwpyeOffU1+gLLC10837IIahppdPWxDzLmuKPI3np87uo/L+bB2TZd
4iCsqNCgmCE1YrN6fN87nSAhNqo7ruWEFzlxF79vtTXE80Bh9MkzhhwmUD68/wNz7Wxyo3/16RHv
LKvkkBkr99lvE6an/EjN0Iz1coiJaAjvlsNugnn8aqZ7qCrfR8mtOzKy8QRHoyWexvjSh9D7qxrZ
VC/y+tim7itO8fpQWE5zJS6OoQmJNnvXJoe+zmio+x7e80ZK7qriMdCd6ph6FoQ1ncmqYRv7Qbfj
VRsgMmTk59+l/fw49a19rdCZ634d0EEnqKidv7kTagszgUBoDRAdZDfYm2B0pw3tl1fPJ7quM9Ad
FoNfPVd+cEzSYVwVYWOdRukf2pI5YOL13tWzmFVHNpleeBG2xmzKJy23XyljgJ/1nRdhxtHaNKUE
g9+bu9jjHO2cetzGsiWjps+ac4h69f0hKkzQg9ST1D+tPKFixOSy/Dkqf42Q5rkdm3jvJ2RVfyz/
c71l5eXBUpbd96fCjvfkF5+Xty0bWJbPi5Fm+fNjIZfxYI3iAwu/nWLo7VDcnjIZ4ZKrPUh6HeUC
v5uubKtaj66Wb2VWvuCkoP6SMAOKtR45qN+/JCR10eFiQFzkICCx1nbCrk9oDOpTJnTGurVkzF9m
w8kIuwF3QMLO1TVsDAiHQDiIXe5ig9Cn4+KtrVrEPrONEkOKXHATGNOtL+88W7jvK0hFNFm8uIXy
6r5bc886xamDNRJ5ng9rKBXdqdd/VprGD8LCh0NQPUwBkHcnwKgSDeYuGPptLIoJT7b8knQRUpmE
CUCIK9Trhq3tNHeFB28Infd+2T2cZd3WzJAiVBl+B1djwpA28nn5cVRH6xPY7kKvVcmROPHe/pb1
bFVjpoIHJXk2JDbgrus/6Wk8rsEC1ZAUWvYVlHOEOQi5EqPSdsuy5dVSYVYhB25iMC6bkpCc2Gtx
I5QeSSaXqO6t9fLFYisNgEEyiwPeyS9GTIpgwyXR7r/ZO5Pd1pVty/5K4vb5QDJIBtl4HdWFJdfV
7hD2LliXESy/Pge1D97NfEgkkP1sHEKyj71liQzGWmvOMdsXlfFljDEPMVCpbWX3VydNEApSWgIJ
3958ub6PLbieSAiqIm68VYn1JyRc+xRmMX4ToVCQLufH39/uIsI/3Z4XiRWs09GF++TooxWmB8XI
8DBb5NlHLFWMWExUnkytN55Ly4FoJwMuo8S70adwI3T72DlltzcXsgyWw3FvK3nnQbhBzZNJNONt
zkCkDozd3A5viQPjomp8YhRIN6JYdLSLbc0EHAa1sz21/UgTsifiw/XJEYU4DJqnBsNkpfaEBkR4
JxiqPwelfqUSjp7ftRnjNXF1+rLet5V3n88YUuxxeLu55W5+sZuF7vaovdngWmMAWhQ7/VZn3gyr
SLyhevcuIWl0fofApGriM55x9odp7R87fvSiBiwauQqcXdsY1Omp62xTmaSbxEq6fSjbg+o8GIoI
opHlZtPetfpgK3qrI6t4To/R3L9pt8NykYr8XCqnfpqnhvxAgoMurleJXSoIuJuAl6wZQsodhihx
6jtLnMIR2c40srdY0OOSWwN2A0PA2IIR6MPtgC4VQntjZ103hLlML5EzhA8ZsKetyHNA5mY+Pxkl
XUb+HQgvHT3bLE6TE+Bm5LZuM6/ywbIONZEpp9gJLpOu5e5mPiWEDahm11T5XonsnFIin24HlIkP
gTIR7Vf2nb8sYGR7EzT1X4dsARcPFVHfpjR+RlnyCmaBREnRhHDrujcP6IfKRoYNNESk2agT9jOF
p/4H9i0icUf7IRZ2c5LKpQT300MsKHS2DTt/rus+gRyW8QbZVrsfRHVX6Mk+/ftQeWgE5tYeiSWq
vsOYDJaymsp17Pl/X/+guALGPherroaiXSdpd7odaDl1p0S+BVU/Il2r9Unr9D4pc3eX26jFb1+6
BcTfHvVBig5Dum8zjhC6iuMETs/iMkTMpE72hO/flONHlDETp1vzUFgEwCnyPzc5/i/awWrhUd3O
c6TNLash2ZY9ofQCd8psYtPLprNbjHcZlHLIiWSFSslttMmD7u/h9nRhZOQoFPgOymc+Z2znw/KX
3A6FMNxNWJZLsysmKHk5wKrIt0UJdscy4YuWcwXJ1XwJWlb5OOQl3A4+AV1/H4X/9YhfRiYxEcSb
LNUDLAZrON0eOfBO/5ent2+YEBOK1KsPUeNVp9tBLBCJrCleI3I5Ucrjnrwd/k3W+/fXfBCjqzSO
nDWxdNA0BACDGLvhCgpRvWI5eO0i4sXCGf+iz2bvlC0MwhhC4Ror1wiCQI74CagkrRrSbuDn+AwK
wnSYutEa9VnbbXOgDc0I1N7NQ/Xm9DONGsd8hHFLvnFYV+fBwqekJ9aLaJnBGvCL9pDRGZTyXt0O
GDDpE5oJdNzlLemKDE10HtClXM6K25+TIQXch5TrpgGpz+92Y5J9mR3ELbePNs1kDX9dwH9dxFyd
m4qeIYOQ8IH2GmraWeTbKB7Gk+s44wmhC9LwYCghj4I7TtMiOmZ49SiRWLQLyaVmlyYeodvzAC5v
FHb50R7ScmPSVVs7ABqKJsDP34IvE6HGO2Vzsnf2kuwlo3IXh93LzdlOfGV1ui0Ht0f/7WuRx4kI
3ouJK+dFpyvSkVEbXEC2odZdeH5ZlZV3zAoDRZMZaXYMTG02o3Ev4f0w3aUYsyvnBQ5Us4Nm4t+P
nr3rKHO/mMEUG1LLXBrT0OeKMByOQ2Pg+gitSzcmHS3giK+L6ODJGdQaKp4FubJLxrj5ERQ2dqiw
fSncFqFyL/JN9hy7wfhUqjm4lmgMKmH0pxShIApeZksOI3GgJ5baT9B574cGj5mnDZK6fY/QJWRQ
zVbZA2OavI/pxdruneVW+yLz4ocCjwzxXHahN3ER0VJOl3IFbT2KlwHEuDS3ZDqZmz4fhkfpupRR
lhkeYm/a2bNRPhQ4FSfPEw+h35RrO2B0gxJ/wdHVH1bgYJxvltU6hSF9o8hZ6MRW1iSq3V9iHEGH
TGd8e9MXUfCS9+mv1gzry+0ZvXi2gBWLCm6AbK0C13kfS2c9GdL60UFH3wrHQn1hF8n7iEvg9nVZ
90wR7Ng6eiJr39qi3VdV6j4FQ/XZTpG9CTJBT6nR3sGeEMDYM+E/ptu+O8z5jzWuCtxHpXqviCvc
jFHJUGj5Lm5mghGBP8MzL9FnRgQb5FZswGtlH42do32XHhArPwi+G4eMdXKEyHetsr1p6phWzi4p
hvFJXzMvVfe3g1B1gnhiDMAvZigl6sr60kaLeKBwX6Iu7CgM2HgoN58eOsbt1B5vjTb8NyTIyaEc
sguDFLIZqth+ICGu207JXED6BSrdOpCuGdVnJ4WZ8DHOW2w3SI8hKUzVBu2X5q1WzXrM0wm/gInM
DdHwSc6sQHk3tUczdu2DKnOcUx3xSWVdvwU9adVFomi2OTiMbYHozPedfse+Qa9M7pXfffQcZP0h
qoX5NvrJCfxQvE69qHmR9pjDoO3bNQou+snmFZqPy4uQS7qZhxIXZBeyv1FfgOKMWy/LsfmmpBrg
KFOPbVN059Gqwt8iw9GqFFKiraW649A29VvLgKMD6HDvzCmir1FcvaB8YjJlvySx0C8YJ3JJMnoy
aRI9xk7dl/wVnpyKgxa6vLtd6QmhNeek3Ekoh3riZ/jUuNWVT3mZdxdht5fbM0si2jPMhsmNxBkm
ongtwjm+Pxhj7rzLMd8T7Vh8Y3qY1mGfRtc+HwkCr2E5OwyXLVfIo/Rd+9FdDnM/37kpffTCdIhF
oOpb2w0nWZDm+gHt05pkVZaflgi6JPSmRwHQ59jHi0uKRNWwQixSTgy07ZC9Z9iX4sOmWYm+11zL
2oq/fcVWIiQYtCUgC92VtxmVcgE4RdVLENC28Br/R7S0EmhV1ncMiHBLF4G3q+EQMfqYpp/AO7f+
HM+fQdCjiMpjIsd90W1qs1KQ7Cb9rAuAsV0zJz/HKNn4tfR+Gym+QXjnQwRAOfdh3+gtC1n8iQAy
2hV+XJyGzgweuwnnnzu+W0EkXhvXTBggciOwY9N+dcPmn6e37zLhZEjqslWsVNg8eyOL8zg5H7h5
5n0TRkhWlqdNO370rYXizh7+KECg1z7G69cH+T3hm8jfUlz9AvjayfUwSNO1LNZeGzErTSb6JrR3
Te8nMHD2xHkavzghgwCmJNMhMn35NFvmMoapYBSKeXgp9y6Z8X9M3X9jzweUVU6YY42xuM8jdklJ
UBqrok2Y40xZyrCBqIG6T1+dZPw0s4qo2zHzv2zlPza+3fwevIrRTBhC0q8ONH/Ip1AYy9zaZVmu
clqkLhGn2RRBYJKe9xIu1sCUHcHekLO9iSDQbcXYD/dJbn3mSTQfnVnpizNLXC5p/Vazshep89oT
nf5ccM2XwtH3+DuA+k++deQkgjbu+hV5iVmx6VSnkfB77rnu9XPV5C9WI/Q2XfLR7Iq0Cd+mrlE6
eVIGOaUtZL9DNNf9Oz/zkbUES+uGC6NlVIxfbsZurulvkV5MiQY95B2CrL9y1DpTwvsQTPiL8jg2
pnUvGrXHKW/uGicEwkfyh6CVdKDNlKxdb3AOZV+ay/212ho6c7exTV9GhLm6ZypMwdjbRA5lod5W
pS2f2wmXiqpK75RngpmeW8mTzrroSPdoBj/jXtLMjD/jCAv7nBvfsWUwo0tHaldijjYTK/JPNf5y
yJ2NQEnWF2EQ1Fm2vQXau3sbjQVVXhXuXdopMqut9jmP6voULv1Nz2/dL/9zrOpor7RrvQyEt50D
XVhPJTfPFatpzs63FK/zLL/S2toYhE2tPBJESL62oyNxiAADUmKK1Uxjzq8aTbSB8OHpB1Rn2s/3
jEW4iZnRdIdUhr5CUsk906/q4nTBTOizcUkRaW+ZF9dPdSvaHQ5STDR/P0GNGUJE9otXkNfhYyz4
Ukm6Q41s7N2BwA+/Wt4VUzw3WSKOZpbX5zpkjmsB+BC9Oz7F82hcLd3vb89cEh0ZsKZ4tnBeVN5c
xiSgw3+XifiVzdWv1rXAivPpg1ojGC9X8mtAEjuvMrZia4lj4qo1g4ymmV/ViPCC7GTnM+hfyxg2
vzf4E4JKZVyE6RRnuAaLlMg8K5jB/xzaai+N7jeTDEzgpJZQcbK1gKpxNqrpLo+t9JU8K3kmFj1e
xRgw76esC+65KifE3xZeejRbv0cXOioZ9/OBMVX6nGOqapV/asFvnOCNPCsRcRYq2KeZZ2PfKjOw
9JRiiuyn9RyCEAUBSmhk3NirWzGtik6fw9wmXEwFz7llIIBJkoeuQPYweoG6skTJiuSXgbKqXv5C
9E/GpQnZYDXDNh1e4ZPinevJlFZaklnb9O5bG8d7Mk1m4las+sjQGLdRg5MpKflZ7TbBiV/3mpnD
e0JR9WaPkYA5Um7HsKk/l8njVxI35cZJB287qYkdWsEAgb8mvzj10K80/YWTMUx679blTzq89zpP
7MchIwoHmn+6qRWI2o708JWLV2ylPXUqnUa9Ee11SqICK+hymfSqxAibNONjNrnfZk00DiX88IjE
vjg7bO3XYWwlm6hSeyyRy18evkZiRF2EjvVnuOwojfHgYYYAguKsK/9RCGwwbd/33/7CkSGrbEu/
KEceZCUPM+HX6zg0cGvO3atB7BiM+4RbHQEj7lxFawKvYGyWWXrnKvHsSKYsXmLM97ZBhNWACPsQ
BWO4y5l9MMJXX8XAEKgjVZUeDVM1SxZ3Ayirk+0lT41fJxtoUNXB9fthXQoW7Nlz87NTVBPG7kge
DTOvDsq3LN57zOuEPQ7zKlly7ZzY2dSyyt/d0qTFQr++1Bn3fE8H3yY3CzOOiueahJRWKnPj9F5w
n9hC7/HH9uepSqIzsZ3E/FTMU+2OWZbXfxZVEzG8LfLzKK29CjT3sCT6cCM58IJDVN/GprJqdUlS
Qk8BWPqrRvTlg526UD/MjPmTRSnEn82LEq+RhpibldFjnWbWlpeeb2lgWU9Fk5pPXMDtiG+Ryajj
UPg5LYBspOJFGbdbI1HZxpt7i3UlDvcxVJ899w9kUZ3dnkWj23OdcJev2ukYIcDfs+MICcGx861Z
5i1JYFV7bv2xPVMrXw0PTVaoh9exzS8wJMWRvQnJ4A70kTmNxZltFnc39RnrJiVH3m3OZmZc8tjO
rn4GbcWYnPhC5wsqSG7GhNDgaC+0OuOzP4JBNx6IlLFIUONSzumGvbekTKRl96ajXUKozFUD0bwa
zWwdtRtjOuRLRWYhpwWVY9f5dMUl/RIlpnyBuWIhLw3e+6QlhKZ578f9SOvkCTA7DWCvsffAniF4
ONnWr+iTSOug44oLpp43vWjLfWSw1Sncvc244ofwmPimlfvD9brmKa1Z7Qlp9L7NhhChKoqes0ku
8B1sNFHyI+36YNe4XnnQkR7fNbqktByDdVE4+dEwHPWcuZywjD8O5BMrcmNdwr/tQjSoXcpn3g2a
Uq2OzyhhiHn51t1S7oofYwQBOR1DLLBzMJ6SJANgzz6ngpi+Zi/TYirtUJBnJRI7aZ+7eJwxfvBO
pFM3vmM8wf6LnoIBkxzf2bMgpAzbp84hnaiOskdqCHANZRtsvYo0KpcGxtI7iC63QzIKfm9p9ZuA
1L3W0fLldiCHdTPZLRjhYnwfCsRQTRql+4RgwSjyoEkPhnkKYZRcVMjt2MEkhyBPZ4dcx+YJeIK9
KQoyX+lUPWgRfhiucaAW79lasRSkHeWr3/n5tfxhTyx3aUfqtOP51U4xzkGQkhNfnPf5fgIdwic7
ZS96ZlATUAn0hMpzl7KuYW0UdOwdavWkeDGCrDqbdGvTCOm2pqDBQ0nGYqcwzdZtfbYN/HlJZKIh
Hxxx1Ij2Sm1Zl0lRZgK/btibGOkeka3LOUndNg75I2lX+pL2wV3kYfa1uwqRWcHA2UDUIiXabF03
0NNofAeKCy3rxcnJEnbX5DdtaWIGTz45C0Ee/VBCBm9dJcEMsh1BI1pB2hjdcvdGkV/ibsnLewQm
217aw128t8wquo8AZby6cYJp0xwujb1MA8nfvm8jRx4bv/yw2ti6R8dyLnXSHAUw5FdZWqdybFIG
Mk20TaaRIE4/Tb7H6aTT/eDb4Qs4+uHFxp0OIfwXcyx9MchMeqQCLpjvBYBCQgKKi6KqMPukzUUO
DF5NNQi0WR0jCFPLdanIUs+qqV2xeOQHrYOWDQYHDzv7SovxjDOoIOSvTQ/sgVBFjyPts4pMGzmY
7kus9X1UOsVXYIMEIrs6kW30XIs5X/ddVn3CzmWAI93fAsW+VwZQbYTLLt4N9k3ppydS0awLbSrz
UjBquSDH06ehNSDfN9uSttSn7BHWNjpOzgSJv2t6wgcmeLT7KN/pOT8kMCSjRhQvoba7R0FaoVuU
TOnZhxZQh77IL0RvZzAz7iwTcRtT0yO8YlpGTSHeTOJZdslk0P7PXBgZHnKBEVrl81BYtOp99Qu8
76uskelAD5kpX1W9Y6jt7OjrtZYd3imr958LWV/irNjStHJPY0WTbGrBiLisdCuaHuzezEjsbLo6
98QrR9QE6t1TlXN/+1IcQ2svyZE7uHVFz5C7Zp7AU+W2mq11PdDVRGZ5N9nuT4eW1rrqjPeimcdT
2DXDQ+JE44PlklIbYAFkctMhImKanLo+uv/RzN+o+K5YlZpNm3TY7AKTUCGElwem74LOByFxgHnu
QZQ/at+OLgN2rSdNPwNHo/EqgdvOynV2WNPSnTAEgVldckbgXD95LhdTaVQb2wCOZgc5Q5GJ5mRJ
U/XgWzHhe2Flb4hvf7XnnItvLh4anClbxwlYY33r1UuS5hBFGRsGa0nxmeoDUzHEiMAmt1U4R5fc
Cf45JEEbnLJyLgrWqfqrKAzvfDsYmMfXCb5AWi5kKSHHpo1QNc+I/a1H2VXZwUzgCNdR7hXYt5MG
AUTCrn30nUcChGKv1Y/pcmiKVWMAZTdkQ4IjU9WNBRRsMLNPi3wZAL5Wv/Wm2Tppdiu0ukWKitNI
0dx00UoUaQm0obO2sOrcdTvW9n3SYjnH7acPvUHbcBqMYa+mUW5bOqkYeEqfDMTY38HQee486Z9p
afvnAL/7RqVzszU8zPNzpqq7xCjnZ5W+gBbLCR9P/H1fDO0L0hAKeaXttaHJVySn896Z4hmI/QhS
OUes4fmqAAkRnwLiwx/d8ouYqugy9QvKaJ66+yHhwgzNV9F3+hJmSK+yxjaOhhU9gWmX1xFiz8uk
ud4TjGJ/62rS+mZSrljFZjRwuv0RNP38OXrUoG4o0t3tKQKRO6+a0YjTIliRxxef7NFy7msB1sCx
ZmdduvWHUFo8DMOvYbC6h1lFWBkq1EAdLdgLtSSgREl2zzDlVKdBswE0fgCcGr6nztjvssE0j3bS
PXChMcm3zX4Dgb6nXRHKvbWcqjExykx35tPQN2ob9ssAOwmd83g7jFe6PuQWMVqtyA6RZD2H3cnL
bPNaDInetEP5VtgDxvPSF59eMx+KWXiPjYdxoKqOVSW8X04UoSvu0vGJoLk7dgfBYUhM5LZVlr4y
DgyuySIn90V7clv21r4TOE8lCCUyFNZ0WuNTQTuqJRVFhilaSFETSjeNzPjt8lfSLGGXibrm6QCj
I4r7o0VD5SS7fiUcO3hCNw3aP4udw+0pYq9+I7HmPsy+dTfWJZq1Hghi5nOtCMO8oGautnRKvTUQ
f/NSmb15yUkEWxUpt0SLgMbnsfssDDt5sqVSzxVbZCOyP0vPNF8Tj7ciMsp/Ht2+ZvQ+mT+F2Ett
IJ/EdAVaNrjQRuk/54kWF3BEhE0WiacjmTSrqGLJANC1w4zaMUKMph80Rp/F0I7PhMgOtNEzDAAe
guVuKNp7V9nJKs1nsZ5V7746PmLNqfL0B38Sg7Ekrb467b+2EXFHXOr72J3pL5r6oZuxnzBmoWzX
oTev3Xj0vxeXrJ1KFNpxlB9zE82TWSLeoRsXvjgK7bRN7J2M8/EqTMxmcaIW50CVHzHZQnE0rfCU
7XLhDHdp3pfEBnXhl3ZTtPG199GnrtxV2vs1SDq/FhkXl8pGgEXyhfFECxkyzkwmBsLF94jh5Lmc
+RUD1fjR08gTqsCIHlk/kdtn2Phy5Eb0KBkVkD4ZP98OBhyNVTQH8gQXqNnMMpg3Qy0TwnQ4JB0D
jiYWX7cObozO0jKiiAC67rfNEnlsogfN6nXIjLE7pPRfmaf3/jb0GDMLw9hWTNqQV1u4IJMmRc1u
FXuUWARrhgVD3R4eSoNwhwIPRKCvpd6bqUH/yTHcvcfs60AEYbPOWsZ4TRxQAjGZPPjfeNCCR02D
a61yv9gzDlBbljSxrlwayrAh3KU93DiD/f+JC7/ZANJbn+rf//mvr1/EzGzYFbbJT/2v//H3W8df
//kvKQNMmP8X4kJVlr9/EmbT/R9+7B/kgrT+AyyCaXmSHqWwfYuAhn+QC1L8h7RdaZqAExwL7gKO
zn+yGxbkgutaWBFZbnDUOpipVdXp+D//5Zj/EfgBBGq2KrfMB+v/JbzBl/8tu8FhfkE73rQJgpeu
iVH5f7eVujaeZ49Y80NLdiRhCNG6i5o7J8G5hK03WLtaf2jjT9aKJ9/s08UMoDFQUellqQfBb2FI
JWip1r1fvoM9vDe1/+L3fkaqVx2e++bP2OV3ve+olTS8K7E6BHMnrBl0JSWVBJIOGrgB9/CV7EMK
/cph3faTdekxTijn12QZzmIGvjIDe0QnA0RJSPJts1e86I+5RWaPGQ3AiVDUyAdzCxxXL6XeCgIi
1F+ohKuF+jsM4CCsr9TC4TZxKzTH19CfATEkzmMwPfV58NIO7saYy5d2jv/ErXf13PS7G4J75cWX
AVXyqKH5m+01sxD31hrLBtnu5rru2485rl8w9j3BdPtUebufzHGrTOTMiBJJZY4fOpn96VtevMfN
mv7ynyrSAtAkb7P07Eevds+0LO/skvcpi3jNkWw/6Duzbu1EYe/DkBYkqDpKiq1pOXvfda5oKz7y
PtxH1mAT30jnJip/iSbdtq1/TMgHXpHWk65wBGzT0K2xRIbQEQqxkjn0Fm+6gFujmKDXR5LnwXcc
VC9Fs0a9rYiJqgn5TPODiRY+sjEVIQ3ZwiI8OqP3I5T6Z9jyc9A0ka+mCESHgplW4dIPY47k3c4U
WMlA4n9YsJhTp2UPEmMdoiI/emzNF/joIwaEmY+TsFZ+ceqEDKaWT5u25C+nfo8m3ocaofu2Gf33
tLMJx0q5ozOAe1RRc3KbsV/j6+J+SmUAmOboDs1m6EcEJNhNEjVcuxI9nABz1zUtjWS2bhsc5a8Z
ZfUKr6u/Caryj8J8v83ZddLouiaSU4f/9hqb8aqTCwa1ku+t9vszdevPMIeqp9vgJZUtq0oEXa5a
KfJoZdwNqMHw5MVFOu8czRTfktOD0Vs/7fanlSXGk63CDbqHGPNJbTJS3zSBF4JzPjmzme1aSQ1J
z2PwAScIxWsdXHnEH3GM+3J9u1jCIBjXZtyDp7Oc9Wz+qWVvbqiHHmnwJuvWDF6aMXqn2LpmCZ+v
xRtkuo80iGgeWRE1bZnssolOucPdJW1K/sx6h5w7Xk9hPR7tHIErkaN1iRUGJCmxguAPn0xcGWvY
MVcgVLQPGiRPefCbwUecFE+1vWjspj1ptX+80BtxGy4XXpMd85j2S+G613HK/oxs0lY2sTSr1q7e
3WEZs6xCJ+NKMN8txC+co+Oqt1AT0N5zBk4RalaGNQWfVVSi2mEK9UHj3N/oily8pZuwbhX299SD
orFYWkHPUqGuDS66tW/um7q4QxEzkkz3IgPsYn2dHSJrPs3Zd9ZEdJYLhqC812Aq/5hW9MdprQ08
OGqDFxr5OyuzgG+w3fAlF03b1yT4Et6bVcWxcUaDJ+FZC5mh4uD7np9+C4s0V9ZGfzU04UfZxtOh
4yOUjnyxW8HsEz4J3wHGhs52RaM62+Qe6yky5ISkrgEDHn3PQKoPmfHvepJ5J2vtPlbTHVtPhgAS
I3L9UNasQAXF066helnVWfHNVtNBYNkQvMvCsuQ4ryEe5PYiD4saRqymWNVm7O0glD919BjXKQro
Q6FSSIs1o9yhZe4T2Ms129XYJhNqlpTFsmrbL7sK/jBXz4Ag5BtMqOMmbMBQZXW4rxzj7JNnv9eR
eFjQVi2ytC0dhWQdxG+K1IRtJpkDTYOACM5snGRUtWlUFzNvp12QJiU3g+wieCNoOfiXKDybCV7V
IBHPNLO2oybFzJ+dlWNl1cZMsz+iKkLUuWW162P3Ohh8gr3jwhlDarPqkY6uYnjJaIcOFcUz8MVV
czGLdsCpSFqHWWD6CGTF8lYMdF8IjmYEWO4HbHdrcGHb3mLo10NIXQ9O8GAJjI/i3lhGz0ZY3tl1
+DMjjySySHeI6/RXV+Zsu/m0Mvdj0AN1pszmXVW3dGam+ruGxbYqlUu3lmg1T8RcejlYBcNmPuBw
uixrSaTsx6nN0k0U6CdmEc9m2/3CHvbaejjBfa1ZLLzoQWaL3x7WRnDApB4zm2N04u0Hh0DjQk0E
ScjqnhjGnV8MLLel05Kw6tM4X25YiNrwuRm80MpQIVpx4uLDQPQ0OJJv3Ej3eKq+ZFf+icllT+fu
s2o4DSwr/2UaXIsFHfU17fN9AT1qmxDeigmGQSEBliv63OcmDZrzqMK9O7r7htV+QlZiRNCAaXJf
54Ec6IFAoRS6uxn29rqJw22XuFDE6CuFs/kb58SbP9P3jPPpcRb41uay+Uw6GJg1Oo+VYZG8LUYE
L9LjWkby3XJzolWuwPzPpc/+Ii2+zCF7B5l7WugiCe4VUPec9uZvit107Yd4MJh2rjInj9a4OBzH
6dd9fecOtPMrxN2tq1ahheCzHcmVHTwWmyDzjkHHT0uty52laE4UiUlNq9ZGjv9GRpbedjUfCyXI
iwJ7CHxpmX919iMhTusG/NtuXhZIb/TiVU/XbWUKRMN5f27GcNVEYINwskEMpu5AzIeUYXIkmp8r
ruo1Kcd6V0iEmLfbIRePWFGLfuTL7itNkOsZ1h5BMEGhkfECCumDVkZG86yjMYB3uHWdR9NASIuM
cRd03CljcXFRobF/Y9tAKuOzwaxwHQcXoSym/lVuAn03Szpy26jCh7VsXZLavlDHGhCMrOs0mx+3
MycQBFX7SFgxc5ziEpmUHI0lfTQPdk6JEDWbMSi3hsL7Gr4zEjnkSM5X0ZVgsowTySGrbpR6M8bh
gz0P8Uan6NNjpjOpxSS5ovJqk/K3P1jNCbsw9lKTMpEccMCQMcL2EJ/BCjzxW1GxVcoMtlletnMD
egCVTlcew9adtpwn3nJCdTxPnwEb/3No8Jme26FXK3dC4de2W2/sg5Og9PN1bR3YgX/GDa5HbEsb
pYrb5ng4tS3BxAOTtNwcNzEdM37lkxvLr0i6YPLqGhkcabrWKSJ35vT3uanmfFP2qYfxnGlejH4o
pe+C+dV8/rcu/SZTr+ROk1e/pQSFisks9eR25j/K23/rVW8a3HCHPoMui/M9WNgFpIG0z4MCuvam
gYygBK4Sgrt7x5vcXaY8fQr8Fg8DGqi1IdQ5sFtyKTVWqME+zDLZjsq5WkVMWE7iuas4g+jpOA1m
35S59b6wwfQ6Gu1juUiBbwLfschf3Raaf3P7BsMyZ62T1mDnTfd51hY2sCUOjlF9alFAB1k4HxNi
l2+q9Li8YnOAsGNHgJSJu7yTnr6ru7hbtznYHsrf6I5eOhRT29yLRdru552H7UZsY89hTktTHkEW
mZW/0eiEz8QdsAEL+p9V1fZ3sTT7u/kxj71r3ZAhL3Lfhf4TvXrxD3St3kmEtOIQ+R5zIoe2TcsJ
4ytzPOkePMH69pD5ElscL/9ze0ZyPQDbTs4ra06fb5Lk1GrH0+0RYaFuKaOzBPp+TqsE/aotP8me
BanLyYpv1/uQpqd2FYSf002bzex6ob//13Om5vbWK+NfN5k2sWYo1v4+dDKkiCC4wb7y7xhtbZ8s
I6QJm8cIugaVbNjm4KgffQwrhX3XVD2WyhR7SuSWJHfwzB4SyqkgQuUx+n296X2MULeDWr799+lQ
v4kkDHceYe9bChUUUIVenIfa2toDzg5Tej0Ksp7aULIJyMpkuPPCWK6Ejc1maqPrLVT531nHt0cw
EuSSnASsZsk/vv0vHTJ3VKYn9ELO9vYVsQQkQxDg4m1r6OvKvFjCvYRD2v+uebH1aLafmFLoFhFt
eh3CsKCi6frz0AzeZTKMu3TJCpmd4TnRyrjC4T+XA7K+Rgz5uVnod4Yqccahfd/fnrpzfBVFXG8l
8XNY4U37JU9S607NI1zaPodKYBUg4gI/AiUhhh81GGMkq9kjM44M9Mb4WXSyeKu7wN3mJRuErHTZ
nkOmFh3vdiz/J3tnstw21nXZV6moOf7ABe5FM6gJCRKkqNbqbE8QsmWh73s8fS3Q+Ufassuur8Y1
SAbFlAUSBG5zzt5rWw8/1Bduv9Oe/kfR57jgi679X/9TrLvxHyBQ625dWqaDcICLxXFNqgk/QqAy
VzMwDjX9ocvbwjeC3bpXjdPZ8SitPoDHYuOAiT8eZmLJYmav/5fjS+HoBrmSUBrfVQvcWUJ66Kr+
0NrTo1rq68ZmMclG0IzTVxb7RtsSrGFFF4FY/D8f+x3/6vtHRxlrGZLWiuu8OzSLfw0yfNEfspl9
4rphbHv3YcpmsQkl4BKpH7B2ht+xdv+fNvqX2pcQ+npx/Z+LX/usbOLXlx/rZf/8m38qX47+X7op
HEYxJUDeU3f6p+7l2P9FJcwCZwrNTHfNtST135mlgsxSbnTU4rqlK7mWxP6pe8EnVZTQCBnVLSoi
lqv+k7rXmUb4443kWiZ8OimUMnmqr2W5H2+kcJz0xanK/qDQbHg12skbLSmTU1vVN92ElsSCbOfH
ZCzSi9AFJmVAJiWGpKS6ldUSnYyeJl2Xthua6eOWBPfiUtE+qtETbty+aI+dGK5ahZULKEDtu9Hw
t5vxHXBRrTU7CooAWanqWeycf/4IdU0Be1gmqsd8Vdu2Z2Ov5QQ642PYFJg1caUZm961X4nUyv7D
geD7wcl91QEbSr6SdwdvzATuQq46v6mjvTOUfp1BzWnmCAC5GMluCm8qqwJbhVY/MEk7+uFa+78Y
CM/H52sDZGBzjf0SObuIKa1mKTs/d9pb+gipJ0Yxbltwm7kdagzOR8KWPSwnRDMp/M1/OT4F2B8H
4u/H59NLLm/DVM67zz/RHk4zxclXiqYpG7EPYYMG0ZxpfOPedYgn60IPT+vXhrl1i9hLbnK2I6x3
crNF249O/s9v6ffviC3jenMJV63gyx/4gB2L6MCsus7XSvhXIpki4IWyvvzzUcS7ejEfHG2rAATs
SNrajv3uMC2S7Haog96fFoEmBt3mjszJ5KkKxm1qdaR6hEVwvbRsDIxBHHpatbd2Q48ORYlxWZkY
eLPJsk5JLJ3/bIY4vzXB+GCYZCHr1lo0//EMqHowzEggJGrrVztgC2Zp0VdpugTBBg+x1PWtBfX2
L1fCr6cddb/hsr5xsGYzav180CBiG+WYZe8nVPS3NCSzbaW75e7Pp/13Z92gEek6to6d55zA/MOX
qzutkYiUROMWWBS2ZT4GZk7KtKao/3IdvZtnz2fxx0O9+4IBGYd1qLLed2ZqVH02eGGfvKLKqzam
TWV4pmwZR/NfsKJn7uoPA/L5sI7tWGiKAVwCuvz5PM5Ryk5k5IY2bB2zrdYVBzfXT11s5/ulMtCN
uDdIc/urqhofOkzau7keDgwNdIA1O6XfqczdmGi+NlrGIc1scG8wRwd6zJ7TDyMcsBR22gREAlP9
bg3KawB9+VpgXAUzheSiCd9aatWHOb1tnHLehqkiYx4t/6UDaKq7E732WdYqPvz5qzXXE/ruk6PP
sukRoZcxfrlsHZr1RknWjJ8ZoAnFFN9hFYETGPKptGi463QCJsZB29mD+9BmkuhSSfJUMdgkGEFZ
tYp7ABL1RsdcTsEaGKlTjp45J60XxpQCSWHeGAMgtrZZyFlR5bVjL4eKNS50XQ+zv3mpDAlpq/0a
54W2DZ1RPwQfKb4TkZD0l5qRPP/5I4v3sOD12zZ15q51sFL89+5WTdzMSheVdT6793zX4/sd6+Tb
VLJsbcfHhaY/OyZIkKNS0wHjCeUf9TYjX9a7eF8hFrkMy1eEtdqlrn8yYovUn0p8Ip9DgNJFve8q
sbd6VSJXtAhayewHtw8Orv4l0ZzoMZ86dtc28yQ2FArjjGbkhc0IE3WaSR0kFbftNr3G/5NJfjcN
zh2pNI9dfylSeiXFXIPOs6+MThfHguCj6ZQsobs1I9vYxGON42S4gyX7SMsgnSiPlHmPXVHe67p6
JFruvkmUOriWRoW36Hfd4AQY0nENoOlupGbvF7syvdIYmUdl/ERZ3xFE1HSUkZzw0UyQc9vDTWPR
eYlZejvz+HWujGqrkci3E2Gdc+6QNKcXhnNrk+SYa4eh6h+krrrtqKEzG+NT2sp8P1WPdcx+FiLM
WlTKLqRed5sEnsNmVgR0ZIP2QZSw70r3a9Sor6Xd3Cr5YJV0RvJafTaEhZBGfrRznC+aOx1zYVn0
VUxr0zn8EQCfj1aIlCJRTczOlCoe4xUMsaa7IVnxL1fVrwOXoxSrVoZi6Vq2/W4EmcjR6MkP7nzU
lPsqn3xnIE5IxNNDMJG0SJF3G2TE0/35Wv7tURWzrkLCvE4EP49bbsPV4S4p067+1JrjXV9mbz3N
Q+CWj41Mn1PX+vjnI77fBHLzYEFiJhCucAHLv2/ZtiH+KC3rWXvJoSOJKGdsS1Bpde2ueVH2GnOj
n/QOXUellts/H/zXRaejHGNdnruubprWuxs3JJQvGYeSj2uXH4G8oLpF5SSXVIPVb1zo3cHWXjWk
b385zcL8ZZTkwEheWeeapsmp/vk8A6/VqEVwnmVvX5OyM+zMnLTELJynI3UIcIqQBdTQdRRFluuW
wROsYfZiDU/ozcXf3s2vsz7vBiW9QwNf0MV/927o5S3CwrDrT3gFPX0dNsIq3SF0BrLpzNyZY4tt
hxoUm9PyBq8VUX6oyPJofABYip2LKuufv5n36Qnny4L1sECPqEwh5LuVSA17b4kHAoUMdAjbDAVa
ZUmxH+LhqQrnN+AwKIlrcmTZYuPkCrLn3Cw/zDY4nRYfVzohvD5Q47uIKOduUtQpVNorOv6d4XV6
+ABi4qpDd37NUmTwpxFOYZBf4byiYxBMwBb503/+SOdlzc9To6Nc9A/sCE2Xvdq7tUgoNY3MEbP1
wTFCvfG6sL8W2AJ2xdAzKdMQ2g4JmU2DKXF3ZhNgDlIkN5lab3zSwbxWt15Q9lYbayhWAxgqn6rz
8MG4pPCYnj1m2V7Hf+ClYWAee+k86EZp7wgXW7yJkBOcsJcuJeqDKvnAoTyGJtPqlGWHkHNUxlH+
l9WXfIdX//4tukKYJqUehrN3eHUUXi5pn2NLomS77aLoEAEusCNtPtDyvRwwL4UqksdohIbRF8VE
RtkbRDcPXVYET0ZqB5bntJeCycKjQ+Oec7PQLcF0Myblx3zC1Y1MlVAweoFd9kVzxscmwjmZFaLd
0R9g/WOZXo6Da2OsVERlwGmzhvTCCXEBYhmigwAnaWlzGj+pbLYZgUCeobf3Y2m9/vkCOK/6frkA
fjgb7+6zsctGGZZz64e9SLdzNjdbYxHNplyjECoauDvGhWo7wsa0xJozarTGFvb845B0N39+L+8B
7P98Mw6TNKOQsN8Pfc48yHFWfeu7uT3QdHNmIszS5z7ASlCL+RKZsk2yL05vVHQMCJm4yacyvbHd
6uhCvV1445cB7FyMli5A+wJDhrs2lhcNi/66xkkKjNIy/QLplgTnunzpRD8cXQILNuTnOUSkyQf+
7EPj9Chm7SDbRgNCNkGTa5c78VuGYHgb2AbuKRXsVW59zCtFFqJLI8VcgslHgcH6XT9GBkOUYzo5
pDXH3U9uj1xCfzZl8IJO9NHqE+b2yt0R7vPck+Bk1hGyuNrcyiZ8dQRhjn85t78O7ggfhZSsgS2d
ksbPgztIU6rbCcOpI9OXMOhKdDjEVpOWbf5lI/Wb+cti8SldNsr8VX2dzn/YSLVZaiEloMlThcVb
UtVbJOcHhs5bZ4zyTYSsvsgRQ8hCPvz5I/5myUstDL6zAWOd6u37jTPG4b6yA8XwXKhdDxxo0zuT
PKZd+9UwEUwsTuDZBoxtixzRjQr1eJdjcEVTrNGry0qvsp1XqfrYX6rJ2s5oXXGp7QNCiP8y7P5m
SWPp0iCFB/UZVbh356gL49qgUdv6RYQNbaxPZZu8DDqhwZrClx+/tTgI/zZ7rbPTuzudip/hopCj
NGe9n1HdQWsnUrFbsO79Nf1Rj7HfQxDjLZZ9GToBfnULz4DmmgeqDB+MwDkaLSqVka7SxiwJLYMO
40VRN+xJwzCRJ88PsaB5of1tCfTrfo0vUjF1Iumz5S+KubjvBoUzpcU8UnYeAJc14cWOED1hqVNR
8vbnC+e3VyxbJMcVlNuo9P18xVoubibwY61vFldjZ1xJyVGNAjL1gKAm4/rdugtoZO1vF6z9m2+E
Dgs98PULkY78+cBJK8JSyKr186V7Hmd5J2x2h3R70m00NTdsV7YiZP+ZThG0qxCVcKJaLxo09uFB
CHsqby3SSIe9jhhwWazqL1Plb0pRKOVtNo86N7Oj3o8a49zTwWlT7ihNvjCqDGt4UbJP8Ryyb/wG
vIAECensLfJYQe7dVzIkxHuh39MYNPGS7M2cOYV//rrOORzvL2RWyHxT7G4d+f5C7sIhMMxCRwPY
A9vW8zk6akjTsnZJvGlm8dqCod4mOK/2IR4Wj4XjsTIoIvaJQ+Z37heGiu/NafpGtN1436PaioIW
425xcjUT9J0TXS+MNJe1WwMdC1ThYwzSrwvmBTcRV50D+Th26ecvFdNEMbCEiyGZ08h0h+e2vioq
dgjxRIXn2HYdUQfq49Jn5VEzE/vJqMPXpY536QCQaSyi6SoTTGtms4DvrzwyTMP/fERGz2pZDMYk
89ji3fUdaU48q8Kq/SFUW5Ps8l0voSaPRR9ty14B1ujvLK15S8a/FrF/s9ZCmittnDqCALP3RWx6
fZT7G7tGmZHZh0Tv5SHWgoC+mpligYfSMjbNxYBD5CIDrbPFDawuotn8z/dU7KWU1K21G/HLzFCh
5uoqR9Y+/MmbRua40lOdEImxKFEVipfJKRBdlAUxFUb7l8v1d5tJDk41l02MTS3/3V1uLEGYoBUB
T2STVNqHkW845ZekCsPLPFx9aJq7ho4vx2QI91VUR3+5i38zyrg6JT9JZ09ICEE/jzKslIrOjVQN
pRx0d+UezWCbOG27QS5ieI3+10/MVug3e0nWlDokdgKZ0OS9W244uDl7TLgcc8jdL6VxFtV11u1E
0WYfd4AViiHD8Fi7D5pydC7D4BUtDklHGNr9kET120R7KbAi7IArAmuIYyhOoxne9kaHbqYmqgNz
2baz8Spmtqk9OkG7reYG0q7eppdQTW2kcSS+QiC6N6LsuZ0HUqHbJgEs6+7B7qBwzfKRLkIJ4d7S
2faSIP5Y4GID7J2Hhxxb93Mq5ZfBitSONjcWZfZEV6FY/xDRPC+prfnJsBWGrn+gmqNBGGEZaY/q
KXbT5Ej5K7gKYoIJSiR8t0ofmrtlJUP2o3lHY6N+7BDaOStVb7CeHfOpX8QaE1RuGwwGTR8/2Owg
7spRaas4GkF0XrDndqLA/ZDY7rwJw/kU9bjkl1k8tYXAgDGb7segTQrfxAq/6Qwpbwo3e2Il00NN
DZfrydBPquoxhnXuZzZB6VVFrMWlA7cYiYFTPE1z8qA3Ibpq3MF7V3Tzp4h1Wz5304ssVcbYYaRe
t2hgLnUwmfPcl/dJbH81omr5qqfiDsH6py6P8dMS/3o1230MKKt7rWZ8sSh4M1jaeUm+dkUKeSjh
xcXEj2eERS2NF6fNjJQlnywEcGgNMhB2C0q/S1puz52W9Djk+en8EqFYDoQGmXumbsfXzOzxdVeW
gE4ok5xfEk6lLnAK+tkqo0jWh1KXw/dn59eCdPLaoQl8lB37JDXVJaVHXIbrs38fxjwcdtVITc5R
Vb5HuMm0Z5Qx0ok5voJSRK0znGsi23EEA+xBoeVq5C/XdvN5ssCRgS7rMIWPiInWZxgDs12WGWi1
h3C50cpmuQGwaZRBfXN+hc7fDPolwZu4pIeysXCZBur234e66Lcxa5VrfPKRp8AYrlas9NDOBd55
o5KPE4atA3gJf+xgcuDQxmyesqW6cIf6aeYb2Ee2He4yoYJ7iQ1azIV4BllSntqIvYzGMlmvKhj6
ldA+EN5yB0a/uyoJ2bkVDbVjN+78AHi3p0IVPIRRWl9ELeKA8485S/yrGU1W307HZtBybYOoY7xd
Y9txyJGMmuCFAypg68mJRJXgrs5ccC+Al45Q24OtgNW3T3QruZPlkNxRYBp2E0wsjwx7yu8WniRT
j4dTsJCAg0LYfcrI1vWrsrJ3XWEET5C5yHCSHWrKxfFba1qeZgBjmyQcCBDSguXJSPMLYPzuHebb
5in/nK0vSozgx6mH3G9Wtl+zfXkMA3e+t7oCOK2oH2vg3F6bAqerFhPPYtmvtvXWuLHa2ARLxDOW
riN7jY3ttDHm2441UjKbzaVdL/bertPPZ6GU7XQWwDvcgkuJ8rYLymtM+OGW9lrjK7DrOZ/lca1R
bowU+nGkwjXiyBT3ek7QizbcYg1vd+7Cx3aHwH0cCELEc+HYvply4CHuM28SY3WlzcZymghfa42T
aCB+0D0P7kCzEJA7yY9DP57QchbE4xrmddlynZQGwHbcHh3QUVQuVhW9kpA4bwwZKmoQpFiVocp3
A6I9dtRdTgpyfzc7k/UpT8ieaNFxH7VJaz+q6QmPTY7mSe7MSqNwXCSDH+S186mPLmqcMZ/p/077
qVm6Q6uF6Udl0WhfX7cw8O6yqlu2w8Swajpl+2hJ8nOMxkDzHSHFbZbkCUb8ZwaS7HNhBvx6ep8Y
ZXPriNR6ijABh3H+NPUjdmsnvormp0rW4gGVXnnj5NNj2DfBo4qX9DrpIISuP2USL33RZgB9VkPw
CNvbV9Re75hkUDJbwT0Kr+B+7iQW/miRp4wWqFclRnMwi77zFopLhwqz9KMbWNKLyYig31bO/GHQ
T5mtf5nGKUcxlrT3/RSJK1fGH5p2aO+79UFM1A+m0jGAHqT4pwdF2blwx4uxgI0AKAZZXN8l93FR
edaoAxhsQHE4k30YLfcjaIWU/ZrFvWikXCPSPoiV5dZ+44secfaOPZOPI2+B97MfV8Qzteqatly+
KcBX+U7d0aYYm3rHgGddKjJcd6qLI29aWYShU88352e4ahXa9GyrFi0BlGrSz5va9HbKq+jGyp7c
OoQMNiiy1SESgVU2xakyqNjYeOs8S7OMC0sw97q1uxzcObfX/FAvraJre7ZBAIi0OklywYDDJa4/
4nzuU7gFtGjbOyNG32xO0j7VhlOd8hWX0NrY8s6TXSn5v1EystEP4IWdH/D6PYnU1X29bcJL6dY7
JxTGUQbByxJ3JyuCQpfUcJ6Hr1YA8j6jzsYHOLlDe+zBR+7ZUUNGtomwkF14EjpCSwAWCTzXHL7q
cmjYRmyUjHfa4PqmWb3GafohTQNsD9m8D5f4GzBiH8kdMRaj3BWt5F2w7humdlfazmFBcQZ4P7ls
o/YZ5gl67uY1GS4l8zgbmO3UyU/ojz/o2pzBie3vWM57xYQkxU4N5vxBYcVnDanl8tLpu2dj7m6X
ce0qE+tHaDuzLp2lQKIkQUNpp88gGQ5yUV8NI/JlG/uTcYE8mmFNeyuG+Ho2nNelm6ZNQWyQFqLi
7G0igrA1bCcduBet0HhjhOWws/sFkNtcX7AZSi5EuTwR8HmL63jBhFMd02Y5mnN2NxQb2bNlyqrx
OCWygD4i9max+G2s7ebB8PFjeSqj5WjP39hx3lUm/dXZbuQ2ryQVyHw2OW0sWRUfqypYK+vpCZcn
2sjqMU1rjNSJ+pBICNh9K/WNgJrjmXj+d0Gue23sfHVIBAE6ngNky7q7wg0+YI+vsXzPkHUSViaa
nq9FRns7Uo2rS+cmS3pntyxjtyWZ59i1xUVuWgO9Se0mnkhRWKy9Khfh6c3MBzLF56LSrymVoNgn
gF03PBvCqOe2y2uEc53mn3FE+Cq2zEnDlgi5bNM0CIRnrcZFRKYSipByW1fmrd6g44QUSVKhSPCX
fDR65xqmE8VnxaWa5lkFQDxpdzWILRTxBchS0expVYESBLaKe8u4Vhr7iILgnX07GO5pthgSpP1N
61Cmlo75phWmvsUvjKISEGk6LHd667JDForodfLApAGvMy268AB9DebiBDMTOEi4GWKMtLNN08Ja
roAX9RdTFGEPMJF8juWlIeLHbgE0RJTmBZXAt4JSMnCoTdvn35wkeTNbWNojxgOwxwK1+9Ds05zv
WA6wpgbzcy0qBAYkJagPEqAdzejQxSk1jpM36W4DbQmTj1MBQNUUktKkI0ByX6Zt5WGhysAlhfvF
sF5QccClqRWeLwumVd0PTLvC8kRCAGk9d5dmIsHC6NNHJTTNt8fxpqkGkxQ15A6iHk99ybwEdf6Y
G3HjB0UGQ05fjm3dfy2YAJNqju+6ubkZEtC8fRzZXlFX0ykdZ0Ak67N2tTCEbn+Ep3tFOUf64xLC
XJvM8hTbbHOpM6qVCZw5UkMKEp3cggCeWrebHd6lApg2NWMHWi4A1ebk9GGDyqANST3Bar49v9gn
Zn2quhDs7OjgD+rrk9DQoI+VXnu6m9Yng/1NRTxBZfjI3K/s9YC1nKvvMupcTIq7FGjs1FAYL6Wz
Pb/3KJ+KvWknX2kNxKeEVL+Txd4dZXoLGajBm8551j1cRe1J1YlE3rfKPppp2Q2xc12m6cEIG5zY
QQ5IFEogKMh6kw+E7vbrSUgTmgtuAVVXC7T+FCl7PpSz8olY3eSTMR5zJPo0gdZfYBN44TQWUbZW
qwGg6g9zhWxkHAPih2yjPZ0f6Avu7dZwYWIphPY54YGdkkjUciKdMrJ7tnXjFKdYac+NFoz7dv3p
/BJb8Mu4sJPd0mCwLOvitORRcXKm5bOjWCyZPcIyClHVrrcg+ID66MpNsp7lum3LFbZanHh7xRHK
n2dj/jwmJIfGkZ6dSMLKTun6TIyRD/S6O6RF/9GBNbLnp3842KApOswc4qnIwELrjQI7tv7PJHMZ
Ks9PR0WWiWnYh7qYw9OcpriB1mdutBw0cKFLMMp9KyG9EJTg200tScBq6ueoaqf99x+1yM0IVySo
U0IeRUnBLs9BEqHFyen8MJNHc5rKZxJA8u8vO510NoWVNETvVBnAemm27DUCBIB9r100dfpFsDEF
2pY4F2YPPCkNh2szxWAZEQ5Ux76DP4Yemg7Q22Few7vXe1lnagfBN76p8hjICzs4pO/S3i6Z5sWO
7kD60niYqnSTkAS6r7XK4CZPEWy0drMPo28gIwKyxXHdZmkDhrY4Jlat71Wg2FwTwjNr7rIdU4yQ
kt4DSXkMYCkpNz1pWaJjYJ1193U2uv3kRNMuBc45jh0hJ66IsP5rdXGBvcslz2J9usSybE/cxMWF
dX7VDTVyAod5KS7Or/brb6lawLoPKFVoM3A1HdLl+XUzKshQPf+ebmEKRHCy/vr54fznz88IncZa
SPTh9//7/TjfH8//tFxR9sQtNNvvL57/UXV+u//+uaqxLQ+8dvbDe5vOb/78O9/fiZpB1BmL/f0t
/fshoiCydtMknwl3iFlzrx831RQEo4lpOgRCfzaknJ+dKfT//nh+9jsyPVKObN/3xeP5X50fxrAx
Vu3sf2Ps7bBVe6ARN+eXIMYsuwZcftsVbJWdoNzkZN575x//fVgSNtLlAsKZkAqeMqb3F9KdlOdk
5kUpWItHdau2LkZQrynry0HX5BUaSsurFtXu0y4BF5GLwKsmmHn62gucklniRuzepkR0WxBpirhr
6ysTEV4yBuc1Tf1o5sXiYWc0oVOIlmT7YroirwHcM03uPKc407Su8GXVZZsRgZWRjt9wMen+EpHr
bK3cNPzvPd3eWP/isHW5iSh1sM++z+1PrNgir2Egx8NByHObmwk6V8Ye+Mnf2qm7bpRxh2AF2ecE
WScALVNSsYdVtmh7fbE/u/atEiTkTvWXYAozIqHgSOMmY/cfdI8ZVB+tx6KZDFbs52V8jJrFIrZI
3Rcd4qJiqQ9srW6XGby1O2AED4NgA73LN0V3mRGosnV6fd4Sl4NTMhhw+E0bc6QJHJeu1wxFswUA
Desuq7/E90Bs7mIZGJvKhOzvhrdmOcElLN86qXagkMIN8+e3YRDQBDs2Ho7ZeUMrL0AJsatI6CJM
KCzY2FEsosZCRaxhhURocgNyR5Slc5mb1aepv+n14kOQ1qPfhA5OQkgRt3iavwxFAkfSqV+rsH/Q
unqG0zNW27iYTmESveTJXssb0nidVZbYS89owBzmNYS8snBPYYM2IWZtJIpRO/TGN6sIxCEaHiPk
Wx9CfGSbKg4uNfQpJzEf56FEjWTql2Ctql3qJvE27svY0zHjfE8wN6frpHot4V/tWrbAe6FCLJLQ
WrZERFmbQR9s3w2bdpOn+iabw3IrcAkbbZNS1hLpNZFt4aENlm9oHNNrWxJDIxvnlA9TjI5sGO9M
hGdxXj1rWdWebEmgRZ/0rHZkXV5lMbCjQQJdTGNYcvmTxls4KUof4EnxtgMFmHaLzOS+tJPg0BrV
C7tb6Dy4yP3QNoab2NroPUu+QqMtX/VduC0mu/EG2psI0kH8itxmQwjtb0sJbIWLKfBVc/zAhmb2
45VxjfWc5PbhDh2Ty8qEtQFSg5PVWI+DgbE0nTeELyJx0SHz5dpxQVC/jQHEH3OrqC6LuGImyivW
wSkl28BsNwuVRFRR0Sc7wXEFdif2zKRpLjvqQ+1K3JG502wrMHM7Z3Q+TqIiRfZLWvbNTR34SdAk
RFIa1wTrMeRPGmg5vbzWBeqPQZEr3Eak6yTzkO8t1UIHy5RLWrX8PGZYcluJASmKWe/3NHDZVmwX
ET+b0Aj3cdGTZl2ycQLopKNTKLCh1tmeqMCW6kdceeTHjpSxcKsStnOrjKzZRfwR0j6SY9+3G6nD
FurjzNnNsFb7jGzpzKAtnIIV90KLEKqgZGDO9JdVA1Zp5NNqnB32dVT0s+UNHvqLVsaftLJ668dJ
XvSCFGhW8pafW8i18gUcgXJzbiP+PZR2Y6eJ6GsUB/upUJC8upjwu9gFSTXigM7MGKxOgZwTKNQa
/xxfonNyvArBNlOnDPaymeZDU5aLT3waJHNjfI3jcr5jBEQIM/T9pqknEk3SpN7PIzFYzZJbR43d
nEDxjVktugmtujyJgQWYqRtPErzAPsfXcixFr1gCaSSDDsGp7pMR/3YS3XeT+Rqoq7KC20wfRxsU
1KVAJrdLKVxQWgRLLIq1WZNza6930WjW47GexA1BTGzi3CGnR2n7ljkjy2ShfFWvD+MKClYXdtHB
lbZd6Wt1Q0ZplV59fzAYGzvTfQvqiAUWTYid7o60/ohB5Y/ZdXRZFshUCNXd2rQDbVqAFAdxgasx
7U8twvkTG8rJMxz6F3m4xoybRUxxnZFqXU0avmrCIwEoGdAUIggrrXA2XUictm0frLnQ9g3QxS7o
G8KHX6TAOlqZVUybPDK8p3YorH2GCIvSFoDxyIn2YdmEyFwZrbU5oTDkjgep9y9zsURHOxj4W+CH
AzLPmFeMHa/uYOBWu6rHOk9QXQz2qstOsZmWmyKK91Yctl/HfPhq6NMWTxyzBrw6nNyFYJ04fysN
8zhbpj+ns0UtFB5yo4FWa2FcsoK9FfjCSQkhOhrp5sboISQwB32MjVDugRQ8L11yFQU0NcIxT3x6
ORqXG0aPvC8PIVWvPcqrZn5oA0bZLOrALsjwE8VGtWVxi3bHKDbaBD19sdzmBGrYbQy/6AzGKJKI
9y5/02R4vKk5fXN0wzJ13Ff9Go5lW8Sow2/bt8kjJW/MR+6+L8wbd3FclLUgGG0jzkBcjdcjaGNW
DK6zG/N1j+Vk84WbabDm++k2ak/dDBXC6JwbQOSHMCMCojGrr3HqctHJIb2a0vZjWiexP1N82Zf9
sFdUzXask0MvLhHGkXBM6HcqriLJLqTE/j6WYwpYFgttxqDthaFc9mMzXAzRRNQklXpYz318A3Bl
15qEiS4h+rmkjphiWT0MxGDs5k9YOvIPAw0kL4FaAJ67KADDERdbSgRsJDpeTmjEj0OYvo4irLam
sOSGe4IGT2Z+yTLX8OXYMMZS6zqIZgl2nU3YFA21I3WZ+ajWGKy2IfWtq4KjlpNXu3GmL5pyzRNB
Pe7l5LohHGaKM81i0GybXHim6P6uKQXoMHzrrcBtfltL9rDBbNwId2XKa32Z3N7h1AU/Q3v1EKpk
tfoKHZKFNRkHnFvNrRl8AB0HXpmcrywJjVs0CsU92vh07xRd54n+E6mk1YNKkv5qiuJP3G71Q+f0
LOtVVGzc4M0Ykvxj3A+ghisNg+n6I8q43OssI70wh3IiGpEaQ22H+3EaxRt86ZMDsLpxJ2+olf0x
n9twFQFSJbHZq87ldOPgycPe0LEnoJSkgiQ5GEY9erYYlxuT07xRicyPWcEScuYP+a6W7ec6+qym
4Ugq4HBXWVF4Tc/0upuq/CHO+gMlKIEcLXvrVDdggm3CPfnFb2l3kyDiv6zHLxQk2qs0waZF0uyl
GxUu/ml846qHGpLE01EXbc/dpWPf0DD3JjSzRhQwPklDJr0tlp3kwkKsG0aaJGxeiNkkFW8F+wQs
UxQX7oVufI2dfqfmAcZHFoqdjAM2uEH32TDLa4JqyOoUlAuDvJuOijQQsCTEDWFWSudlr1WRdQuC
zpezaR1p2h6GbvygpCIHPGl0ZhAx7KuSJPswZ3YN4Lug3fvf7J3XbuVMmmWfiAWaoInBYC6O90dH
UkqZuiHSKOld0AafvhfV1YPqAgb9AnMjlBKZfx2JZPAze68d7zHLykveUMOO5XdlxxMVUsJuz5KH
orZ/+Z3pHGXqXCdnsctOztYbe0XEfD9AwCXk12lxIveBuBRT9Im1joGo74/bLJ09zMXjPjcr7wi/
tdxFedcvhnISNCJ4oWGoc+YJE+zCagdDi7hJNab3gVOX8Ef3kSSuuzLDwl8VdSp2dslExGAFhtBE
b71EOGtzbJekoDw8IuU5znFub/KAWBSHk2JU3s5hVLVxiU87qszVKy/Ub3FjuWcHx8KqsBdgxFTI
XRmofD21Sf1i5USneIyUK9Qt+9oDzciiKllF6B3vkvH4ym5avfFZvJFEf+REmpB+eAODjyF+DkhZ
MJFVt678tEQ4HAeHyXDruKtOJxR9Y1pvbLrsdS0SqoWA16hZCGNri/5qATneFT3Am6X/PM+0s8hd
YRlMbvJhM2I9ikB+kOw5XJW7teKU7NwJs0jeg09i0V5QXIBOd2q6OzpaECOItZ2pKS+jxqxu0/il
LTE8sav2TpLsEWGiOPemY5iBWGpaX+/Gkjj2MXtK08a/qcZbIz6ZvsFEDlNlvFvkTOe+eqS6CXeG
M/3W1IqXEsDhMly7BGlImg9ynD0XJjwo8R5WbgjjPDQ+vPFP6Jfeu5X+rnURbqU76YsIhuCoSoiL
SJh5qWfxNS5xwFii/FaUU3sNu8x6HsbXGhwnxVlvXOM0yG5Fx0nCKH+fITh5FHHPeChPvOuQ39yA
Xi4KUE0HRQTirWi7R0gF81fnyieuDx7i4CJe9RxUowEBUTkZx4x/sbz7gD0v7vKFDLcOohX0FspG
eZPmg7XXpdDmIVKQZNU8v9Zxl15YUehnJea1MRv0Gn3K+sklXaWdCStZvjC2OxDP81lXDss7M/cR
oS5wulZjBor06wxw+8r7YHgWg3mK7fhjZEzM1HpgQwPQDuycbK9zTxpiORlqgxqIX6tTPionI8ne
70dGwz079jkHpZijfQ7qMThSMdRM5UIFmWRDiKBEuwgv19Fb3zPLXQ/k6+LELRGJwXwuGRRvE9uE
6GYy8zRBXpqty7q5cUFXLxEEGbqRkSVlA8DsgneU+NgI8XZSj59JA7XMmWYAl3VJfBkNa5Uk7WaI
G2y1RQSTKrajnQUnZ7TOGaEfL6Wb8FtaO5iWLpoghyUDeqfcmnyOxKV+D2O57owwuiRBCZTJSYBt
NcsElLgup/7O8p1TRIACmwhG25BApO8O2dNr9iPpzs4JQyn7VK1jzTLIcn+hRTWOblwH+8lKTugN
1Pnri6FGua4nfjF1lRSPQldbD+HN68ATf0qHtsdFYA4nnQQ/yjD6NDBvPuWOg1SyrI+IqQh0D52R
krGst3NWFIB9yfuplM3mGPTKseiiaa2KBurC3DcHtx4Txv9M7rSemL3Gy44fXozr7ro0JNNhpDps
kuD73M7XvK+QvTujOk9+UrMUKb9jjO24JWSyjQ3rlxYm9a/Ox1NHT7xPraDZpF7xIMtB3Yohme5h
WBH9Ydkb4pxJkeQU2pOFBRvKAz9kNfG7bmHBOV3ebh0DAR9ccUqhdARYxETi7kbAvP82/uC8y2pE
1+flPyoDf+gkpvQHc/V6HXKLjcI70lh7nN4Y/sYYQH7nkJ4SF+NrYaWKBGF6wSLZ917nrQLO0SMW
GKYD+6wbkgMe+9cSSNkmlLazHn0AP24XeLsk6/pjmoFqI7OtufVns/A/gx5uRdyE7sZ29avwCnHs
CeWG7opYYaG2gRrlinYdfUeATqBH8IbUpoOUQug169r5jydQ4VYsx+keQefbLRTiyoCVX4N5WWgU
XVTVuzDNFYYFH8k6XVHWZYhyEOEx15qBvZTgXRzVl5sssX424ba1bCp9g7VfV8t9XgPtCCUQYUGE
WFEBhKnRme7zcD6QYlpvphrRe1ZvxgBWd1DvCVYWf0fziH8EvKC5ckNysg3LGoi6Mw6VmW+znMGV
PTH/8cL+qgrjx1RMvyObWUjRRz3pjnpa1bOwjpWh7/Pgy2ttZOpiVV2wQU1VsNBkidpY1q507GTL
+355dMt1NhVq50zf08qmTPFPTVdw3gsQ4V7T8Kr3o5WQREE7lFOJJoJ6LCeiwHDIe6GN5JKRDLUE
+rp6BDPINreo0mCVpfH3pidkaWbGT5OKnqfWtHITEGM161NtZvssJFwmcneWRfLWDNlk45cMv2wX
SLYhE3vVVaVDoOJCSeEddarc7g/zcHMfOE27wig9bkeWbHlW/WRN5u115DDWgnhfUgVtI5vYpcQz
z4ULQGsCZ/LcMFzSE/vaHvfC2Ri6mDave26yGMoA6fLbvDfES1f+9G2Rn5DBwiYrtLVp4to99Etf
bzBYGwCpHDT23rWR4FpwGYXjuU0ZozdUjoX/HhsyYLxYl/vGJNC8qeHyFyFR45yGZy7WhK9B0ZuY
jXMfYPtjvyOEV5gjtSwicbWkjGOEEmto8M5FoMo5FmPxJP2uupQlqRyqVerm+9ScXjddOISXVJtM
3vOEOUjCbC1JG3c1td0rFZTiZiUEyY/boxPY6QZu8prlZwRHU8n9bBbIKaZV0FT+BkKcgpU1v1ps
ypaJlH8ig6nYiL4CEBzwixtrTfvvkdjZhdZrk81kSmKYF9rLMN2MP/vRhraUVsa6dRjvxVsRkjdj
N5RvUWX9ivMuZ8tR/mlp2vdAqcO1UX2WWRtfkNgFO99N/4zuMuqyo/yQYrl3gxGmPC7CnQjCX7Zd
3sP0a27LIFvb7MnaGPNvz10tDdM7WiXhupNk/1JUebuOuto4t25KIYu1cD0TT8A5W3yy56XJIm1x
F84p7+2BYVFgkHGT1NPV6T6YYazheGXv/njUnfJPmdVZUPhSrk7QsBUFMrrFwH+Ss/NT+am5S8wY
YlntdQj5IQ0lQ39syrSnQecooY58lOFfy1fVwxSuRg0RqG1ZE1VFEmXB+3xaMXOUNNQIVCW2kchZ
XqyFPBKU/aPLVXKOOv2oS6B9qqkvOc4CsgIrNoQz/TCBFMjQiOaMKuqBJGcYpDPxOyS4ciOyjqs8
AhL0SSny3ClfZYN0Tm5g/MoxEpt4WneMHBccHcD5yeHHE1Pg4R9pOtivQm0iVo53qYkW85F0MaGN
NqIJnb3PsiUDkh0VRH6O2qqOAB5zwHsupnXxw9RGAB4O5p6VjAkEyVvFkAVMUTYZxiOyXJgStuQO
sMnxHnP17vjheMLYV+3r2fTWBAtvJ+Gx0HeaGhVJzbkviP/7+pKP7p+a2RqzPyD+DC+SI/sigjVr
cYmV84ua0vydK/FwQzO+xboJdlacXP1hTHm/DtaWkdCwKwHgU7AJLnAb5vSa3pIPkLynsoL314Py
ZQiW1st6rIteO+SsFEx5erJL+JkZeWSRGaljObkPp/TJxW44tGbSJE78aJssJqA4R+fxu6Nc61Xw
HuZkncYj4LgpE9m6kDAntXa+pX55KPoWRmWbvdaMhPasy1B4DE5zK3r1SlGlj5NJHM9c5m8wiRmv
dM5xkIpMj6nbhn5Gm1bH4PySUYClZWCqAwz2TahXcWfHJ5JD2NxNIb1h42IwbzNagRkXhhWlpwag
wQW22G4Rsm/LKQoebVxB45tqc6e1/PARrsGEijCOT3gPsG71a1LDDsSXOOdJR2S30ot1KeO3DCwC
g4bR2imHnmauzKuEM16zJ9wTyjutoIaDvKPRvXoyI3xN0urgL+cah8+3PMy9XSp7YiEanvK2tpnQ
xGVIfsd0MCchTzm19HHIcZl7dYveyc5vMcTUwxTBknPpy430WVd+id5GxzeJZTBO8U/YkZXvC/aU
rKCm9jjXglaZtDdQhGvXFOnGsQiL7Mpu3AERJoYJgB92kIGRpvc951kh1ZlgFLuNjyUKqntRG7dC
q+EIra+9ySgCfVDH+XXkuYwhPJ5colbWsBEBIaCFi7Nb3BEb0eZucsnCmsszdPZeETm9nkoTbv9y
8AcD3aRvACmrOts+8u64JZpS0WzqpypK747N0HcWwyY30uHMxfS5hToO8ro2D3XWkxfElEc1ynsh
F97bxMp+qUpqlHBEfASsGOhgYv0i8bx8Svx2O1SN+BEwaFljBeIj4e/Ylk3hvJnDoRs+u7oTr41j
dk9B2r2WpAIhBiKalmTA/M3N48/K84bPigQbz9WSKG70sK5BK5zM+jIYnnNs7Sm7BrbYE4NU/+A1
WKJBJB8s86r41DvQrmWv/RugvmgXRoRLTkNPokVD+hKr9DCxX9tEPsfFzE1k0p1rss3XGKQ1ksXC
uRHUGdKRdu59WGCyMSCCilHevVm+ED6S45ZV05OYgESaoym+zajGV/H4hk9OLj0uWI0xf9K1Mx3a
qf5b1IShBUSVkvRkIigSenoapRXdlEmSSVyR1UDny+jGP7vMOTcBZgbG93A1bbOMt0bU+xtaa/fY
tCrBBIC3ba6p+xVa2nShVnaMnCngaers0cDHG2UflmvdcScbe7gppBEpRG4c9x8+kUVU5FV3TKpx
QbepbDvbmYeDKm4PAq/TS1bMf2vu7yQYylche+fQ0EevMp7l2RzM+zhx/KR+hmZ1Bo4J3ay6FmoR
tgiiqalEw3OharYsc3LB0JjdbOsSKZbbVecUCEjko8uj6k7QJpHbA3cdjqH2HHjk8wyibG92mx/N
pnpx3CViCWfOMVCKgqYj/sWn4voKIp20fGbY350G4pcEFgESG6LwBY3wmxgDMOpZk50bL8wfdssD
XxEcvvGdhAkZ07yrTCuGfzYG3Sm2iws7WnqsejgU0tK7Pu3sRzV9mYLdTdPn3oXYkfbWm1D3ODM2
bV/Z23x5ixg5o1svSlDeoW0aWWC5+VwxF+y758iozIeMT623x2yV/84YT629yWyf2uGp6vL8As7d
oPHMrO8IEzFwWwqBOWuGd/rFYbyGtQh+OGlHRrTHS9Fi/EN16LNdiqI1M8v+ZzmlSBe9WpwKq/2g
IzDPtuKdAB54a2IH90ddnTv05FwVDqdsCZ4eJ+e1Cqj1hBUzIVm+BCyoQG70j5T39xM2iIflJCsP
RshJpC0qotRKzoOW/rpr8Bu17riiZR25a/kSdfTbxjyOh7zv98OQWcdGuulziDDOM5utz7kIIHeY
zx4DjAO55CMjGZJnDWyBtXSiN5Uwdo2KNrxw1UscjA0DaJGVH3lIIQKsI3mQNW/vW7ajb+y2kek9
mOx5IrvbBYK7ojvVgV+/Ff3SPUMXUMPBwDZ0FZH5LWSh+bdyGl6Bvvvk9Uz6htbkvxoGzo2t0CMb
KYaCLtRbDSVqU/XFrZqHhPqJFh2Ks3k1mfWvoqx/6RAo83stk/e4YbzTBPjFRq12YslcciNr7VKE
DsVQX+ssV5sCVSZ7KMkhnLrhkyq8n7A1iQ/xBsKXo7uCnvnWZ+W0D72Wpi3k/0aJ/OHqIDizp6/Y
BI8pc5I8PJQ54J+ByOjHiLtkxHfw3VMMPrMseVi4DVmU2N6KZxKXR3jE/bfzWtv7Q2p05oVbkuH8
29eX1LX8m4iEeYXGtIk2Bvug77lo1NnLueGtrDS/d4rUlKGIg7MzIu/r29jf58ZQXOskRbvtuv23
mJubYW/2hpgq3TM+pKWaSVms28hayVHWvzQrIp1Y5iVOQR/U8CtPtjMTblh56DthTZ6dwvkdIBX6
Bu7aphpwiR71CXox63F61tqrzkYXfk6Mg56TEGh8XSJUkF/zqhKNaVnHDrsbxleeaotLoP/6vjFN
G8dB2QlUhlw+YfX7pltcB8QsQmSEBJ3YpK614eB8a2D+/ue3Xs37DlqcBv899AcTru8mL6fiqEeN
WaCIPnTvJN/y+lnWsnob7DB6Hp0RzUWaPuQYG3fAB/s6Dl+Z6uhL68iYSEjpP7IyjN+sr11EP9Wn
ISzXEt/na5zPl066PuOUTL9mFZM2TGZnlSPCoM1xzqOPJSqSqvk+h6ywMBfUUPDRhynFzEGiZgMs
0EvyTWmhXUTY5SIvn1017dtiDPCX5OXN1fggicLsVxqp+XYALLhju4ui0m2rBVb/l1FDsG9sEwWD
PTpHKnIeCYqN1VSw4A+1wTFDpbs2O2IEifdkqm+5+upR8K/rahyo7wzrIC3yi4eZlrfOIvsNwO5b
1wf9Mx/sr1ZKbmbkIds+i8dDiQxtpbosvCD77rZsNVmwhsq7k7gFjXpNXA+pGBEFb9H2f7mcDAij
tuVG6p1dWWTLq9hynuh0xRNtZY/lxz0Xhjttu6nKtuJdu0X22kSGeqV+i1amkcekplIfjSU99jh3
882dGJR12n+HMNx/Q2JLi+sX+sFqx7rNYbXpMz+9YuFw2UDqD+V11vXrizFYLHvwQDK/4M9Ykx1U
I4d9kMxnrlV+Qq1nPYcuMYJ99qjb0DmHxcSZZtHWeL7zOlsvHYzSd+t33va3YJLRWwzp/A5R5H3y
ZL3JXb/C3xaP9161470I5gsO2FCeQN6kRJYyN9iVmhJ1xvjKmrg0dy3RDV9EA4I2Z97KDgmCsGnt
p17kP1OJ9nJKa+cdnVSMyO6lG+hIUs+KdpUzqGvclndfDMadhgERUDww45lTdbYi49TWXHmgKe/e
bPUHMfggFP3hB52FdcQ45pwZ2UWHabKKnZzwzKicJAmJDpTBSSa8iVY19rd2FDabCu8cbjP1FjMV
X7Ps/pkLO/42909eFxdEmbrjdm77z6HunnVtBZtJEG8HqeI0VI4LPC76FsnGPPdFJyBSG/OG90Sw
H20A5V8G5f9PNP0fiKY2FDLMpf9vouk1QUYS/Sz/FWn6z3/0X0hT+x/CsqVvwZeCgvQFZ/kn1FSa
/xAAzSRkCQgW/0ku/a8wn+AfYI7ZunvQefD5Lg7n9p9hPtY/AJn+3wCgJZ3n//zv39P/ij6rf0Iw
23/7/r/RgRc86r9CFEAjWY4jkPuC5BTCdP7NTNtMBsbNnHRJI+RBVMirwnlwT9xhu2qUvyZrUiez
r2JWPRTSFc3GXTWLtnu2bl/f9VYVnIpcPpZDka1Q8b2p5vH89R3TD3I2rLjYWXX0m73uZ4njpSLr
9RKXhKPNiJhAQocJoVrettdxcY4yUOJtUzUrg8qFurSwDk5TNs/TNPwAp+2xRBqeW9VGd1sRTs47
ENIb9eMJAOV0ZGp+53f91LKrei59D42HF6JwkKaKqQaW+I10Orix3d6F3Xm30IRTToIZsZwDo/0S
86qLyzbnrfiTkutQTMO4c2JUZXqySqLGccYAE8bssmi5OgCaK8j0xNKYPVz/0HvCym+8FKn703Fb
Ew6cUItGmw/d/PaqaHzxCzHu8bj1m7SoINHb+iMyTYAMPbmIfupiyCg8iid7AhMfG6s8bwnATs3h
hdfdIWoCiSWGyXJO6OUxHIz5wOVjYu84/g3eDBOGEKUoUpr4EojhXrPtVZzYR6szhlvVYwEQUfmp
rd6/9GMrX4LZW/c2wjhqVH/VZql5R1/jbUYFqCgZsmwbJe1wYZHw4plkJduC+Jzas8p7idov8wva
gA6xe5sEl7GdTmXsuGuQX3gY+Ou31N8MRqSeEvtvOVvMA2QqWCWAk1/z0x1NSr8nb+ayYAd8QBHM
roU/PM+h6T8DZttrz+5uokFmaGAy3BhAGh4yJ70A6cM17oyPXM/pFuvvorFAxJw3b1GBUdUa5nkd
m/Xz2MhxzQukw1WUMW7LfNqlybePQxC1B6A92yBlwSG0aT0hOGHiSoz53i+hA1G99lY9/g/cmn93
ktuB4DkLOBJMSGALn/i/u9eDFp0fuH/2YZ5vbFHOe0z9hovDu3plYS1uzT4+uk7ygogVVmDS/hCk
E25iktBXVsQO918OrH+eCP96AtjAUv79COC5tyxfuHBbPMlJ8N8/EQMJrIx9hfqePJljniEmdd3a
WONueu7xshzNAWBc27QQDnrvg7RY4xEu6VMoNxrpqPcqZWUdNhatdBE84Xyd0W6G0cdIWB+bmxV2
mPGHz3Vb0XRGr/J3LV29EYbU56/tLXyyr6wWb1+mQbilpV/13WAgveFfVFV89XKPl5vUu67nH0Ye
eaORxDsTMco8OrXbo4tnr9a5/Xz3dXodeobsWvvHZmDBUdZ3KxfemZdwskURSY6NiqYbAlJylYnB
GWaXgBED9ZwRX9krp6/MNy8aDdzZD/2AXKCh22aZ5RyBETHxsqKrZ5mooWtwSj0rafr88sXWxsco
I/0cKGfrKvMts1NxqfB7e8BGnmY82XFItoyLYYe82IHkitp+NZlzQEUR6WQeLfrGqbbTQwzeYBWl
uTiKeDpahl8chvFvERKv3qT9N0t5PNyJha3LMYYNNqebLhng9r6J1zBibJSmcusUPwp2BQsTwt2K
XHabrrB+yoWTUJUIpcl6ffe9SW00q7ZjykKZ+TeToI5wUR8LzjruYjYUzKj0XJxFC8glQH53UJkz
PEq/Z6hSHvlI1SHWNIABK6CUtpiV1zhdppmZIsoDGqOeyKB0Mf1awx9fjhVxsawrOowJlhXhlCh8
vTYN/xK7aXUeVH4ISA05x1mAj93NCN1kvd936ocfWOaeqPUcsqrn7UXcN5sO2/7aNTLAXj3/0XR5
RlDZHWasIJs21O9DnKAG02R6DALTBGI2TOxCFpupXYqvlnxiupdt12KEEbEQZ3vWr/xMd1BZL8Ib
5DYVyXBtLe+Wzw2SvH6yblhq+UgVjDWQ88SjdwlWB5Hs7BBkpWW/AVNz17SL1trUIQ5pBUVYdUyt
KrZgsWke8KvJixv6j9hLs13KgHoVQOUh7FEGl8hN7sqSWMqDbzgCxDGXGmKnE/50pU72kYxYnEJa
sUZUzFn4YvRGiCHIb64CbEtfyOyZBIfYg4hVyoodx4RDrnQUQHKw+/tJNFt81q9tZ03PARpo3+AN
QHyavmpSREoxlUdDeGxSahekDKmxc7+rrZnpomP/NhqgodPMz5kl4SuMnbfKRTxuOOVewdrfNmlV
XbTawGBYFN/TUy4CGpWsvNUoWeiNTbkNywQZVumsB3zY0I+gL6SpnrbgD5ApLwqsmiygqrPkNm6L
Hmd4Uu4Fqkcd1OW6C8Jsh2E8XuPb2TSTcl8wJalDY+CPJ+WNmqSFYm2KjSTCdcvaX26DtvoWDfqX
qHt1EDA3UiVNzHRmsk+Ufp6SMtk3Iv+QBqXz18nTzOojNoNqO9CLrF1XvQ2lpCV3SSqpZ8wWpSEw
ES2IUuWeyeIk2YIhDWmpSF7DV7//riRsOdd66mBxUQJNPgFuUcdelPWw9LptCnK4H83kUsXYPkhr
d/djLX7XSS5uzm923hU1Q7HpG8LFXOvvmBTci4QwuW38J2kTD3AkD2MZhk8xmfRWyQzCGUZW/nBF
vs64OkMIqQRFRus7l3oaurPukkM+sXAqLLc5IX/8QLqdHoxizXA/2Suz+6iLik10gBp4JiScRTJe
Vp0aa6ldfGDLk2sLfdK2N8OPSKNVOJY7t3gme9jf9WaL02si+30sfXZc/OXCQXaj44rtqTrVLQWV
wvJ0GFTPOKmqH5Aq1sg/1aXWNUqXDuYELw4PZ3j3WaCjZx3T7yy/Nw6hXd9CZQVP0ozkUxCA9auj
EXU56dW4svuLJjaFz0YwVOGQauN9JNgYVgFcHpyxBvZr3Z7ziBIWBOOxkzXMkwL3bGOQLGV58jXM
He9QQsNw8tknD2XTsF3a+IRMb8qoXIjPNJvtHDNIjo34nAUppr7ZRJc7ujsgTX/Hkecv7rKZlW9i
nofS+fQ4jQ/ZFDRbgYhr7cnI3yGdplOTI8waQEynPApQ5fTRn0xm5aNB3rAKq+qHifj7pJz+gcKD
bHoOk5vKXftMuJWxMurOutA9HHOB3bEz3ZXVdhJdI9IAWNa3qrxlZpIeW3LEnCI/tTmxHyOD0HMn
hNh5Tv6TlBm9g+KFa3X2oyc/kledmBRkuddeUBuOgCzRaNp3eE56E7d2sNEmu5Gmx8I4Y3Vel4t2
p7Lq22jGzTUAF7RuIzbSnbA3TcdDCFjV3rqR0Ock6C4eZ9oOgUiKkRYRrjloPIth126KIOYFIRBh
NA77GMPgYRRszY6+QhtIPDA86nAaLkY6PrABYEtdvhszo12z5MLrPbNx6XjFvuQ2C5F5Ng+Ny6Sy
xOGKp5R8QBUSIDZwllvRdEx7O3xELVsoEoKCIHwv6t5hPdQUu24y73BZYV2k6JNmN/iZ+3W+HTR5
b0rTlgwt3ooyEt+0+qhD2W2r5YBNlqMWcFcNFcU115JH6Wj1+ruDEeBiB+GwE7W1G1ubQRFCwI2H
7P8QE/SH3uC564LPDJ3mObMN67UdrFMvqZpySlrqFvXHImsvgJlxqx3rlY+THsos+ZwitkSD5x6d
LOYKTl6xj6LmW1tbTNUFOloxhSw1EcNtmI5izx3thAXr9JaNPYaNFeqscRsVriSc3jhWurkLh8Qu
06kPcaz3JveqMEz1wAl9G0iFX0Hu/x15+dlFabx3YhwWPGQ8hJgfuwnHO79cnaa73C+NZ15dgnAm
MAzmk8mxizOfCMBiAlkJNdQ/YtX44aN6PTeJ95jjpnyuFXCHYOrFlgklvPG6pguTDDhNZF3omfqb
k/dylcFZQM2kdraMnG+tb2+lGjeJrLqnYsJgjcgq2cWL4fXrCzbNP1Wa8teNmAZMLXChbhNlQ3FO
e+ny9vcBec/sFBmts3xdstJjfpLD1JBHhz9+WHeeW13+s4FkHD8/lzmzQpeVXM97GTMX0+6ZuCYG
utxhZQjpni3sNoyL6RDPuDDTwI4OQwi6WiGfq0e0236NSNKuJwT62uuwL+WfYehJNBEDQIswQzMQ
xeIIkYcJnN2tZNLXP77uygI80tMwxpfMdO+yZkmJfZ3B0eTWO9udfsV0SOu0U9WuUqa9GyWVN3oo
1AZ+827T3a3HBIQk1XV9ChLGq9grxE8+GR8PSNQmoqbfsF8lym9Bv065jneo4U5AvpxjF7TlNuqJ
9yvt7FjJ0aMNrRHxjiHvLRzgSIewEpY1ArsYZRMJdQdpFL9CEwJ7yj3qe5xgwVGzgdo6GaV5O3jP
DmbdLVvUc2TI31Nvmyehkk+RVL9ocQXZgA3AD5u+YQiCLeyaDH1HmqOUHb2djJ3sYySON9duQMwg
Sth64lHmz7296tCBIdzCxuFgnWrcXiJQOjrDABC3t38BByJpUABgR/1NFN9srpKSlWGZSBC/CdO5
IcYrbJjUVm4AkovdK2GQg03sVxw8QrGotEZZ7Nt2CC/uR8DJdhtL69lhEIFoEaBwWEY7swqO0POr
N7dKkM6C+GNt6zv3afqwu3zrPIgsDw666Anhmuwbe3nXBb1uGWTgESTV7BJF+cG7wjn99q3JvOVD
xF5PNt6mXAzkNg4H8Mq8MrzoR4M/7CXr7Jcu0Pu+b/JLpEf/4vDL2tLg2xs7jTIuDAADP0qhRAjx
l6uSnJo6sxDNEdKAuELM1oiNA7QswUwVEs7i0TfpW5hU3tpelo2403gKJLnuhD7pjSxwZ2boptye
hX0LxgTgvb516O5KTM8jUtMqhsAJBKJFGGpfIaNlZz7Yz3CafeQi5EP2S158Ybsslai5d1lDbc0s
u6syEk9bFW/dhsfbKRLxRpX7kuvV4NvqOJXdjRogIyZ+RHrW3rXlxLvYzfSTySDH8pv8VCeMmeIS
YxH3Jv1/fkULVp9HF8E1KbGY/YWLAhwK5Vc1B2nJR8EQXfPQx3/t0TkYiuEBOy65LUwH9bZu5cUE
Fj2meL2+vszJVgnWbmFMfrtK7Xnbk6kX+JV5WMCs+xQDWWbzJI0DBaNNbTW5sfEMrrA6j6By9u0y
dkvqZfA1y5xageGNxHpCQ2EdjUoPZ7WQDMIAeLVBIuQ5YcN5/vpfDXKmcEhyMu463MAV+TlxgEOY
Ci1AQmjdk8RMn5lPlne3BwuTchCswffBPuLPNv7U/3TCNHviWQF3Y8ZqgyEGca6d7fzIru9NNoaX
0O4sCAkW/iJhxPmZUj87l6BHUWel7RrzSngCpiJZ03TEendB+nsmpK2GdVA8MwC1DpbuUWl1rE6q
cZ00hQ8fIPwR9l1xAQnHk1V6ciMW232/cGcGouLQbNvG65iV71S6/R53FrrEojlW3JLrXFYh2mfg
h1Yxq22UE1Q6zA17dGYPiLmyZ6MijyN3MoQ0APdXpbTOmMqK+7gMvYzJAU6FCqwvSXZL+ih5jfAK
nsqOz2KgLUP6/h+UndmO20i2Rb+IQJBBBslXiZqlnD3lC+Eq25zH4Pz1d1GNC3SlL8q4aCCR5eqy
JIqMOHHO3mvXy5XZ+Y/rSLD5q2hc9zUGr0ApX6oTuCBc+u4qKYnn9LmaM2ZmcriIKuekAt3Mw51G
W7d5r5ZV9+k4wO4UkUdGUjCE8MLXgRP7Xjp+esxjsH/zVBmnLPNO9w+dYvSpiDfHRGPdpNeat/u9
0pnmidPw80gt/FTXcOfuTcjaUtlloZWB8dX6Eaoh2VAn58cmHB6xNc2iHJ84fW2iJdNYyyeQI6OH
CLx304BmIGUwuXlx82lx2+Xa0g24tYZ6QeM0Ihg3N3ZliL3Z+Pa1uXXdz3SJK1J5WZZcW+BxNhA8
4nNMDy2lV+AkiXvBfdBuZ//UO350Y/CxoUuYXV0rnbaZl4XbibFfEHlEX9URH4m4BdLcK74p7ek3
/E3TsZ0y8Fnt8qBcJjdxHo63Ajn+1kbxRXrrord5KcebFNg6hEaFXS5jQah8guZwCF9wj3nXzLbb
I0w8n91WkIe8mD/Lwq8vGoA7jg2OSTnJ0Yewl0GZ+sUlnzqsn9ZMjl/euZf7DxvnG2K+8dUZLPcy
jKj1h2Lqj/cCxDPa8xKhMNMaARKmcl58YVRkoeLXJUpxkG+sFyQbF6kZIGD4Wfvly+Q2l7E05JYV
9XsEPIbqoY52FjvU3sfCtc0wRtP02NiD9E6GQ+9HpBM2NKbve1s6zTFMH3qd6c9+3nxqGcT35uh/
KoubpWI8rWZKomJpmjfHSPZiMtwjWwamemaOGyR03tNy50WQT9K7/oLBfMmu/oJS2UswtrU183en
ukyN/iprk+fbH28qcfMtDnz75NjL2Xaqt7DI9veDZKVRmdNW/9p5K2lCc7g1iuro2dAnooyPr2c6
qZWqvid6+VnFHvAp/QVT42ZRykXQD3Iwgj4ze5Q7RT4tiFnVclgqA1x13sfHpQIzCHqfL9nYSmxk
tSHkFZ/fc4eB8+ZE5dc4MUYqT/+7sx7xUCHhLjbfJoa/XOOCiQJxUyoMQnb5c4k6daSnQHJ7ajcW
/aaQm7aIFDnbtLN7RjV7FhpQCCzjG0rp6GInCCddx2oOnOOsvUewZDCSlNBTKX9KiRVOTTJ6VSXF
W+QQBK9rHKttXYnd/fundJuD0Fj8rbLrL2igy4NnAaL0cpJmTdVSN8vPc0ERNhf5w0Bi9RXTP6f7
yLouIGRJooI1V+da3uYSUWU/4uKFNMOhgkYm5ip6JjBpr4bNgJG98jGed2NmoQFX9GyoBKcnXfKg
G22NtFshMVXzr9FSzU2zMul+JSXS6QSla0RBLEbnDCpnZ3tFigLbT5FPshC2PZ6cVdXct2UbGE7p
0SMY1BZMH/NtstLVyHFmqt0ySI043qLMInQAKtcGIBfHBBAQKOi3Tpa2x2TmzRHa0wt/QHOwwgMi
uphUOsl5J4GRncZBfkV8szy0tnphvo0tQESfHUwbfLU+tjeD7l5XgXKydfgjSyForc2imsDu45QA
W/SdBjtASZsLOhxe1gxt8YGWBYcMOsO/3NJsrgQxG6+EPJFcOvv/aab0YfOVscdLvUZ6L0OO8Alc
Q1rg0ppVmZ6LzyqmGx5xlfAiUFrZqvoh2+Q8o4zeI7PpgtIw3LODpD8w4/roL4LTgFsSBByFKSWW
+TQ3fhyowqP8T2xizYhGcBVtG2XT36H/Dka0iXXQ4xRAwvSejRphRsW6M1puifwJ7W2N/sj0bMRL
6bATQzFu762gFPvWbmwSaIffY0hi737nvFWsHEvJICoNb3IeymexRMEa5b6RWYP3sDPrbx6wGlqZ
Ja7s3EyCYSAGDSlgV5v+KbI7GDo97IZwXNSZ+/TrRDsroQt679xL7mvXbpoH2SUvWnHQ9heiSjuO
uX5lrUyB0P+MxuKhzRbODhgy2SxGAxiVBmizHk17yRruplRbXrrguECndByZf0XRlzTR6ghQM994
9kTHe6mXjXD95DjgcwP7SeHH8kWPS8WvZWQSoNfIiGNMRHaH7ONXPdsEso8kq92xVO6KinIS95YL
5KP3oiW2pme30sbeByt3sbh1OtNDMAA7vthHpk55315zSetkt/YEQEf6KjuhJNgZPgI5f/1RKuOz
wuhMKnscbU1/FA9Vg906ZqnuOvM5M7M40PKXZ3TyiOvrXUatRzfD5vQEPXA3dhhjctJnwCAhqB7t
8kxQYXNFqLQRcx2dl1S9CyPCM1PViMdWkaseky/s/39VTee/giZGa9zhnLGpKI/ZYpNrH0/5myK7
y+gA+i4pNOh2tTzXzE1BmPBG29VkFC/d35nm8E1VZJ6tVKE0b4lBmrJ+3PkTzEiP0JSiMzX7uIJp
BhwjSKeqeMPHAO7SgyNngFPopp75b8iINasr5xMl0JFUmXo3DkO4g8Qb3tIeRLJlJWf+ZrntfW95
0x5Ff+ozNvDd4YgNwXvCK/DeAlSOPWG9NfYPTWYffBpXPC1pc/VH/BYNIIF9tvIo7JEumFy6T8op
w71sa5od5igvplV9Eh63sy+xEuqe6NdoWr7mjcJ05XyVVYbqPAWeQioMfs4RiW0xU6DAUDgUDAPP
QtfblL6mtESgqo5xJFPa6+LbT+jUGD9AwPmC1PtXmC0cB+m6Xb1h2guW0q9lbb1EKb2bDCHWjgBa
teUrMg5JnegnRJ2UKM6Vp8O8EcDSByFOy31cUtUu2I83OelhURl7L1PkK7RXAvRb5tX7dJqBCOPw
MboZY9uAcsbM82xba2mcB6yhNONYJf2OClOVibeHOY3+F9TGxQ8XRGHrv2XPZC4qtrQxy6syqiyo
GD5u64XzhN1vRk/Oj5BK9DXt8RA681PYx8MpMmILg2fMdjKPTzyHyYFHncQQGNe2h+YtjL83Bj5A
ywztU+jRNOFM1AaMsOob1gv61D61PFgRjQpdp1+c6sccRxgxENvu0tAG5pg08SXq44a9v5gu08iJ
0Wi8Z45vNGEZAS4tmeBgPuxbqbp9PobpvOlTmMQ2fPhgaosrlruMkQ3si2TBmIckWz+ORSGvwvxl
+Zh91rE2FnLn7Gf9G/y/9tUbvwhlIX0EV6FZRoIZqOKQd3S/E3Q7cSu710k12B+K6cmYlx9jj3UJ
zxINfD9w7GZE24cDF6Thr4mFKmgb+b20xJuKlL9xIA3sEexEGC19o9nO0RxtgXw82pBsuzwWhySN
HqEAv9rWcIJHVxLEgxnW5zZXyvgRRtoOsBxmjIQ5SjQOZ3JD3zrOtlxLvTeNoyD09jxpHp9YmBfO
N0RvGwaFiL1SAgoCkMYjkO1nN1tdNKuNaR6KH6YwI2YP23WUosxl3JslaFyzEO+dQWnO8N3bgo7i
oU8GxgdGXtAT7+sNBxJol+8GIioeGUoX/BRpDRBVjc1VFFl4i5Ek3+6/RZFxzfTonzo19SKQuRyO
6Du+jpH3aYzoEjgS1J1qQAHY64/7b/cfxqLFebCMYzkRDB6VRXycuvhHIyUYIZ038QOZoSfix2cE
Kuuf9eufjXroDp29SqmlTrdKKXM3Vi60GkkF/nD/AS4i2vfocf7zZyH2p33bMSFxcVY+iMhLkb3G
yymKiqdsKlOYRP/75/ffTKz01AQtdkp3j7eVdkpfe+nZURXsU48TWtX8ZCNniW0wdFNDotszSiNI
h0ns+ftxEg19fpQ0hAPMPHAq+gw/k2+/E4/N02OihRcih2mbpZRfJS6spWnhmFD8imRedoaH0UlY
4fia0Zq8DpB3TOG/KLWgR7QTUAysCGFHv49e/FPBld0aLILayx+Skg6ZDNU7Fpt6g/H2E8b8X+WY
fJZjfOTkj6+G1mTjzxyeG1o53SwPrcSoYLT2xSSCIihktyG75OxWBePp8UdZfsON8N1k+AfH0TyO
zcEy222au18gcDNWi/W+jdQVG5O142xH1abAlMRl9KKZo2aO22Ptb2AW0TnbAB3VZAb2FX4uWHcD
Bl2SHDKBlNvXm/i9N/9ymRdxkrLP1Ti52CYEU5shKnZknTxIq/S29qDEpuxzQCypU6AzsczNNBzJ
Ppke7dYUNKW/LWZ+nl2vwItbIKnw3OccaTBbcfvgLMOeY2u/WlIFvTU7LBhH+8YpDEn46ddOdOz0
zyEt8S26aDSXef+ADyaf4i/SqV10K9QHKUWj0SGgR/N8dWP+QjQM30oP0eVcapbdZsemsaV1DHpd
83eKfD0V6mMGChf+7l/5gIw8dWQVDEsJHixcjXE73oeDZSbDtjY/Tf5fREQWmM/itZAGi++buLbg
+9G22TO1oh4u0MdasJcs5nkccuSPZQw/Uefh+R+cV792A2wIPyYTVMz6XLSIflOwVhu7dv9eEmA+
VZ7lh9gbX0BQP1RF+MzsuNlaHYh3kU3NXrXhxQJUyeCDw5ntzRigUAA0jfPmMSbCO0mLJyZeGezB
Tz/7kfWQ28lbXBt6stzQO07AQ6hjEck5kGF5UHXZbedRVzvRd2f+3ytyDYMV9BQrxe6iSw22Mbdf
YwtZtam02NXpQAtU2LTT2i9WhcvLGZMte8dPxxVHyvY9HNpiM3bZiRWeZjyGj7LkGyhNwq+W5sVq
nWYPWGnvYRE6SMN99l1YVknk1vR/u00E6hP6evzDnORT39J9tMMywBLS7YTTIbxKfuL05YtMeuya
Gj/llAa9r6OgC0XHJtkeLKd81DR4pJpQJ8eFt+8y8c5Q8hvXFZO5nAxucMVNhW+Ycr5jQN/DEpvW
PaaijVJrG8HDSFVv8P2ESCKQsqNftTJ9ijsNQAYaKYx6hjA1TfsMi+ZSjuz2Vb4HNP2EF5IzaeaA
vmh8P6CDxoZj4diBHtK+KouyWaOfTfG5D0nF3NDWQYmVI4BpFcC+C9oxahnQY2CvJ7aKyG2wrSTZ
rllSEDY0m0S+LRplBmjqdgnypl3q1VvTyJ7xU9hbEJbLFuAVnAnGOjOGXxZCzPuqpL/lm/KBcWjJ
EXZpNqOqAVf64q8uzzaJ2VDaZ23OQFiAgq5/zOmKwapp2sNDMrdF+KnyrWOO12HbmmChGLi/9ibw
jtUSbf9d4Ghdivk7yqbvGSvaxnWg/UJBI1cHQAm01XewueGeDsammeRnPHTxxn1DIt/tl3Ifgow/
umtCQMGoNlQ04uwZHgSQEWetN+3RwSwEegv25LIT3pgdhvq9RfICcDn2uDz6dR4TcKslSsqqiM5O
wpeqhNrbOjtxsPuSpvBGY4D0Dotx2c5QcqGqkq72Nk+XRobfLFaioGMctSf260XQro89msu2x8k3
yb5CjIwxo1l/11X0ueepS0GYbVIM5ju7Wt4Lv/jpDhqYSgWozjtFdfutUH0ULHJg1LBcq1bSOo0t
mhHtFCAjdvYDGH5TFzHH+DC5Cb6LAsNXkNvMzeu0utIv/YE64D2qhvGkOu/XsPg/Q4cNt8kNIE6e
+FPYzO/iNNeV/A9ngO9L/2NqelMV0kvzOjz3AAGS2ftSq7oD5Iz0Kh4jWPQS4FHfkvZc9lg6Vtd+
Ztwwm/YBzupkZ2dr5jVP2CGiOvp37Zz5IYnG8mzk1g66XoXI14Vx/k/lnB0usRszSzin2pOndm1/
KXIk9m5s72jR08/P/Zsv1wC2lf+HKYukXgACisGsYVKXjTgZNrow4XugRLXmlz+8wQ9xRfc3qFze
HqwRlkLxQdo3xJUCpRKFZ5tjHrkt4Dx3cD+yJTEODW8cJso4YWZn4kj2Cfom4rdW4tG/v43fNMZc
JlcQp+UiNvb8j+lwpt0ThYD08IyaZkWWZtsqUbhRnPdKUXTm65dZgwwMqzz/g7zxQzAdF8ATvsc3
40lhIpb+oLZsIt+tUQers1xH0gRqsc8lsKtGoBrL+okjSNwoZP6cTrd+9/8V6rW+sumwfnLnCmWT
+fPPe8Mk5r4q88JhBJU0j8i+zh0mRD/U5pG4vMM8FixbenorF+9X5S5tQIwBcdVUe0Xv0TFMfhVT
ngUzFpxrW05wYpb+kqftcHOciuxaini0Dn+Sp37MT13fthSe8FxL2twyH+Wpc0HLx6cyPsu+pb9i
LOdxbdNUDB2CTNrDkzS3TAraIwI9e4E8ElpLjm+HEXrYDPMeVWI6WtU1ypi5G2Trtr2ej5nVPtdd
3V16AbGqRb/nSuPA3BgR+fIDc05/GHXKwIHRxIZ8pP5aWzFaOVdtaUWnqCdS68Bo+kbhbb79f+9O
j/BA7hLhksaM7uOfX1RV2o3gSqtzT994o3mAN0I2u2bov2pJJZi0NIBNN/3Sqkzs//21f1/deG3X
dEgzY/aJJPifr53DlkT9rtXZFApc4aT3iDT7HamPgbu2Tf/91X5frrDErJmAjvJ9lq0Pr6Y6aeFN
4pPCnP85VjUprsXm3t3PzOLXVIc///31rHV5+fAMOL4thfSQFkt6Av/8eDjzGzofFeD8MHTJBUu3
lMQHU4MBr/q12bGOCJKKtn8EpbBuS2RehHmFlUcTcB2PNq1rn2RUv9xFo0WNa7CUnKrIwzAqx95n
LFgYgJzHSDfgnenk/uET/L6Aesph+eKC2ZLfPlyyMhnCecyVfY5TwwWeQfs+1e2T2XvReYIjcTRN
46tkEKZ83i6Cqh5v/kSPbZUjjh4KEbAkOuwBdtuzzzhD4RqvP1tJHb0t5afQaZbDv7/l3xfbNTCU
0S6Xnf3+4zXHs5aIpXasM60GGvygFJntNCXQkeFkhpVJ6BdGB1rhUSEu//7S5v+x5nEnQ/GiAe3a
6uN+6NK85bUL6zyt7oEGRs7G9FDu4Oa9QC/0N2E7zDez8+qNnUKky1ZNbTuJaYPGb/jD3W6ud9eH
u89X6zJsk72pnI9hj4NIgO74yjznqmG9WtVDy6r5eeL+A+5Xf+JUzgNHfWi4RvWHJ9v9/dEmJM9d
szBdBja/LyvMujxs6uJcC/GNniCcqVjOXx3vUMj8ZUkYQUunoAUariMckUJ7AJcPzkC9u4l1DHOA
U63pHpe+wnAvz3Tut4nZ1gEpQeY2UukAmzf1HyfbfFpITTvUoX0mngHe19AMZ8dZNr01iENHUuKm
ixm51WhqH6Ikwui+6A2GEWcPgIbdb1b+Lqly0KA2TE3ZHXvSVy4MJdbBH3xEQuBYwY4QUyDDzlG8
VaQBBznJuBu/NdnLzPIdO9oLhD0NToJB4WiGxwjCAjdKkLgR0JzUUodxaupNVBtXgjfn92mURyNF
lWQU2UtrULhR1F41lEbmYj7DTs2JKu0hY67AuiuRaq9dlD31OjY5nUFo/feb1/r95vUFRigg7tLi
AHFfzP4r57cEg5bMBk7FiFSxy5I5B5QGf6Wx9p6HTly8CBlGBvSpT00OMtrpNmVavgH5cE5iaRku
02SNoAh2Vk+CFQEJWw8tI8OSuj31jYPTtjQ2OBSsP7xx5/cnngRIVlnKY0LPvfud+F9vPMoHZCvU
gOe7TNRBY7IY868+ipy/iqJ9x0h5zjFR3rJlCbE+5cyky/6p820QiyQ7vSGhIUaRQR7Kh2uYJ3hs
Yd6ODTgghp3ylEUVfcX0c8S0ajcw5TvYYYvlqGbWoBlrmf5XmY7I600Cey4yZ5KvkKmfzal+uldW
Hef+a/GEY4qF0Z+gBIBVRM7ijxe7kM+TwSwkb/9u4VtdCMlImBSyZB6blTc9zv7eePdkjSmlSGSA
DovPR3UPESt+BPN0xzPpY9Wh83Ks8du/3xX/h12HrEn4Dh4LKg+x9WELE42Ol8FjC8u9o0+z50G7
XbNDzoa/yCdcKoJYRSOOkWBW2dU5b1xChWJEEZlfR4c2+8Pqbv62pSrJ1bdNLESsbfbH99MkmsFl
Oy9nvt7x5JJQ77nubqpE+5DYdBK656xbQ0BrdI8TYRPxglK9dBm8JXGlr31CEtsfLtFvDw5vCVeT
FErhlv5tpfMWC002zcOzFScSmekKGwgZGDJvyGKT9oyFvA4E4nyj3z+fFOT9QgzWhZhN+YdoUPO3
en99L2iNTSHX4vVjlG6BOwePsZjPgAfwBeJOILG2OSSMATdjz5cWWhbSV+aeQacMM3B73psx1o9R
RkTa3BRPzPVD/hsY+g2nXQ6T5IksZKf84aL9vjspCor1UIK5iQPCx6MZHJNkUrU7no3W8jd4J8Wp
iMQVdazPOS3zjjRgIUqg+Ycq6B8N/9BUPNo+kU9XI3kh9raA3ecAHWjbU0s6HvFLXnHN5/EW7yeE
vi91MxVblruHDmbcKytEcWFiieFoJG+pZxm+pwzNdtbulsr/FpbdTwFT8VDNEs6o6Ap0VnUJJr5E
EO4AX9nfhdXAAIv94DkoCxUR0yj1be06J6eBodXOBXmFFri4GrPQxQEqSbg5aTA9MX69zlcVGfAl
mgUSeZDy90tVJkGfLitCDx13soxneqMh8kbD21a2U0LIYix8/1F3c7cf5gq+zXoAqRjooX6V3XXB
LYk7pFSPy4wEYdgVvWt9MmfKeTjAnwqr/pZrjrhRku8Mu8OpHXq/WoEeZJBEbtJ7uUUxgQOq7/3H
+yKa0jS8CG94JXLim4AE3wpjN6K0uiakR2qrw4gzoaVw7egW1V8Y+Kd4Dnz/rNr5eD9JJ2H7aypR
sKf+wNVgJwAZGJkPZp6wxxXEEtjO9Iea4/eb3zE56eM39h0pfjvsJiUOGdRcGjS95LQGNmGtocl/
BR0tIVExQBjn///T75g89rZrM6Rw5cd6s4uE1Q1T3J69LOv2ADPhaA7+JTXKnABgRRq7Jw9dl9Cl
QZUFJZO232pdcXrlXf/9obI+HHBsynTXs9gJMYOBkfr4TJVYP8ymdWxG08Zb43rllYeILdihYYvs
94B9wz6pOLwZdj8Hq19jcbkTnYq8zTQz9nFLKlzpjbckKf+iEKFxTDpXjdBxMgpqJ59R/hITTgGu
sUKZvV2qdu9kpN5Nk/Wnld772F4iodxSUinJZ7HWgPs1lPi/NnY7Z1JpI9o+x1OTBJ4RmyStOuJc
EBJAktb6z1gWzfP9t4xgBk0ICTG94XKGj8Mc9f6rB0ig2OReAYtbGp+nKVvO9x8JVTwS94nCs3WC
+x85RkXzkNbFJmq65QxPioFC1wEaRYreA1AMsgwDxWM/n9pmYZiSKnlOnNQoNjFBYP/7q0CZYkQ0
nnGOy3Mae/POUfpX4c8G4bgLmEGt+20L3MbZFlMVk4AxIFvKZQFrKTumRs1cO7XDc45cG8YcH5tE
axiI/DpjFmIgcSasMDzff/N1woFSlIKfuJMpVqV4Lp0Os0ybvnYhbOg8bKIjZ9H8OCmbuGqBzGaK
X5ueTYtVDMVc81aQRec0BrtAbC0HN/4UF5FDCAJ2NmYJ6MUNRUpgG7/dnZn/sV+hF8RyBw7UmfAD
9TNjmRpuzJORfDe79hzKonlY7JgCvE2mvcSmtRG6Ios5JBJhQktiMdx4Sc1hJbL2gUbLsgMtyagg
Z8BqznZ78fEEHXJW6e1ceN7VLWRA7zncg1Tb38uzeayf7DTKN/CtvH1ug1rsMIrd3yUz8FvJ7P3U
J+0aflA6r11mJYGfcTdwfGEyj0QoULnRXQ1Z9dcU8ROHixrJvQVhue3oNXXl8BSGjXhLI+EfIrTD
re2Hr3j+t1nDMySMRrIv6doIYiKDUPvZt6iM8scmRTBLrKaxVaNSp7tdh23L2EQjoyujHRBTdCX2
9hm7PG4tuBk0KacyRrwqjfIQTy3nBc1x2neiaq/133hnYaGO5ttoZyT9NZGBB5SW/Fw5BSnIpB0u
pXN1MpRnET6KQ4fI9YBzy9wkkHi2fqOZPYbqDcEY7HjUNYeqwA+Z9RV2y8Rg/hN9pkf0iNWKNpRJ
XHEemyersI8Rh3006ou168IWPvG4ZfSRlY35tSycz3ZZfPV0hLC0j/GV4oo/WX27NwbXOcrIxMoX
VSclsPiDii+CdrC+IJyldi5zezdCITvqeDfyomkPQY23uenUylW/dyhFhuzQa1+qBpU6RrKXuzF1
XmW5U+O/Wei7GMLQy3Qo/a4lIUKVCVOoNNJy543IqwYQiyhhm8MAQApfL6K9EIXtkz0wYSJuLfm7
jb+LaFEHX8PtG2P0fbPIrS2hQxW2Vo7ruAy4XxfrmYCq8m1EI77JkjxGnMQ/5k1/w8hjstoKhW6E
7oLbj4haQPM9JS1VPwB7vS8SLz1qwhF8xyiPcsD3nOaYFycMfzuScGNc2KF8QS/Ayy/t62zlbiAc
sUuNDLOXgtqasvNuvYyRZ3UCglq/QmaItnVLMJSf2PlWQm9Hxrbqj7DeBtB3chj7OwQE+ZHoPx/R
ULRuvTMY4E4ggWwhodZOfLJTViEteCBK2RNLIjMddKhGgoEB1k1ZmmaOS/0EQPjGrUD4xcoWN3AW
XEbiQX7WGVJRtH31VUATQpmC4SRHWHn1y2dOKt2VVm++owHpbxs3lXuvIiAuN6ro5A2aKlNFzRt1
7bbySvuZignLCgynsuvNB1+SSZs1Lxh3SCdue9YYrYmiHjqfhgq0vQufPz6rEjYd+U9PqVPOTyio
iMvEcjWMbrN37Nh7MiIN+46HqeE4u40QY54TfPBrA3c8D41xXTHCYcSQrBdfq3qiJ1eObxnIUHbK
eQ66OnpEQOy9ZtnfbAxMWDXRdF3BqYeTZBNZ2DYR8wKmxGQxhANCqCd/MvUbbXlzL5pZbrO4zM9T
Hl2KCWJq4mIt6b7nc9kekkJG2wioIvlmJOMQiPWixeRwSb/HfXTy8cmcMx8R3Iz4fZ8w1t6ofA2c
aIfiU5F96rXcTritLglq8uMw1GemjOnFcNjiWt8J8YDU6Bpdm7KyZkl5MTLQrwb6D7PyH6tOuPup
FeRiZumzTSzUtqt58Ku6JPhA4EnrUZifkqIUp2guPrHls1ChUeVqCxp9vu4xJKFv21IT+1iQJqCR
DIMPUa82UwSXa52mpjUqItvTRGY2nJZ7HwxazdMsnAdSHn5lZMbOkngYdAG4pJ3J2SWopsqIeTfC
WcDiBeUyCXCqtN/DZgYu1kN+7TyHujnPHlHd8zWkNfmwkB6YAI84v4xDlGMUwC22PDCSpNEmFp+Q
B4CMMbblHa6Y4hAuDV4J38wurbhZvZDkRnlo1eDTEOZAykaIrBVtkiV3Hj37w9S1QeVa3hUBHQxI
p4r3SLfEgetK8gURwVWTTSdHNnjO17+aoTDpAiutBenOmmE4vY6sQjuXJdRjDXptrCjdyqifEE88
2Y50XhuWysLVJfFtVXkYydPYLq3CcDJkWHzC3ts2oTB3XMl0B8AYL+WsV8tIcu3AfDF9ndLvwv+s
sgc76d1vCt6GBhmHX4tw8nQah1dUatu79rfKCHmaY+d74SpUhcSfngi73zWhYd+K0p537dA+caT8
YSXN0Rv85WSSMUYpxcFo+oGcA/dhoZ9d1yRIpzKdI6z1hzyLgIn1/aOl52+zXYdBHuVXSwv/aLWF
IF4WqW2EPXHbR6N5WFlPPQm8R415ggxZkdCL49QR28lWzbQZOk1MTCEU3PcGkFtjv97HMn0ns5My
wCeTrfxOgvwG96e6dmVzsVex9RRJYDbZtUrt9mRlQEo78ojWFcBGmDdOR8mrmEU9XlRJfkQUm1dn
UJfFy380hNw8hMiCJA2eQ7e0T80kMz5GOG/JDCX/irxB8jLK2a8f0JchKbZr48TkGciLaP0d8V0i
AdJAKwiCwJy+VCA3bw72CRP29LVpVeAtkszucPx+d5Z3CRqjpoh37aKvjdeRAeZDkPG7bnsfhnS1
NDY9ecANVPVgQtq6m8gso+AgfHpNT21dMZ6ytI4DrzCfa7ojaf+3II8RMYLdQsFP0JRs4pAgTkdg
uLdLrPeqxvo+rhZGHKL4hFvJoC7+C2nxdKw7+YSitQzmFHRnqPrwzCEPnTzW6K0JVPoaYs88JJbz
PQmlvDmLXo1K6ckS+ddwIsOUeai5gV5NoBJen0SU3YVUy1c/r8GBpcY5LJoGzR4n0KweX0up4XnZ
UcAQdd52s13SLNZHE9uvRWn+Qm/vrZgtcckX9CpjmJ1AkDuMt4dhN7syfkBOAs8NezOAEvdq9h3G
k3FIzvQfybTpWH1pCxYcmJ0nZSSfWcbb80jz6BFWLA+gqmCWxywgXfbQL47/SOtEJQgoEyaCCCw5
dTd6eKf7Vz+r5zvgJMrc6elehyKa3ue+jK/U+5JlHEm30XTQQHnyyTlcBOrCCE1hz8252IFtd/0J
kYcOIkkykOGPJ4Gv+db1BlkO5CJx7lLZoYzdx1TY7cEoCNsIF4R3MAsQqujkL3fIltM09jhW/eKl
NTM2tMJ4FZFdH2C++Sz30MYXZ8QMnoQnf2rql3IBlGCSG8LOGR3DmteahuzLIPVrU0yflTmGL3SL
0EPVmfU4YLKmPQRgZk41Yr7MK44649SCtwlrHvjORIvl0eoBD7TFaLwDeHzEidQrw/0VximfthXf
OQ8bQWt116RlOtosdEFJWDm1GelVwubeyFdTFQ4wXeM8GpQGe40/9Kga7y/oABbOMTKnmJIt4Vyc
s6qpdzY5VBg3oDv9RwSsgRMgHmWcirloo5p5PMPx+dQ41i726/IZNXZ1SmJvYhTQP3uycL+PPGD+
gi2oz8kCjxBHvhCBjeazVack8rAfT32KQT1c9wyOWlMRn1P7q2oM6sFSI0mudW0GHZK1s64b8jeL
+Slqlmpv20v4laSnTTwpckPT4SkabJ65VMsHd2FXbpF+z0lsPYXSfvSdCQ/IKPMruTZQO3L/zZN4
HJH33frGpn8xt8+OrvXzMKCIhD1MsCnnh/t9O6IJ344tDBfdo/ztXTm9TGNrPqS99D+z+/g7Z0YP
j9FnPwP+3Q3oY4PW7dvAH+fT8j/snddu5MyWpZ+IDXpzy0ymd1LK3xBSSUXvIuifvj/qP4PuPsBg
Zu4HBSSUKtkUGRF777W+BW71mQr7xfQG86gUKgbLJb6Hv8zrKEqLGR2rbZiqq5po4n0piuhhQcrU
RMSB1h5NAE3GeC9aoAVD1u/sHGM3bUP3nrvv4WwBQNG8+wB+5R+uCLe1WMk5WSJyGBd0OrYnrjbM
i1XIGJEMs1iadZCWGfDrpUFPvMu+UAksd4UJoqbvR3AAfUDqY3XMGwPARZ7NWy8foBsAzj2x1Uzw
IXQESDVZ5S7vZ6qir6QoupWijxNpWbgiwtEyNgRlOWdiAzaIeTLgxJqzBx180se4IQMdKLclbnw5
xL8kDwFxyept6yHVGNVW2YppardVqN5LZgBknuCtWtpbs4z/EHuCBwfnq1+QgHbCYs3SrNtPjOCf
hnK6CAVXl8kJbiLaEcejhVFUxjT0BF5Pbavkqly1C8tIptZLskSmNpLAlHBxNWHVl9e66eW2jDx8
Vpp7ZCHpt/ir3Y1O82udLGD3tjNAkvWknuYod/w+WtawclKeVeTLkUVlYE/A/ImiZFg2vucWFhRC
oPLc5mgLuzgckLeT8029BXp5aNvsoLXhoWjz6ugSEx21jbLNoxFHh8kUrDKYh/0iklr0swGyrdhv
M2+V0IK6wMTZlJYUD0bKQZJEp68p9iaO2uiy3KT3yRTH+6kzd7GXfEUAKS20z9Y4FIlFw6yyugPH
4YSMpGMdztF5bOKB0K7GAy6ZKEjAwZzYDFmtmNewREW1om+B3Wwc9p0j7F0SjpcIweVu1PW/jpgs
6O7uaXLxRUgTT0ozpcMuRpa5VhXjw0RxHNhUFBRNPbnJvH47R7wMLkuDbrCtd8Pw+AuC4mykcuOT
Lg+Z7RczgdRcu4RT4vdNLM6K1T01qBZXshVFUEOypmBPuqCPtPxMCzkcqvE0WOPBpYaAVcyqibIu
QPGbQdWyxdFJ9as2uPKR+pzLczHIFsmld4uDm3nmFV/useryEdGtGd3o36/71IOsHBHk3jrIKicl
bk6iqYHni+aq1d302sFLZdBFisBVIkQ3ca05/SwvTmcdI/IHAxs8xCa0qo9B8IG/1kNrmMv12JXX
DKsQAH/Ulw2uCj9z25emM54IJJywGU3ATsghTEMwYTCIVqz8X4US40HL9eY88D333mC9KJX3wVnF
b8gF2WKr5ZhLU2ObixIDTZ6eGwmlfakyRUk28dIozWvb2JeOtpEao9fZYu9Sl66lR+5Wo8cceLv8
Hho/GjAu7OHNxLHK2gGN1l/d8BOK4hdx98XGdIYwiPUcf6RG2T/qhhtgs9TWoWyjDc62XYQ7JpsN
GZgkt8rYi884B7/NjoOcQ2PAt7XG8sMWRxCCadxq+lNm0BLTtM7+nld2+aHMRkT2UEm142pPXm6T
uWy/G73VX4mb3AvVyY9pUzxGgsLLNEy4L+H4MEzwvqWjZARj2QS5JLW7T1r9KLtoCuRgWJ+9lliB
Mll7OyPEklr0xCVf2XLcowfQ10qCx/j3BFexumoJ04sE1TG/koegDQij05doStpoO6vO31ijH4Ur
E6N3hyxgmLhXJYrV2KF+rQaWHU8ab5Jr3Y+jqd0bcz/irFLAuKpTwDKRbJJ2OOoTI9Beay7/gCAX
ARnwp3Gdhpj1aEBG2ChMcjYtOu+k7a37nkQwZP3YWeBSq0V69+zFXikRDqL23bqNqazRv5FUqYQt
J2dS6R2Y7LjGBpLwZsJtwAf78zz+ODZwvllNPTqCY7x4BZcFXX7XaSJ2sESwnvfzl7KFy4Pjx7sM
ejcc7EEfVqMR9+tffBdUAdhJI7L9SG/rw6DTrP0VTTIozg42zUs/swC6WNG4NR1BF5ayzi1ruTVJ
9Bi9nHKKLcju0fOWGMv9ts/A2lbloW+zz661kzNH+cYXNsx0Qq7cfVy1D0NLBq4hHbaUSf1tmtLJ
W96niumkFVq0Nqyy30RD/z6Yot0MbU5gUmbT+3QcEXjuQKE3LhaVdkBoE0t197vjdy0kiarqN4Jq
qzHwhXFNYkMFajcSIvJmS32fmFB+HPWCiVa1xpoUEUZmE8AhoCsr4KYjca5kZDmCSalKEkpH9mvI
Itu5YPhnVX2Y3Uy7DAJASCcUHNvDwL1DIeouxU7ehl9igJrgio6ruQGy4QKUJnF0SA8m6K/V7Nrb
fBkmkjORU0YNyOmrZsv8xNjX2IPIgynRP80Yq7Sw+eD/ML/oXdAmiXaSQ3PRh5GU4QkDOL30m3eo
roSBWTbdopruFE4XsrtUuZZaTaaTLe91rsvHXKRETpstrUSluImLPVjmg5VFJ+FWfwh7dYO6N5ut
iziBRgVBBXR8CRpiq9qXTD0qUd1yC5bbQE4aCYgzSLN0j6R5ekxy8BbZ5C76jeScPuaNax3tLtfW
LB83x57ABQxNtNJTlug5nuwTJ9F+utJDXhsChkcK7fQBzSpDusaeiD8dJHdjNl0NXG4Yh8nlwAdp
PCgui62pS3cXAplZ1R2ORmpli1HEcuU2UGGw+pIASlGL3qmMGIRLc1Wx5eLDHuKgGHVnk2kd+xpp
GPxJEvt9mL7dGHeWUoeUmPqYX1RRfIZe+dFZNE2m/EkWuv6s9wSILfpHsB71Ubf6b2r+eI1pqmBm
QdAzu9XatPXyJAGVbAxc2z5tbZgKkfkoLCuYWTjvFYvRFLsHi0PTJh7Nr7qZkhf0Bm+uVgea44kf
i35nlD27pUu6UqfGZ5MFWUNTdtI7xgcu7ZadVc4/Q1LFWBtyJldGb76E4TsV0VNBx+ixijJjncTZ
te1ylUlGMm3mOMZgOiTZjgP9aShppytpON1FDTffa6clZavp/DAcrFUz05OK4fs/4PF60TkCnY36
pOiJutVIYiXiKM46pkHNS2Z1ct1konl3FytCONTjtWmIdRi08g0/XX2bKvmXsAe4REOabzNCDV7n
SV8IdbNyqSa8H9kwkytK6bWTnbcEUSjyEo23DgpStXXycG04KaJgWmwrCCSsVfYCKrDaJjsJ1NOH
MJlpAE76YcYig58HmeweJSeNLi9X/Vgv70M6EoSpjJsYhO4p1IajsbRG7KnvOW1TzBWVmC7o6KaL
zlK2hpJPV7ebnsHHm7d+4gv7BLH5TTNw2s1bhtBd099jLJs7u1e5OZanUx12d5V8PTtXr3kVbyun
0p4jotIcXS3eBdMVYljTeiMqrX12mmLPwX/d27jd/SDEq8z1CKEGVKTyqdXT+wD05CX2sIG7RDL3
xdrKWzIwZ2RkXmHtnRb6FFW8a7cE9XTAh/neOEAyfxlJp/gdwNd1drB95N/Pz633ScpeZfxjvw7Q
Wm7hVh2ti35zn/JX+5tusF77kgBaA4M/JBfGRuuWE0SyTlYmFp3AYxWGDjDtwBuL0+Bek+GOjr2G
VSzWqGa35joILsHl/YKzzP90fUJy/TEAdL6xDs0+uSW3/sV9M/6CveHUW9uABWnnrPCI8jR9bNqg
sxh9BFmxcb9GxlU7dZ8fCVO6EUfzLhCt4zPBE+XAflrRuA7lGieY0m66YUsvH/cqShAcJOolnooJ
zHv8FHdkgAFEwy3FoLKr3Zr4zqLfhmlnYsUX3io1JmXvDuUF2111cbv4faiKkRvVDphbG18ZBwFy
I2iQYtZ1dlFZnfKsHz6rGhhANyrVeUJyd+sG9YWQs40c+vyVN1KUSVXEGTPJX+kkryyBBCGz4gZv
uWm+Gj0hQXPKcTMtjwaGj5If4v4qAtvHYzNtbu2wxpF5uGWAq8L7jayE8NzUg722yEw8/D40Zt0c
GnCf/zx14pQ+Yo3rJ9VTcXCgthFhKMXh9+nvW5nk0uiK4qQxTjsw+Top8amgc7tp9LE6eLVdMS/n
rX97KpiO7GarX6euUR6qwoHkEUcNjxrzss2Yu4+//zOHtrVKLEGHWCsIgkqNk8OAcPP7n2HVl4em
j6rD8hMMg678t/eTr0YTDg9OOWjF4fchSsOCm5uH/3rf71tgbZZlnz07x7WsLd9TkiIP7jFs5tXv
j06aHHUlM91VpBH5BOruEErSzSYSfuRRrfVuW4F3my3rX19dyqT85/v82/vSBoCTJnKxYk76TKA3
UalEJ0A4iZN2zYYGEYqY4AOVT3mQ2DrzMp236Bh1lh49xiHEoJqQ4//+8Pu+yBHkYtFrVJZX/feB
eSy904SoJBImbBLWYgWJhKGy6vdWAmVLtNUhW77RwHj/H+3g/yf7/x/I/to/Xpj/Pdl/+1OJKPn8
72D/f33O/wL7q/+Bbkvz8JjriPFMAzHOv8D+rvUftuohzUM2bqDuX3T2/wL7L3aLf4H8DfU/DGsR
SfOHdyBc6/8vHH+d6cr/VDub+KNs/lmqrSELRC3yP8Uink74A8L5fEcS5g9EbjbFzlfn5i/pA4dR
WfQbXvacFNi1jWg7xTGD1LjvDvmsnafffOq8DyKG2ETcsesu2hOfQINoNygwKAv0+6HwcF6Cm17J
QXtwO+XigifBh0q2Re0af8Wk1mvDdH5muzmotoIIyABaRHcad2NqXhSF3r2kh+VroyY2o6OUGxHD
DslSGeRFzgnTQoMxyykOjM69FPrboKWr1srTlUxpcNqVdasVhQQgapO1bcizUkzuhn4S0s+26GFr
p/oKWt4+71EZxJn+TVZgtE5nYy2zXQz1EmKOfikr80MTU8kXJBUnne0NgP1PM49vYR7SkKEdinlu
P80DTrOUqPu6cgnakqsks52Vg3sUbwbWVuaa4DbRAqVxfCfh6KEJmSK7XkXdA03AK9Q1YMYY7VFY
rFsSR2mMEJVppdZjmjX8uPUztOHhNGfgE+d5bw498UhS+uzjhKPWxAyRAGvSBugGzDbxg2JPP2bO
pJZRYWIZ26yIsLTOW3gsmwGuAxzhGiB6h9aq9PUpf8hsdW/Nzb4ptHnNa3VDy/bixl56CNlQ7G6m
XsbLFwi8rP6gtoQLk3LfiXhcOTYrEEvVamrhc426+412Cx6K8lfvw3WrHCo13RrwfazZ+uPpIWtg
+VpGwDYqm7mn9Sej2w9/pL5O/Foh8yOna1/DwjxheF4lzKHWdqYDlnA5pxP7R4J194BwOV+nhfs4
tOa70tGEE9XWME809L5rYNUkFL8uPcVJnzH8Oe7OlvQr8EEEBbnTpjKY9D1h/0zMC6bkZ5lFupjx
uBSyR92ov8Pe25oLYI4xk29M8w5n5qEtabSOjKXXk84EeQBJ4rqaR2ebdF3G83uAGxFJUPJuhaRj
qtMfw/qZOgxRY4y4ACUmYH4ckkRVlQzb2mTjaO1Z1ma9n3CmcUDOzzWaqg15Mxrsaoa2Eu0jh3qk
P3FabBIZxudOpReaTd09J+muzZodCwust+bY6mN7bJPxaeyxtCrptDIkYbjEL4awVMM3gF6g2SfE
I9iH4CEwmE4V8+jq47nvCWNIFE6RKabkmSN1YETm6BMWrvjg8I6q0oURe9mhCWFASfSP2K+5fEFg
wWfp4n0c008qu+FDW01hVAZZ2wAZBa/kxHZ1lniZSyXy9gA4ntPRQGbj2IgnyLgc5vmUKuCtK67d
UQPqRSbDe9x7RRD34lS25gT/d1zZCjV9a5rXKmMgi/0aTwEjwjBMlCBkldp0Do1/gMo77VuZaqAS
WWStNZ3JQpc0PXBJUu0nYkHKdvml6/HmlimHqOWYzwfsIlJnd4rtbklQ9LYDdp212gEp1HGPrkz0
S1h6jfnJiHlpvPgrUQhWYqp8H/GzX23gXT4y74NwrPrB0bDAo3KT2KGz49Baik+KF1545y1TPO1i
1R39pnRDqJ51Elb0hzEah85KfxlEYu8qEBF+3DHvaxi2+NwV4EfpTq9dSSJAgZVuKioQW/2CFonc
aj0uutUOl4aJXPGYk2ItKn01j3/MuUierDFbz5pIA3voC3/UWnVnjnYTWOgMV7JwToNCK8Oe4SQj
DKMzmB0VhksNhOti/sabLoJGs3vqf++ctr3DZ1Mc/6ZwD6q5ynoEJCKzX1o8E+uChaZvELtJWhxj
GyNGirR9lJHzp9Y58SqDna/ZC490PqBG1HFzBfi8k1H5bMiY0YvnbLHA4yOcJKEGyQcbKELDeZm1
FUQDOOODSvxtPBvMjQklgLq4sMRnEPfKXBYvbUlItDqe09EcrmgT8FZ44Z8C7nqgimztliImhPAL
xZNc9ZLMVNsS1gpN/7Mu0xd6x8ZGlsmRym4MqNSRUauoBAq1vrpcBgzYyj1DpJUHs3FnJT3EazwV
gbRcb6NP3dEdo3zTQethoqkihorfFVfXbxO8ynhSzY3XU0VjzgDDLMf32Omqi4aSrJ/aw+Al8JYF
gc41AALaJ5RWra48MipmOhipV81rHuMBLanH3O+NPsd8MYXz2CNdP4wtP6pGbIRvOANtB1fMtM+S
+Rkm443+GrQciIrraGyKbQ3Nr4LOuG6TfnyLa+3MhiZRGxgAyupbWQErmjK6+UoTSho1vCJ6PBJx
G8qt25fyGld7PSwzVtLM25ZhdclJsen0LoFzTn6eQQaDNQgsfND11wZSx6CchlMXyfiKpuCiR/Uc
tBbODGlVX+w19uvsmM+T/pSjDz6SqVwGpe7d+zIjA94Vrygn/jAp8g5Awhy4zJzM3XljD2tPn90Y
G52F6tr5loyFfNO231Kc6j6j8AuIAPo+B7ud+21sUEXSQM5OEHNWVT3Nx7oLjEHpH1Gtk0Ode1eq
1X5teMhxPI2sYJfNOC+67AKe4Mxo3mOIgbYdkudFXTJKO0UoT1D7WfGm9j11nGyDQ5SAgypr16o7
GbywEaAsaoY13DA1iIDCr5yMhnFXAzyiHPeg7In40GEeYsvaTync21EMW7sCOMlVtRcze2Cv5MnF
zhE79mLfzBDsKrYTHYPPcUxorNjvv0n2WQUA2oM2Asmou0Bh/4SUttHCDaH2aPv0rA4sAhDqAv6D
bYp4pVN1rlRgSzA56pbOQ8Er4+njCmtevs219CNboPczMCv2JYApI7EuDDidDDIzQu7UpgoOZ1ZL
2uRbfof4NRIvXfxXth+TB+wcpnO/FU7zFKFne0zbI8xlOqYCxEdVcZDQYyBDEN9oS055u6vtKLua
BWE+jrsv4af79mjgKeMooqry0vU09IppVA56UZ01s0Z26rTimFXOJ6SobqUt47Ipy+tjk94TkR/D
CPSPqdvjXo+4NB211hhZ5T8ch7wDEziCkDMmzJngxcAsx6Y5669IePugNSwELYrSbYgOgaSsr4WA
Q9rWFqOE5KCWTf9XN8s1vrtelvGbWYza1gbV59f9zBmrYt4RkrrE6asfA86V4S4xOWfrNME2nV4L
wF+oVF0j2hFLU+90mv5DQfNkIN2jswaAyBdXs6ejGhbuw3LJkIlpERNFUJFSIFvKxFqxGVPb5dwE
YTjB9c3Zp7rEPni6YGPu88fOID8i5nQLYYdxIE0lXx8XDLcNwVJbupfYasEAO6huyvKGNmedufJB
dVp5K3RRXVuSkoivs+AbGszau6fMBlQhYI2QyNU0KzNG+6LlhoMAJ51hwaDV0miMQzSy260N63KF
4M3hEqi/WjLQj+T0kUie8GG4MNXAjEHRlLp+9UgLiltnHdZ6vnOKZhlvj29RVZ+mQn+3DFYCtDbI
QHu451lb0EuP3JUysUn33ayt3LCEfVmzFYzw5jR3vFZI8Nb95HwQvLrS6iLbznN6jVoGLBpNEEss
BPByP3J0UQriTMgzzsr+067kXolDZvMT4v+6/FGR9NLKbDTvyxG0espu2+k6WA73i7nkDwIf30re
Pbe7Tsm0m3vKjRd0hP2q+uwTC3Y4oJbI2IOpP3M2vSoq8DNYPQvrfRwBbyGigSLDrweMwuAQ0Rkz
GS5Y/ie5Icpw2yYo2BS5VWaxaRXwVfb8Yo0Sx1Kqr9WFaaFCa9HmeWca1qMhwwbwlPOFfXDtApwb
ZX3nAxemRLyp9frBLewndtoWwNxPv8hs8km+htLYiC6mpUCAZNYMW7114RQOaBfLTjvX69pqXpYP
0skbdS3I91N1aNPhEc7NyS2sZF2adK81tHM6IvoElLMPrO2sGd4xn2y4x+6BK/svYpggihJrlQGb
X5Iy+zZe9Sqqrxy2Co1eV9T3topeB/EQeUQ0N8VTG92sFIWQ5gbzjHTWMH9sYtugevnLN2wW2VNP
3eHNx5H/t3rGtQzUQPBku+X7UlD7GVzCwWGPV6aIoOe7mJR61WvlZoBaF7ij7fjqUBe+Y4S+QrBU
Mdig8hp1uUGIQ1/8U8PanpKjkyT7CnUwIwGgy3Wym1odEmK1jwxaPQ2qvtVselurpXupJ+fClO0f
dISJ61p+mUG4xNPYltr7KOXbIORp7Daj1nxK0T8rK2C9j06o6ZdaqTeTNf4h92o/ux+m47yGmM38
ungqu+SxzOSHNMeLwuk6KeZTLOqtOca7WlZfxqTeel0n1JUDCxwt10ZbpDvTvRzdJ3sqja0S6W9O
lJ3tydilWrcvelQpU9BxxOFAH+BghCFqTKtacwKrzJ+sPt/F11qwuc4hsSEFHCaFgHSY3Xsqshz1
L8HxaYVWjoEsd0Pawse6KXpxk9jRiAbheKgyNWzh6vhy9K4F8w0ROFXH7dS1RzMCCG4zhhmYsT32
9XJD6rem05kuqn7EEtFV2TmGbFZrua820SMhrbwYLXIad3rCOn9yZHKwGTqkLc3kzgKw3y6Br1e0
xFeB2GOVV8qudZtL4zS+RhlmJ8naVqwTrYHX3nL8xfINn6XkykFOIZN3mGsPaUlfGGy6Y7eH1DIf
bQXQQ9YfWYRWfS9/VMM8mkp59mxynebxwm96Mtmlgbb7qlZ8ILS7KJN7wQT0k41PQituDXYcKfVD
ND+3qtwK5GOc7/Atu9911KwNQ7t5dvSsOHKfQN3G4ncAsc88UgNN2WzSgugJlT01L5jRjS6TeHMd
lRnId3N67+P0d8nEKrBBB/MuFfXRdhHsAx0Iix0QwT9VlASqbdyLSoLWr75U0hsn+JKiR32tb+Ms
v3oucQQOIw1JuVUUe9dMHqoSjHMT40yWfzUrfEDf+KE2vueOH5hcXyIWuDmzA0IKnkRuf7exypRS
d5/7wnxWNfnttQpKmOlQOuSshyqWKO+U4sawhz8RWH81hbq0XCyI+d6rtP4EDH8ZYvNStOREg5Il
KamUMA4NhNeiN/djE53Nqj7W/aCsxsEjLcHitp9Q11aGG+E9/6sP3HJOo76WI/2pzFpOwNW6drS3
lrysIrMCqXiXkcNEWVtvg8EAeKoQlveXLjPAKL93SvpZ8jcJvexOrCXwURXRVNX7zP62nTKS+UCN
bnV3FozIj7CIKvUYIKE7KPZ4szHVkRq0lUazU9tpm1JYGLhLEMnfAXTuU1NjoD6dO4tLm7RXqwPX
VvrlzI8I6TelJKIDzrK4Q8ATxFlDD0GRR8X8cC40Gq+uzmmE5hggb1hQaORekqZ28RR1rZ918bfQ
o03Tm9ckC03KdpPx0Gj5E6elBvKchgXSR6/BUCW6FcUSeovfc1LG7yJPX+pYIEh3PSYSaUmPZHhA
eM/qlilPgm3TD4v6DHD+0KgowjTnZa65qifk4WWibsQU7yvNxkr6UKfNQ2YZciFdv0uj2jAJomib
b7Np+nrm+sOkPg4eTSeDAAtbvHpj9dAYoqHxVVKZIpU0ciaR5kTuvDIMuwjeYwWaDt6J09GdwD3W
Ez82tFullR9aZT9oGb4eEmUSxJVtgeCZmWQ7XMsloxfW36QRE4MU1BgbPDDP5lA9l3Z9nJz+1Bnp
eiIWOJXlG3jDp7TQ7iYgM7+ZzvWMbQ2uDdESDfFZBbYMWQFSG8EdLgc9VD7bijLQtHcti4mdhszV
qy3tnDVR84ZOSlTRvsXGdhwFNZj5aBnDDQLYW1xc6eEfU5I+dao/1cPtMGQ7Qb5HZ7xpOXOIykRA
kXE0sDHVhljkxJvap0814FFzG7FG9KMDNNe9zASC8WPJl5bjuUjkh2tHMNMzTlpDtpLWuuztB0uE
bbB8rVKdTjFdinKyx1WLoUkH4uZU34IIoxQ+KRe+M0QIigv+KoSxowb4Ualoo7D7K3XnUKICyxiv
6d70mmnDQ89vx3gj1vDh6n3gqs0PAa1Iqwhw8635VTTlGW9ukM8hR5z+BhyE101hTmHjPU7hDDvj
CPZQRb1Svfd2/+Lp7Uchc4KHrG2d59uuQqBYP+o1gFJXpadmT+JcTt9ouv4mKYI/Nf8MHeCms0C4
CUvrMcwohUlpTFAuoWnhjEiSvIEYn4+eqKJsE7IMcQjXSHHu5RA+aHp7cFMGiOkIU45giHsr7jPB
Lu2k+TlUMN3BeqyPUBjNMt9pyUbSyV60S9ieO3AUZU17UuQItfFFQl3b0FBJCEfozoyV1cArB+iM
znBPzQ/w8lcqVw5MOdpMZ3rI5z1s7XslM5arfn4TPaJNp6q3ahQFll1eVcV+J16EaJsWMItRfGdy
OozdT9SUywL+kve2CUNV0blk8WYZeI9Gjb5p0+EBUtLmKEL6Cp0LEENQ1YNLJknD1i8dcFOt7UkN
lv0Z28h8yC0KdOCNKyfp3YMJaBLlhnqm68yprsJ/2YDbnuluVxVnLCTVK8N1/+ZtSQ+s1XfSm/uA
sEH1NHMZ2RonIwsUrQlj5daaKn07j6UOcSupSJTwm6yOmE8T8OJ3U4kcSpv2VAA+WsHWc6ickR9r
Ut7HShcBgrc4sGS06+wQOVYcPVERfOHWxX8qU/gZPS3zCAG4IwgzQKOenPUYm5nWmE+p7d1CrdG3
g2nc7MG8SgGl2cPqihYABFsUPc3KeAPd+BJaTs2fHW+XMXb4N9rG3KHzHrd5TgJ8rmucm0sQlWkK
kMaLA1sTLvoD+dJl0FHUyXnVq9CAuzLuUZsv5PE3SyFDTVLqJZzl4NtESmA2jxamIcQnoPP0rid6
oxAbzP3w+iX1lKuXlV/UjLZ7F1d/I3mFEGvQZm8vINIdb+3FzR52r/Fc5X8YMnyK4WJ2M/EEzrOo
YQnBeEbpyZ+QOFhVV5SVyYo2ZVsjsUCuOhYnoWWGA2CVj/WSFU0DNE5xNOyxnHzGdcEdXHR7SzMw
ETm1uc+Atq5SONQGMp51pKi4HKvplE4deLoYd6Qn3YHmYPhhDRxPo4T5qiKFtY0hxHRwN+HJmzqa
vN7kDIUJ1FqUBT3EAavK7nmX/6QoaerckxtysgkoAfRa5/YtFuNfXK1sd69FVVEBVDOhLc/Q0V+q
GNkw0cl3uVzJQjAWwaLJnoh+2c8rl9gmlzzFyKa5UQKJEc4mzrjYxDygUmR7Krp4TaUag0MccnFL
U+Np1KoX8hHQd4i5Pjp1ea1LN8iwQ/lWjxdEhsM73pTv2dzaKP3tPG7gbmJ4mc39XOU/nUqHF+5l
h0iWaOqo8mEFv9SDFeExR2mgo1Zvmy+2uLM6TMimVCpcUxBTGElxrlAiD8Yfbevp5MG69ReynXXn
Ks2axjKXBVTsLJQQfauCCip/6ZyldUj2Jko3bx1pxndeMw9byBEABYyArNXE2uVuHZQFRoJY2ZpY
3Fr+BAU3cOHp+5Ghg6koW5C5T73Zv4eIS2PsiXOdoVhBTxlpz2Fi049TtD1btuVzxVwGF/kBA8Od
3lYcE8ZvyipGV13+if6SnMuBUVGuFYBgy3cN3Q36rPWgao9DmnyrYO2iqblHqfGli4X4kXHWKsc/
mPlAxg0vRkJRArGE7tCzOrD7eOKPUiGNMON9yM4rW6gOJncyLWkyUGnYgaIIYsIe+GUXmhTSWZyL
FrsiUlsb2YPy5UQIkdP60RLliiYIKW7jhSHXq023kKCR8Qdl9ENC129wH5mhrBs13KiKSNguUF1B
yteL7qqRtaGm8QOS4qPVhvVpaNU9HWaA5g6Ie/rVJQLHdlUr5CBUALszW+xpTn/bbUjGY4SCeSQ6
DPyoN7TcCfq56fPPiPP9ygythyEbtmNPfIM68MW0/WgPP7mdvVth+6YS6NYqogviIr9HySqz0++p
/IGZxArLudFsaac71tEptLPikeaFD8owsJFAZr4IDRvoNE+7XIyfoLBGX04OnCaYtDXZCSu7d++Q
wFa4rz/Jc2VlVGfOMTkX3TwuF+cZueW0KpBIeKo2bou6/lESLM7MFMWsX8wqfkha593rvefQzrez
heC9qJLaVwcOI0IGsBFu7hJZVoj2JQIEqKX9tnmOivGaOog1PRHv7JmQ8m6sfvKy2WtjeevLKUg0
tFQx9mCnXbxz6G6ZUsBrMG0Zr4kA7w+/D57Ihn/e+n2qLE//7X3/9vTfPu33M/75eokkz9Rg9FSg
NC7sO1w5vKkzL6FoemcVLgoWb9GslMwKGDGT+YcixTcX/YW+PPy+9V8P/xfvGxme5H5IW8RBibcn
X7lCSzfjfnP4a2hlSRzfHFb/PPw+9Ryn3Tvzf7J3HktyI9uW/ZW2nuOaQzgcGPQktM6MFCSLE1hS
QWuNr+8FkF1ZxfveLeset5UZKmQSgUA43M/Ze+3XSrRdc458A66QyPkDzqD8jQxSYyU88h/W4azM
0ebdtQbCSLfLTeDPaHSWm1OjP3iWM+w8J2RQhkyXnpaNNitsft6qQQvbnn0wiYjei6I8OrJlf5fd
/Hkznv+V5X4xInzpKVkoIhvXTOGqE+7W6tTq/a/N8thyd3lCQc3ie//z6Xq+pWBLY5QF/U+qWS6o
WfJgkX2wyKiloxkWJzpoxamxYG9YAmWaT8rliXZqeVpuvW+Wx1KNDEu3/eIUYAq0/hv5DMXRRtEX
EJh2cXzKccoMv0y0b26mipGINQCcw97PNtYhdkeWohTf8IlzOa6pVRn997hxelapbBzWPUmdl+dC
xwLtuqCZJ4ZJZMoekZYVAqFY946+kz0AZB9PlTUe9EowuI7dLa6GYqvk7Cnn90NMI+YBLoKsllf5
ID+KbkxO8Jyv0SQJyE1HEqLrbpxZPPHeR+qbxD8EOi9zcKyT2/bjzRmmJyfq45NheSRJ5/5JjOWX
KgrKQ0diPWtr0h0RtdV4Hm6NVbqMqPaZLgOJc5XCqNsdVdkRwFXr/DNGjtkp5svMUxLffTqXzEkV
lyoHLWY+psTU1CmVD0MctV7coS7Ut05WVz1HNQLI8FgYU35kHr56tb0kuZL1ufKzxrx1hmnexsbn
128OJ08Dy2MWP8gAC7e8pb2lkuy9zLpWYYgkWuSPYTM4R6Wb3mUGNxASA/50+EyUCm2+wvgObie9
ZiSsgAkyry3WGpIerpEzeFQLRo5q7FL+DSpGard+6wds0L2ZZw8EhWUPU/gjx1ey6qqp2zhUF6NO
4DSw+VaAjDHFFc1EuHua3QKl0pvQXuguDTg5UeQhQaalQrktm/Rh1+mw8lifq2tCRfpKjRSgUPZk
+KWilFWOF/sAY/SHSYlgosWGCc8lutYgcIdKXrMZuTAxVU2nTVyylKAOkG71guUmtrkb6cC4odzx
Es57Qu9JozvH9AYXJwJbBR51QJl7y1v0YW6RVlyJ3ATvkvGJ6504UKZ7YQICTZ4vkY4SShMaKik9
OV4VZJxZcWmb2+Wxn08vz8hUBThbcg7MeQoJeiAXKO3TjyC2vsHKusDGYO4a5c8WCXo4iG9eYJ8g
Q78Ow7rWhje7NL+LNnoBGnuN0xFFBdlmg/4SNiirG0v/kJtxudLc4rMyeso3E1XZcnrqQT2R0wXH
RIN31TBT1O3+ktOAOWC8L+fURhNIUsY8LyoJ0iF9JDTxKZJaiTSfWK9cdR+JZjt0MfnBiTAKyDD4
OIMA8JzHPFVp7lPpJwOY4QB7gtPRQdG7F5drlTY49z7EAj3242NJcBYFrRPL25U55EzBGvmhR/js
jPEfvWYxTWXhKVDb6ynSGb06JQda20xLCBUH3UlUXASeXZrFQ6quDW3Uztx0rkEvJQ6fixDTN5zQ
FWmGDRjwGKC8W3ztZ4ePInCjLYp9qoh96nOzAwd9dhycId5k/pCs7ValbqU77BdPXsjIT0Aglb7Z
2MvcQQey0fmKnKtwpxn5cIahjici7T61tvlkTU9gqdECVf5jqxnJBVeUs04Gb21goCvwkmpAEphB
3kRKeG/YwwSZynxddtpHr6DzapBIs6VLeyDS782bqQJxVz2B2dz20ZOUN0b8F7cBZROp7HUkAE8b
zQue7BQlr3139OBYNNFXS3/su2CkSE7PIneaz1jpCe6xx92oWPq1w/esyN1jRYfkURsCtSlaWmrC
MM56vjNtvzhMPnlSknXerlXRA7Bja5P2HIZkhPRvXETEjBJjR0sjbMj0dlU3MN7yDGf2DAsyWeSY
0O5WZj4hzRDw+sL+mvtnxSxug203WyeY6bcUKMA2pOV35VtflPLkqqVXKVqTmmTkPo91OBwCaYAZ
zKR+Lv23LtCNjy1IKVPWp1Qp/xi2g7kZY+2jrt1K5mdFjgLFqspvSakzTHenvAh+6DrjvhI5E8Tk
0WVy1hkdK2MfrZgW6nh9gB3mLKC1IMavxhU4QOY+TyVrU5yJuEXircJ8a1ctsXwDlYhwrN8ihxA4
fIqcN5JlGWDYlf/Nqe3srLIMqRqLH0A4Zv4wUE5YGaNzAFxYHljtZk9VXbyimPrSWdH3qP1mWhL+
uzHCl5j8A+Ou9ZhysFJJUS8zkOux4qcfMLw6+N02iTsqamdNs3sTMkNKTHm5sa1pS8BZvibD8UEP
hpYIPJqPkBoKzBomYJ63QDOnnWRFydf9QPyj/MOT+vcymB7sMDWOmV0R9Dtg2KVDv6oCVxCiJPht
N9QKbYNpM0WPAG4PHc1WI5nKIybHxIOYB3OGkVcPm3Ti7AKnck9Yem41A4olieHGtlLj1tXqr0aX
gYJPphdtiiDUGMHJ17ObzGekm9CfA8mc2UizYY22p1urtiTvxGL+lmTfBy2GlhqNLIcZ2Sjp2tdI
ItHJvYtwrJvlFyjfXDiCWE+ALs7aL0kUgDKqz+0IOglb5Z2yrHsACvCATW1VyeApiQmKNulU4C/z
n+hZH6gMOTdfaT5ndCGOUUDuGcKw9OAWTFwcCegyT/I5+bk/mWb7wy6nD2mfdfxt+wSS/NJCPPqQ
tA+BVX/zh+6lRHvARK3adL3wthWk+TbyHqmyOLvSL6k+N+Oa0cbad8yNYbgAnp1xrKk+rxZK+zuM
PrFiUtpvSaTeDcL9JuYQya7VeuY/4qs340xMVRyszHIgLaFxTBPKE6BzVqFdil2Z4d1kslSBFt+O
ju6dNf97VivkdQ6mFRpjJNtz3d3FA/2mONCcKwAb5zqStaj3kHIwoM/h4BhZhFR4ZxuTACRVt8SI
ltGqyQQx1Rm1GmI8mMJcDYRJp8jvblRfkr2cc2VFX5EYi3U3aVsNNjL2utpCytVNRZLtwKlXG9Ww
9wvvMc799NTnHwdNhuefjywYyGpeBQQvpsknzETbrj3EYWe7KrlU+UU97Nqq/PjzLpqTfWXp/WEk
0m3HIpvm4jz5G306FnFwXm7ZFJEPnYy2owy8E853JJzLzami4JzCA96Ymf4hm1RD55CXLBtFbtcu
ytpP3GsOog/QaAgMeT7SiGC+FTosXZoUYyH1VH6C2RHWYXYugJ9sQq1yV5k3sbRvbLtkULFnGuRI
BCC2sJWCdEnK368IdQb3c5CpaMsXdCn49GcYk9m51Dwy2qT2cXkoDhxvjbIkW5eNtOJjT6LGsdTk
Ftede3D8Gl+2UZ+XTTdjOoaCeFPlEqNqY8PBoszolUXiRLoLLAvKIJtkMChVQZ3MRrn3+cbRA2rI
sDJeAGmm3wDzKs5JB90QbQnp4gyBnNfpF92vNC5d8QHW4A2UFs3FdEArUkbWJhZxfUbuKPDvIRVI
Q04fKVDihfhjz6afh+xj9JVlK+cDKtJzz/JkTRIVwWRwzBJ9oGBiK9pThKqfqS0U50a0KDoKYw9f
MWcq4cbluStEiZOao1z7c3jNgLsX7+mliZgdwYqrzpjBjbVe+/Po4tMIWR7EErLhlKIIHroZK3fs
jk5WcsUYg3PsWNR2ln8wpOJWylM+4CHo5oPgDzQM2jq8EnXQHqtQbJZ9jyg/nZdbTci1tYVqQ12g
esi8NLxXHb80vfpq+GI6uvR84fFWeCPw/+eCJLuyPweW5a7KgvmMNrUPTcoOhGL4ZMye1pl7Qsip
s5oEhhYu259LmwpYXcoYRQrTOcKn3zjQu6lvkytt7WLjOLscnZCvSZRSDtUkeyDDjpSzlez7OVSG
1J1KwHy+W09ez1xvdIG2gsI2u/pDlCKE1gQAsQLJJblInLU1BXMVRT8WgOT/t0P8gx3ChEEL+f6/
t0N8fMPZQpJhnv3VEfHrbb8cEbpu/8vFtGjbyCJNKS3onL8cEbph/UtBuzUc3cCX8MsMYbn/Aqhs
UeaAc6mzxdLwyxxhyX9Ji/IzHHtDWdCO9f8bd4T+dxY7OYRw4HWX4hfSAmYJv1P8J3o2UGVa+x6L
WdRSxSOEX/+I97Ynq5bCXopOGuIyagYoWHu7z8+ZEPkun31JdeGUO7dymXi24jqvyv9yJB9/Aun/
R9YSexpmTf2//qcxYzzfOfXL3rmu7iqBacTmAM185b9gPn05WIliknG39Ry5zExQJTOQarcmj2Gi
33PLe5K0QVdZHrWgDlH9KFvXD0gvAQ6kTriNfepnSOwRfcnoApzJXdGsYOo7M7JbL9ylKYkLk92t
zdz78g+7/3fjya/dN5ECOs6M/v89YqXym7jH3WjdJ3co/qimPII0FpXrWBUF8ZJo7HwUfI8BaX0m
5XWi5h4b3TintgouJoCri+Enp7KBlKGIYHZmDoDT6K9uUR3DXHM2WQosIjTK6og642m5jDBFWeVe
itGdgfKSasn9Hz7T35HW82dSBjxbspYcUof03z+TYYZ+5kaJeedER/lZQz/sKoWCovep8mct8ndd
XiiFw+CMndmZXGonqQfjZbC8fh865aszjCXTZ3O3YHks58XAvIYbOkZxklTMF2jYDa7f/ENixRLi
8feziV3nt2Pxi+JXZf52NmVF5nE5dI07PvA1LpzoadT3/byST9LQWyu/C86IC1lTj/GVov7wGdkf
pa6dlFp3iEKSlPOKyfDgTxBLW3oRlK5DoJAdLrswPGuRcdU6qtSjgrBkVFnw4NCMgDcruGpgh1YK
iUkUxu7JyxUhZFXermwrmGjbGSanZD1sm9QAykhWJ801JP4l5vU9EO6cQt0DXRXcRxaQ1AmD9R1/
NguIhqskVZFjOeLunoMml00cbRQ9pr20A7ptsbiOcHKPMsQcqrP6szyy4Xp4pZ/dOVjQITS30/L2
ijsi2TJUDPtaeCZuCZ0uiWi6h+UWGJ9HIjPjrcCT/GQaRn4TpYf4YWY0GFCD4Jv3dvxiT8T8VUOs
A7iC1wghrDwOtaCnPmeV2YN7ZIbxycj8fjVRwbsHenGQaV0d/h9OVdskhso2pI426TdAvdMj4BxU
YNw1o710CjpH4lSADGvs821iHR1l3HrTco5I718DXEM4bYE75X4Ok8Dw9GtAM7p1tbUekwmWtPqd
mCKf2uUKafW0mSr36srM/fgPu/33cI6fvzDcai6aX4Zk/v/3QQ9JgIoGWel3gCZUee3gCWHBA/XZ
lOYEMXllZswrRwIDHSA62OGhWmvxc+2+kUpmnGGp/nAoRBx6rHnHGma6hmN+a5I5AsuPNIz/vLu/
JZssu2vqS7iCcBkWfh+jO1rbMVBD/Z56TvkoQEpRI/oMavDCWraFyZThAsucE1PUiz5l8UX3o9cQ
RMzxP++I+Xf+/68dmfMeHEHUw79l+HgUT7g08S21Wfdcxrp1qT4mQWRf8tBcBUJrP6TdHzFW+Odw
iq++MbjrpjeMh+VQjnWzw1GWwOtrrM00tmsf3lVkHIsyK1ZVrctNGGmzXqMnqjM7dEOqjkbYPXWE
TN+ycjz1nu7ufI+UpwoV1kXTsvGkRcmniEXbP7D8jf/iFDFNYTGl0JU0/20kMyxYObTqxL0ewq9W
24NadQQZLhWGFLwJT7gWf9i5c9c0IJCFNySfoVFfcf7QIQspM9B+hwrhTNUxUMaZIrLoVigB9mjv
tQ2gZ3/1n78b+98v5EAerfmawX9KGvN395cLOd1GkmHNzrhXNUlwBhG6ewZpaPXtVzon6sGRlrkq
E5rYrUKp1lINgmsUWccaXDuexkc9mMD05cNX6ZB4ouNa20gn/4wPtfuJrDGpYB8DI3roJ3qA+FZM
hHwfbexCB4EGHzYczvyMf+EAEPVE+A0ls6LGvSxQKXS6Si8tWdcX1C0mbCFKYcNTLAB5YlRyt06E
ZUcbVEq9b0csWXcrne7IVcF5iIYJ70NmPGa1L39oiPKzsNDvWqtOZtT6pzzSn3XXN1/TQatWJHBb
2NNzip7pcPVsUqrTAMTv/KHwo3S7/3zcrX+f3gHO5SchdNig7r/FTEUwKVtndPW7685dMTV1TzTY
8vOkqKbY6PaeyJTtoXHlMOaAzKEJJYYiJy2q09LqkArL27W1dZocHSakdmsxu6ylReeWVBvimcuA
OkM+ngv/te3qtUfG3a4o24L+IGIMr2FumI3Ws58RaNBF0UOsZTY0X7h+mXGezNa4OjlrnpJSAKUJ
i3VRfMAQmDzT9keu3li7NGiz3cB1kIqyKrZ0SFxCOqv2H85QfTYB/zY5UKaFXRk4vrLk71lnGkCZ
zvYs/T4U2Uer9LH4tsGnmCYMzi3d2ji2NtLyZ8nrhSniDfp9QZvCurIG9HQeTi+zGK+ZqcZ/iBGw
f59F2hRu0MO6JGJI4ei/71na+EYk4rG+9zOKkyYXiBtwYCs8y5SXnEultAtBMdRHi7Da6HaS7TH+
k6JrA0NaTt/CjLsDelG5wl9lXiuHokzYdsg7PfdKt0tb+3P/2jIKbWc1cbiL6yneNC2CkMw8YMkT
T735EZAOY2I/wWkqbPqDqnmDCNETnbUCpxzu00QCDLdmQVNS7EdsO6ugBFVj1YKG0nzykxm3Fl1B
VikRzUQrtqsmdIMd5V/E51Ys1wFtgJ2ZigH5nblZCCRx/BZR4ruARysShmbmHjlzdeNDTBFu1zkY
RboC557r99U6cC1/XfswqSWyya0Z5v6G3NHkn8Zf1/p7spDlsFwS/KBMRjXDUuTN/H1Ag3jkKjgy
/p3CZ35LNTKSLS1RawmVc51rFynLb+DlCLycRufYROHJJR33pZm06thLuryB+uIMVXyTYzuLQ9U0
bWjjMm3UxRGiE8K1fg71kL4FGNP+koBQB6HWedvR7cUtJyy9beKY1ssfTVPqT7E3vAJxEdc2f4zc
+EF0mr/hgIl9EFVfw9be44REAUECXvDUd4aNBl47xZCFCYVGv4ibZOgA8Tv8pOkLhC1KQz5SZ+nM
VSN/3bpUh7jiROc2inzYUU8qTBIiH5gldbZ7sB2UpJgZTkVAPd52xmwvKoDL6WCBWMwU3E47Hmhd
zbeM9j4AtlPeYG790PMuelhvCU+G1Fz2WyQ6JWXfSkG7od5DqQgVmci2qEj0gx8bTy6RzXe8vnZ7
yWzy7poy+qj3qjpEyAGGys230ywCruiJUm0FPEvXZpWUKnzwA4faTUQBUkU1rl4JkcyvI4Dmc4gj
J3o5C6ejjcjHEu9XpN/K5NNY6fqRiHssQLXwt/ZgnLpSGy9uQV+HxlntMh+oUAPdwcH7SDza6DY6
sFkGj46HOaRfpzYeDxgx+ZzSug1We9Eke0M6MFWuBzMMCDiPa7K7TFr6g6LqB9gy3w4QulPZfY+M
PjmLniyGLhHIr7xhU4HywMDa3q2es4evN9kjbvim04LcY9fTrhMQLemJ7hZ1rvnYNdHn2pzeMoeI
04hoQATO44prhn7sHPsRAvAneuXTY5jTnaGYvKl0TojI0nZaUeeHMraTnczrb7S8kU4BKgXl5IgX
+BvHHMrrma8N1ZuTI08Y9YMpIZYnNSnOGmVG2N6zIAqPGsaYx4KfChYJt8Fjw/rH27tZcHHy9ruj
5w61hDq6JvoIUBGjAjTrup6pifUtqVzQeW11dLB+n9HgbilnlKAYuN66BCytprpPrzBrr22IxEeg
7ADsatNLQinRZXwsO2zGBwfg4CrF9bgLwyDbweeG1tOnFcJsANAdEYsrH1Wq0FEMJD9I+o4fh0S5
B12UN5d99phy5RhZr+QA+ZtWWsAGkCxWq5IZOANy5Ww00z43dkdqZ0UsAg9VDwHY4QcrmRrIVAaH
dS5Ewwn2kR0Q7xVYgNAdMXyweNdFE3TfkF87VNj5/LM0sHZRuE+WeEyaRjyiZ+ofo6PMiPMIGw4S
8i6gBil6xRQtPiD50L8VnXdqckte0mCuNyIvkGo6ICawH/SkK/dJXs99MU2uodkWa6LOqXRX7teR
pnDSmZ8Hz9H2BBN4GNRhZq0UZ/6WCIrphLaKsTZovqsmGm7uvFGFgPvoUBRibafOXuAR+Dwk3+h9
+49T0zdHzfAec0rhGo6nlzyrr1Xl+dfQxhXfuhXq/KD6kJax8Wz7xjnQxukGWgsyCJwXk8asxmn7
Bdjpt9HT1D6fUtStjdsRT6CjP2Ck1PVqOBfyNShYC8UTbcKU8HHLndTjMpfxo/ChHrTwhrf75gde
cPCL1NsDaMb/kmCsdrqS8O06srdB3eWnXtFstz31SAQIFdyG7LIheLZii9a2XW+JRvokg5GA9FLh
u21LuNudyl8Q2BaRItaj1B8Yp2b+IKkOBgVgFdTeTsV4bW2io+gu8LZuqA5Bp30PGt08tpX3aOZz
0ILbWq+6brxqwQQrCm4JVgcJULFlSUe4xp83Wb1zfz/QkDuxmi1PHUTxE8ui4uddox7Q+i7POGQh
MipPO2sWD8nMmegdDozVP+/PPB2SVlGj/Z13FAza1VA1+H+Nw9rOkqb3TeWeRIg3VGUW58fAKLsl
s+ebh2jxZJnMi2zlNZuYBgXJN2yUP40nFLyz8ag7lDoicS53p6Dvur1hpMfI10ZUGN3bz4eD8BLY
RrwvGvBq1bxJTa85gVAzqJiAOEnKlBazNYfBMpMl2WBECaC19WnZBLpZnzTBBlLFVzvtqx3iDlqV
bj1ujVyMuz5LXn3Lf0UYXqFOQF7gZmlCQDuCrmREhWIGKEvNTscCl/FjmapOrIppfDYCBurUSPHy
90jh6Hx0NRiiUMa/Nr/dnXraF2Rv4M1x62jbY7FYYaD9YGh9xuQAdduymRTBDO938etZ+GyjtYuE
iWUkG67FxWm5u9zye5P2xHI/GvJdpUMzMFX2UA3684x9PWoNl2SVYHrtGew3iAXoGhvuprXBIpNE
86Jb1EE7H2Idzc1HEdLn0xwg7JBpt0r/Lgr72vfovU0hbda0nU6gng2AoQRTZkG72gyWjRq67MEF
w3whTwVjvPvSEOiz8xHabVFYvKE72k89+lTGSgIiu9jezIZgZXtQaApv3QYSJxTJZQSCoxDty5QD
Rb3i1Ffih+Zqb65BuLmm+HkGrHDjBlhq1ENl8Q9DHeMF6+DJMcW5OPGYHclbODol137YvOUhzN4y
Ldz1DnaBZkJbUkvyiJD/AXJOlrU66cWJ9ozsOkYSR4Bt5ReS1EbVrUezPlMaOmSzshFQJjTacJz4
qc0bLl9H168g2s/3opl3tbxuubU89v7an+/9b59+/wsymP1nHVTg3//NFE4E6qw//5miFGAa6GL9
5W/Hy2sMhLV7Hf07JFje8v7HodLmWy8ovyNtMKbt8kTO8DRBs2j4RibWestfWJ55f9+yK8vd2C8M
5vz0pvxR28gqAjeWDaRb8AvJHWny62OB5OTNtyjy9toAeJZ5Gnpa10M7ZZMGcFo2k2Hg9YmEieep
YcAfdTgSXQNrxCnXA+Gja0fGLC+lEmdhE6Udu3gBqZVTDCuMr0DdYLCLQJ4yiEGnuMc5tcqki1+2
CZ77RSi0PL1sWtZBJ0e58dooC2hBmQnrdHmGq6AkoysCXwmfbHnd8tCyWe6mMrMOGiSDev4jy+My
cX7dKhLcgB2g2c37G5jJI3BgtbxOC+QkEnFs5GgNuRTkhUlM/wj+BP3NZAJKkwIixrzYe88ylc6W
8lN+8nzZTOvlZpYi0SO0zAkZ1ubnlk1vi4LMn1n1mhez2L403c0izH1X577fDWZgHDG8nLrvDzoL
iO7vm0XVu7z6tz8z+HWyxd/A6NMLggnahfS2CHtjsF/TPGd/8Zs+3Bn0AP6qol0EtFlp2399cJzx
csszy+a3u8tjUD1QGf8pxvVhg8J6/vP+f/UWpgMdWTWI6YOWWsfPV6dp7v66OZkDe/H+zjqMmz2q
paNEF2MG4Jn+IgF+f9n7P/quCH5/7LfXLd2w98f+8sGXZ5b3vT+NnUDbTubVNYvHivJpQ0DB/BGH
Vpl6sV5eCM+8bp7FfMS8NE5Tgss4MkXcZekBVvMKjI08LN/Z+ze63HUbgwVYmidsf95eHn5/6XJr
+aLDvPMniizzG7pO18Z1ptJpb0bhoRP0kQ/95BbbGkVSCQq0ncefauyxSi1nwDAZUf1pmEdAdxk6
7IrVkV72LHxwpMgsS49xzeQpg9L0c1PVjpEg/Pw/9z3pa5hlArkqdLQWapKsMBhvlz8azFdUaeg+
dQnvDKMXU4dW7QhyQh09dx+X76Vi4rszyvylYFV39OYZjDF/wVPzmoRkG/55yr0f/uWxv3xFxXKa
/jzq7ze9uOC0Cdv2s9P6X5UGT17KkKghQvrgxxH04JYquxNyfB7QVmN+kQM49hilSMGKSzg7xMLO
LowKtbc9ryUjjB6mFfcxWVdtsC2apt53Ll7nnKkkZo2putKCgGFvlB/lo2Z75sXJ7p4u/SNS7KOP
AplQRZ8MqkD/MpEUfwMs+yLJMDkaDR5eQSBeat2RIBgHCi1fgHHXcrxZKk62FkMw1zy6RDU5EblR
2tewDV6mClWpSjCK9SXqWDI1cgYrUi8iQfZCF2y1kGv9ELqfywqTKbwqtR4s0zuKUTsnM6W/tsVn
N3Bs5HHRhOFc/wOpDFI3jDCtkWrr3IdyRpY5sIWsX3vCGyBasqDXrPEtnAYQWYgulwR7IVg80WEy
mBu4kLJq5OhmrEB3mflwdPXh6zQHaPQpca+oI/xHtG/IN9DCVvfIHz9IO1fHMVPf0HGMOwE7Fxp0
j+JVoHglKepJ1VO5L7po9mg3W5rD+DxmuZw55gjr0l6+GR0FM1Of/H3th8eeH8ODn1OtQmXa7cow
v7qR+ChHS3KJ9YgwIM0e6Ux1I1y0XYdV9lXLRHbtijk2MosO1EEfGZDIG5pspPJhcosiuztibblb
rkhf2g5PkrSsL4Mxig9VchCmBAOlKbVzNZFvHGPct3hUmLtAnfccf9uPMZfCaObymNQM+D6+Tlju
O7eQ5xmLg5ov3tEd+gHAly6zSO21qDN9LZH8rk4pfaBLih3ygxOzFsPzVVfOW+IDPPON1jjouU8A
NhyvZmgvsc2gIPW6fDTqsUW2p++TWncvJRwup9Gw7cLB2ZZ599CNCAGVPsC9JmVB4kLSlGzvRjNQ
QjERTZapE5/9BvC/SiIWelzoNEfdJsvzj1hIPLpDvr4mfLtt7k0bxZu2s5xL0hUf/E7pxCahmQKy
vmtHaohCwvCuPGK5nW6U54FgmfaQxNZ9HGL3kgRoI0UadGSkfNE0RHiAFRGS18iaralxCSoq5dG0
5d597FwEzg5onbC4uRSxtyAi62+p64cEK+kf6N8wg2WFvtP1HhcvRoSh5MQasXGZaZWd9Uo9B4Vp
XNK3iZbzh8b9YhTj0xhm+GpD67NZWsOjTwb6KR/HKy289CYVlgDmKt0R+rFYw4L+UA2VfDbK+Eoy
X3SpxfAVsR5SVdDW11FDz9WSC3JyIRpMNNdfHC3Z9iIa8LURkpLV+YfedIoj69MjogixJ3Ll0llQ
uTGyHgv6JnOA0rnTMf8ueZojB3hVeZZ2SMbpNSqS6iVGu+oZw2Ns7nyU9PBSwnWV2wyvMqFUTFdU
TxRTJAT/uAyGfRVaYk/TZkAWnRBkoxHN7IC82+cJ/YNylvGBEV9nktBjg0lBFTd4gJGenJvJ/Th0
yK6teiI/w0D9LLDSE6iIdNX0LPPMxAtNampEB700130x244yaPhp9GkkWXFe7RMUXzWftBxskNEl
3lVT2fexwVleqB0vyXam4XF2ixYm0tC2T0gPno3KoJ7AXWCLhUm3RWvoxX9xAXzesgI5XBDXx1Fp
fwhWxbemgJ8wBsa6IMMBviy4DdquXw2Rv7hDDZ4FsKZfqEMup2uUFp9yDXi8rIa98Oi1usMfggij
TY6UBoRC5UFvNCl9fwdi2Otu9aZ/giU2XbVA2xJPXagWV8D4OVSmecw76zORBPYBkPtTI6MfJBFW
hyGhbyKRBSdpsOlYy76A7iU4Uo3VMR2fnLAU226wCToDjfTcd1QYzYwvwCSDmry0Fc4H7RWE60Gp
i5FExktAiuRAO+AiS6Nd0XlQ61RDUzs6HXpqXxxz6I6dHD9OVllvyQRsbrLLIszPZAa56hlzYnXB
z0KhPxg2Q9Q5e2SPPTgF5e8j6lGzhg0nbn/JRKJdZbuxmrZ4hlNPSQtHQND2KRxtvYXe/SWfM4wc
ynWt0T8zlbOxpBb7IenHT2YNBoDwo9qMgmfXt4O9HkQgnuuqICWoD141wnHvSlAIm5CNj5Pd3rvx
a2hY1RettstNUUI+aWJOWqqR2MGi3lgpNYzrqvOBKxRxcR8brmlOUheQU2n08YOoDu107xqrPS2P
eCa6RHPIvseRS+6U1QLkAuMphuziWFI7TDVzKGMKgw2RvVDD8mgfFvw7VtQVVz+Cd9PLnt9Fm5Ja
G8XR6wgqp/LzAARZGj003mKiSel4uBWbIXsYUglWMUwgxpjgpGzj3MKNO6NGrTdFM36zZXMbcx1A
yhi+aaJSRz+bh218ittxBnZWTCqZelXujuwGSvcjooe2OSw5BwpM1ckUuTwOjqbgr5YN/VNLewZY
vnIs60c2tv0HZKinWAB6sLwkfKoT7Lx16O8FFL3HwI3fzGAEcdllAgm+KU7NXVM0Ae0S5ykD/Z62
C0t5S+1L7O3Uu1OuYVRFDfvY5Xb/SmmF01cj4KmS5jqHu3lybHueK/VvFOfFPolYwjtl716tyEU8
NBmQL+PhVvV3vwCsYU7HnqOwG/XpU2BXGIREQGqc1gFAx8IIG4aSqceRWWMpe23ymFgTTc5hxZ5a
6XH80SeUgo6egfOhN+pdhSdtYwp6u4U386Vq4GjMVD9ZVvLa9RaTV0qsrgeGkXRbm/nA8BJL8Bex
jwu/7/0HAjLRHdvsBNgThfkwOUAUcvaUhSmu4GoU9hvNO/1/s3deu61zW5Z+IhaYwy2DRGVLcr4h
HJlz5tPXR/+n+nQXUGj0fWMDguy97a1ArbXmnGN84ywaPVmCWyXPxzcFwgs0xvAnbJjMlcyZrtBZ
OFZ20dGwHqYQCalcZPcy5FIeYnMgwILlnyMMV8W8XKQFmii6WgZFRntZJI0Uh3B6jqma6SAv8WOg
96cwJJKt1uZlSxAARAjVVxLrO66nbCtCw9p2CIi8xGjPQkp05QRcF9+O8SKqv5zqMt+SR8MttILL
pa9+GObctF4WvxUhppFs6SSBaZWXzoYrIem/VpnxFC35ApyOSCOy64EeKDVnxiE1SV3UYbrJpENZ
Bt4TQRutXRvu2ULFZ7EuPo2qIqm2xc8a4+ue1YUcAjnoQSpE1rHS84ukG5zrUY94cdYTC5xSaTSc
pY+U4r2VGlehXU9eQeb3QZ9uU8m8LqSN+N3aLhEXSHWyVJWbLKurzQi2IgrVnrYwITdRPiKASFIK
5TTR36wwezejHOd7ptfHURrI1ZvCg9jh40rTUfRh0FrOGCoAVXE/acW4DQw6GNkYHxgJ+rSy6auo
y1tt5cTTsRi0jGNcqacNVyogntC2EZfYKzfwRviPNL3za4Gw1FJPsx3DKn56YmAHSxFssTI5oiUf
ESXQL1aRbCdPlUECQ4fTwCMMDCGSZT5UkzXvU1l8m3JwqJnEhmIwVC2m4chRAasMG59fGdN3rUmX
ad5Uo85ajR/2UKfWAyrQiyzRbJFWP8Ji4GBd88JyzXggo+utIv+UNEdycyQZENsCLClh+rZtRx4O
x6oETUQ37CIpvyWzMOyAw6XQe8xfDjwKmXYYaRtLJZBQGnc6e9tF1rE3AcLd9oNZ0MLFMNcygFGF
Pn7SxPQCRowg9oBjE4kWm7ipU/C6Bt2lld6EpszpMv1cRAqa8PRdq2YDy0TwoZZv5B1NNz0hcKJX
3kqkpRfDql4KK5X2nYxWWq7amfMmNK060TRfkPpDmY6VF8VI/aJCyk9YRrYKGwtyyyE/o8XaR+vv
zDXsRFgea0t6HLLKJ4ooZ9K2EPMbaYy+RBODCqzumbisrOwaJ5nRziEuxDCFn2krwaHAv7r80hu/
RVHBi1UavH2gTvVKh6MXSm/lGJw4HrV7U9FxWIXLWYxRGxB7PaRHI8zfanWUHmRSC6F71JVLrs9y
mXgn7ErBwmGu0Y1KDySuU0j27h7mzux3KQwdAHB6naknqes0ZwqlEkTIcM0S0pWh+ZxIroN+hmpq
k0mkA1tShBLdjLZ/8swwzuD8CFG2YX116JcQMpdoMC1x7eItGiq3WQ/jqTCdPweF+U2fgMIy2Ebz
qIRaKBrncW6/JJMAWQbUx8EcfdFsl12v47LlVQA6ES9g/SOy19drHJmsm4Z5tRvj8RcZ4jaSsOAx
fGHaz7DGnmTG1fHEmVJUDzX8jDrsFhcZDvRDRsd7HfUo9C/pFtnhc2QKR6Y0JQkq77B3B4estfgB
QXTihjX7/d9Nitj1VOfzy5gavc/JjxjQHASkWVOfFVFOgixKpMyEFqjOOU5M7bE1V4DhK2YmpJIW
acuBXgWkO9YUaSM1yD/xufKwT2Cug3qon//VGsiIJwtT4VDyzSk98u+GzYzcdNEq61hQj5BzLuck
sdcdDmzzm4k/CAW9P9Rteq2xVB/CRMc1k8yHWTF4w0VNOBHRuDhBDdFImoSbOs4/1NetTy7YpzwV
YMOFIvLHiIQtaqJDpmmvDPjMnZlGFoJc8btcqhFtUCFsRFVrD30fdUwrKh9HZMpETIDoAQ3bFeUO
la4KRLYgibHFuuGrDVH36kjQUGbBSKEFLO9qomjo7ePbVcpZ3AuGFbO7paXXFuXgQKUYt1TEMBH4
cDm0bbJDATDdm/PlQc9yAUwdUMiG2Q257KUtWThK0SegvvLaofcZRCgvWvktLpyP5nI8dlRjO87h
L1wz7aFVbh1djWuaWmeBeBOWSTHHKUse9QwaqOsiUJQK6p4wVNWrZgkH+gv4nZLilHXKpghzxdfF
IGGNNqPNAjrYIVM5d2Q6r3s5EXpy/yD7S8i6NmGRd1D74xfSMtITiA3ASWHXrQ2u2Msiw9qCQE4d
dJjjVjA4Z1aofjG6OLMa8BGb6xlIu47arcHbLawNkqwjqywegtNUhQ9yOFwAAFvPUychUS5E6cC+
29lJZbbEziZHEWHgvlAljqSZigcOoaCnGBk6ObKnmfrW5zxbc7RSJYEcWuEUUZLJLSFQCZ18U+fk
pxyZsYZtMYFX0fqjlYMa1hiUYcuXfoVWVE5GS+wA3q3LOI6tC0Vwv3CVOlNj9n6hMz5P1+F2FGTS
WcgxnZbRsWLkhRASRBrzoWlfGtb4QLbLXqc/I0TjZWz1p6oSTrpCYJxqSJ3bW+IOccd86hILeFse
9icjzC5C3YhkPFOQhLWWnPOlf1n6aEO2rfw9DrjAALkQVtvLTyNLokWy2uPQdAx+B+MMOqh+t3Jy
z9TsS5atkHpcvteaEPtpgIpCtkhfy5U+v/Y6JxIYDpuAxCuvtGDzAge2aFYUD8gviToDBWdkVeRx
GGvtpNMTz6D34KDWSVy0lGvJMPZxw8izXaGKxnCSpxpRVCl7RqAHflMFKr0sBudjUyxckTPV+noo
SSQp2YfVysQE7j91FSHCEeLLJUbsWCnjo6LNPEPG/AwMAtmbErwYBG4GU4R1LDCh9PbBNuklEK01
Foa2U2Pmd+KHxQlKqxte47R6HdJU2PeanNwkhWFI5ZlqA7dntSSYJsWLqBJHGFVAH4Yw/FS1dGDM
eAtZLs6RUPySquzArk18M8UO3EbQrecBFWzbF6z7S0aCKaWewxxF2AxZvA8TUiqNYkyO5nwR5miF
Zs2BrUfSsjVbAEYFIHMzFnaM4BXUTAvc1WDlkJXM7GHgGfu0mzmmpT0J7mUsMXBSN3yiiads+KA2
zPIC4SJjQ8V7rXphIvYHEbaeBrLbzB7CbsJlvS6zpCeqTmdEFf6t+p5mhokI/KQwwvfReZMlWaib
f/prYntLLE7UTWXNl3mhXGiELNksRfAyV03lhbIZAjqp2gsYO3aj+Ci0xutfCyYzSKHQIlny0zel
zCRmuAiC8PnycVvUiSHiQGh0mPZbofmJG42MWGzlD8UwfGu5frCyYPTaRESpn5E0ZkzaXWsLwalL
DdkE+aPsJNZ1sCCEpVVDzapMAV3S6penfVXq+CkvQtltaZk6ioY5DLQjhyPwNWR9IOGIAvG9k5LE
NcOUxA0IgW6ukIWAj12/EGe/j2d1My1NvCUoC3LZUiwbYMC1Lxu4yBjBMQdXquwmS9mTOcQ3awrV
HTzbiSBMDiC6SCSoaJXqpsy189Qa/aFiiCBCxoHPrFXKT4/EgvhCjZwDiF8WIHePCEEuN0sfoWoB
lQxTdriYk4q7xMZEnQzREK8OB4wBjWNbaacoHfJDkgaXsRDJrCi1j7E6yUtkHpWcPlKe4D7RkuU7
FZrQyUW4XF1DsAeJSAFn7vLnTwwfTOZnUenti02vKrEjzQy2Ik+S5L2lvejjjJ3+SQNQ/LuswR5U
TIjj1MEfpE8OXPGlW2T6fs2UnRSzfBj0mGZjmZEUDK10Q/QD6Vva6OQQaE/laB41nNM3+ra4GWPd
wOQXPXVJDbE+A5v5l16L4OhNrSrwlCEeid4geqPJAsKq2qzDKt6ieDAJmJQbgtnAJ89ijiYpKQ/B
0ItMti1m+1YYPc6MJJDqog8hQNNJsBu6qIp7vxWl40JOyilAFo3VfVTn+5xF1U4DfrChraTh0KD1
mBBLbQvdg5xOdOmFGaJ7l7zWFMPHRBeeh4D5i4nm8xCm1aWNV/Eiid2ywvSU8KlwP1q3ykiMw99N
JmCGjNr8lhmBck5T9YfYggThMOo5exSKjzkB/dKWRxKQp5c0NtCdRl4hRdgbgAU/Vqp1z/ggHMIW
WGFrrZ9qQkPsKaPFlUbdBSVce5Erc2sFIhGviAZN2q4CJhvDyn5raxA9o1rYyNrqpKS5eGDI0u1g
WXEgKaNur6H5l1LhWMNde4qnJL02n3Jbw/Es0yd2Z+lYzCDEmnqrkod4F1HWe7k0M7KR1PlkSY0j
kOi5ndrMRMTRLNu/3oLU3ChRsF2PVbxdYhSGpBbYotnEvvg9RUJ0qAdW+1QR7kRxRAe519y5k6zT
nKc7oYwNJPcNmTOS/B7XZOpIecMnarVvjyZd3ngCjsah1lCLycfjQA8rkhUnlWuHhg1E5iQvWYKk
gDxGuNozJmXyMkzTGfA3uxQjuisE9V1slWk7StGmixTjVhjzVunQ6pWmdM6L9L1bVgXNULXQlg26
aySnJtRqh6oEyp8UNAqluOwwOEfbcpLFS1SUz7wE5K0vHMFnRXpQIp5+wYTSQdyewz1IdAK/DRCN
nIi3aHSbvUmHJZpKJHt48bGwfwrjoG8Ls1o2BmEGmyp+BpACVSIYZ7zr+kBjNT4RvUBiaTZ0RyzQ
0PGnPidt59MqCzc25fwjYTW1FeQrOH7CU5V2I3EKSrIhkJPVSI9LV5swcQijpLxqQH5odbykZRbs
s1Z4VKquOrch65ahSsG2biQ3Aq19baaheAim34KhvDdEVBe0fOYHHVT6ZUrJJoRmCuW53ZNPVCPN
I190iAHpiEHRnfqiIk9do36QQTmOg3bCdKSddCv9ysM625XmLFwY9t+tjNEH7brmDFUAyKcNXKe5
s+cALqtzQkNkL2iBnAi4NP3ButH3Tu+C8JvNXbllZjhAUKPUGav0ONEZOWVihhInjLnakjg66qly
SdSyvFgSBJ+sffrnC0APboYk2xFiBHu6WhgHQUGwKhSkBBHbxItMcfYYyyMXiRQOR6XTOjB3c2WP
zWL4OB7h/YycoOSWipJRUbk1ReSNiW4e64GRlRwK5XGck5d+pJMnSuJDycAKXqLuZVON07mSGjpR
sv9XKfIUUP0mgm+0He9vwnpvah0CW90AE7v0jiHOJDTD/JOmZHrQQirOMLg2kTRdeASc0M15k41y
RtBQOXlofrdkhFDT4iR0UYcaJ9AeH0ueDJupR8JRh5IOhSR9C9f1BLLJatAXrmE7JOjT58lHxyi4
HCNBEMyEDSj9NSuU8cTcQNjW4wRidB07Vi3b/oib3VIrmyEWJ9aCYzGSGNLpezYHml0mePUZrECX
cixtS2KFdJpP7MMQdtBkGYWXBO0BYKrltRWyuWHAb8ZzQpNIdrvZ05ALJ+l5KCnL6vGLBmbqz+oc
kREOp02qGsNWY+T8itwpx2qUDuBckgt1ckUpAHfejDRmEfBkMIuGNFzXDFsa+gOdbnqsvmaM86Oa
qMk1ZMkK5xlRC+z0sdX4F2JMgpgkOUO1Hs9iyQsW+UhzAaNRAtZiBjbvBk2PLgcLzSxF8qMB1qlD
wpurMvYahTbvaFY/OkQzQFnGcC7GyqER5wKOwMCOR9EAxmv0SsfC1JsHQOWWnRti74u8b0ItOw2x
IRz+pNRt1ghnuTTo3+WHATUfLtpIQyO92idjWoQMsfZlWCcPA/0MR59o9bZd0u0r5BbMNPVzZXax
u1BwkZMqvwT6+xTq3TNv1lM8miPzCiBWmtKjLiCOx5bESN1EqvwElfZTlevxHJhbObda6mcKoCqw
OH/oOUAhDMlTsy20vnqTDcEb8/iey2PhCb3ePSxlvoOxAOw9IpFgncylGR/1ShpNv5MgxZCIDhSp
lqWzrCYHY37sVQToc5lZLJDZfCmjCYGWPr5ppsKTtCAtl4ovUCkdM/VTQI5LpFjoMpSo2TZ7Aoks
EMxzRvonyAJWDikNnoma8MwI90ghdYyJ62X04obUSDNEwZwtaui2s1Jti5wWbDce+nkYHx5DxEoH
jXSDPHnm6FS7iJnB/qaN6IHA8s1AYVQikMAuF/kTUunpYBGbfZiZFE2tpuz7Ma1PDYKVrWUun4YS
FgdRVvLD372SLBjgTNJKRaw2ASSifQjidP93b1oUnKHCTC8pa0+GQGNbx2jbaThVGgnoqCwjGzPj
EOV0X95G7ENMknmbiyFClgi43C4N0jDEdJEe5yYkRc3Axt6EpmpPRTSdGsb3f/Yy8ruK+wLaYgwu
YMv0t5Z6JbKkt2oy+puSxbBQiWoG7UeGq05KlAIHBvsKzcC2XE7y0I1XhdSYLtPunZpuVdJ2EZgR
z5YfygqMhlTKspN2v2Wcv0ac/LeMH+jqol5nU14IXx7yPSMzzl95vAe38aqKOctcBDHTMuHgIPP+
+NNHTCFQ32CM69OiQgxDKY26fCxoZJpmtTWj4ZHsOpkAU1ZK2lAfPQ8kQatno6b4lTqSCDSNj3Ej
EqETCN1hUNXnXJpuyPMgqCblVxIv+VYKBKLeNGlPdN1JDYjaajvcu5bau0k8Uxiaw6FhXHSwgvxY
9WHqjhU2XrXk1K10sKIrC1yjpjyF+N73HJN0t2PKTfeU3aED2Pmnkx0a+RxXM7jgVbhcCCYYjDjr
nKzPieTCR+eh7zY3bU73JB4VwZkL2FtG9dhnZk0SI6tEIQYYz5lOOUkxk0UIKcRuJxrmjSXRVhy7
AFt6mnht3pN2lpbaFaRehj5V2yUE0MnBk9KCACY8YyJeCkVKbGT0Rov5A2l4DUtnT8qDfqKVxbFf
FjyoWPKTmRk/eY0uin1zCyEL/0Zbo3onuCpL6OkuGhCWYi59hFWjPyJBKCIaz/XgK6Mo+gIUlrgt
t0MZXyIasjbOktZvW91r9XGb9onxNfqEOnkjeJBbKZNoEY2N24A1csee/idgCd2OU9AjUWpJnLRl
6VIP3SlRsS3n5WtOSw1Gl2qwvlSVLVfAccDK7GMD0cRsFbXnW1mH7wXG32YKrQlFX56dpqL/mpI1
tCxId8psPNUSI5LaSMk/UhPc4l0+el1FyANzCyyCJShyYPknCpRrE8B+q7TmLVTEs1y2+UNHiJ8C
Q/LUmtLD3EcLjVpSq1kI530Epq0TC5F5GPMn6r9V8zieBdUQCX5qb39+AvB4jwg8y10HE+msqsk9
acrBXwqdxDWgyl1lzLhUhG9tZKfIiQrwhNmysNuM2PSYOjl6Jink6HUfYVN3B0LLVgGp9o/x+f8T
Uf4vRBRk4RL23v+ZiLL7/ojK/x2G8q+f+F8wFOk/RFXhj6QC3tdXvMp/wVAk4z8gYEqaKoMlMf4b
DwX3uoEWAS+eLGHH+y8eivQf1mqWZ+vQNIuWhPL/wkMxJPn/BFxomC1FkB1YMEwF2Y5i/jdqANDS
utfo252lORn8tCidEUsNbIsF7WIVZ0jpsoiV9O+mirtho4fRjb2h3Wd8vAmoWu/+3SQtQVHYy0zn
38aJZTVT/NtRUU7JiCQyi9bza+wrjQDWdL3583vEivyvL//5nsBmGgZwkpgp/8vc8beE/tk8/nF8
qI1ZOYER1LD+sHhgSMH38HeXAQG5PhxqHbV8WWo68JHQ5F69wrHwjfh6ScqrSm6h1dXnyWLDtSLo
AaYJZaw1SCTAUYN/RMdpuenM/ESh7xSYgmjRQ0ll9QcfVei4JCxj187UZ4UOg5LcsH2EbIKch2jY
CwOmzVpuHwTUt/8YO1TmKZkd1tVtDjFACwaPKUzMp362dobMekfI0E6RsZ2mLYgabXW4TItFy+Pv
btu03P1LlFakyU2hePl/j/MvQvrvXhwjDSShsM7CZf93Iy11tBXH+DJxJvfjZvb/0rVTjFwrr7oO
g9hfUx2ySh82kr4zuw+wHQc6UbbYtRj/mZdU+BjohVG2qca0U0P1nudx7ZLVte9WqSzkqWIvjYrq
QIwzCfZA2Prvm3BVt/77y3mV0bo0Ta+TKfWbdJV4/92IKwT5796fOeTvngw0yM9UIgRWHfffI/+7
MdYv/74nLDp6zxxnWTJkuGzXx9MllD9hupXRft0XO5FsUn0MlB1h4tRX5Ug9IhH+8SRrd+a/03cj
uiSOIBooO8IzNt1gD8IGj2JnZxuGco6AzN0x549uHV7fa4LmUVtxz+q3Fkek5wHTDK1JEoTFSzeM
9thuAv3QGodUOrH3Fa/pr+RSkbyUpyj2Es1bxS7pbgBNv/aZl4sy3dXqu9Q2JgEhHEObFI3PbFeR
K3X7aLBHp0b/57RsecS8OZI/D7vlU8QFZpMIoCLevRG9YAw2PmSUKlTTurgjnYIwEIuAsMZdmKqq
CJlIVNurhaf/JA9sI+SJYRKsmUNE9sQw517c6SXoz5gJOXLxstEw0+CCqtD93VjdZyNzdJ4rwXOW
TwJAxvCcpBdamQYnznNlfVbfuUeHAqnkY3zVnwWL4ZLXHbs7Qay8EiQ8kmvcb9Xagf2Syqd5TTey
sVVcK3JMbny/eiNW1vtIdxSWB+GcTw6uz+qNhBCGVxkg1wEAtksIaaI6dMoWuiW2um85Hg/bOX5g
ts0Bav7p4bM0X0lO65Cpj62nu7J2li+RJIeO8BBaRxjEbX4stxzxoyK4kxCczGvPU7RtVIc+VCjv
6cdxMp4OxYP8pLzkjSNprCE2qVv4gtsrvg/qj+oe7Jfd0Hj4dhXQgeFG57N5q0yfDhXoeWwNYg4a
38vu+hFGZ/eCAOSpeLa87JJgHsPU0x+s5o3RoeETUyTwLvbOEuD+o1fqmqxIw5chO3jgzW18Yn6N
M7J2mceRMGk+KkfhVY8cngyXrfqh/kyPWJBIKt5Xu25nIj6MPUF2B9nNvst2Q2GMZyX5ymsbQ3Cc
uPlJVlgpfPU5PQClRxvXX9PyPhzr5+lBficAoXkFkj9aDhfbcDQrwMQ2uMmMEC4HmKnVelxQWrZB
YYQ9rjYO9DVM3Qnfm4MX70SSox5RV8W8E85ErmZsYyWWvO6qRu7ya+0pFVtb3piY6hwm2r/WV/So
HNof9VvZax/xt0W5ji/E0++hx0GPgON8eUL4Mg20ZXAvH6qHlvCdzpFeIO3WDiIqQkxyB9+hein8
YDdcZgzVbAc6gHy7/ZA/8tIrMx8PzpLThvOi77plXGVX7vdwIjtlOJH1pL+oR8LRCR4YTpYLSyR3
W4IxXQNn3WuMKMTLTlT4hMuRzew2j/WpW6BXsmY4GrzDX6YL87O4eAWE2O61VbCu+wGmIQyE+rdK
CoFx0yKPOw0I2538MS8Opjo+Umy5/DqqcjLRmjcUNCS5fXfhVqe9bpPIcpMil9e8/SDGaCN9lj8W
SyidF5/uARC9gSUKRcbr/KQdKRFYFsdt6Km7cUNW8kza+FP8htB93JRbVsvxfWD2s6seks6XBtSy
NLCZgrtBcBbFXfUY7OkTFp2fPQhfRELy/o6Cx1vPZ694nCI0fK4cO/w/07F/DlC9NOSjQFV2LWGD
6BzAlcggi8p8Omhgr1K/YKNj3ZH22WPCRUlikuCFH+ivI2yijRfR3YE/nzC49PQrH+9rfko+I7yB
X+ENIZF2MVQWEOXHJIFY1uwIec70Wg5PSX1KidS4E6OxmolJrECf1iPTPBrCezsXHAs2ZXtsvqR7
9xrQ3gap+JDSAgrd8HkUt3mJqh4ucuPjcAbOUebbTnqeKwSDgGcuhvgLXKon8ilyVrNZ7gXqQSc7
OPvJE19EUUf613V6rUBpkIgHsPG+3IPhXW5/1tBGPr0EaMvGRuEjVNkZyKyELq2eowLw1BBO2+SR
cMdigU2R25ARQmgna7uNd8bNgvdoeFGJhSexndzu32zHHxKANsHk8cRY/8UtZ7N99BXCcLUfSZ+5
htlrqp6Iuefhds5yGncOzncQLLCYuWbFekPma1n4U/iFVAXcbZrvCpDI/YY8OHl13mzk0pOih7I5
CDFV6mkYtzw80jXQFcX5DmkN3fOF2E18wbvOXQGc9hOiKiyaCcuYq7ZXA8W1VB3SN2uv7JObfph9
9axclkvwZO65onNbOgivRufVLDEpk1zRqV55CBgYm5b4LDeSNoVyrtqMqtNb2/7xuZDvWDtVbS8V
TnBDI/5YblDIbCy2hx2xjzFJKCSmdWcYDKN6Ans+H8jp2DwDO+Ud1L6l6EulqSj7KBAVxS5LQh4d
k0ldjFYqROUVH/SbNdpxe4BTWhNuuraLybPmEEn+nwMTO0m2teQxKZXr7Zg8YtbotZPECI2qLDvp
9N0LR2aYml1R1sOdWMesXF03FqKn9VeB1b0w4jU53drWrvopa7d5Eh7UeivpQLpBxCOsJIvNTn7i
9ConDneZ+RYzCgcPTC7Uj5GQ795N9S35b5SFde2hP7PSZ2P0acMAmA7JYf9SX6qT9ZabdnHluzNE
sEN0mIQzlp3UMV8YbPKQbjIUURtq3db8VF9I9j1mYJVc+M610/0KhouT3NphVNl2vYuH2bW2ile8
d1eM89fFCx8Ead/v2st4UN5q/6ojiP5p3qczTH3zUvE7Fi86qH5B8jHGNTcZT6h+XhntBY9N6Ygk
vB54jUBTz4RGCnZ8H0qnXZt/foyud9yRzjOkz8oDAHXGnr0M29UdIWhvxU/rTXzp2xecsc3TkLrD
NWea7rb3+cBZiUex5cyurd6SrRjZ2R4Qqe4kV/WQXZFAvTRPvP78ZzHD3CuSsubMxgF/3Cl37eP4
CJyCK7Zyl2qDBWDJzsXeeJaelp9ogrfi58VpeWr2lAFj5dL0FmUv/Oofqg8VSw9bK6hqriGkRHYa
2PSyo1u/C+/Co/HNhdNspSexeyGWSXuWlC1UbbFzKCJ08cVc7tg3RB7JB+hl6RklRlzZiKSa4Qbm
Vyu3mgNF1lA2kgV5eRMM9rFxuEgRds5EGBbvyRWfXR1s2t5DISpuyh774i3WvX7Y6oPdos7IAXVv
FCwxdonE58Nr60v5zT5t0arJN8pzAwB+W36TJrLFcdXtiKmnkURVVV+6J/EzR4n5ioxZ3KTFhhAs
ghTa9kQQaLBs8pHT7cNwa26NfML9PtyUcmulu/QtHnF0cdXXCJTArGyQKnzx5GvFGy/8B7POJ8ax
4n39IA8OVHraRQI/b5xl0RXiPVQ7xL+tzT8tda+S/OKmdjtINEVGKB2ASTt5h8kWnNNL8MIj6meo
e7FThJeBTlThEl5K2WT9ahzPMcPkTqVeCeRp4rtRfU6533/XgDLG14xAD8XtGaZuVkn2ZcRsvc3J
KjwC3Gpd0i04c0Zm0diNglWUsowk2j4x98o41/uq3xEnY+7/boyosPZrhqppNu+4g4f9EFkEZ/T9
v+79fe/vJlT5W0uk7WObpIJlNBNJMdcdpQsSt2nlEYtRWnPap1wmLb0q93/3Rmn6173V2EC6xPo3
mdoSI5UNh8kSY6KY1x+ZNKUr/P/xpxnQQ0LWUfB2mm8kBBOnwmvdhANaIE6KgLwqV8BLv+/X/1A2
KY+Bl59TdMxb5sZ4lAn5VpcZb0DR7GnAse3/3VUqSvwZ/7YjP+gstx1t0pfwp/yJZdK9HfFEiQZI
jvZn6HTNVmu2eeiQRsEIrG9JgHRp9HFspkoZf0gOPzBMU3eDsUfwVnzqkm1ivUCqZAtnQI8on8U3
eqrEHBjHUoYYwqTUpsA8DTTKJ0dINpa+5Zeq+rk/YaZ1IHHclRM99jI5COZGW1OmacB6+U/xMj8I
XsdZ1MppwtqcP18IRgiOTGhP/Zv8RoG0HHj25wQ+sg2Aytdt6zpHbr9R3/pT/U7VGY5okFw6gzFO
VdPjPIa+fnipiZJ+I7nlQXrX792nMLvhD31jXmj1rdwa4wYUAO89bslM8+CCyD/Dd/JAkYpCRfs0
XQ2qkAcxJY1u2hmq8/RZbAqsVraUOdWxOxKvCVSs/RUIQXxljPYDeuodHOv4ZlzBgvPSERV3Tr45
FFPpIfQP3tqf8r2GegWDiTGjsZUOvHj1z9rC58dCeh+gqoE2PTf3gckDG1LlrsqZIxlf7H/XdrtK
EDkPn4hamznFRhve7goo5gPansLXrt0+BLNgK2ealPAhCvromFtmW/xG3o7lCfe2eukSf0KBYaNc
wYSAlX8myZkyiTHJrXbb1wDjgkP8fCcjfqkcYLHJbI+b8MhVWSVO8ZlEa001vCDsZHQ7vAje1+RM
rGPxMXjEsOCkO323iHZ6Cgg09dpNvFd8IGsKVf22+4SLo37zWzFlLYzU/e5gtY71iShBuHeRh2Ms
9fnGTbgh/UxPKhA9g/39Rv2sHOijSAeJheVOHLlqw5HQiL0YvcTkfUVLadxEfHpkwCIY/K787AXP
lMSuBpuFylEmh9ern0rVllx1Hx5QfF1JGCprzvA1SmpachsuIyY7fAtRkbKFCMZia53EnYwV2e+f
kgvuKeOl3ksHJDXZpXyP7itiqnTnb8NRrsHgGYkTPjEzCHEx8Zp7w+cEToN3+WUeKS312JO/cdZU
VFSw67iCwUuRjsSR+i7vsGi98G7UW9h3l4CG0Jus2uhJGGqfqF4YLvShH7+r1caiEEhZg8sN+jTp
xuH8ik6sDV3edka0WYtVw0Hwy2Bijc/2VYl+l9216APBntx62k9snLlDw0yQritl/74G9X4YJ8qB
3Pyd0BliuGp2ArX7F4c/ylN9W+3WZplka2tuhKdRoayTsrXsUmHVPou/Zr4djtSRYuiM78sxGD7I
PgIFFLNPtDwIrMEOtFuKITLa+w/tM/eNnNxZe6E7mWwMRArhvcgetZeN+DztKkJ4tzK2BclnVE7e
+xjiRmPyZg/0wV6KN4VJAtp/ciLE/yTqvHYbR5ct/EQEmMMtk3KyLFn2DeHInDOf/nzqOcC+GUy7
bbck/qFq1QruUnvTl0RU0W5mOAfe0jrtx3MVfZi/oAgqAMzTdjG12YYAQDzw/gIqIDxovrUvFkn0
WAg7hDL3oSyu9tXOl5xkn8TPACQe/S9HXPRewW1L3TKjVtsNZ8QucGhQ5rxV8jppOCR5XYATG/0y
4gIl+Ml5/LAkByhDD3GPwjzgjfx2AVpM7Ym/CLPaj7nyez608YD9xML1HTpkYpt/LfhX5htQSz8I
Vogc8lIEYJ8w3o4Hi2YawfJXYPpPbuwBqn5+X9x+lZwMWL29vbzlH9bLrB3z1BsZHUpOll2y9DXg
ZHoLmWqRwt2swvHQTk+YhSNUT47wASFXGV64DwRfxjHAgTf0UnLo0TgAOoATMNyq98vbcC63wzq4
zhimOXzDcgHWcqbO4+k2P+mFTRIqV0PjCj0sylox/Xxe5dHWgqWr24rb3mSP7gUkbV3DCL/lF2Q8
9aEa76Be3ESBhjaMUsHjymm+DM84gqARH/DG3u1Eez5UJ/08n0sLLijGNU6xbykWSlvfkhTtspqe
v+4SVy88x3rczLfnSZE40ZUnz5YT3kgUMC/PBFJOWJPN+MWt0c6rBMGhIjlzz8m7K2/pYTwbH5hV
WE4WuuLvpK57tly6E77gXaFyFSM4/tu8QqC/zmJ/wrGJMoKkVKoY5vEV9eKmFH7/fd48GNUTLwOH
gPnuiqITdRjpldqOPjtYwYirYBk5MXlKhIMbpNduo3INHauRPYnmU21dnGHFeQWEZf5y1eJdEM8r
IXvoyY4bilOUhUX4joG5DsFQr+OL/NvxmK9sNxSdzN2AxMHuEjh3sh9orjx6/IOq6koG/io2rmMp
nEFiaI8EjtH7k93Rs63t4jPKbVzGg0fLYnzMH+OBncaBTR5oAoOfYFvpkCU3EbmK4mCqsyFsZMap
iuVUbuhQ+awEUlZlfzS8Zc2uFZwAKh959c+DXqG/5bXzeavXdlyzL/Ryn5FculM+tMkz4BflXrVs
6h7ToFU9+WZ+6lmNP7FHe+wThyCFuC17uvSqzx7WfTPJca3X9I6I5dimuj7fMydL7YF1shxtlljE
H9baF/ImwE8eeDAcomodGuc03qIAtlu6Sq7t9FkYCYETIxqBUS97iJGfC0UFTvG77IKPX4uhUz8e
uDaa2ovpkwNHL3zryPFrj55+Hzi1qKHk3dMliPnPr9Ren/Poge7yKN64FAEFe7qkn/LShhuYWH6s
nXkoypt6Cy/hTf3RKP+Pw24gFfCN3EmHqi1cWyfpif260ndyDnft5Awl7jDwK23cb1l4JGjXKEls
8VayMROgOH56/KX2qjG9ZzjkdKA+L3hcNifpax48gMnla+KjoJy7dK8awcp3wiNHl2i14IJhILqM
FCfxDc80qVx/fGlv+jb/TF9ET/+oyaOPiN20m3+Afo+V55vmj39Ws4YWLvmRw1in2AjTN/7j7Yro
o0+OX5VleeOSXFRfvPLBBjB3+Xh/qcWhT3V0cRWTgYPwyZWebkks3ZqH6vGUq/7pBt22v5i3rhtR
kKEOWoHYpDxDJ9gSTVLwJfUJrIpAlgiZ/vIjPf+HYTBxo9qTSX2u3Lp3x9vohfecHUCBB+uWk6pY
E9Ob7yBH6n9olajJMn4NGcceODA4JvFR8nbay3+curBi4sURTuGOVdZdix/Vg0dRIH9kJdjVfr50
hhf8QgTlBNdx6gcHSrYLw4/xlzSrbXKuX8I1q/WbFxnUftvtAUur6sRDrrfBRqV0W5FeKNO2f5j3
+oi35i5eZT7u+C1sJZnlCajT/3EtW5lDyOqN0kvbpTQl22wvnbTlPJM7CkbuKC7F+QtnVKOsZcnH
iEIoEW8/y4wAUq65jyr6Hr+THLHc09oNX9YXm5P49uGNxSL/yE+pu223h/EebMliZPXfprc5cdlQ
Lh/fz0f2uuyba3vjUEzAT8BvXmPKBE/eqO/Ll/WGgeZ8S6FWf3AvaSrSumM0f3PRUP4He+UjwHlH
35nfVCdP8ypctJJN9JJTPrxqlwpA55rKvGSSiV19D0eMNfk2rPtftFw0Zaf0MF3Eh9bY5SaDxbAv
dqrhEclGu1ei3iZvs2HeYuPE7VmH8IwkKFrDPz+VBRW45iV36AYee2cfe8ra8ouztZvW08v4kFZ4
43Ik0SyRufisHLoTkDiDisjnaTR2gLAhwwmEttWWvmCbD1fOyPZ5btjZF2TfeSDtyw4F2icwZxMf
UroxTj6qycqDJMwKVwsn3mMnsQImGF/FGAWWK3YY97mI7M3FxxlE7h2C6Ga/EbzUWuXYzWe+ee17
u9iZio0lLv9ASn73QHSYK58Wx1xjHj0rt4qDNQWLAm2ATOUI8hptDwVi5Y3f0rbZdh/j69D62ujK
j8mBUPQ0nLKRTWg0hye6PgrTF3KepQ8ShzbljY5vx0BgQ2MBx4OT6JAdK5xJUHDoGNw9W432HTV9
yKEfwmHxWDvCZ7AeH9OfyNsrbeFQP4gQ6L+7O1R1a1xnF/TjfUEwla3dzZ34BXAFdVB9E7YNBJWX
6T42HkptoIvyJ6FC4lWB5us0ZMhola2++MR+y1C8AZpaHrhX6cAhHgzUljFeYVeTI+87kQYfOOVD
ixxxD+4Dl33ZQ/pemdf6EYIoMYKiGCfHDHvFGpjkRU0/Bt4RNi6PeLzi4oEdFOlk+BXIe5D07zXs
VxChFx4bUh1EXQBvdh/YpuTi/Y7qRl9jsCX8dI7xp9wZegShl4crjRGbtI7PynKQMrdlWZCS4tTm
rYXh3PrkpkW0wdjKYf/CZG/mgnYJKFqPqSMWaLjIwnNAFL9RcDrhg7hgUXUWkOmnd7uNezOh2NOL
NONGR6UBo4W2kxZvPmXHTn+CUuXZ/B6bNd9MX5DN6JK89MCpTcYo04zwB2IMm5rZ4rk+ElGHF5En
+9U2Z/NQKnORhAfNq/zys79rX90+GRBRueGnCJSMnQik8r9ytvO/7t2EXRa6zPr0Vbttd9GBGWv4
p7wmK+u13Y7OQMM/f6h/ExzgGE7nczYa4ea31kyfnTZs0pdAOC+0/fVzxrkEMM/Oy3LkN0b9dnoE
xW4i3F1nM9kc1gn6mGBrpltSzjWVaFWbIR384mxwpMVnsBk/76yb9EVYYWGuSZxgaKmE6K5dvCQE
c7W0DwK26oWhm8OYqIEYuCrClfysI5iJoljDRoRn/aJSlJOWzYzuoQxbpqZ56JeT2wpEhMIgc81P
iuPgqOOWSPb6ZtxSEDAvpPFzBzbAd/Geg63Bkou2hXXRtFWc3bV1g8e7P5sUMHbyjYXA88py03X+
2YGeI96DPc40ODsx4BgtQGmmn2saF7jF7MVj4pN1JR7CD5lzjOrek3ETX/P0qIDTC+aECyRc5hWm
nV8Q44J/ojPLfa4zrz9Ep0TDi2FjkONHDeoMIDErjuwjb5fKOHlQLefVvpiYEZVrajTr07jlilPc
059Q91jq+T514Bu/gwQYKD1pvYCZ8su0D4+MT7vXBKKogXhnNbzSwzNQtN4b2MIAJslbjcsvIBQG
lJUn/I7f5juXnKy5zwtpWFsUGx9L8Ly+ueFy3eVwHa7jUf3NLzUlzsb4JrynRtvhIxzFCJqcSn2l
PRSXNVFww7KTUp9ZP4r1uPBwKChmn0X7PKt5+JS9r26NJxj8kU9mwoZkd99coIpDSvgNWydBovDn
I81TV7yT0XcSOI5kJlMLtU092hZ2B4JtKG5JH8ZOY11jS3mL/faK9kSUPHLRzGIdfWSVU5+rW0kO
i7BmuMDEAQlxV/rWsJGS8zzerQQDIWpnDgqKDV6K33+l4Dyrp4umy1iQta567QGP+I1mC2ugI9YC
lV3lDjdw2Tl2n2GGV+MMz047yVuuR/Wu+I3fvimlXwnrsnWGm4xcIAG3xQ8dMwJgqcHrqMWu4X25
SordKx+QtjteIGMIRlnrp1Q093AnQDoYC+VzUmXomxBpKzRDCCnRh36Ef7hN+aQSp3nEkA2SW/18
rfHnlDmBg5tOoMA5Xw3zmYE5A6Ox99E0AVlSbqgMfdU9w9PlDnLhMcZ69Iwpb9JZ2OSn+jV74VK3
0EbuBDdZKT8MjBL60cZWNgwcYG+u06uonpLteNLx7Aic7Dd4E99mel8K7039XqySrezi5c6PfAJ2
dx/g/9UWJnAvOfKu+Si8wBM23S2+8nZU7BA9phzKJtoQaw/kxvuODjh0HArY2895SvKc0JH6zqKh
tstecUBiCP/KIuPAk2tfuyoPk4P7NCF52Vgd9M/9UL6LQBh3HTAGrvrkEYSXYfiTOEbnMu6ufgtl
16SeCSbErIwrms+ecidft/M6or/qmLn4MHM1jpfRNVIfoXpibozqIBGCbGz6ivQ6r1dXy8Qsw4dF
lgc+Ph5MEcjAZP4wyYgBSE3wrPQNLSqYIrKvo3TgYmnmLaMvPj3j3zwu0VwxtFODebStvCM6vOZf
U+EUvwyEL/x6VszzIWzbCOtrjjoH/fKu+W1ElghXum3sMZhAtPFiis93p6C9ZrL0jHWwGQGSPIgd
p/DK0+E9tvQflGFvqP5dRBYnaEKOuDNfmB1OjWf8kN+I5RLzbgQfAEq2luz03fA5f2OQpNCI/jHn
2HTHZrI7SPTJahzvYX+UkDFTpKVecQkfQ22j37kYB2NFWuYVlQnbDzLn0rtK71Ju4KtjdnSz9vwV
v9FU/PNlcGFCtAxPvH6LWTC/XP4yCalwSE26ZblNOPCG00H0Uac15d4q/WVEemtLHtugdp+6nVf1
HP5KLzPz5m8T0qkDLeKW/Qqgt6itEld+498bfN47mNWhfRPXyo2RouCWV+Fdf5neQ0ysNrK2QjP/
jS44/uldbgqAuJsQbsiqXjFbvKHC4shor802mmz1LbxyKOjiFiKapnoVZrWn8GgexjVzhkp3rAQL
E6f2cTBYjd/puWP4Jpx7XHhg3d2Ud5UhT3zNVLe6mV9zZ2uAP7v+leHJUj8/z2ZlItt45Xd0l+Yi
fqm79EQSN4asxF9S4cFHme7LR7PCv51RawvQAC56ZciMf2/gwX6TH7KbX6MPll14FQGbHfPEyKea
3Xz/+UlbjUGduEZOTg32a4x2d6sBhRyCGk+8xviqcuBdk9tyhRtQUNVygpd20W+wliBtvv6y+Blr
/5fxgaJvWIW4/ro93AVmo9cc5WvyyuAW3pSX/c5X3Y8u7e5ZIU9cvBABbCgkNwDLXXfMT/qRKBtu
/4+KjbWL/ealulgb7YxZ9xlh5ReCAGW0oYXs5LV2Ni2ve8RvbN1oSw7eJTuOLtNFTHbF2IP3AixP
2XlxpU2xQjghI5W0Z2MNDw+YBWD+ReHwwLszt/u37gPdGu+W8e3PE7INedRMKRc32gkadt7M1HHO
sIubus5e9NDba391tGN/6etnMAd0+8T+AYuJQk9oV71mQ++A6MbyhXgD6sAQ0dguF0Xe6CdKzLR+
xYx7l3N8cvXUe9Zltc1uZewan/oXX+slW/nliGChSO8JdBoq+7fmILsYffQxFZFby+ex8xImNTMe
a/DpHI5s3qGKVRGdLfEESBCj5xLB9P8C71Ng5EZHjZVB8kn1XimvA0XS4knySqF312zxu97zmyDL
moojkkF2H69kuPB74uI5CcYPCKd4V/vsX/PXZMf6ZHhNHJoAsp1v02t3IJ3itd/AokItzJSfrvFF
3kezO26o1CuOPl4iNyYNYrQ23xhh16lTHKR3cN1ffICMfXgv9k+KWOia00cwb6xT/Rlt2FoLeOoD
Tghzm8oZ8DHeC1z30Oe8yjoFMGLhw92bB3bM+O+R6sm5PT1qprugU9vwDqODICjMjpwOAP6Dm+41
TbfmBWLZBZrrpXuv30S3oY7O/OqTE5s4ogTTCZaPcuIG4abRt7CG1BoaGkA4bmT4uRzC2pkvVNnG
WZoxVnNKyuPmMr+2V+087ppVlm4wLzaobO/NigPm1COL31mvWbjRjyIEEm5m4I/lWyDp14UUs0sm
h5NP8OE8ArNQ9c6Ro5ireWW5nASPxnCnO7Pu5p7crRtNaWeC+NvWLaQNovzySDjYPrDYKyLXoK4F
MearFkJ7m5Hq/BdbjvVIXmkYOh5kuMpomrz63ByRDPBKqQmInkcrMDMg+uk+6VTjYZUcrY/gip89
R6LYbBDCReIaIQb1ZDDuiuqYiGv9W/9OZZtDJ+JD3BuGq5EKFNrxg56qfxCWPs2ezuBKPBkUu7mT
nscfsVuX12RdHBU2JorBT+HMTZcrpzx8r+GwKCwulX4K95l5341rq3iJs8uorIPIrxm1Upj+1sz/
3qghiKGizCiBsdwabOUWfk+pJwfAHA7bh9WYmegV1/gG1ZIzpau+ecNAnmuSq6kGTpNgy65ZZU0J
uszcFfCKWVNoA4LJh3LXrZzsg981U1bxdY6WAYHT1nhHBlmtxq+42LSkqK31naY70fRsqJWCUcLz
QF4wiCG1IScIybaICwjt8Dqvu99pRU40O2h4zha01/YthaIarqNyT+6CBvqhYj21LrMDedXQqDj5
BMb6kPgMmjZH+kabQXKtEy/PEpbuBtySJJ3ai7iraogyCaD5iBPJydjgiwKrR1Ggoe65pxlLY4e4
zcL1OL+EqD2mbQ0JQt/KvU9FwgvOs4cUQBlFgitQiA4bHIUlLhWGEdTW8vPjrzFTO1XjJhd2w3Tp
ypc4Pcn5IcdoqYTIjnuGuwh3YdyMwxk/TJNpFzPIksHEdhoOSvY161vVhCx2n7HQEQvUIk8aIrUQ
RQIJOg1gCCU7ZbfsmYR+UphTuiRw9faWsAog1SEqI0t5cHWMwQAPH+qLdYae1KMtwlGBgXW5FgSb
wqiofKn8xAehnfbaBIfjzsGMKflw07+G87/Bfv+c9v9vzv/vj5LCqa7nkvAfF+Df90Vm+ERHGvhw
/MBEYDO6MZJksKeONv++NgeY/RidcR6C3NqYpugRggILrmUnVAKgnL4QixCHI+7qz/8zKqISxlnS
NnWzNwUM7Ox/X/r3l/JSQNjsgLb/fY0wPv6azJD+vx+zUJ2bdW2tOhWKfZ7IyOun+Ecan1z7f19r
nn9Rp+L//2duUW/9++P//uLf9/33I6bak1AgxEPnDirjrX/flGemwon3/EX/vrULSxqTRE63g5Y1
JzLFpopuXJ0hqvTBWuHFSnpsrpqxLf0g7FYYIWBC1HXONOqzqxdefEv7+dCE82UK2o44Mp5aSWrt
SS/iU5ZFn5aSvyiq8CmLQ+ermYoPPOONmKTbWEi8hv3aB6epmJQVlicJaO8jEKyWDOVswhCLRJVw
IBmva0M/T54usSAIFlmKGhZj7qwkomsIEi2NadAm9/BEMyU5CnH6yIdy3Awx9SmKE64+nXtT72MG
V20/rXOdyXY8fpZiKe9QHsK7DtezqXo8FfT2fEaaOPitZGqsQaDR8Zx3srSzNKYPKCZ+TJFZvKn4
FRkmc9q6ZjN/oApp7Wyh4CDLLCftYqUIIYVRFjOyjOF3arAt2gGTqrmH1tiOXIREfdG+itMmK6PH
kKChhZ06oS4JGA/0VlWhhesA5pLe5wMpHA1vRyjfNcRLq8YYOIbktagJZLphwK5N/m1F6Mw6mnXs
Df1lYV5eRaOIRabxk+TaZ2GBZ2SxFiCJJcPPgJkwmXBfGuCbBDaFajDaGxQJ3xfB48ATxMrEsIiw
jKU5oWNlO9erufgxJ3SmY8vsLX4hUqNrYYs1A21AMockUyyjq9XPH48sUt+je4wQ9SUoUwhPBIJK
IheHpmjz3ojKAt3rAhLXZiQaa1/TvNYKYbsInIFzmeBKhgVuO0Fxl+KM6IS8fwTYTWJf84eCDWCw
gbBuYFhqL6m2tZgFDIgeYgnMgbDY5Jh0udd3z7MmKz7jGrWFdEyqGpJCaUJaWDo68tT4iAyjW8mB
/mVFy2GWM0Cpf5l7Io53MfTalHcUqmCbcqRPx1yrYbWUwVqLTIpettrGUHqvHKZp3c0LbG7SSwSM
421FL+81K9GTRgkcst6giIIcmXKYJWb214xRs6tw6lkWMBEzRkuJQc/EZRyR2raoDHkyalfjgyOw
+lPz8CfRG6A1cnoJSgeiklmyODb5aN1J5DFJesFABViLagDt4LtAvnlcgaDVHQOiRtUFD4NbDgOy
QbQ6B+pqkocRyxRyKAlx77iKKS3BIBTgygNTVRHckPwe+nbFuvZqCOyHr7HbcJQlVa6dJLp/eTwH
LCQ3GAAj5NB06yqEnUvelF/8jULa76WUk1uVFdfqayryOI9XusWou6ekSYJwWgVLmaIS7ihYVHiG
YgF7HpsobNU0LtRyyEg30vSdzgcw1KCHec8yGxZQ8HCM1LUpQ/Ff8OTqYwqVvKXqK6r0MoafcTtt
JRXelwjJgCMWzzTNxAGMMUScjj95NjAijcMHqkpMQHHvsktyb4gfeVqKk9Qi92rhtybWkxNM1XAo
AP+bRcVopE/fmmW5q2RUVYymOmaIE163ntSzgqPGtDMBEKtk8Blj2ZKns3gx1Lw7lTItTDp9iwZu
kRPPutTI08L6xYOW/dWW9PbbICLxW56Vk6kCOQrqvdAl7up/FKCZgUsiQrbNCzi4WvMy4Sz+ngI3
ygqzSgMsOIzwElSF7UgRIWN8bxut2W3TIf7IevPp36nslDYyYEUuTK0HBqRTiCwhgCUSz/XFkjob
IWe2wy0z9JKayoGQJPz96rLxC2E+yR0xPjphJKkZ0PY0yhVDlwLyO5ihMZUGJUO8+P3SIL8xolMh
hfJRlPtHI/c3siO9sl9Kr5tE2ngDfAJZanTMKxpQjaH9oom2KqaA7XRzxlhV/F7ON1kIXoQgZE5R
C+kWLmLdabsIwwA3sRiSW3uyyHBteYhPI1USuBngo1DAgqRbt9PoCXp2s6anXEHvPzozwkTfoBwe
9a9Mz3Gw1q2VNo2Do4tg8LkX6YaMCyDUElnG9hn5m3TqS6jmyJtT11Tpl5CuE50U6qsl7KFNtJFn
RdZdRfQP0gxOwTaDKdfiioU82A1Z5TD9SEdE38PEeSwSHU9DfwjhGxbYxDvcRnexf5nH9t6WL8+X
uA2MiEUV4ZCGkbstJYrGOsnusaVEflQgE5djZjRNMY+MceB4SBbIiNmxFbOS8EKrp5jGE98edKLq
9FB0WmkWnCUKA38YtFMaUI2SUFJ6VoMhpBRVuP5klzzPictjzDOaOFirMjbh0QKxYRkzxhU4ysd5
BsZozJqfp4QfM9bg/B1gy7lY55yKkCVvJO3gzk+YGudTCBE8U0vscmQJcFcEgsP0BnC5WgYTazyw
LzkQGUJ02hvBLjgemPulExaE9LAnyrHF/MQkiQ3r3W05VVtyKzKvxOmc3A6kfXge05FqQW8PuPT7
AV0YBhcxEzRaGIgnI5SF0AQ1VOYm9Y3mokiV4EWayJAQxyknUUE9Wp3eb+CGJWwN8MuwZhSIGTNM
EhKYH6KVGAa71ttqFRZQ+AxdO84TmHG5teaBWWzPfD8mJknm6PejBqFMKpStGxpassbjETJ15scB
BHlCoN4kE3RZYH17HYBamWDEh3DyZmUtjh4mCWXdqAF/qPlVLpK7UIdraeJAJitqBIenGRELYnlD
RC9Fm6Bb4jLJG+OtTTX5nqvHWcFeSjWqtYCbFwT2FMVWV/7widOym9abbmrjY+7N7yDLr5PcLUdU
+u2OBHllYh4g6/G402Q8pHWLpp68BpBp7DasIv/UAqwTB5Epfpmcp8g0SKTrbwRc4RtsUNZQ3VUj
iY+oQFv8MzjcMZnMqb3gcS1ob5g/5bqKUp5BlgCJLTFIFuhiMCxU6uRZ1tKPkmp38hMkd6oIvRvn
fRxA+hzoX1xt6DK3klRsjqAuRO3LYhibGGsMKYbUIEs1QeghUGGI5kcJsThpx5ruq/MyojWjXCiO
lTax9BYEYwwPqlwm6kESTj2v3+20sDmWc3MMhOh9nsxoreNKsrj4O6kXtRPX4QyaRD78sqqNwRsa
+D9iy2RbFbPVNLVkRMTLVm3Hc52RGl8o0SqKQa+kCBZ/mdTIkOIeseKzBRKazIuoBdqBazq2juEo
zRujB31pEuxXhcHyxYohPfnZbqEedCFPHLKa6Dp1hIyi9KeN3TeWP3xbeIYGPe+o7/jAqluQL+am
3ltTp14XHL8DDBmrHEnaQnGyWu4EOKk+CvBlbUnbKmaYo+KOKEuLth8jjWFKLdiSAVfIkJtNrIHS
Ty1OV/pyrkJMYUOsSewWpzyzm+HWYnW1LAa8q/EwWdwSI7OfttYlx5phQ479XVGUZINlzBkiwiQ3
CC4h1NcSj5o0RMUThcYrUPvag1FjT2kQ1jGp4UtFCkUoR07bQFU0FRW3oLr7wBJ13OeWtZst2hVL
q4g5/Ci0g1zF+xapsCcYGGYUJEAQqPwWSdq1y6bc6XmtfEwJbMKcVDQagtc5NL9ibdDWyqxYflt0
LxIOlPv8ae9czCkhKsIvhsewJsBJLQ1rZa16b0jBoKZrH7kcM9cQy2Mc1Bok4AkXtqx1c72x567j
U4g1gaYEj7JauYq56GIpegorsD1pVYcmJnr4sFodlROZ8PtRi36MMceBNPwKUpCdIJ01j2LML7pq
PioG/mCRoGISB0vBV6UKynEFqNbT9XL4W/VFxHybf7RsV9WT2ZvU/cYyakKFFfhfCDa1ZQDECKk9
WxQiWOvdVVyq15MZd4iPMUG3tHpXi7lXtuZ7KXMPj5mAfzfYUVmkMIVawLd5Fs4N0oJXkaHZGLfv
+ZRg2ayM8Cbx7V1pEPPTnT7ItNDysNMV7o+OdCemIjn/N8OdE0OlcTFFmjxNabw4hqrRxCoHzLe4
LFikdgXv9NLVaKBHJGWRNJP2qiEOJWMHmuIcJn4Q0OotSnoNIh3Tj55ZLU+jdHot9QhnbfFuY2JE
Fw2ebxJcR9uxUQT9LBk1eFfrpyKh8PAmppzxkMmQgqQe4NM4xzUSghqN/IadbL201b7J/Gjun4gb
XEE2DxynKnetaNwopYyzY8NYeY66C5jCTcgkdBu5sCaW9EkNbsBApv4j7YvU0VXTo5oXcAcV94Sp
IgbQcliQwI0zZGlNv+h0Q1tJu4wiA7Fkvidhv7bSBOggkjI/DwU+MDa7TEzO+KZJgorhlgStFsdf
3tMdcfe0kyv4Vie1KKydVi5r3KZ7GLFatFL06TIMEp13QzETKAlQaG0eFR3sNRTCwxI8i2WJxUld
CiGnPbDOiYcIifmZrS+z6RvQqGQnCcOZ5LMDb3yx8Y8mFnRs0bAP9ZEEiI9USdNVq/EJ9TmHH45X
LslHLzLWgeR1dlBLZj5f8fncA/ikihTs5MDK3kQ9AGbEDyfpnjrFHHs44h8J4MWnPus0Zn0ic5fJ
ApvmUarEaTs4IOGZ8sT52ko4NtEXIZDbZu7SnWW2rA5TZazThKh8oLSatBUhTjfJsKC2HRVjEyUv
ZQaNIYy670iEU9EADuD5DyOBufqkkiZvoO0v8A6Hu1T0fogLIduLgbdQ0lzoNaqteSY9lFsAAXSj
wNOFj6jX+niIMMiqLG18QhlovGVIcTEm+p4+KRBWiZAhaRR+Xa8uBd226owKbHIxwFGxh+PSQHwk
OFtHVNX8zRy9mhXNRAaRHJ/MDW5+Leyj0dICVw2C8dim0XoYlsMiyumuMOH9TUu1s/qOnIomgDsY
kDubBJe0gXwtLPKOQG0stoj4stW8veuZwQhOdPXxbQlDEWta7T6oCmSuoTVsXpRu8zyjtSossGIm
Ru6Flu+Uokco1cGdnmfWdS74ioauYb4rmY4UVcT6lEDcndlyHYSs+nEpRR/TJ3KIhvINakYlNjJZ
UtdIxtHseeobPFAEpk4bH2VMghAPxJcSYkclwzCs5pqkgQy7NiG4ig0KkYW5MG8sk7K3TFf8Ydko
LdoKQYl3lIUXEJMFssW4KkT5j4PyJ1rqGj9cujvMpiR2QO4GrSpgxaYwXpMzIsMJH8JQlIbWtF6L
WWMT6ixUg2HhSA9/kjlsEGcZ30scwwmB+N63It0OpmAoqDoeYtPsZ403G8GoritiGYU6Yc5BJOJl
1r/M8AWJQwUmZYcWRnPGKH+IHcOU8Tk9mh/GSOeS6e2HLNLWVX4bqI+gRFuKBGsrdvA8sj767ERA
oQTPgKRMSD0eKasShpRtXT/YcgBMgYReRFTfGzzUbEmBeCrqhQzNXfxS9PG6NMw0sGFLmxIqQGtC
55MgkI3pT2TExXmBqi+XjMrKZx+r0cJJ1HDVGO4FhBPmCARCgNk+WGLzqjUMREaGVzPgV6jE0tEo
cbnTkFG1A1TNtJpw9VLEL7OSoi96mx+NdKxc0l8Li5QMcmF/uN/ecx3sRetCqqxTWffNGjhTm8LJ
D+v4XcXlCol4P3Khxipi3rYHVuNo2OcwXOYC3X4nu7GS1ystpIgx8GpolNHn6mI0oZZbY8xMUi2H
r0BOKiz9YF0FVCdz0ASorgeyHDLJn0yOt2KWPrPAuhVLgn4FD3AOK4ZPwXSMp+zdlNpxteh5u68n
1WTehYOsHpMPZln1J+kkuBuzy8uGXL5ZV5edhfFXn1C3lAuOmoMUHDjokp0pW6odVgXghim9VlZN
b5hPAlRPRHFa/+Dyii/p1M2OZlpX0wgt7P4CWP91ezPxEdXnWnWnskaWWipXFcdbu5DUxs3CamUI
orCCoypXyJ8CM8u558B4Js6+YhIbXEcG3cfUdNuUhb42YB4omdGvAtJMIhMlpxJgJU2hgh6BKkmM
S3TytHoDeSp8yv/H3nksOY5mWfpVynLdKIMWbZYbAiCoSddiA3PBgNYaTz8fGFkVmdk11jb7WSSS
KtzpJPCLe8/5DuxAtSNePCDiBcrbRmFtsQsK9SsiC+5MwN5lFjF1DrIyrq2M3d5MIlaW5SzkVd3V
Y23tV+K6n8jWVAlbPCmfA8KTjIHfZkdIThqLvcxo6Dr4L0qeu+ZM5NvU088I44+6LIyLSTmaXcO0
0nvj2UJ8l2H1w/OiTq5WCj+IQPYG3dTZuQlno6u/AwpvblGjlRhKZSZHQaXnSLG+8ll2L1X7QswK
MnKVZDWEgbEZ/OlkjqOy8g16pJo/sZCrWBwYAopiH7jVapIZMSTqV8Fcy0hZRxCaXfcWBMJzXBia
k5Jl44Rl/ipPc7aRtWTv+w0JYwP2Q6VbRJZtuzAC6eoODKSFRLFZaS41gb+uEhB1YgShtm7eO6Hb
181EN2keMHXoNbyCpmuYrAT4phJeHjGfG0eLcnr7M+UIMuoBxUpEI8WyaLiVzKcqjOKX3mn3SpNp
bxZw3tiMy/dYHz/EVjgtRGPm2svAN/tcEo82ikpqh3mDYqXhGoRlv47z15Fd8cav4cgIqBnyQzJg
5I+RvmcDg3+LLYuJZFyxH2F+1quvNMhZkEom8uJiIe/855shYVNDuxiqlmDI0dKK+Hx7eVAZZIeK
FLxXrGcmh40/OZS3Fy2HX3ezagk1vd3/efP2z//j87/++dzXvK9f9w2TDuPgScLwg18Z4pEgdjpa
DrdbtwM5xeRt9phUf9293bo9dnv214v/9tjf7t5e50ObKfsviaSQidgP11oiR3+mXN6yL3/evD16
u/8zN1UgwWQtW8UD+5NidztwduG4/XVfmP1/3VcXny0+muiVIFFtk5B0S5RhI9vAVuddmhCEG5lE
4gKtXaVLSK4/KtByTLqnWQ9SOlyCfWdwro5lsqS53SVv+o8nkuUlhg5ZlJNq8+sf3F52uytQFPL0
IdzfHoo0Vd2NsomTrRMTFf8y3J7b627P3A5FVvPL2XTex2THrBM9x9AVL2/j9nQra9q2kL+mW/5w
fIsiXkKJIyhiexYOULYWWpFR0cz3U+biqqT7q5Js3MY0aPp6qm290Nvd7SCPLYKIsKhn9I0zChGo
MwaJyeMSnZybhChHMXHKCRO4WtMxC5uGdqEg2AmwsU20UJziBRSV307w5e7tMcKkkG53BjkEddA6
hQSIGLEfT/cAcGfXL/NrOlCV//Xv0ltiKwxyMtmxxSW3n3D72WUgLOQRod/z5xBR8O/f9/O33H7s
z9fcnhoB7NsSGYU4BZerbvmtyb/f2e3u7Yk//ez/69O/fkJpxo1ndc3212v/9DuLyNxESb1PJRbA
MLMY/swMkIJGHkMYWA+DinBRlvDZGVN7SCg9g5OCnkHWEM0wEsHD/IM4GVIrl6hwlcxwIyE8XF9i
xIVuoKuU0Mcn3aQPezcmcZyIQ3lVFaC8QKw4PqnkfS3+0JeY8n4JLK+X6PJ6CTEnDIhdNqQCQdep
idGzJI1Qc6ycMMRpgEHUk4fu0/sg35V6+xKVDvecBVhxSgaGNKsSkc6Kohu0ie+UQQ80uaFZ3+c1
wk+TvYg6AjVoYHjk2bUnu9OtST1JWAs4HSnuHSU6B7s86iK9eGyXqPcqhAwioaTolxh4Ft30u1v8
itESEl+RFi+TGs/ytrHHVESIEMWblCl40+tSDYMbBo/Evkz0iTKrTPxcRXdJiQq1q8jvTiPZmFJH
B1NSaNN1ixo8DaxdX4yTQwDJiHENLbE2A/hOMEgGBlpluB9E363MUqgvxBzAeyY/ZE7tbLaQ0Ejt
N3xnspLiynBkS9oX4dAhP/URozf+LjAxgIiG9ZIgq2zpgzjEEeAg6lD05A3Fe+Gj65J0XefNpwhe
NQUrymKejn6SXJqKzXasweZWQ/y6PmpQmebaXtXeDU35kJMO82xDMU2dpI2mox0PC4QBxblPkBsa
afWCy4DgCBPOSd0GwaoyqZNKCZzlWGpmgBw92kiVvNrKYO8Q0IMFX1+DkBVO9Anqvn2sRNbFEjvT
NodhMjWRTTP4BAj3MCimhn6si93WLI5Cq1QkB/pnQVY/82qp2/J2BE5hiiOysBJiklDSHGNM4uc/
jDQij3fAOB5UwjHMqaExncEUigQ+k1Q+BVBGFLGv7bqhHFAhgSH6VrbzRHoVW+WqJ8ImDzBX8E+P
lAO4YML5kgn6Q68TP0XtEaA3VgMNBZiuGdbGgEdTUQzZCao44ZpKkq1ksgvKCdQx/IdE7bW7NpV/
aDIu/ih9Clig4KjP0e2qbz0sVcdq55dwIwTEPYgkSW/UZNH16u0XzcBl4zcIrlmx12sLTHxKR+4d
gFpbyaSZ5gprViWnpY0EtskN0aGNJbtFYnwFfR0+F5S3fN8qHTD862oA3OZT1137mb8Tk2hLMfNJ
Bva7rfiEBEsh9QjI/ZNUwJfPLDRwJoOomg3Y6lRt0yshpObSPzZhVO9UNWccKYgxHzGYY8Iam/6t
Sut3seQdZCUi2My/Kwvp0oQjWz8+716ABM9SUOmmbynRhWMd4ROQG0p4QiihpkGHlUTIwGPNBxGM
qHrORZg6YcaiEw9wG/rHYtap9XJ9QI8QvtiuoagQt7mFwTfo9ioKuwFjT1ODVGI4XysDNL5SAIk7
xln1memUDZpULB1FB76nom+TKO0hfkmatQFO+CFra1SGMUIZPtsl0i0UiD4TAPhJiG6nfN8aUXAx
OubkgLYQqQPBelSkdxPUMmqYHP2lnDxNatR5TcI2XAoN7QSL+aulhNZJGkgMGXnX2PG+qi6+RG0J
PnBWcM/6HVf32PfIYqaV1VOZ0gJEU/3gr7V5lF0YtsNjVwy0LYfHqmlEtKXhVVY6xa4oFqxbDc3v
KMnEahj8ULrEaFy6xYk4WJZd45lOm4xwviCWXaE/8xZlR278FsUopQ8SWkh/gFFJGx8l7AifOw+G
FnQealKEHN4sCJo7xJgqoAFlCUpjvdGyLfECyl4TwnORshINx4WEQPeOXC6z3baBeCbINvFoVj11
c4qpqb8bmoacUJPax1RK2AtFUi8Hs/uKIaVSaMu/xxgk4VCHOas08VkQq4ZPHeC2oEHKrNppL2om
xrbOIAato4RfKBR4iHtaUeXDbFGND2MrowdXI6rFgjPL5QwBXLNTLciOi8iMM9co+uiQlHPm1ll2
oE56FsSbAD1S3SLWobhXRu11Lfr/YZyT3VTzRVtzc1KDCDhN2fuUEcY3I0EDko7jOaFuvxtKGisZ
BGKZLDpMw4W1FcfkbUDwaozjW6rTTBf1+NjNAvpo8tMdXcbCJNaKHWhI4ad+OnR1nO5AKQ/ZXVpK
jKm59VHmDcX8FouvXj8nphihmSkfdJpa+RxBEdWZmTPB+NaXS1WXaeEk2aEeuICo2bHam8dPX6xO
gzgRVqbz18c43iVyGiozw4JchY+S1WgSUl1rSYvhSkGI4Gc7fly2G3TgdrSZsUEtj92emE3YeJWh
PhZNG+ytUHuNUsiGcS12u24h2AzLQRoSzBRB/kTwR7gLs9raTer4GgqAKppcmXYSqz3kJRxqQQtc
LUNOEKOD2idVTkK7NTvyUj30G9kblz2AaLAvqNhHmk0heeIC+bwd5H/fut39+RaXf9BEEY059/ZA
38os58blnZuD9CgkKZAfYxAdE285usiXbGz3ZT7lHsvHmYLTlLQ7UybXiZ4qkIBCzxVHsgQAJLXl
5TARs/pNCdD+SxY6z9uS/nZQTU4FeTnc7oaCSQWdDRvZv3W3S/z3QO3G+eebUppmmN12au7C5QxP
VOaDNk7mlc7VwuaSTUQlgy4plsPt1t8e602LeVPHYFSTO2/Hy85JIL6LApfSob5MtFPQkb3O6pDv
8teBoDbArJEW2CIdZ1utaHZupIXMekOkBknAniUXvbFpYSUsh9gA3M8oz81ogbLOFdUYKyUkjmRx
dPVGX6J48YtdVt/3rSltdQNikbkc5hQhr9BWqT2Iw0KqAha760pcZ3VBqhHhQx4iMHk3dYWyu92q
RUEmr0AvKGZQig0WRmylKMtaTGPLwb3be7jd0tnqOrqKhCuMDqVWwRkHuL1Dx96Hur/VKmgmcoLo
NyhDTPApATbbULmnLVLscsmsvDA2gbI1b/PAOk8Z9cymbVDxFRai4wcClh2jUXalTGhYs4SrdMyh
q1ZHfWAQnrZa0MmwLi2DwNCFJ5b60BRKBKUl3bqpUWVb6dnL0Me8lL5P8lFmcDpZbHndNhJ+DMu+
4nbollvS4COmB/v/C4lr5BFJ7ykFkbo2833eS9iXBCY0qF7Es8VjHKFw5kB9dVu0s+SN9Ed383K4
ff63uwolxTSjmMPHHQDQW74DVm5/HKwRhoqJVoA4NAEFbsqGSA4VRKWDV3QoXioWvFYJ4OnXCXi7
O8V4yotp9p2uMR8UZXgrSzx1/bxoJeM5btYkDn4q2OMZ943tMJb7/8oIAAnVlqBMGRjhbG0p7gDf
DJh5qVkDn0w88qjIGsIdJr7P3yEbiJgyoYu8Gp6jaz1Wn8IjCVBg0RCpotRe1oIwl2MWxIQS28Yh
fJrfwIt9j2c6Fv5T+Jih9fDApaMyz34AUVwuytGj7EkHscSXRCtgWimqSxMEunUMOJJu+Gu+AMdA
kKwZ1OcHeNL1AOh13YkeVMew34j387n9Krg7IRskGc0tQBzRA3yTuXwlB2FO+8qv0unFIf+qV+I9
ZjSahBlucIQ3+iH6JCMF8XJp8Y9m5Az4jYU93qmWwCXM7qOHI0QmgEP7QgwDrKYENPoovd0BsHKj
S0c7boXNGKHFo0ClVFhjO48X0JR5mL6Ci3xAnQa4wMUfC5EgpfX6XTKdkQvyoH9rJ/lBeFd2/gP1
eNZ6DXYsBfbuyg8PrBkYVuS3+GU6+98j3vCXAQZ26wUHKdqqGPg7kn8xJbCRXKuVI9DFQk5+AD47
l2y6V1D4FSx625nuBF2jQ7qPP3Fclnbuu5K6DmocBThi0Vtg7AXw0AmrKqKFZSOPAxQ1XFiJMW4g
ibfuDqgtvPEzILvh/mq163ZCKn+Y8HmbFZPhRq02xLEL6U+y/df43xDELqxIgiL/R95llyIijeX3
32QTnjvrwuXx7ffvvyE8ETWR5YRmmEhTJU3Tef7r4z5COvP7b9J/ldU4ECEjYdQUd6WAZMVNfpBZ
ukk+u11wD+U0RbewFv0L2VVT5lFWNA7mcf7iDGFdi0aP0HZqmOSRrmufZdNWSBdOahx4obn18wvM
zoG4EdxlgidY5HKarBs8GcnfK0QTlIHP8w/ofutsnb1B4TjiAd2Uz/1dfJ89ls8tFQdbduprvINY
+5p+EByoeP0p3TH3o8MUOWEx1m8Ub6Ij4Rl3DGZoDTbIZrBTI5/Gt08kZjB58mCrDlcH6bcOytJZ
xR3VPhtHMMwj1eyD3rtWt77W/bf+mB3A8YY/MCZgaDB+4IDSSBrYs0tzAKa9xZ+IIcVv6tbIX4cH
GguPFV86VhtYxTzDVQ2vQUDWj5Rsi2HWP2h3nLIt7cd7xGbVCxIL81SsTxgl8OpSG075/HZIot6M
iEX2Jv1Eq78W7pRnKJhrsmuv86eOsVvxokcSHOuT/GoqbnTotuIm9NQTvlD1nWB77FMu1vv2Dgwg
gufspYAsgusFZZOL3BlzJNepgRvgM3btaJtr4FpXXGFkz/DuHxXRvgImiwyX1YHT2pGzAWYJ7JMO
doiBcN8txos9PgVw6q50T7OSkLEmP1Aihy6+0Bs4bZHxnSaHVYYjVBuIDFv+xGCtXKTvLNtWm/GD
LThvlQnc03bV27S33thXeqzc1qzNN0TQUnQDtHB6095REqIQdXexZ7p/Cir4T2f+Avf/Hye+LouS
qhu6ZcnqX098QPYNii55OMlmf8KzFBKxuXjalCfDepUXhekqgtb1jm0GZRNGoyccSeRdtuiqJft/
eTMEIfyPNyOpKopnUSX74O9XoRa3o15b/XCKZGqF/NeKpIO7Ex8RiDYcNswfDj67GDoGfbBz2Z4D
GrjYLJ/wj0Tn29v5/3kX/2veBeHdf/rmnI/24x/XvI3a6fSRXX//DflQlBdR89fIi9s/+iPywjT+
qVq6ohBfIeoysRZ/5F1Y0j81UdcISxFN3ZJUkXE2L+o2/P03VV6e4nFV0g2VE8D47R9/JF4o+j8t
3SCBm+Qe+fYT/18SLzRT+ttoz8pcNhSLEd9SKXOxZPvrSR/pkRqnUhMC/npqCsvaTv4CPWvQxLxO
ao10jjwveo5sItkeqlgmiPE0K9Fcq0n0rY/lj7lqhUVzXCGmxGtA+K89RNZlakg3osFnsaVEQimw
E0KlcjDlBtZv1EHSC/alFGvPIn0+6StQBuNhrLTDLIwAGzRjvh+aGQlzxgBPJcK/aN2EGAMIa1al
7VqvYIHV9UQXmfj5tdIgnk5fh6KsWHCxvunlw5gmopvXqScN8Ys1wf1PzACGb1qyjNVUwoREarGI
0RmzIgQWpaYdmjh9Nqdg3ovK1shzeT3SCmxl2IxIgF4HfSd0zM5TntcXOcvtSSOXyzDmbeYz/dD1
BS2gMHoHI+yItFvoJY1yaXPTB7YCsNFHz6lNfe4F2EATK65fxBF7UjHS7kezJ3pKSaex0xT28XBN
ZiN2TYTZp9uh1eUt6qLJTURkHECCrFQe1lPH9JBQuwJfECtuFjOtQmLFvhsRB44m96Tx+5q6nD1N
GvZlDQskmtj/SbPvWrpWoLsnD4DuaAk3o0MrAAVmymdCbdXpWg/TVrSUwSUucW2YaeHpxXhWl1Zx
Ct8emc14qdPeWMWDYI99QROkF9i5x7jZE3TIVAWs3Ux9JwooEwH3KcvmMRsWQOQI7Cen0UiaNWon
HXOhMhQkB1hntjJynSuAkWjtZgU1FFXTN3GRIYJtZ5NvkNWxFmcvURiczTTsnSIogTgbryJcpGRo
1DthABPBgnsp2PnKRZcZvHPDfPe1cACgTcxel5bg6Y3IrQqWnhkel51iDaB09DLFDio0x4RUxBat
kpNj9mnHCG5g18IoGvX054E/TZvC9KGPUgorbIibuqBuX54DOX+jB0uYhQ+vUV5SVk36uoNfbrLK
jDYkIGNzD1n7kK3Jqq1nIWA0SIJJ6XIaXEJjkmAKFaV7Q68xfczt2YSCKClydEwQ4jWBImGloK/Q
ChTGjCk40arbCkkCGIZUz8+E5RXdrENW6g3kaup9CLYC5nGHJOwtJob4qpvhMfelTzUsUPz5LMkF
XDznqsbTWqEforA3ObMIaaKlvml3Oom64ohYVLd2eRbd0UUm662jbtS30peZBaBY6DqLiUbJckw3
AsGWCBE7ZnILb/kMKCLYj41dqGTVDn7aY6KBih71c+LOLRU9Na7XyURCnyklLb7BEOIuOIQpSOgQ
o5+y+t1AdMM8y19anTwWXSvA1AQnPtdEFU+l+RL3rNKqwidEWDW3Zkw6oFrNLHmkHFYTq++pLC4i
AeW0ZMDiFxHY5IRiRrHslCfD8BCZ0jN0KwS5UpQBk49Q0GV874lAaBe973IanvoipzhaYwEWGv5E
PYKVTvCCLisgHqXhU1aKZ5lCFjKydsPeHFElEWnYmMbF0Fk1J/bXJwXESpXuQlTGqgZHakjQ+9Jl
yuzQ/KzDN0PVx/VVz2CUD/J3jhIIb9NKvbRtfk7HcrCTpnqdzJnUBbKZ7XROijVKFQI0yQxc9Q3x
1iHdBC2nlC/mxOMGwwOFvQpVhEOKGaIztq+mP4Is7kaKT2xaOiX8TJGg8eEln3VabQknx/TfDj/o
PkTk6RVfbQoEFXkX8rd6pOzFckhBRLjqK5SUc5R7nWUg+8gg3BXsVONQQnbiP2RB+qPvFf6VOlHL
kEBAzkV9yefZEwbyU63H0GSnFmrzi6UKSIaJDJtqeVNxvk1Nd9LL5ilKq/d8jC5N6qNF14WAIgyN
z3ImOsA3u/cMdeOuhGJhavJE+QEZX08RwzVlIBcGHa8xJ/sonEUn73ctIFuyWPFYl9/5NRyCSxqm
406exJPealzIo7KPM/MoE+4TZmiBVdSScajJwOx7LIglLjtDpFium8qL7KfvaepH5OlM32Ukbsth
eptK6ttVr7wSnQxAuopeRpFI9bDTPOm1FIcEwH9AQg5pniQKosOvIgMMnN68RGCX/c4f2GniBahE
lIlKMz/Mef8DxW2FHN1WfP9Ok0RkuTKyL/lHMYeEjg8WASttTN5rExhkUswUVkL4luarnOrxoTDo
WXGtW+sxBCaFlvQsWiezxfity2iEBUJB+rL+RsI42nkc127L71q1nRvJCB/7yPyIoujYSxTHJR+N
O2PLk1A3D/LAzOrH7VXV6r1Zx7S7DGE9WsE50HZ+Rd2vzBm5Y2x/+1CYN0Neg0uQTR+gnbhHp8Zz
XB9lkgGOmniT0Y+o0T7UbqlXROpTJbekKBaNm1m9vG0yGlnWayyq91NQqccuBNPZT8VuEqIHhh6z
4ac3egW2hHkDDfY+t+anySiAAeAcbyb9bA3mhyb0z7qIV01RryYz0FpO4a5SG6T3g2pywjauCE6Z
TLUjyNI21amJNjQ9WEYU2y5+MSJ2k2Q0BG5eGQk+bvkt83vChLMempMyOZbBxIFI4GAo+CsRpKAt
WcbwoZueVC4MB3MAccffXKrzVggH5mIVtA5f8ZTJLGUqw7PqgTQK6Byslvb0t9n59/l1UNKtVbG5
7aIeWacuvja+RtgRCs6gVL+q8c6vFN2Zdfy3XcaGIGIVFTRauO8Min2zbpDdOAcrjfCekMB7la1F
QPhwqjB0xdK1y5hKS2xbMFQVKXTLiPax2hl2WGWfspWeW005Iob8lFvtPWiexx41bSR5OSRglP1w
q81HP9nQDH/qMeG53UJ71Q02/ADNxXadsP6Yk+xo1AgahvpjnnC/VuPFStV7qQqO1CC/5UrfNsBT
5ZaiJnkVnVa+SBMbXJ1TTKwQTJC4zdm4LsU59HCE9B6dlhwTvPmZdz/aECJb0bAvyoYadFlafI3+
bkq+UEN5YYJOXwqM1yanrxdo35itQBT6xjWCiDf0Ark1PfjBmPpPqllv1Jd92qd8YrSTyrrUNoMm
ELJq5peJPEVb8I33KC/3uUKvkQXCMSg1OjSJZdp8SgVVUvkcYntuWPpxwtpy/zmDCaapd2fUwWfQ
t096LOzMZV0pVsoOIqWCrULitI7IJahCdtaQW/ib0NIt5OVYVm2pEbYFI3ghgJMSwnWUvQplAmOt
Q6GIKdLcFP3kSEBffUxM4zDvaW0/0IAHDRyIT4TP0tvIGFrGTHzspnpbmfo2GRZoxPgyZ5DMWJz6
GxN3LjgzmYYk9bhZ18DdtpZH9R8uGwGkYDcsvlV2AoBxdNa3pohgACqnH0ovaS0g4+6hFloqDIXe
a1X53UpIrAyETyM07zWS2NARglofluLsjJRjAdmXGIWawtzMyYOcEAyi6NqjVOelPZD84vfNUW5i
yWtTvn4a1JtcBfOeMNCpEXywCEWhjsUK6lk8AIOi0BE3gccpE5EDsUwyYlzvOkFHpF8NoChuNzWz
I0AFXwLqH542A6H645nb/aiqQsIlsU3dXn073J6Q+exheS4/7dfh9syvu4ZMtIo0RZu/Pf6nX397
8e2N/e01SRLvFbnLyQfNW8m9vY4ZFtfE7SbjPt7SX7+q0qSNqQwhi3WSgYruoTAgDN9+8O0gWSKs
oeUv/HWgpfbnux2ml12F+9f3J8pf5kd2+x23V6l/fenPx9SdyDqVbTJ9lEalS9EthznrcNlFC+TF
Fyns3B68veZ20GpaKtQ3MrvRH4twhvH813//626fUBDtWoRGVco6AoDkv36RVOiJV/EJ3UR4N31d
WNGNkJbewe0xox8Te0jRWidj5K8bek4/EyNuYRFhNtLdud3shOCSgyMhqr4awoNwbNQTsxUxuOwn
4vgJ84MOCmLlu8zUOwAU49twpzxQiDoXdgU4bs/KhTb7U+blvl2+zC+sSAHQF1/oyfAY2aykd9Gj
BJ0bW515wFMZ03FgF2QDBLrGZ+sEC3AGcj2Wxl36aF6UcV59UackSKCeyN1eZTaddXHVw4Ia1t2V
65e9Cnw7GVLJO9ozEuN02ACb6GNg4MlcMfN0Yih2gGG42X7lxPQAVJkwHDpF/w5dkkJoyNTiKJ/N
0YdDZTee8sJQgvtgTRIWkqCV/1w+Jnu8h0RsgVrEP0eNn7w/3JJMacfUw9wkPSK0C2nA4KhRXZ3S
GWkVl/RsXgAXRtUq8dpuLeKcCdjMhudsV9wH7bogzR7p1IGjdsjxP+BA38ryKzThEZ2JOUF1P3KU
jJUJauyKf3rW6UnwY/pxy75H30Ve5lHcb4QNZXu2rHgpoXHVyY5xlBA+VC0K0QUFy7qObANmdVt9
9GEMPI73sfgkfFwQaLVk0240aP/79CF7Z4BOL9FK2hR2SvJfdUfQ4QoFMf5t06GLtJJZ5K7oZHxY
61fDOoPqAf/hQ02EX4lZpnNgHrYiuR3g+WSUZiDybLaYDs6U+AN6yKZ2p1f1XLpfbEyDg3VsB2d6
zbGhvtPKPwAz1e5egJ6egRQfKJ6OVIAR/aiKw/Zwlfr2BW5hvTGdC8YlHl6p2Fv5G4nbsNWL/21u
Ifs7yH7BOZpbaL6efomO+lb/zj/5PwlO1/oF5+9n9IRd0f8WunX7omKEjlf+JXBp+KxYfvEBANNt
OK9CrLE7Mql05ype8hcQFhdmxYLwia3g4h1nM+pE7/7bl/VkXswLCrJFZOmO6tYPdhZeQhkc5IUi
Eqlkxhp9eLryaKNQLA/c4okojfdWsNdi4ijOe3E6B/evGqJiGn/23oD9cSZNLyUJStuQFA8PuPBX
VGRN2FX2aNN/9aT7CSf9E9X001W5v4/6rWBfW3CnnyVEvMKJzxEULRvAevf0GDtgzaX9TIjkalmL
3I2hl2JYcDKupdymmtMMoDATSJ+VcCVo4jwR1FjiDlgRK/I0IMTbk21QecTajXxSxTF1RpLA1tB1
W4pJ76iT/vUoBY11sAO40cORyO/JfBARLRB6Dx1pFexmIPdP/Nz4XHkVqdIrzmXCUpCS5YMz2uVz
c2CHImPo9qizUOshqJGT7esYH8Z17fRrDCURcS31Ga2pwhAync3jCPGcmK8NAjQ7XF9Voilg2YEV
jqBAuz/PlGtie5adskddGZNTv3wlXr2hL/FIzYf5mzABYnIyO4Oq50yQIo7CCb8PUdArTp5suZz5
MjnL9pjJAyI1iA+8biWeHp7oXtLzys9lfvSDrUGNYxdke3GnfdGyGskYme8w9/mbDtywvhmrbXQK
LwH8V8MujuMqeKdIQm/ihcbBig7Ze+QmOzSE0Y59TnHHgolPrvAQGvbZ3RotkvGJSDZxxeO8DcP9
uiCNCzzd6b0oL/Jd9yMHoTCda2FNcmS1gQOuo3ux+NQKy64+mlN0T/sVGyNcufpd/k7oHEnPrHQp
ZVW9G3nUJ2dHKmGwwtAlIGc+wBO11I/+W1sCj44Vpjaik1bvGNShNv+IxHOsrD7pKer0LqFOa9U6
eSIW5gVmOeRjR1j8VcSEGysqUe0qPAOeJmagdLJr4dWCzdoKc8I117YzZFca5eYqcoHWHjlZCo9P
xQ12CCanp/C1uxu83jjz6cx7gLV2smQumA4J6+yN5BzO1xrlIz+fMx0Pl9q/FUeJrwhi6GvSOzkA
Rcw6q2zHVYgfAaTVfOAaiVwxv1c2UOeeJAethGoeWnRT9zH1GoDw6P2xi6PB9+AnjHz1wxUv0Ar8
PTEdyieTJVNgZY97nFgMDhi6i3dAFPA6ApfPoPKCOwKN0vX4ObFSRbdHWg7TH/b25bunVFN8ZLuZ
0BZQNeK3AqaEE+UYrvuNupx7JQ2s7pmwEn/52iOWeLF8T+EyfXwnLhMo090t2fZ8z1sUrzB5V8Py
Rx8ZekZ/G4UbrrdtTPdsS7Zl4EAj3sC3vf0XDGTH0tTZB+66eRrFJWkJ67WbnNB92v5dfoGf/USy
aahukP3xSZAyMBQ21IxR99IvEZ63eZ3Vs8ZilzwA3gHaWwR7LMCB3mL7xGOc2LHgwfYdnrIrMwPD
yAuIhoWQg2+IJuSZ85zpzd9VK9FFA7zhtIq/zR86kG8EyDVz1JpTqOFaqTwmqDUzKX/guCKKg6wj
HKQwrj7lK3olhvPU+jIAOsq2T32Otmj8gF171s7RbqsyEa0Rx5JgteO40yuP7NQVOA80OPCIiacV
iS27m7fRVeugnjUlLf5TidoMbVr4aKEg4Bw4JY9svD/bF/GJC/UaOuQRBDtlX70TkmQzeDJmoOLH
1flp7AfotsFqHey7jyWGlcvgNfjw34U9LuF9sAacySdo92um2F3RXCDqU5VPL/JHsKehOlIBIdba
vQ1MDoOTMxprHGXp8wVWCIacFQZbmmUnvpzmCXIOHyH4z+VLhOnP3xs7RINyLXk9VSNyKsxFbO8y
Oi5ekFWLkOEDefTMWEdS35rcphijv414ZY9S0WbTICz0fZZDc/GO4oIFz6K7yDZTdlH7dE/2gyMQ
tZA6un+A1SwTREdKTvdgmF45POA7gTmLEELcBny1erzV1H1MW/ceOpR99UzdFjZ7R/ToBkMjtCwQ
1uRtuvCQgSjxlSsoB1bde30O17F1KTeG6/lrqlmOv0aSaHOW3ytOhCbFHe5G0gHOQfVJCFz2VQmP
dRrY47fCblJWrKOA3EvcITMUyOEzgovUlaiaMhcn0VyQt8C5nJH0gDEbMQg6jE1rfKToHlnvkegn
YUiaH9UydcUtSmymK8pUo/FAiVPzD/SOVbgTnpB/yY/1ZAMtR2onI680F/2vf/Q3Vk82C5UE5E07
hh1pQyzCOab1vlE+GduYT1hIS0D5Gdq4/Du+uewO22VtrVmuVE/YfKuRwtiWhSoX3pmRJ8RFteuu
gMafMJvjhC4ZOOB6E1hCE4jB475RHe2+wpfHuK2B1mcF6X7N+96nHbNERzWJI2levySauDOxxlza
TFdkmrDibkmJBIVn1w9zuSnX6lW9CuUG4O518BSTZcRbeeY6N14St92KBPFtqZjIIH54P/OK6soq
u5eA4yATbV2KxDW8NslLairQq5ESdIC1jrHCJoc4YhTjiofNh04FZRLrHRkSBr0IKkE06/OtzNUq
j7tRPVNSmVO0xGvh3o9PAVGDx+TdePX/D3vnsdy6lqbZJ0IGvJmSMAStKEqipAlCFt57PH0vKDM7
K2rQHTWviBvnijIksLHNb9eH2KZ6ngaX4Ru+aRX853iw91EE1qeOyjV7nAlV6TPa2UXA8UDTDMUV
TBfCj+Lo1yrtBgzclrqgVHBY/n36Aq44cVnPM4QI7qXePKnjTguPGtUMW/0070Vn6FF8OZbpw3Sg
JQxRVORW6n2e0YzzI6jHJHbywn6Pxa0gOSJmEapRACo26LVwPr9S19Wfm4f5GVTVKLti+Tig+wVb
MbUJqojPbbyDQNBzBTpGmq/oJ6W9zcJLML2Z8baEeIzNAAH2vRM3WIT3jggzJjhtkO1Wpl6J1gTL
NZDOrB0MjNkL+wsG6nKgeoU5r10INBqoLKwiaOi52Gj41KdgHT2mUvmc3YT0iaTOfq6B5/jITHES
jA+Zi7APfPUWJ4ya7MqWdkO1a/KrHu0n2IXBU5aAUcCF2xb2RNINhj+7Gfriq15N+bnWHIsZ/QFu
pjz00gVzZhX8q/Zsdgj7/SAlTHc8isDJ7FqGV6tuCiUmK58i4CiR4FaoPQVbsXJUhuZCkjYEKWSw
t20Ra1AgOKSghHdGfqhD8Lj21P/iJ0BMMG/EQmgyJ9RIWQE5OmC4o0bw2y4SW6xgjbqB5SAUDE9p
osfXsGHpX9bph4YN6JfC8kjHpLmtfVXRY+IXxk5ydYpVkuMMOB8jjHNEs8n0zNcQUd3oSDgaZW74
GSlt5bQmwi54zFMoEjgkAngPcdhiI/JfktGIia3NA1g+sQaR+tLRhuFcrtMHxHKQeYImP9DYnR6Q
/zHUD9N4aKhSF/cc2ZIMB+FzfFeJbX1WdJ/hy/xwKsna9kcGJ4hyXr8TH9DDIPl1BMbF7hXyqPZE
vtFHh41Am0bijorLMU3qGLKKGu9m7GXhWXO73EXjXYead28kJ4++A4q3fjiSqN8r/Xh64qLZc6jx
Vqp9SCyEowiDib1uya4TYNonjgfOp013Yd0gjUkK270ge4X9WhMPd7E7uhvQcHZ0JOjP4Uf60R3f
K7/cvFffCjJzX1SM6fRUbrvvSmUHRxQPabmPmI1pPvEQ7gY2DVP0hbBAu2ke8GV38Sm/JrA3ibET
mcW9+xBuSLVPN51B+lDs4TLpTvKF2YUYHseYcXyq4M3bNKrUz6bffA539tLCRpuLuScxiafGa1EQ
d8gmkUXGSuXf4pKf0j03tOlu2m4NHsBsdNeDl6j7ZyK4bDd4eikaNEW1Gx+n777ZYtLE8oC+8I6+
e41gBLO6dvL2fWJWVrAWXUsm7mE6E10fzMx2HVCiEryiWk71Y/OYks99gGA8ntaDZLqxtvgkPHev
fmYbK6+9x4KDHXAB+2CyZx2LG4uXFZm55MqJF7CnT+xBGxnzadyhVE0S3JeOANqYZfMP1fvfdFJQ
+4OkWWDTC4q0k0ss6ld8lq4sdz4lx2l46OjA+qYyKf+Jr/nVOJSe4WDe6ae/6wmHS/IlOssRibTV
bcbIrxA7vAT9pUjeFmPfou814nvTf4gmh5mcS0IImMVrwrR/VjCorHvyik9uuAjxaTv5hwCT8Jk6
Qf5lVHZ/lR0sHTbIAhljm+dQTA9Mre6CpyrdMS/1bfcGRI2ON8W9iD5P3PCaC7GSPzW1JXZXdTss
WgaH9uh4K30ROIrbFluUYDUZ/SzAcaF323TXTjdKkt71txYdPBJ87H8UeJ4wmjTr6ceACOvIz9Po
4rQPCqgsG7CLJ9nUopY+boaYIht/afRLnP8CuLnz4d3oWsxojuN6LQtJOmetNQ0d8UlwS+rTOKo1
ZE1CBFAfR9Q9XfQimmiDNasqD4AQxTed2If+ANqs/WEC+YHHPchQHbZsWajwLP5gpx/NsZE31RNg
EuFrlUNXtjmFC4NDm8MDWsmzug2IvNR2eEQR7F5/QQA5jk/RIbg3zyMHJk4n7DQaos1NdN3Cero1
xp2KaWjBH9Me6ALhxE3u2uVsA72BTY50nc1hX9Od8BH8IuxmHekPkyoItZs0vo30Eus2K7HUn2LL
NqAYD8dqeB0/OM/4mPfc07CFurd79Zsj1acRb8JnU4XfqiWpuk3fs9tTiRTKsb1ijfTvqMb15VaW
DyuUGYnWckfFBWHGDjuW6ED7M7ebiHq1DZ1rCyjEH+XgWY/Y5ofcwcMkL2r3xDDlVcrV5UGK6Tk8
z6OPrNAsHyiLTJYjpSKyizPB8VzcsAXyd3n2ngyyYcxUpCBWhw4jbN2nUWkmDrIGO34SGNYuojmn
OfX4rigfBObQ5AskNNqTuBBrdpJjm7ZM7tx4rgJnVB/AB1V3Yr4V4BQ2HuxQsz3kL2Z3mZpHnvpJ
JAHcH9KBW71YDZZA9llyENTE4JKwom74kBtHcX4lQlfo9FIcg4LGok/+IyJjUYKz/u+sBAeQsbTr
P1vGdWoP+mqH6vEDgJ4d4mdPNPqa0XeW24Nw4DN6Iv5e8FtcmPVfxEYs1Zt2aLCYiLAENhvaER9/
jY9ADNgFwJDZWGnnREXt0QgO9PkpeFe0+78Rp8OEh5J8x+LFWyJgWe0Rr6OmnnTPpn4OOsLn2+7e
3fnfGnHbaXfrsS4e4VUf6LXX33phh+N1Zt6juZJ6A70nTncf2H6WysEMY9e44GmYxYc4gg9Dg7Dg
BuwpO7Gj8jGEr/HaWMwRuzrmL6T8XeKuNDn6VtFjcLpPnEtKHCnh6S/I4a0BXfmAMiNyYDifd+HM
MVTabKo6FSckfjCikB0KdzlRG09GIAYS6uBOu3VA3rmidmQjJRFG5+fqRXMiUh0GRImuz78dMD+x
3d7w1asb5N4/kctPRmu4Y2uxrVEtDCBvnX1setilwVv/HH3humAXE8tlg6TRpnKNnZwccCwOP+D3
grdYvWFiJgT9yAm15B8/2d2m11zyBn5HhyJ1oKQfuW768m4ENVhaq4JO5rfhCdJMP+4kTum7RE/d
p0QSGwwpoZlAclPPx7XfTDG1Ip6ooioqUlWMF3ZIDWuTPNHLF6dIdl9aFCfODHJcoz3jhCrNEE5/
Gp9VZ95D48Cudllkymd3o5bsSMCjJlqDAWq+Yd2DU+VLov+4QpgUEjErbASk+NKXEF+Rqg4HY0RS
dlJy6Vc5OWjhv8gXYlGl+paQO91mowO5p/YwS6iMALw2EFX6GbU7TbFUWoX7xH8VbsRE2TK8NNoT
UuKyeEBIv4w/IeGc35VaWlM2XbroNGFWoXPHiFKYkuIipXucpOBtHk/KvbikDmfbG8MmJvcAOwv/
2yRCk0KpQLz6c0IlNwZY7LM1rLil5+mTd2JbgSBGXIoTfuwvGdVTTzpO7dYECVIelU9VPshscAj4
UhU7rTMwfUGWEscmOCXpxdA83ixrgcieZUYG3+Km7IZb/kImGdovWs8vEOPf+f0qPEJs6T6hcVg3
+FUsYrLsDnV2JyY4kSaTw6esiCg6DAh7F4KhBHtw1Fd3hNqN0bHMDehPFEjF9EVr7qilkmojGYr/
mj7xuwR2aowL0PEaREaPpzFoJJeciZAQbjXSk8YDRA2+4O9GOKL2tKMDBE9iZJgaj7eyCh9xxFK7
k51B59t6K4XfjuoYaJxEmOI9sfZJfy8sVw93lepjObfKIdfuAls/1yyg5tl4c7jLGm8S53XyxKvn
wZaNa71qWNojs7Ig9+vwHBDK6i7LgNvmRALEJpujPbthmIDdUP5q0Ll6rpV35gtFYj4TT+fp1gRI
63VsuN9OeeYD2ckYj4otZXripzkSI5pdyA7RRL7G5SqfxWmrSk8Jgl0qNJwUSdptGX1X0zeD2o9v
/Dmfs7orwCA2oLiws5QDw8odcV80cSONOgOWUnZckkS+nhQYP14or1nzOcbwwFnIiDNeKu3NlpvQ
9UbJPv4VBEHbgELVE+zBL654ioQo35mdvCfAMs492plK8ZW7zgg21ukLYX9ecPlE1hGFCyBfu5lM
3JqdkpMPl1qCD0k2U0NAjqjm2nVMXo6O6/xKqz+WIw+Vc55RhSEgENCgqpwVT8ab0hYYs3QgAOiQ
HeYWfbxWAIkeyuH6iNgVmEqBxg53FdobLT9e/W6h0eGiNeZSnzCUO1H4VQnbn0xQncTQBpc4CaHK
3nTWSWs6uvTKXOElIVfkuVYr4e+T+QS67rkEZD2Jaagb7ow5iXtSKas6Kns1F8q9zlQEwcJP0Yn3
GX4+noO/QIdvz7Dy92TG1weKNClasMzleMXicjtMesXhqlhE/IRf4XGM3hSRGl5vm7tFKZpLA2DI
0DEEXCOcBO5/AeEWrnrb/BHXyyRYHxIopR6Ju4gUEg8QHxTRyTV9I87tMdjjbIBmZTPiNpkOZm/P
p/GdDx5uZAkEPCaXz+V2+G9pb7yhTphHO/N4iAuneM2qigTyhVWhqT5LPlcOneb3ZAU0qMAkgUWb
+jceIm+2Lox4y0KtNWTuSNY9GQfAvJ3p8mBZIHwGv8hj5w65zRUCZA+6V19DGS0BokPOggwaZZJr
/oAyUKxfG/AmmtOStcur7RK4E1ldy5ae9OxA8ERICSbcmPN8eEDVs0AppzMbD0m3RWEOUBH3MzKV
sAd3xnLkMfC79JOuc5HCFMLPoEpwTil9JeKOucNcpazzefzRGiBQq+IwV8Hv8RgkEwIKDeAQZDfN
qi/uWsozfxCJx9E6kq9jfvAoJ7ozcq+WPD6JnHuUYXDvUSvmfXLHOozr6jNw+7gqLns5kthgWaTV
tusPTLLuoX8kQRo2CDzaoNG7JxoniXpUHXhSzBaqdDxSbLCsUeItbCX6oJmYq2Mda5GD5Tj1Ls0p
orWtcokmFv9xsWy2E6u/Dt1bQplYSw8rfcLqiZI2UXahNLXyCSJrtLg0vZaiT2ocGTgqxlLJCTVX
1O48Yy5zCJ5Ye0Z74yW3u1Zwoe8T77DLA2lnDJtGsKWBeUuaax1YOoIp0ZEdnCcqHBfUxNfh3yDv
XjhwrZmTZv2sTv4/R5iCbaHbUVPJ+AClxxdOm+0IfOpl8ql1485m5EKJBkO9VqEieiy4Ys06bZsH
ZOFMKMA2xIky3UmyzSykpgBgtCw4DBia7agD8ugYqJUxTPvP4mYUfDKw7EC8bjRndaQKp+K6E8rE
IWvtGVOIgCzlfy7IFvrgxiUm98398VyZlgF5O3WNT47ZwfqsrwH3hOPEZIz3DCxuHpfE/a8FQQbF
RdtIdwKC+ZuwXH1T6iNjGGD587Ic+Ph1EgyEMreAiUzY1DRUBZ5KlBOvbEPmQkbXyaItmZDaph/m
zWjVW4/dcwvBOYceOT7G+iuL0TpEX1Sp5o/rfIU6ipNq+qDfk+J9hY9y5KW4GRsVr60cn1KLpv+j
OAE/Fe4iNZ5/y85UXX1YRxrGCzsZUT4a0RsP00JpKYWzK+ZYAY7WAxeASss64DqMiG2FCP1LhO/A
Xk55FxlGqqfsmUUxHwblSkl//UScjUoOywRhiXJCQYToamSBxzJY14+Keij1hXZF+d0DndJlf+Qb
POq6PjSwBwfbInFODcs5eGFERflEZVdC5F62WQElewhCrO1O1+h/2DXm5zqvlSvPkkCrSEKUtGdN
8xeBeiBNAopEndO3LgWXRHLZgQrCpJRz5dY6bvNs7tmHZdli98fFB61JfT+sDgsJQDsfdprq5Z2d
hg7bc6numYbcBWBKHGgBQ50F2jjI0yAtjUWa+FZ07kIKwN1QZPE4XeLRSsFKoyLTTPxy/BC+qFhh
G1N/arCoEGEf89JpGVPMG+sVUnbV2tQgrjMJAB9qyGt701Y8wbNvGZ7loIRnMnthfRiiw1zAZ36F
sbJmvQglRE6EJDArtNmzV8mEnLr1oGEtIrOifhBGsEjTeFW9Y2LyKJiyVPwTkipi1DNZgRqxPows
A0gt/IhnDiNYZ8x2knijeeBHbO2rzYFWy1X45LUZgWCGlfakcwsVVKEtJ3khctrvhfQxI2c2r3fB
b5YoD/JStyukECiMhFhFsbWBDD2kle267gVqP9+IiPDxRmuz8nhnMk6c2xnH6baUmY0k/ed1A1nP
7IxIms9OQoHygoAZcuYEg7Qry5Li9KB9qdnokfIa9jJvRfN9DH3oiwlPDiRQrizdDr0w2hUWB0Dp
xA1R7MCqAPu21LYOP7zb01uyWQYeGDUw/UHRduG4E2ZXJHQe2hWNiSRi4LQMB+DOBHIYbqG4Blhc
bCx/mxGLtXrI3pgzLCmujJ1ogafKFfxt52xG7Bw8opDO4sznobHz5BSt6CBiSC9RqGW3HxSEsEFx
3gmaz6+D3sNvxl4GIETNWr4tpQvbWB+fGpM6Y2xzoKBbzAY+jE/l7CNYxkvGEOOM1SJO+KgPZHA0
i7D9mmTgsfJXeUhjDjXjJ0visKMlJ5kARaovkHnIZ672Hm+FCZJ6bCHZAlV+hSYkKdHhgdkfjtDk
fNYM8bRM+XikJoCUDJYYd298sck/EBvFWcdfXY9vKk8If1JZBA90LTPoWqr+fCotCCZzODdEmIA/
LyjAC5LpmhOgw20LjQaqPZuHZiH5Ftb0qSt1NzGY62uhKcgWDZqe8PZssHW9tPu+qWWqhBMsJH08
L2ZGE2XRGXsN9kuoJKi6pFRyIggTe5WuIiswKXsAT8reWlUvxIQiqkLNfRrW3pOONoq8m2WAX8wp
sU59cYxIdAs0tcR6g3B1k4JlR+dgH/ZBCNZZRgitGBVxO4A3YbITOGt0aYQzgvpTrAuutPBEoFs9
j/qYbcOgNWismFa8nKoANniqVRNHagUxmCt0wVi07yYPP8aAQ6ZSOJ2jJfd6w0mwa8LQhE1A0fRm
7CzgRYZ0m0ykVNFC+tefB7o+u0FqXv6+1aRKjpEj3v7eOkcwYzcRuSnWtqBCnrp93gJyG+uYIeuH
YyxTRJn+33/kcKEQ8+91FxkUg8oVmJ2ahduoVb0P0+jf/yitp2klR8k415gb4uN/fiHRky9z1nv0
vgqSQOs/zTDTU/yf139fDSA0oX/k/vwHpvhjVPx9mYklBY1wghOoNstBqKnsFNJmRhFnauh+Mlgj
MfX+dheg/fR3taZARWhTpx1SfeuXf9/85x+uf01lJz/5zzerNPCHBh+sg3q7bVDrgfZAKeffPwCa
wRX+Xc7fl3/f1Kr6bolkEieFbqUwF0GVqZx0wN//9c+4vvxv3/v76d/3ZFSllUSPPcUAv45CilsM
YU2pS40QOvA3IwoFdoD6pRHlFpRfZAATob0gbEdbHDRtK+tUmVvHPjF15KGN0mtBSiIlKS4Ui2nm
Gt5OiAwU0y+QpAbPL/gEvZFhEdT7MrA6Z6w1EiMLNW0JIbTEAGZQDUV4KVZ5RkVdcP3WRrqoJeYJ
ug6TvKWzaRVmAvcFYbdfuTfjQ9VxIA+ihmB6VlHTPOMSZYifrt2EpprCrkVkwprMz7y9NRoBQa2R
iieRVAjMeLCoOQrfZp2gDlaRCCFIojb6dZalB3hepaeoFL7WY7DpJsyTmZpDT2ugZ8C40HEJiM+V
s6tEYH1jlSOtHPrHlrrKiqiVmaLyV+W9D2lejCWFJFxT28HUkzU08bUg0O/abCQOVamORXOfk0+M
dDjT5g1XtAFAZDfGMQ2Bxs9p/T31Agc0qH4Q4CNa7iTTEyElW88hRO+hsSWrECEBh1eItgR5bKTT
gfIwqINpjwPxUUtE2WqkIiSX8DAger+UYudTTx/r4N/LBP+5NIzYlxZqkEqizCYBQn2EmYcKy/tQ
MmhNPapEXl8UC9+hmLA2ReBeNCvaQ05H2/ROfyBwD2Og4l/ZREr0Ws+AJKI+CmGrlqqXlZAbiABp
UqrtJgXpuirDeIwKEjA9wSo9IB+1ENsRY9Rjez0JaWnqi1NeyzdEGmydVgjfJIRIqRcdtAaVRxZc
DjB/zSAYnhiNb2XPFQtCSlGgYB77btLOImeX0SMuPqGlp8YUe1ZR+mZ0WKOi9mkllnYMew64XKPR
tIrDu6TjGVLHjIiqjNprNExoEBbFwVIGGiUQ8xoMrbQzaTXvpTJwwrHITrSDjeU4QGkYlFMhV9dl
7KmQItFLC8pykAzttZYVSgkGwav6GA7OiKqSicZjGF7H4tIqunWP1xCi5liQ6w75BFA8LjuUjDWQ
dFV50ITmZBjauEuRTtBDTXLHsaZWhcW7rQXj2ksx516M7nUWmvE6ifBzYmMgmmN8F9UywvWnty1R
1e8a5LwQggbrdOwRYSgKlKoMihkQWoLcJB4iA8U7yE92sqBpUhoobktJ/4amCVmgpUvdROL8ndVv
IzTG3djQ2Efbx1kZUnmvQCYNywzrfw4+NAVBRCEdEVQPYVE/5bXhDqpkHZuqPtJP0x3oWwG1J/0q
c0sDTUXgjCOAXAMFSegBaZqUeEIyAPun8yiX6r24PHY6zbMtdLZ9QXEEbX6+ORhUsckzTlKVrHI9
erunQwp90UD7hg2ce3mpe4GUcRI07fPYFO+jntHS1kveomTndabTqWuJjiZkMiJm86eZVggvxZFj
RrS8jbSo1FLrTdjfqrUTFGk3xgDBRJ1Wm8Ki1qNZRvg5nCNWN8T2EtDsjQQs3DetpgzEqOmArTXD
F3rsLU2GoS6Hxj5HAYcun2C20z5CKTxsfUkUFn9UivmqRtEuqbQDUyT/zAL5ZKIPJXfl9Iwogmf0
tLnpI5m1sSVsGDVvajvtVLMTDktMmQbYRBrApgUohNk+z2I2+YqoHGseDSFHqr/DCD3nXvnRRvwb
Oq5AfVhYRZI0nyfyuyOAN1hd2nLRVOXeWFJL5GOJ/QZEN6FFAlEg+vEJacLSK6hdQjNMfimhNlNG
ZJEhyEDntkuFNh2x1m8z/a/7OVRHLw4A9M5yUewXDBk9K1eNL+Xa18lTIFm1y2ac+nLyrIeleO6C
6miFi3KQyWfpaSw/dfNAUodSrLYBAIKQ2jRb36CJoJmN8e8codAmK9FzaYe0nPql+S7Ey3C0qvIU
1HPmwYCI6R4QP8Co4c0H5LPMqjmKFZojqRShyzXg55HJmDPpJAkL26Y5jK6QGpEj5dULs3Rb1UIF
l7DDPR8gfwmWljlxK5AFDLWbigJKtmi6Q0vpTzIFx6SVFcpp82y7VJid5RjDRcTbzVLSLrVKGshM
Jf3QB8NTh0akH9KhQ+JhDZHQOxw2SXyK09pVjfy3NST6AyRkfoDbhME4rgIgKfAc+d7l4ehEqjZ5
41ABBzcGv9ZmjlpV1l1txD0ykKPMxexFGhRqNNr5KhghSTEFleEczTurLAsaH9HbkydQgDVbS68O
sjuKcn9EQ+QB/tzbVHaXJm+JEaSTAnJuOEIoDr0ujgZi0CNy1HN7SYwtg1d6gpwjDtSFhm3oGrKP
6UyJi4DkVSAHvjwNGa6F0Ow7jYakVieoUHdy9kT7z2WcpyM4sLOQ6ND1l5wuCAz6ugJMpdEsiXAW
EZREKL4LBCSzRHOw39WPQKT3mcn+WKgSoXLD9GMs9B16G6t+Yn+E+/0o0YYcFg1afqJZUMBto+mU
7KqhfbZWPOsAHRR9TJytJTS/4gVrszR7SmV04lSNHPq6SEgzLQzNR79vttx0wjmUBkpNuohK07Ij
NmfWrBlR6j3VKKkyT4YTXY9TWvzSuA9VWNc+quW1bgZzG8Zg9IuB+9fpeFkWKz7N0cXUcmob+jco
dxSzzngD8mFekkNXN9OxAQZO3fB3qOkY5mHTvUTC44hqpJ1abQ0vcfiOgbveLDJLYhn34ARM8xSG
w1fYGoEn+IpW7ZA0gMvVTYQBltKvc0z6VMoPUYMwkpa2X1I3eI2MuVGbBMEbc3lFMXEV1cDvm2eW
8bvRto4aLp2jSQPpZingCFrSszSdZiWOjn1FCtVMFHeULBKEBk4Objj0RBzeFTQLCQ/mUGS8NbHl
j3L/xoHzqAMDRrQEogSivaxTB86ZdqzQm5ykpaPbfI0xieVtsuLST6iDm7OJm5Rp8NUI0CuWSnqw
Veh/1qG71kcNFcQLYNX6BJiAsD44cosIgRkNyMpM1UWRAGelFqnXiUacNAL7MiZLwN6UfpplkByb
oKc6KEk9XdcIuU4ahIdRRKfYsCPZxkfSDtIEENaYpTsk0MvSj/pJypoX2tY5J02qNxMa0mWZLWea
Ce7NhfWQ6jxKQBFUNckKKJ+IPKc4VrYuXYmYdVkOaaZDn2cRi1OhtgkR8I5YnV5pTha2+2QY6peW
skW3Ir8O3eFR1xvCF2rFI8sw6AaRLH0tIUS0NCgdxhmo8aTHHQbQiP6R5gPslH3VsqD3goDsAfSs
xjeRM6MdnnBNK6+lDZtyYF7mZobWVqq9z5B80DxuDiNNxgQtpfdGrS/5yszsl6XbrotHT2cwmCGD
q+nqWpOLSSrkbqFPswu0UKMfGzNCYGfKEGkYS+IgQaK+l9i+jpKLP3kDU3ISR7CaYDsPMTxpi0Va
ySHbmMIEX0VysrGX/GDIka0sAc7rbJPFSKeFYtIrG7RPqI6ZJxRDkV2Wy10Zr20IFHwWkiYdpmA5
i+Ig7WTgEDv8aWVcVquA0vU0RNREXShnpCAMh3ovpU167WMr8aKe5DqCC82uLA0gY/qsHMUgBcA3
6ETN4gB59snXR9qPTKPH6YOGsM+yIeK8SolJAVFUpUXBPPFMJZtp/Z7DFxOC7XZJwXwnpfQavmYG
LfgJRr2tG0t6bGHm0gRXcObJYnCejXTtFyB9EmjZsygSF9FVSXqoTJphVUwbhOVRPJpak055BRaE
aoQuZYCJVwULMpNdeaCP8aeejXhvLWVM5ARpAr3yFwHGc95lo7uU0j5oqNy2jBZMPmG0IuRmRTO8
dAoPdxUIqsUFx1AD+zWaImVkM7UZQoKgalm0r4IAAk+RBwubJWn8ZqYcHS+CkFNM1X+3dPuF/pe2
OwvyEJ5MMbnI6ig84e4qnJ1fS9PWW7U9DHpMxMYk19gLj2VhQDfDUTB6sppiwPGddWTRC+OMM2QX
qfI1ppFOXTO6h4maF6QdwLPn3esQTC+EHTTcJ5NdTmt3pdHUNFBY1THolZGEROanOPd7o2rYW+po
35LpFxox8NI6HeiJ5HHS0uwJS15skO9bvVBxwC1XKJwMyRn2mM5FRmWopNB9Io25b+Sd8qCOgz8Q
HhlQQTtFs0BpO9ogZ+Yn22miLGCJkbXCTsPc1oVvmc6CgynFr1PMsSpGrEZmCwsaE3aVIivcRird
lrLXVmIbnXUEM6tQNfmF5q1URgXsZ/MujhpYsDhmiVYVmZzlVYrF5yghVbgMpOVNC/yvnJHqD2aU
DIWifo9ioNvKFJKkpNa8rSj/j2qyH1E04Hbl6XmKlZtgjIMnWrNB3gOVqM8xpPx6jipKNQRg3J2C
/kYTXbNlflmWmRYyiwBwX+bnom2fl6jYCVkY3jLt3g7D15RYFNFGuJIVYQ6wpCiKycRu5Vbct1NO
dwgVJOD/qVcw94OZnqLmqEjie7OAZMgV62BAG0C9TTepvR0eWysfrqk4/igjbSQmonkAFSxt0xpp
ekPn7lUfX6qy1L4X9VbE6TWfGrC0xUIaKJnWpDOZoNYi3Jqqp4kDCaZt9zvU1rDrLHJ5cGsGTvrF
8iAogSaTqGiE3/IhLGQWJNDcA1rVtkANnyOldzaswe0TxFMJEyWHaoi/4jL7roywJqpbPzRS0B8L
aikHTlVjMb+tVpRQkVLJR3bLy0dvStNZ7AVUJBgkuBWlVysBdQAOLHz5QWqGnZHm+DRj5xbs4Nte
mo7DgCKcHCoY/NFpyaHLWYNB6qJadhN0je00z7Qd9IAjYt3P5TXmsjYmjg1BjLmrCIj3Nci5BWNK
ri70+JK6QOeI2ln1tbCsHyUXSjfp289C54nLcVB586JflEwiIp0YbitgFRn4dpVJK40q0A3YFzUt
+hSMTyokEIu+LZ46y0eN7HYyqPVINUIFQySzYdMqIKRzcB6s6jsmTdl1+a8WAIPsdXpQkRYU2GkC
S/wQcsqJpBAC5JyRR45JxgkqcMq2+SwkuqAQJpjbuvQbtWR7VXHlgiG69237Og3Lcsm0Byun0xga
febB/CioXQSqJAhYzC2xdIv3ELL22qUNSp9j22/+F/T2h2v7/4PeTPn/CXorvuOP4uO/cd7Wv/k3
5039h2GpigYA1yICrptw4/6FejPNf4gw/FRVlExN++eP/o16k/5haJYhikRDJFVXTaCD/0a9Gf8w
+IEFPM4yLRke5/8E9YYFufIL/wvfENSbIpm8naUpMvapzAX+V7BnL0OxX6JJAPHmLGrvoWC2FirG
+SWYoxS9VXGbYUCc2wQbUE+IGaszCYhZIh2qJrKtTKqHbzNSBoAUGYqJOj0TmZcT/cLB/ejaHC5S
Kn/qBrwptZCujS6r+yGNP2ojiogARVRPcpgcypLgYpb31JPmVDKNOnUFrE9nKUmS1mzHfje9dj3w
FJE+uqpXhsM8hqjHyI2d5jVQUYMNTsnLo5UVLIN5OA7IctI3QhVfZoonDXgeeVUKF+s6+UQxDjYd
tPdtO6GtF3B4V13/KEAnbSy13RgxxlGQU2LXIwrQKYq5DWTQuBG6cbNmvJfCFLlzTrV91WQH4lEb
foUevHD0hJAyxn6Q6MRrnaYpaYJQERzTtbcky7cE3CsnXarfgRi45JJmyQ59SbSIdW/ZckT4LMkN
j3MXgVWBtCmqUgzxRNoWWS9CVZKTEWAD0EtPclnlvjh8RL31AwSfjjfjmGeUfBbSRQwz2avZHcD5
1y9aXdhVlaLf2kXwC6burCb9senRGo/j6AEpLopkSvUzVKPuEqk66LFUr3dlKN6EWx5JWGMtRCoF
5cymK/q9GUkOIRDrbAWTeK3736S7WLIc3kfoIHYO8dxWDPmrVw0Dcnq/JQvFtmnFy1mFp5AvxuMc
k92bc1W/1Nk1hdFkDFJC8U3GnrbQhdbCUfHzTngUFGj2dZl+6zXZ82GhMsJCFoUA8hh6sZE/lgPN
PpEkLVRP4KAm4JBsyVCurUkJKZQjjskq+wpKKwPeXXkwcNClHkdAS4bQIoUsPMfgUayiUa5RRJ9C
P+QwQ+awwJbjoguS4u1LiQ6xL9OjQrxBspVybP3AIKQk69VRmhrHagNi+kqNyBk1N7I2j4dZHMMz
oTXL6YO5p4FSv41pWd05Hmf6y8ws7O0qK1XcJ2gYQ6guFFRlnb2gcrZgiBNsnSmY7cddJ8QvaVXe
UK4uiMLTmiq3rStkBp1MIhQ83ZrlrZQWtcsJKGoqpc+K0IOaV2lpiJazDkt1VKennpo4K+D0XEJ5
9hPEfc1eEO1ZFryWQx6sXn0xCPFup4Ke6j4n9S0bxhGBcRdUDOpoeTb+H/bOY7mVLMuyv9LWc09z
LaYAHA4tCOqJG6Vrrf3re11EdbzMtKqy6nmbhb0gQYIAXFxxzt5rrwY5Cw+R3HxEs8kcNWHfGmKI
Nt27GrPtn9B12BHGkqQtHyQ7MA5pdbWG2D4lMRqtOE5hg/cErffWTxJE8XbIeuI42FwouoVlsg0+
JcT8STOFnjNnX/DrTqEmTV5OwKXK+UYOGTLSwPvRDPZkMi2AHL1pUoI5UGjBakpsslvVqbcPpDcY
nXmZchmrr16QtkPg4HqIlkNLpxZI5Ws8Vfu4s3HDoQvq7PkrT20dAoZ5BCqOWHIk7X0I2mtndD+J
HJDjo7YoQqIJjpM0YkBlh93SPkmBdj5UR43DpZMbh2Gug6ukEc1DPUptToECZCyYTm3Vg4tN6BFk
AAQsgq3CAtidVYrdgxHYLmX5Td/GR0kDMaaZJeCWngwBGSdwqRQI1jLY3t1wULg6tmM+bhC1Y4kK
TGrdOXSK3JqWPYl7hJ9TEAbLpKcM7QS0S4uWDW2vaA9yab0Rs+HTesv2g/SSql0EqCJ5kXSqRyxP
enLiCDScE5iJThUw/MG5TPBuOiONJrnNGSNMPGey8xoOo+ESaliyIeltjyXqR1Cppz4KWWAmBdzM
0kKzQv5EmIC6GKIfpSiGq+PkANRm+zHrJX+tS619K5DeB7S0PAjtF3/uHsYI01hgAuRS6nbYOYzj
CsszJOoxazMKKo79GygReiK1eypbUfqJfux2bD0CIBblYFRuLI2GF+vd65whf57NV6rrx0JOHyhC
PbRy9a3bcI2jPmvX1mAf/JQpL5q6djeNZ4Ih1rYi00YvR9b4Utkjmxxx53deMMt0EGiHlPJpaKLy
3CnWUx4q89FWwF3PJWINrXrLZZ2KuiIdtAQ4dlLMH2MVl96shD/aXIyH2PplpwR6w9nmErxw29S2
U6m4eax0V0tLcRzOZ82P5wfdZwxVE9/tSEzhKMTTpp6BY1ZNBAZgMM6xMxkLw8KPSWg5jZIa6GFD
eYWMheWIGzcA2amSrXo2SabXRoNyUdpRPOwk4gLkuTo09vzh67mIykyeTUseTk5pQPujAmqUY/mQ
jSyVExv3m85oQKeLhktgEM2bXwc1RHbesNYlLK9Y5DXBQI1c/pROLh/qRGX0J3KWnRI+79qsdxNO
ATtT4yO9cBgjttp5RkfdIYWJE8OXW5uGNi0V3yn2mjx8zho9MPLYnjWzdjvd+ewp+7ptZRueFat0
40iDx9WSXyTD3CkB823kzN9J333GpL8jbse3XBFbtWdQ2sWBxjyehaTTGrcpdsaV5MvISuloLbtZ
gbzSVo9ywhKHNTvkEg1QnYKuZqSDv1LzGYS3cMC26aXMmAulqRGtVBmPuPIYkvhDzDjDWVuO8bEW
DDtTMrdjnaFGicNpWSYC0hwDFRqVX3WsS88uzaPVkuROWXU10WgF61kuEjI4TqDcZ2XaJFpA8bE0
WX1psuXFHRNpECYY3VubfnNOE296bWpIm4R7AdQLEhKrEMCyftqz4b+QNYzdbe7Bf4Ne21q9+uFX
dKpMq7OOQS+HC72RFI/cFYJA9fZbCYzxUNGKWBlphrqKTxI/FpVTEmxXf480QteFUjyZevXelhrN
uYZpJNA1E2v6bira9Ba1NZ5B/cFWaBESOvTCTl1HgQwDb0ox//S5TpWM3jSprJKrSvNn1MAqVOL8
RA4Gul4D34oS6c9qq6h0UzCxp+veqZ/Li+xLXmFnSJhAn60gcehruwWGE/ep2wWwCuRi/goHGj8q
Kz18sR1yPkylpUVscFoSMFEmlVdOeISyWXmTSCZmEVczsCUB6qYUU8VEndeJpiU3Cgl+SLhnBVdj
IZV4ZHoZzibu1QJjFVNEt+2NaFiSactIKwPvkViDFHP8bGsV5I/sGErOLUpaatZR21MgnVy9GmDU
NPsstuddO0VYTWYkNiObSocSBAP9CI4NHcywJhlo3SsKRkspVtc1LW4cD6wCLTApLaKdbeuT7pyV
J9JSKIaQ4jGxyl8YJPfBcwLOvPdDo/JGSUaAkd9UC6XLmNu4bbUaeYY1IXpxVBnYKKHSuHpxr2aS
UtDQqpFjdf5jpIePkU8RYerrnp6siMuw9Zq4hgIDq+1H3c4U/xgiznCNUuQ/vr8/yBpb2Sb1gzaI
AIxat0tskgymPDdGasrnlYqI1pqhj8jXhhFKiPhxHrXy2uiIS+r0cscsUu3uX/1n3/5nj409dH0n
QSN3f25apzVCYLNc/pd/5f57fqXgszfHLkUhTtDEn982kgxm4p/vW9bwKzJqkZ/9+ck/ffnnTQWm
NpMHR2Dqn2dLwDkXQVAQn2ezmPrr7/5PP6USQG8xSINZcgu8T5UJWOTvo/TXJ7j/qaTE65tpkvPX
C98fK+ocRZaV2GjEQLE5tLOqttA2d+iaVWsY6u4/KMQVcP+qSanho7ea/ukHSDVIeBFXWUpg51Jp
W1E4n7mkwns8fC3iee7/+HEOeywBs03K2E4Mdf/0z/0xRxtDOlmJusjyePbaLt2oAuPWiazIJMXS
1JJ9xhpdJWxczivC7bL0SRUnlAglpLIiucfJxmwnizzW+1f/9piu25iN+s6bLNYte7Uycg+k9U6f
iPsdjBIchcgwNcW981eGqVyz+w2J5uY1RDUuwgRcBISqi9f58889DrWgnv1PjxUmtXfkZ5TjyWO6
p7EGcy9h4U0O9yDXP4/3/eisp4K87Zgkqc4q2XFT3Vren+SE5kOo5HgQDd0BGh5U1N/vP9EsuGxq
X2/ub7gUx/r+1b99q05Tt571PVf04S77E+8gbVrwRUK+9Ue49UfcFUJGJ+MBdb3ZTNWuFnK1uwbt
/u1fj3Hd4RlYeMn2Mq3nHVEii0tcc6EhA9XXL7Kz8FI6H034ULvDOjnkC+v4Mu6IIdhO62pFRLDX
g1ol27hbksB8mXcvw9qjObMw6VW7ZUrN7eAQiTJv/ZvXJ7vsQFy2599q17gCNFwfQAovYSos6SZ5
865ZIaRz38SLHRicQY9cknr1EtvLgwBLveTW6sWW1uZ5+uKBbsULwhm4GZQ5im8Fukly48b2ssOL
f2tTygcQszr4SEugfFtWwVfeG1ZAXtzjbzOE/VItxwes7OYlqReLfljRjyrqVencshm6NMeCkiWf
bniNqqOenzksaA+bmUzLLw7PBD1gnreO8Zqyjqbrf86dAXclon91VzWQdV30WLK0JlCmxyoxERl3
MekfAE6at3QJWeSceG3/mLaBm7JSHy7DmlOi4Iul4R0f0mSD0LT/hR1HzcISqXtLGY/1AL3TSw6d
TSV8AWqtnugOLPBiMykgYONjkWBNtFpHrk3g8gXfOvq6nMmsWY4hFYJFm7n6OUQ8O+xpQ2akeFDI
Lpemc7TZMH/RyVMRTAxshzfKO6FwPEpqfTngBVvVyW1ooRdA8252Ubq28hOLf/Fi40mhs5UuitdZ
X8cI47olrw7VVzJX0dYMME4ttHQln2fmtSNtbCfCCMlyo1vmk2siHaFeTb/Ovtnnamvb55QAGn90
+Z/+Uriqx3inXgXViE5duppbL3meJoBo2hlzUrkEy0h34yE/qsqyP4Y7iU8K4WqBvxvyEwpA+1MG
5ITKnYaRR3D8JQV7M6z6nypc5u8cnWx69h8YFReOigX9o3PndfjYr6JkOX1umkd57Y6MrAdYEPWx
FcXxn7LAlLHNlhqgn/Qzz47xgNoheUYpVyNnSKqj/NAtALSt5IXzS2AiTA3O17w8lccQE/cpf0rL
g7T91blxquGt344AMtSNBR1oazBilD4AoZErug8RfpFrmGkaoloCuXba7/ir8c5JIYo/RDCNQWaP
taVfs4rd7galEVb1sn5W4q3desQWlfhc6Uk/m+XVEWLW8lHJvKC6NvkbT2/rBXRCjod+BrgNSp2z
rrDHBvaHmC4FjH7meuSUdcuXeSd/efywe6VW8q7EG+jRbN5TmOUuF1I6b/JfB2MP8ucHpQS8d+a1
oZvbFAV/Of0lnlTuGwJ0lKteHrm4gnAVWuIl6Y7O9i2fj+EzH44/yQ0RcmKt5qEFSQGtBNanhn0G
aiZISZrSPbly0APYqiAt3usS6pjbpP5KeMbb7oMruam35Ec60iEMjlyUKYh8ulL6mgcB4/Jm9naz
S+9HSRBV7KeqfHTKr077RgSFMweQ97aotzKeNApb9Zo/GcUHqf6EwarzBwwiwup1ph56Fvc9eNpc
8ZRh2ijdh+Zfeo0lIJbf6ppMQB7G9yp/k2W0ccVFLY/2bVZ2FSJ/iTMykLbF/a3kqNHjbc9eHOom
fyIsvl+QghfPyByCmoXYinuPWiDRxNyTydpecN478smW+petLCYIzNtuvjjv9pkzTBojx7VffkRL
+9wuTlH4YHjTF3cwCGiGJ24ThoWh3tBDtTaZcx5090O7Yp3ARIIoEmwliZKKx1ecDsvrd70rxm7G
2DcuJV7DU3bdF+PqyKZIdEUYdfNfg29c3sohf6bONNHvWyKn55MGzkcJdvIm/ZBVztXDaUMh+yWv
SxfnZr3RE9bkJ5r0N/OMM+0+NJE8qlEwyFxtx0XIOxl30yvolRPHgLobVQxv1l87ZWUGrn+e1oO6
CB4ZOaMDJw5IJ0fL6p54Czq/bFjL3kVPRIbZelqnEy/O6MNQOnKvdQg+mBb9jbJTPDFz6MEKWuAS
uDdJZc8MlrR4xIVKlS+m2ctnsDw7OpjkNzCTctVLT3rr5b/Se8HkLq37HSeLMo56NhUcj262hYfI
87P4/U2/SccfdCTyF4euW/EuJmXFncTtKP58/EIlhWHXiLYIkLmD+SlD9f3ltcyTrGVxsMrlh/VO
JsJCerKuuBtesXy+W1emP86j5XGAwo/hiy88tEa1mEVwACDYoDfIPMzELnOixUyo48UhSEt66kPO
FNeGll9KlSsSCRXAi/V8nTmjXFq8V1hHy+zAxp7LgdA3Tgc+Ao+lZEL+LpFO8tcHVx7ThbVEsbyr
Dsxf9pmz5Fy562dm4mY9L0GnXzP+HvOB92K9sw07lPzhcADKt2JQ0Dz5LB2lJ2XHSeK/l/h5XH5x
EMyb8KKSEsJEwhHnSz4/H4uLnym034n71NiXLmL5fKFcmV5IdDOK5/RZvXEaiwPTs3+zjlBIkF0y
RnlOzJDFsbKOzH7GlbsMj34A0zXM9yrnb6kGrjRteMXZYyrDP4tl1BscrhkuFvakPJOhkjrrmlG0
eX3jyaxRMi5pJ9szVAbbfN5EB048g0/6zDCo7Ljz6Jcc+GSMAa9M7sYRUetCe+fTIHdgDuXIQq9z
SWbhpaz3t7o5REyo7/xDxXPC5rIKHrnss+0UuIhuJS5oIsPECdLIh/jIjX3DPLltXR2bqLhY6fnw
BiyPI5zVKw1+k3jWKC5S8ii4zNJf3haTPy/BVnzedPWm9C/NF7e1b3mcFWj2TNkTCiy8ZoyrR9xh
0ZZVlHTgmRPkT/smrlLdTRVP5UI/aDJoN/TRp5HFgr4GrPVLLd5mtRc8WDAg6eOON+oHIYXX7knI
ABlTq3fyKheGMVw4BMUhusQTZDCvQy8OAxeTWk6IwlbU9LnqW2yhRFLiEoFbYdHx7Y7SA9JWWKkc
YgN0ldMcKH701ErCpuH36m6t9+Y+DaPNjAkw27bWmqYWYOyyudQYcczHkvZBqmIKVpbG8cO+sUlf
IH9maBjFIKeCtlkO5KVYT5epes1hFUMofxfkSZlqwDIAvJVIADXgMrft1vLngzj4Sn5foq2j4faS
ZlQW1yybSpdp1e73SMuVg5mdGaIsyhLD17gDju1EoghQLumIvDGdDvyZIcLXGQuX6oHEEddfF86x
LJ6NI9ktoFVSGiKK5/sEJ56c0dV7cRmQO15CoeCVnoJGAeUOrmI9TRdW5vIA9eEYcrmyItbBHcpg
fRj8Wblyfh6CIyFCGpK87Mdmr//M1Go9xewouYADV+M+BXN3rljTiAvsUDGOsNb/4poVYqcF31vZ
ZnRWwwXVZ/PWk+nIyt9YKLKXGmtiTgi122KHZjDvNrGO9mnNHIjKPbRPLd9eR/ukyMtkWPTOytRc
z/MY5Nr6QXqqge+QbvzKeMUVMOIRo6Y9rjvnSIIjbysqj6TIA/31CjSNjAIMK8ggKYCRkmNiCxer
lXEpY4P1NNmV5Meh3/OG2XFwbXkhzgr2O0yvAuislgv7EdkzdUcW6cwYTbdRTtDsWRukrFNYCA9M
UEvtOE44/VbZofkam1/Aw6Z0pbuHBA+9uLFTH5X3asVNaXk+FDvSb+o9igCbpTEDMs5LTCc+VfZU
Hi8VFWnsPBvr0yHyqdHDt0oF6PURgIdmKxM5tzQGG/uceDwxYItKVMDDXO85FPY2e4cEOFo73VgR
9xF2i7BdAvlN0bmfo6vksrZ0DS6uDQvb2uUCbOuUzdNBZkGiHZu3ltsd4rlNpNWifTBJ8aQHBw5/
iWrmhGP/i1uuiF1u4hixO3mgWPRECiMY/paFnINTcUvlawRTQ71poh4PaoLq0Ff7yzRl7Z3cxX4k
EcS04OSGutcmxyJeBYTNKsvsOBwpPtLsbK5ytJwzmOaLakenhe5JuJYpILJ0yaQlyQ0ycaGmi5K7
dk1aYgPlWnMLFKgboC2ONY3ak61d5LdKEpfQyK1MblT3bTvh4lJJsBTWGcR2HggvoIXy7nmg021g
dX/FEocvb9SOUgUufjex834uhoVxmvI1tlmdkR/k8/g6Glir22Wzkjs8rj/oIBfTW2csldKLMaTx
E7pHBF3kaxmqd3dtwzNiEhrqfBTcT2W+CVg9myurcE15jUjq8YEU5HV4ui9MVHZt4MKgyCPYeXAM
L/sJnqYLE56DEira6zIU+8cCSQ8hxz11AWbdDKVxlx9ijWWIB+vsO6BI/9ABfd7nTINg7qCDOxCb
H0lgLIXXvgu1YlWY6U6OLehj7UCz52o8NBSG9VWMN7rlTgIN1lTvFuNP9U60E+eanVMIw5A17MKp
l8aDf0WNpX2jRsue/XddYsgg/gGcyg2pXb4wHpyObNhPtPp9vi0rb6AZCaByoRHz5RyVd//gPLSV
sizIU+Gy7DcxpnTtndOs99vIs9WD3zK+jDvGHy4FAPIsVSXyTTaVdTDaU02jvd5P/TUyLsHwOKev
eu8W4eSF4ZvGG6Ciu4ACk+kVNi1EBwcFtM05/Zq1VXfN34b3KmUrL8jHjJJ7/KdkU04roCzOrjkw
KwNg7kka/eT/4Tk9q0/thUYMxmZwFRSjzf4MqRbZg0889rAcGS9iVzpmKpxut6LShvDggxGDmLyY
gCFIQJRoGzTJLkCgA2QBb9oJJR+ad/99Xo8H4xAyuoEqDxRGQpSGLA8+bO8YbOZHEDlYphyCIwOO
SL/F4xOY76gXcJhDoNmhf2StzH5vOYcf2JAuMgXCVbnVl8W7s1bWjJlM5m71HNgrEqOfKLK4KqVh
+agb7DB2kIbBUwFMwZdHp53CHX1UZ43GtWR/tQnXCmsUaCbSok5xBgiw9z5gQe+cpf1+yra0Mcxr
sIcN/aR2mwomlYcfyqAwd2Y01d+S47iHvaFtgP1oG2zoD0RYQMkNGc5w+SzIxTkrKyrejAoJvzYe
ipxe5wd8X7IS8mX9mm/hlMQwoCpPFvELntDO7UpPJyoVLWF1ufknwBYH6yxRUlhY58It9vK0GG/o
jSU3ZBWqHrLfke0dwO3V+Bi5mAMxJcyv5lvw3j0hzZPDHcxjPOIbRp8jJwtMGjA9GNyVoP2VL8oD
LP4C9tmpUPeF7dbg28hwAUkILw0wFcL6aE1ra5A2NULggMWWVxxhrIgxEds5Y/6phOC7tdzmNX5h
FIV4R9Sih7+g1bZRzPi9L8AQWwJe3lXvZfRoRivuYuWh0i9TKXIUZn1rK7+suuyaPPeFXOPZwqDO
5p/8O6qh8uKNrRPTHysEqRebmKxA9FFDZ6AlLP5fADOUWBSt4oPtYolxA5A3Wyg3CWPmPhwXKXUV
3kuwzYDJ21ji4O0su8PwaiFBYE1rv2QHUPeGjUV78uoXNAoFPLsUITiJAKW0p5nFroqWDq02G2EQ
QZSL7qrbq+moYuqlMYPk1FzI0CHabd5t1FE46AeFuzV+YrnJDn16TXDBE8CMo8i1HFIorpT65W0u
9uwoSdyIFwHUKK2pZkjHaf3BVaBCnGQW8GjbTPE7kKR0iR/qFG6Gb1p/7Jrg9Vn0TRbBU9qz97Sg
rJH1gMRiET13FniSjX4sYLqJ0Tt4AuTHeLUeX5Pf6KUjjW9RUH5fKV8G1ZOVsyGJwwerMIEMPiTT
O7AucBsaignGcSDNfByoqNcA9veCMQ51ASuOg1KBqocUs1CbA+UAlTJK6FaLdEubCX0Q5QMUQKwQ
GOVRdMDwjF/LG2ilxoO+bWzsLYv821wB6oKWIXwpa7/8KK5wFDHFm8leIMbmlXMKz+DHiD9PX2zm
qgG1KkbJhf8d54qbbDO7OzSaoZE5Ti7iigC5NxSJVIo0sXsJn3vF6/CkQzJ+wGQEuWNyqrfymZLq
VxtfWWlJXqZfunYV6Cen2CkNJWHoEMW8YehIdk6/8EHF9dvhpLzY8O0WBC6wvYfixwHtb+2L+RYy
itISB7OOmxaI0rgJ4kvSoV4DbM/O/YcjwC7wNzupxY8Bx63VD9rDyHriyQIw3h+TD5V9L3kXXCKo
eCGDZ0u/dmkSFLSXX8rP8rP4co7GrmZnT13jjFwAtYBW3VJu6A6s5WJ0War8xBhGACJHFyCCe66O
aIP02/aM81heCcKOdu1OVn79Q0vgRvlSumJVdvYfc20TENcLA09bKCMyev+naiAEmWIwYEpKwXGq
T3bULn7aBSEw8yYAgZtZxEm7kkvgB1t0cVrYMnr9Zws7H+ognJlNSNNtP27azYgWgbznZU9yBtx9
lrdH5wTQDbhrcUqsVxBG9hpeHQrTBeKN24NzCt7pV4VkCMhv8o0a2/MHDSBTjLbP4QtLKPTD4OSW
pGpUhH1gqwXHBwWOYb8HPIvLlLr4WWMkTxYOxU9yAVT28VCpjJfxW6Xw+649FE/+FqyY9RLtxkeu
xJ8qvvSocKv4WQ921sOjLvHZvqol+SQLS+DcISRIp2SHaZAZmUvBvwDlBijp9bAbBSETyeLinIQb
iNKq/ArMb0lGK+5R8NXqtR38TTJsW+fRKqRDKwWXQDSAgnvyz/3LQUsADNQTa0gZQHQwEAYvt8D6
B9FpmjrJQuDV0/oY6ADdH3OqaF+i4/ES0cIKpzmnNSpUXWpNSTKeB4Def/8kE1/9+VYP8L/G8mMr
57BiRHfu/vz7P/dfbXVsFYz6RojasmIc+NfnJ2qtbINhF8ngB1oRO3X/JxDf3h/zS5FpFdrGh4Nm
yDXZDgs/8Z9f/bdn3n9giFynP79S1KB306S5GYaN+K8OXRq1GwyJFWl+/BPcc7PuXxo07BX3/qV9
j6WyMB9DfQOZ+vev93+/zT+POYEI2Prz/f13srQG8z0F6397/M+3f30VZiEMCfFX//wk0UNS1Bum
pj8/sLWWF7l/Xwysy5SydFb3p/zTy98/NopQAHIiIiwhK8xWuaez0uldlFEUv0QNV0SL9SUW8pqY
1bivNoZhhWs6+7KnaiS1ZvS8opja1aw9KvfQsuHWAPLqRJhZoulbCRfPCk33oobi2rZM7SYJaFEg
4d1tiZsiGc1qvSlHR9nKlNEksDwdlHutHpYaLQtHghYeiqC1SSJrEy1vjkMMtFMU216fKQoV415f
9xiG5BpZQeJbzkYzkMmGyUsqgt3MBh8gSW8DiW/lXeuT9MBb9PFJcxThZYhvuCb3mc/yTCY4jvy4
WAGj6QABZ20JgDvOXoOAdQpVjoHNm2E7W6kBtlPA1gyHFKh9TQ4ceXUYQ9a6AhhPI8lu/iDnemd1
gA6MWNrpWf1URtKHTP5dboAaDz6HnsBgLWffzIBDWt58j81L8IdJBVF6Jpl6Vofu3Zwp6pC2N4rY
vZH8PaRmmE/qEhhNgjqSHQDdV2YRqHhBgFiv1Cno4HSXjmF6Gkj4m9oRy16pfqMkOcqBRTonElaV
VMAx+VKUXTCkX7mIDMTNxCJAxAhm3W+Y25+0kfN9JxM0WIjIwVBkD0qbmVw5ilBsp1sVmW6bv1ik
FSqtAlNj2iEm2WYZfZbZP5Ae/IDf/jJhwY5IPYSQQiAhHaEa6jWpiBmJRPVgshZjuPdrVI26+tQ5
Xm8/miJUscAx1hkkHpn2PqDmSfYih+mzQfSnkMmoqPGnzmorHZ1xMSsAmPXlUFL1yDhmGqmOZdyB
rSfmcZx1VnvM8YAYRQzkRB5kK4IhpZqIyHAmIKUltXUS8ZGOCJIsx2slgiVnkTBJ0iTQl9esrKmD
Oh3VVNIoLVIplQA/XNhJ+4G8ylEvcpz/ljeKKEsD0LxNtuWss7DENjbh2Yi/i2ypq5a8CrLhqbSZ
XafWEPScZtz2CTFH6IFgAoLAl2rC/OS0PEWN/DaXkOQq1ZZWvcZ+MlOfx04ptk02v+NVZEhRFbQy
DUm/Fsh1tIFv7PXpPkHVI9/TisC7OyR+ciW5itI++ySBtiSC+nSlZxEROsvj0zj2+57s0NoEMmv3
WUDu2nGygpsV5rtM0SAdO5Q/tEF9GJ9rEUeaimDSmF5mqbYw1cgs1UR4aWWoH9WXrDm/VZKRbVpw
uMaqZ5Kd9qqh+Ouh4o8708TkRYhma8BUkCryUkNjp2DGn2V/jcLXPyF+3TsErCr3pFU2D2lpPqEm
rxFior6dquA498aHmSNfGAvW0XTE5sypYPBAMbKm4juGjDD5WndO5MImcOKE+PmsVAnrjxpnsB74
v742xIehezUUhjmSd3dGapquotHdDicFnFLtwLPOfmschq0zMIvb9rUWcbSwOWXSaXVSalE7k28V
iDwxH0RrTJatieU16thdZOoAwBlFLx1rmh2pDba2fE6VDEqnMZ9KSXoORVhuRds8Mh2wnhIVGfJ0
CW2nVwm6sevi92lQXvoQ+Zdat4EnS+yYo9DAnEBCb5uAGfBFQEQDeN1WgDgDhdFI9c1C4n0jcn6L
n74uv/2WPo9BAzLbaSISuNIjUkks2B+kBXcmDAVVBAhbIkq4iOm4iHBhh5ThQsQNGyJ4WGLsgeCC
ExK55CUkndgom6cqH04c89Ncq5uKBe3YxXRNJfklsCl6Jc6jj78qE7nHZXmJdKBZUs7EUFuzvPCz
6Fcfb1oxwlTXTMwRRXhRdS1BGpxSkZdBODqCWYDCdCkZPYouk8hgPcGK16dfUmGDqZ/bX92kvFWJ
/GZynBPh2mq18NOu53iLNHjcW6Q+T4zfqYiBLhPc/YxJk9Xemi76bXF8XhQAYfUcoFbXHezeYhZE
9lCsM5uo6SglVzpuqtdExFA35FFrF41KCPmjiyD7MTJVXX6bOu2CKnxL208TKtNSl4EAFJMMAw/v
J0L9nZpdJb8mu6RqTqirhaqUgrpSQKZT/ZpoBsIG/DZ7lsLu08CjDPNOtLpErU4nAS1LU2IuCOIG
nPAUiWhuid4ksk+VSFzYKPQ9yepeDeRXpdCwRgvmioj5zuEVDCL4u2wpgthoe0cywTURDo4UF9yx
P0D+cqZFpJN+IKLE81Ft0FQbL3Its2IXgeOliB436+RRntWvAvNs0XQ7QBGjiCovDVZPIrzcUvBx
xSLQXCPZfGrZfYYi7LwQsee9CEDPdRGFTvqgtpM6goJ92k0ybYbAJ1e8JEMd+Ix/DCg5Et6erSxt
+nJSqlNyQ8koI4Nd6inoJ/Yp6wp/Ffadw7ulT5KL6HZUYhTaS8LnGuKUeh2KmtlQArDVnexj2lSi
cVxFPibZWiFpA52g23Tll5KYm/9vKfufWcoc2/pvLWVADv/VT3Z/wn/4yRz5H4phWQqWMM0y/vaS
OeY/TF01FVO1FMdSTcP83//r/3rJtH8YsqnYlq7ZjrCS/fGS6fI/gNc48KzwpelgG8z/Fy+ZgrHt
X71kskOuO0JfVdMdGTmppv2rl2zK2rbPrcjeVVrywmSNQAQ7U5NLy65yiDzzUcaqEx1NiWJFhAo2
LA1q05P6AUgwciWBNwEUhPMC4Elpv4cCgKKt4iaJniJs7SycfxG3RZtJEFMsujkAVHRIKp1AqlgC
rkImM1A/W9uXcn2Iekb5bnjya5kaRU7oAta0R1WWtetkoaFpGPPKId9FQRSh4pUGvEE+985g3/QS
OlLdYkhJkEMEtX0IauodAhFjCFiMJoTzhq+366DWXKmwIH8q4KfyBGRimpovoRPL50IlhizVQCDG
wXwyLGUVm+xf/VLXrlVu/lgm/Kgm7H8io6V+XBuHyGnHrQ7vhik/WFtpQ/PXR4atF5q01/Vp0w3t
2xBpIPZBEPRI75fGADo0V8anhL19qelHVe+yT80x9+TdboJinq6jn8tbpWu3+PcrBsuEuJRCjT0f
vCeoDHkd9HQ+a+g+tsD8pGjiGSXOAzTQSI+XlTNGq542njYZ0b4uLYgvkPtwn03zHkjeRk+3U0uA
zB0wZGwcARyCokEnEASRHU6fpoASTQJPZAlQEa7wky7QRSMMoxGWkQ7TaFKjDqcUiv00pOjmG9+V
ACA1AoXkCyjScMcj9VTkJoFMIleqFQilTsCUlPmhE3ClhlAsQTRSDDv20sjaA3lUVYg4zgjB2ULv
yQZA/9U0VsD+0O5zqT7Eo+QcWPWtzeekJdZodsZjOiKVmNPwE/Ncv6pVeacLNBR8nJNuFDAhjGjc
RMUPGhyaWwFTRkJbyZPj7i23gE1FAjvVw59Sct8gwxbQDwwuSu3AqGOtzpHVCaeXQYxbxOav7yFc
FVj0LZ05UQ78bwVQ2kYTfoFEwLASgcVqBSCrlKyrIZBZvaj2GwKjZZv9Ow6ncZPq7TEJ5oIdEd6P
Ymi3GKC3hhU4+5kOIElMdlH4L8V0BtQUXM14o9HaUkI8EwkXmFcpxKKV9qshafN+qm02zpBuQOte
a4EF69k2HWLlV6/JigilzneNnG13Lfm0PHM65BZ8DVMZ2JGx3qH8LO8zvSQlzqmhibZUPbEzLfXE
1FlXZSbl8C9pbMDa99lbMLUDq0fyNUXJZEdnRHUsjB+qDzGmpJIfVT5X3UQ3JoM61ioDyx3pPAiM
WgZPzRb60VCmFCmvuh7DfKoDXlPI6bFNc9jkjrk22frhXMUAqtu07pUA8EWCuqudGmNjtNV6tBDk
mT2gt46AvGhIA0QeyWub6kine5Yl4OGm94gGKpg7Klps1uuBgUuZJjjIlbxQaasZDdNn5XPVgBtW
ZiPaDDH6hDCjUaGqpOQVzTVV51/dBz4POiyIKM7D+FtFhvxjmxB6yG8nYhfzmf9/2Duz5biRNEu/
SlvdIwerA2ibmgvGHlxEUiQl6gZGShT2HXA48PTzOZSVUZldM9Z132VWngAYImNBAO7/f8535vao
svI7z5uo4dw/NTWIigoVLwHAoFf8uqa/SFAcuCHCEvsEjtGrosqeR72x60vYeXIB8G4mzyUX7Ssx
D3RbC1qRxYBnrOspbj52NT2tJYJs7QmV3xmPMSmmflWlJ7spPrn9BBbAE99lkiybAkLfLhItgSma
6jbno30C9QiMs4DwKTJSfTHNhEVO/hjmzGpAnqQL+5PQiGL3kwih42ZQqjZYNklMiXKgFCTVhy3U
mqH82ixdvudG1W7KLGUBgffAbUmXsRGXFPUC92H+4cWwXVWO2xKs2L7EjbydRfdNKM4fV/Eq2wGB
ExbSL+UHbL3ikFfdcuqQUeIvAKhazzdhCj9jTKvvtQJcjir+Dmc93WprMLampL2OSiRNeMq1nGgg
djX+rNKmjWJ7hBsZHwuT7H2qkpZYGxNFzPQBRAAWmQqhMKZO/MI9dw+m637pQmScg6Xj2uabLEu4
JlXlO9iMZ8OMrq0JD0tMypWIbcQNhvzSqhE9AUxEKyM8urN0RhpNlKKPPwOLeGxl5e0XBVPZcb18
J8eWfkIi6WZi8ZqhD+IQodfi96b9CXWpfJmdIDqPGaWR3vbVdpoFerkGuFTUu+Wd6ZPa6diAedy+
B4nrYwOp3eU+yruB7J32xoqIKFEe/QtoCfM9iCW8eDO0npRm1lCPdBtjPzwHLq0DcDMDVXsYDXaI
Rt9vYdYCDrEPiU2mDUmJsJxOVPLKrRkGFGt7VGBVos28fTacJfVbIVnx4Xhst1LQ+Www76TRxD0h
UKRoGMVzMAfFxpAtABkUXUHcJzufxfNVPyu5HU0U0cKGfDUsvG/dYmmfaV3cwVTg4hsN+0l0t+nY
3JQidq+dDsVOTNdEANnceqrOPhEKj1DLuVuacDrbwFGwxtP3TksqJ+lRRj5SdWOwYJBTBuHO3p4V
OGG3oW/GrAV3DvYxhZqXO7IGCtXJQ2r6KBHcapsbwLv9oTxSKJ5IhmG1FHR+eLBGtAGFASC9or6C
OXA4eQk34BT3AUQwToSA9XFiB7dj49rH7rORUmFKHIfudRo/RX4CuhgO0UFEjdxMic5UGGnTUTop
PGHdeFFLKSnLvFvwSoTPNfu2MdQNqEhARNI7jXnt7cSEvYdnWX7qU6YBIeG8BiX7uDA+B2kSnwhO
x6BgCDxj41LcYPk9UF2I8Yfh/W1Vi6ZQF8JXMwMWqmz8PCB/8OPGPsaLby0IXDuUwjEQ/KgRoKuT
YcERBAN37IIf9jBTuLFPKw/3Ar51tRHBxzvom6raFb38rJBDnYMRi2MLz5GzjBjAxhZkyQK+Qk5g
D2fRON+ynNpsVlHGdBoCK7iIHU1K1Z45zud1WIrRIsshfMvLCXGsJ78bS6SBwtoLYpb60y5Im4cL
V59LbxmPWlYjFE4wN4lRs6YhTZ0xr3CWwfka+oA+BhQ8B9Wrz30g91gPG3r9HRvzDovM+8AcnEA0
hDDrk1QUE/k6imFTR9Dv1eixSJQ5De3+uSsFxc/eRJXTPUe55lSORXsOvKA5W+jRsnqmFq334ia4
wdVHw9LhRJzTsT2vWzYSuF9b6+46lADnnSal8mxN3Xkd+j+2ZtsxTkiyOhmliKcwldThoxOZML6i
KD9JricVcBeaiDmo5gy1bO3hdRuYv+4tt7lfn+6E9OyQoCNZuckrjnkdnAm/1NVlX8SJj+pAfFG6
ReLqRoZs4qI6Rvprr9IOeRprGe6tnTxRBu0OvbYDubLj2LrZu7y9OTBI+HmYZ0zriyUttP/adEOh
20DgqDcLjwTOdgGcv36seeAQZ+CN2Jx+jesBy63vF4GeE5jza6xh2ZyfdIL01mVwQtDZq6nJNcut
AL2CiJyGjo2j8exIbGqeHtbdbs4/TKzcu8uhvMEY4oYj8yxNb17fC299W9b3qre9Gw8yzd5+qrph
OSde556jhX52sGTEQKR2cr0Ovd7qg5/tCPQ9mYiTy02URHnMGqWuWnITiJcLmOwcV772ZQg1c9uE
crzPw+W5NBrj3CSJcS4mfc6lfD9bqqaLMSIQ1wMo0m5niv6jMJfJ3CxTuxwSfDureyjSQOh1WN1D
v7YqF/cuZQ93p4zhdYVdr4NvVVwuAyItmThy7aPowFUd9VHW8kpFOt5FXRcfwJZRl6dA+xj607xf
fyj1l91pUZkPrSKLZmVpj9oVZtYYbC/mpE57lVaHkjUH9GXXfTnEL2kwxfv1Q1k/i/WDkhroLSr/
c++A3yNtLMFeiG/LTy1YxBpV/Zfzt59AGzSwT2ijY5dcH+JTJ2LafLLHlmboeiIrrhooOeeWwAUm
BMH6hnAf//2tWt8lrPMSoVw2JieWE7/egvVVrq/XBfV3vrxyLtuENnbJqYQS1sgOdJ3p/KiLgEKx
qlD2DdaDxYrYdwFfenanWed0yc3Ffe01S8qW2HEH8nnn+tmoxhQaLYA8e1mQ1QXDB+SmIEDSqopp
/toBedsVQYycoCrodhFBu4WMmt9eBqV1hL6VXveI+kIXCK1YKHciSzF9kv3s1HuUCZVGJJSt0d7Z
cXTfCdZuRsKN3h3PcWaBKLDFye3dx3qoP+MH5o5Jp91dbEgjTN6tEi18WN0qeZtV1XfLt17MmFjL
wqB8Nk3pl9J8yRI0EkXQfI1l9dX2I2LIHb4CVpnddUlVQHhQDyZqsrolsFWhKoFpQZsAn76QDqgK
Vp4ds3cMz/1+9AdaWgvNprgYj1M0M/Xx5VPW2M01UMrbwZmCY1wkz601+zgmiPtwc51TmfoQbrm/
xiZo48CvDpYDe2NWIJqCpwwMIHE56XXwblAn2M0leeBjMD16IxzrOZBnEP23Rfdd2SRyPDYFXf0o
MdC7lvlN4ql3FiTUrg3jzhjpmdtumeGtZrUeUJjMy5IOYQQZL+4MPrGO0FbvU1Xcz0H+g2I0wYhz
wgW0iN/6kcmKMVPoN8f8JvBUsFG+PHpZ8xh0J1gQh9YmZNAKCLT26uE+92HEJQrDqlsWZO6Vt2MN
ykSjP031Evm07YZY3M5MMoau4yth0Rel1ZAwZ976TfMcwAW0HJyKdJ27TZBjPxhqbO66of3We/Kp
F8E3yZuwJCgOxomIiFB4n7siPwel+dgWA8K62dk13fI9t1lTy4w07GzqH1wyRjOBsBY4JBaNAmmN
crb4fJ/nKELVFhLdV3ofXed029EBkGYn5Jb04z1o4l1S02FS1wMURL7wP3uddRYOYbIFY5Hbyrtp
M1gFHjljY+JurDYlKMBD7tCY/WPZEGKAJjejLkrp732x80cwC1DJcnFbzGgsg7y6oXB+hHV8Hsr5
OqehlUvigKSrvlejdYdR9Xnp/M+5Fb6GYow2tOo3S714J9NBvwor+r5oEMuadCLzabpiTnroxPi1
rstHnuWVJSk6xxbd3AplCoD+Yq+cCs4cPTsqJVqMpen66bI1+BhidO+Fy8Qx35lkfhES70jhoxpH
Qu4ioPZcNOJOGd6nqv+6zBGehwhZNZSxLk4iMkwR/dsCJVAQkL/dET4yqByBedqmB6hzr6RH0Cu3
am4FWIemD7/u/X0U0JRIWvlmotXrTGPceTbtxmHhciBGwuH9Yrgf+wB8kkaAaCFCzFzZKNJrUVlP
fVCR9YMpHkBCuc3sDixmR/eMd61lnkx3sZTTNSS0eUuz5DjDAMWPPCj6omZ7CIjLGLPqZ9F66UaK
5mvgEgPUyHBXW9bHgIYRugo4d6ZYkCCjHpdMWGzGBjtNLFFOuQm6jPRxzhM46aWkSyUPTo4XvSmJ
dTZzQbvHN0Cdt8aNacc3iUnWZDyZ2T0Wa0T2nXPoPbS1SQcKmH4d1XhUlwUkQkr8P5lZoHQfZbvh
O+rbsXVW5Qu9sAfWxcuN5eI0Cktm1mL86YwhRi+Su/mVb8rrzMPSma8ETdRYRt3r0afbDwKDuFOw
B6Pzwy06f7dkiyL5ZSLbHimui8HGCTDGgSCNAKfQ+SWNLGuvIMTDtjJpi/hR9QzM8r6vqMaWOX1r
c3CtMxPYF+4aiOoiCoFzdQMLiKUa2QrEmj6iJ3gXpoNHEvELXCJD3A2ko5uhzsI0aOCnJaayQR5l
LtH4JZQFBtKPoij4CesHrbiwvA0gLxLg/JRIFs+ildl87alY33BZ26aKT9OLu5+UPeZ9pxNZ3Lw5
mlH0ueUadK7C9mdSTPSrIm6fZfeRUEXB+PgzyOZ6a1Q3gQniNXaLB7g1JOtKgcWnNAlfI/+8hWDo
UkDgQrYvV6v38HWUwQe3dNLsFZ1BXNZnqyT8OPuRe2LeTTBwb8TEvTFjTja6DnTHoKd6tc96AjIK
bml8kXqBf1hR8CK8FK4LWjxpxOeSDKQgvLfkCDzD4CrDrBZvjjnZXAbh/reL8e6PnYcxMkBRpJEu
XfrY5V55JypyJEQp6DSOk7/hL1mFf1+wsN4MQQOoxZ3I5XZ33XhbR4pYLvdbp/yKeeY4HerSO5rL
B5hjkoatcB/W8G8c5ACbgKdWDwjubOrndJXGc1snr7XZAvdBmN3ic5fA+50FmnbkAYuOy3TZAdXE
qpwSsuY6n6D/k2baIjLLEfnWpgWLwxaPfYaIegry7Nh6R8dppxtDkDUVercGq7CtcJFIVu5TlQNn
rLLcp1jKBS0e5X2EsmPsSPxOI2jwpbqbY+neOpzVpCYclmyab1xn8rh92eOe0FEkQFsFJC3lKrEx
BCJKq6BhvtTxl9TblUOP+WREIteMV65nPcac+iSCAFjfe/70PXfyp3q87eG9XEk6CdtiTMKNHG3W
TCFsnJLksVSAwMfwSuMrvZ/lAVqzeaZMhgvQxHsGXwA7biceUkCWSUmYY+F+yalvX5EJAC1BD74k
zSevMPpUzROYuyfajPTYr/wBgT9ZI5tmJPKMWnBKhmW0m9Ocm3/8s1RRcx1NrnnwI1viDRH6YqjA
8xe33OY2eTKGd/QZiVhS1edMvqfDdWS33m5gSoREM/LI4XKeO5iyfoPKZPDztzBC+EkvojvOhXxd
LPXOvGlnxcU3E8PEhPDsIcrqrSOZt3Tpg1PwfHp/+qES0kxiuOVl4KIr1MIJ983zZuSD4GdYKJ8W
k+VVOhQfYN0e6xaZ4NCTRuxk743tvi9UPIjpA3arXJaaOqAtCIxbO5UZUk5gKmpE4M5nwmU4R+oG
WfTcGaPg40xcVIP1ZkJScEXJ9NGBHrJBVbXzSmc3WOEpEgBRbEJZCI7WpaSpfOksu96Nft9QzHRO
wimJovfG61lBIEyE+8m3dHB8kBlXdRnCOU5rTDEFPMAcdQ2rgeHKl6A8VJe3N4kIiQArSQX2k36f
em+VlNXWNL+3zUCyJZ9j2ST2fhTYuBozfJuaCtEKphQdvwa2ja84+nddMB+t+cZv76aFokXY1U8l
1HrWVzNkAcvp8XgVJtHVcTOc132zjQdKTay6XgroredurSOUOgdn3b8MaZNwufC40huVf1YzHpHE
IqakpvC/nfVvMEz+QLqu2QLON5xf507/oUpVD/RE1J4JD39BH7oMEnkXJj0gxrX+o5nyiC+ULigX
E+7PUr4GlDKAM4Qg/3wQp2oe5bkaKnrUVbB4myyV3FdqjYYZYkSII12H86QHnsANoiPCGfVxU7xm
tjuf0lJMZ2dUE5UcJoLL7FnbKa67My3/kYYbnZF11xcDqLW6QQisSxupLnIkZls2R8SMVzGRSyfa
XbhoqgXrpy6IIExkEb7SRv4YisEkycJesCbphb2rV/Iqch4JMGKmlhZP3mR3e09F03kdwMqr84LQ
MyN66hjphXNGqBWlLYZ163KsNqd7sLC0zXzcGZVegcfRjABDoL36tX85WHWgIrwCHV428dGCne9y
0RwNj8XRopqEu3tEs6jzMhi93TCcC13OaqsA5UKbYX4gIwCtF90tEgUazDk+8SA6vWvdcvXuuqUf
gRJqODohXoh+cDsoKveB42u/16jzcsk8Opu2xUsUnbthwmafS2Hb50ZvyayNTz6dT9kH0LTzySVy
aIJd5hPHtR7LYq6c65aFGO3KHIn466vxw3Ictau8ltmEkWAMjiT0n/Z93VkPu0DjTjmfGDJXvI56
6P7Y+ssuE96eiA9cX+vzM2rlcMpurZ4XbOrosXVYD8/DEJ1U/TD2CwYIlgk5pvPsznITdgEs2hC/
GHImCYBrHAslBs/RnRfrLPSw7q6DaAf8Gt1j3nAnhnM4nolrWv/+Pz0J/SaJwPMxpunnsf4EzCPQ
CabMyZQTDRE8uW2Hm2duNmPSxKy5rurW/FLGLFYWH/FpmgBjyADJebOPa0FBScYV4XSNe4c+C3Ve
TUnbkFSz+2i4sWxoaSrI3nJVvDMHIjpunoBUkQNg1SlK9uq5HjhLcnh9SQ2zYsnNkU7PaIJd5e1S
FQjEaNbhdDQPZdqXO4tCxd6Z3euBFc2gKu+QS35dR2zuT7D5rDcPS0RilN3FZBpedRw5dan1XFvy
wyh4BUIGJHhmSL9ntPN0SjlzpX+ONYDMlxBDDVw4rUAo/z+ikf+WaERYtvX/E41cv1X9W/8n2civ
f/IP2Yj7G8JbaMJm4LluaFvhH9IRy7R/Qy9oowGBBey6HqKNf0hHzN9M/T9f2CHkYM/hOfQ0dZK/
/80Rv4WhGVgBxRMRWLD6/y3piGn+V+kIOXp+4FjCcwJbCPPP0hHaM0HB5ENcW1F0crKCTGF3NG/8
YeKCzAUpNlNxqOYGM87YyutUV8XdXtUFejyu+6OvgbRLWl+Rw4L4VB/L9WPWLalvIZddVBkbOXTe
cf1hFX1LI7c5TboibemK9Lrl6K1uHJ0Twu7L4cvP1mNw46l5XH481D0XICe/7lZsVcJkbp9CcPCw
B+KtfJVlbe2L8EpGrXFaWFCdc5NWgSO6chP0Cb9r1FirypYpZpmaNEzRNscuNAuMsuZTFSt1tFxj
OyVGcl3YqdoJIX7KYWwPviUT94ZsG9AdHSaO0jPP69BHOncuKL6wzEHD6yi+pSbv96nB6ry+R1G1
B8BpHODY/n4L5e/RcPjzrqK5siAXBs+rPvkFZFMvgUVYLOPtOk2xYJugLu4P6110HQqPVWlFw54Q
bTKDIg1ZgN1LODLehHUwFu7FV+smzZnmWPCaayI4tpFE+Hp5GutzWfQTWrfWgecx7Htzgg/Bzb3V
PKzLsB4bapoKtPWOFVDgI0VnRPt0dTKqmKJGDBlsBKFpO9egbewEOq1zvYuug0mPGP27PCq6WZA8
GqxBQ2HsF5noABd1rpWXnhdzn1qdophNGZoqwzwl8ozMtcNx1QCLWRD/kLBDzRHDyCGghbPOAFKi
y+iZ1Ef1KTZkSJYmcm7HIjW3GvHrOTWKCrOXWHNNcFTAhqwy9a9g+aNDaRDS1i026Eq3jyYLUULT
WgTTBTeZbnNEtfx9sMfSPJoB2cP6UFrXwT4Yk9uMOjL1S90+WYco/cdWPZP3ZxWP9B8QrdOXE3yr
wINTn20RmZ8czSod90ESpcfK58wMs5HkX6I2M1Fgd9XT0KmB/5/XLihfPSFNAlzkgx3+DFtoJOAp
KQEs+sb769FNGSPuXB/p9h+qf42gL/Smc5SZG/Hujg8uha695fvmjpSi70bvzMzyOvQOlq9pwkzM
AOEx8SyXGcI1KpSyyZptGXWYw/XbIeaA71KrF2nr2+DlFiHzTfP4l9de6R5mzALgMESdgR+ctcig
m0801CqcMAzrd1PzFX//mtIYZAZUecfRJ96BloCbGj86CarOKOkrEw9gD0zFpz4k/jUJQ7gAilUV
itfdQmjLpjDQeSYSGY8YE5qjY/MkVAY2Rfri7HfyuTCII83HEJx51R4ICcEJqvbKjspjP0zmedJd
EnTAvYmrwNbtJRLJGqaCEuaVrTGDwYxrkZPcBgGB6Deo4IREM742MkQIOM6SbttKbzr6tLY63RN0
XbIqCsi1yCHYbUoF6JtA1fKPxYPdhcXeUPE7CSYoIGSIdncgXkqmwTGXKUstnDFMYHok3IU6WLoh
6ehhncSvW+uxYLLkLiffdP32B6hazm2rQ0dZ2aOdEhbcjUZSREHfyDnB5LUlx2VnWjizgw7b7q+n
BCrw2Mphu16D1kN+iBzfNVBdyOLN0muNdcFBlwGX+1XuZiTlVk1fH/3Ww5RY8XGu58KvTVf3s0dB
YrzuI1o5nucqdXa5Ew3nPMSrEdvUmBdqUKhL3C0qdUJA8lAx0ZR3ScMVwtatZqIvt9Tj7kOrsVnC
6ncWxvfs2tdTqh0WXvws7IelxHpa09UYKDhuzQJA1bqEWa9vaKuulSuyX9flIGFlDZCeO16XVkfT
aowD0NIHokCvJtjKV27T3KY1BuImHUmDjGCQMSWYqafWJLEtabylYtRuvay7oRWD1lGzOy/UTgwh
sHmIoC/HEJe1tn9Z+KpZdXGtXnfh3/8gvmoEWkFGy6z/FLlpXPZ852POHWtXp2RaTTgxr3EUUu84
ezE3XpXpOeO6uQ6+Pvhry+4z5ERcNru49sgfHsKrZE7p4rlMdGNq2Sei8MrrxSzK69kay+txEs2u
NmpK/gNhVsQvYjacucyodsxOUUlXAZ0BZLIoyc6AWRbK3WcSk8JzzFm0d/PyseqhMQ0O6ySsCrTi
ASkDyi9rFl1O1tcnn85JaOt7wXoMxQxx5wUq73LiOk/Zcj5YpnfyK+2GaGVIMjPf+EMUNrRiJv+U
iuJWgrc9TpNaoFnipZypwsrIjVCykj4TOV68IzHvFIAqZaIdH1oedU3nSV6HYERatSPTa0vAV7QX
1MqJB9efVNmZ/8xXTZgIHRwfCk+4KQcKZ308Piqc0ZmA9JvK+Di2bsKqHGHCmTo4JtXpvA4EHmZ7
p6leRu01TPW0p9CTnXWAfk6jvCmzk1dR/I60h/HXD4hCIcJuKIuPTk2fSr+Zbmwr5fo1EE9u2zij
Ousxq8Fo0Wl6s+mQddra1hTySxrXb3PP5M2ZOkyUxgh8bzbp+9KGnP3P2Oo0/cwxt/3snwlp2UVq
eik8CAaRGDMYLl/mvOh33rhqASV2MgRwCDoJluP6Ahz+2HntF9KsnvJI5SSl98tBq069otn11MMn
voyUGtLbgfSpg51gB6ZRcCgwKm68NHwprfRmmJb5KBzSEmfnJ+qMu3qmTTNG9k5J7GBIL5eXLowh
arhy7yzIs/yufRESVE9avPhE0d3ROSsdoBJVqhH3GeZDcg7u+ty8MdNa7tM4+ebX9LkW7HMO86cd
wn+s4lV5zHwgwELhhGDGeCxautSFT45urYpt3df6PvDW1AQ3Gk2LYa+2c9riO+uo8sG+bxPxXNKB
4i/7Sdl8ilIqbN6g7z4ht5ZFAo4kpGETuGggma6OsFeIF0OlCgjJLZ9SOyTOPJ3ARizKeum5JwXS
/EkFF6phYXwfTIeQ4qLd0vjTSfECiF7E7E+JH5bkv0iWnyxKsqDzZHwAln41VEQkZAuTjFAtYlcu
6a6uh0NMbF0bWPG1ak5RhqGuiGmwpCaQlt75Os+T9SDxcW6w+4wKPoewi5h63rfWqxO8UfQtZ2jL
xHuRP+r7n2zsgSd3mnl7w+gtqL2zC+Cehg0xeHWZFlvnnh509pinZX9lO5Cnx9I/OQEcJiRtw04B
HxcepnggT0rQaEVk3OwND8cZYuZnuyWQnJOg2PQVXY4hAK8HAw14oL2pK+HsC+Vuk4VQ5TSpXiU9
rTTNuOVlya7yO4uyECAjXKmwxgz5LRiBEoWJ+TJ5Wv8gSDxsyqNbB6+ESoKR8FyYmLg5+1thSzIP
HRrOvqqn2xEJZYWki/KudWU6wUAievhaBNMtqZ3QUJ5GnNwC5Y4YUNibkl5M0hFONCfPLk0GgpTN
48Ii9CpN63uC0PJNndNUdCcergDpY5/pv/n8f0J8plk4XpPgFsz8ZxQPzbZZspuBiGzESSQiNijM
SewCcm3LhzlOkBrOdGk7G0C6F/7o444LoYtkwq19QgdlZB4MU4ltPR1VJD7JrA75FgPYKUoCwAz6
8YNPc7EZCY8ewxzctnco5poMi8iftwkyArzXdIHjq6mUn2lz/DCM5tBYvHCzD6jxg5IO6y+xqt7j
hOSYZaIMQ5dFZ/r5UM/95L32FeG1cny1TLd4JzDxTULDmFguo9cbvxILyxrKp8YyVMglYs/fUr5L
ZshLFgp5SGyAf5tWsGZaob9SZdne5bbBEssj3hEYDg+4DOuDLrvV+i8vpOC//Hh94L9/rEy729Bo
Ut2/GhxmR6tr3dF3XEtpKdsvQ7te6qR6uOxOq7N93RfMGfdorG+7qIIKvDBDWbcGYTan2KTuQ5vb
KFkzrIfXodSPujz0cmzdwtTH7O3/+ePLr8lq7/c/Nn/OJdPuyy8yDS8+zQnpWfpZXR74T3/g8ntk
HunpoityVsd/vICamfMhKoYTTb9wt5A1n+l7HGmCzOAxMm/zDrdrsa6214PrcHnM5Vg969X9Zf8v
j/FRzF0R7veKdQ1unP79l+HyWGSGzDAv++tjVnf/5Vg1Nhlww/WR//KZjaGD7C2oYAdefh2pRsM+
n7KHxu0IKqgn/96iH7yvLKrlsqf8cRmEnnWtu+08kyMYIbjFU8BcSza6jHL5+a/9f/0z94/fsj6e
vDH6k6pmLetuI+bkPDvsh6k06Q+sS+GC3t/0ad1cXJ9FhWqBa6EZP3taULVuXYZUS7AuuyYi+oKL
6fFyaN2qDKzdolcT3og//YP13/+rY3xjUiqvfzz68hiith4a0A2Alx2LxBzJ0FUfhAOCvm2M4PA/
Jcz/XgnTDajp/a//87+/q/+MP+rt2/D2Hx/rv7x7Kz/+/rdrdsbv+fznIub6j34vYgbWb6EfUu8O
tVXNvrjfgvA3z7d9dASOJ3QFkzrl7yVMJ/zNcu2QdBwmKcK2TAqflxKmS4SaExKxZgnT+vfcbw4Z
b3/OUbNN7HeBhweODo9t/6WA6Qgnof8exedJ7bJKr3jytQAkiFarm+g2CmMWSkt3Lnz3qWzgSC9B
lRxN9ZAa5FIZkzpVQycRvqI7MAlTJcy8VhCNmC4g0MYB5pSsNhv0ZQVmkSTPPufG4O3QuQHIFqx/
I0K/pzCNTlM7fXQ2dalxwWr4x0dy/ysW7j+qsQTeXg393/9mY8H9L6+Td4o6somy2qV4/Je8OMKt
Zi+3A3GKUNhr+BPZjHkJCYT1YqQVj9AWWHWEhGaHWisaWxyL68DFEdBvZb4Ux8oyX6rIOS+eyc28
o1Gz5BlBOR2rPxHt0B+O5zG0nsXg9xvyfD9XhvnOWsa9XwdSScSVCJW5i0Kig0CrKns6pYaeMzet
vo9XO7Jbyno/L/l0bRT1aUbYekQB0RKBilrfjOzpOuyx8anUfcsdpMddPoc4L7qntWMldA8rpOZz
LskI+KNNtdZcoJj6p8V4uBwO/U5b62N6woOz7UMgTATeIF/VQ5KyPiIWnl6+rrWuw1qPdqLoQbFe
JxF3oF5iMQPd15HzWh8b3/6QNZCm2UUDuLYDY2ihtZmGu0z3BZOR96wKfVJnhGmeGyPGayMQCtQ5
izY1Bh4VD7QdsVcs3y2XK9lQPxS5ys/LlAR7VumPopBUa+sSHLVwmp2Xcwuo9O4ymOE/Desxo/Hx
B8z+sSmr5JA6/b3Sj+o5/bRUCOBWAliKidtVXTgoSG2mkb7Fg68obcTAp0H6jvDKWiwH53Vr1iXA
/gu2CLkfKNFQosKgEVdMtov22MQLFcdfpdSQliq538N2MnADkcUrmBwvITbw9s3OUfKvLfS1mT47
1oM5cGgx7X1J8+8mFD6F2ESS/amHRiBcd+I6vZYGRsax7mmKN+PLemgd4ljxw3IxSF9wHhZTSzML
gnLP69AEPy2tPi4qjD6x+63J8WvXyIU8TiroCD62P/h3CTYmKH6ehTgbLn63XKdOOO5k61x3daej
GOoNEIJvgXg1EaXuFLIyCC7/aOE3FJSvcOO91AazD2IXstPQuLQkU8jKTYUQf6GzL6/XVkTso6+p
pdbn9+FLKLJyH1UZcbTUL4ZyESfMNYQdzbEgXjx9irOONYFXIHy5xy+ZArPKb4uxTA9tGG/BwgZH
O/RIs0fK72dIxoxCIW0wQ/40LfGQ7K1hPhhDcVOYRgfVEyS40eHSpYsyuqO1X6IAm7yudTMb7X7V
/ZSJOsBqQR8SovewduLJREdvagjm3vUX/r1/Wnu1C+VPbKij2iUtZb1hZj2VINDKQr6ipaQgYNYw
VOyWOjbMVzckgE3013lbp1u7GV66dHiD+GGc1XhUS0DOdqA21ehLCkdJAaCl/Rw3s7zGpIQdhsXe
VD235RJsmwYn/NouJ8Zt65bBzoun8EoUzaszJc7ephRItbCHT52QP2I4YKZ4iziLQ1g/Flc8q61e
0PWVe5UXy0nG32sgKudWDwVoysmcTzmlwk1Y1P1mvVBy72uPbilBJRHTs6jyofdHf1siUKFdQthB
WT11RY+9KUG3OdTk7uZBA2ZYKQ8+MdYPB4PeWhCvSWI/hfFz0tApV1hTxJD/DGM4pDNz3jwiMdiW
H1lt7qclzvaBnd1gAKFMXYRfE9/dVJZl7QmMfEG4UZ+SqaFaEkFCCHyHZU8SnYPUAK6RCfI8HYrf
6N/PSWvYaBLzpykGcds6z5VdnJeZNhLdqLt6bLWQNPqgvuPG1TeoDe2OhtN6ms8F1aa06w+CHJvK
NMWuLeLlHIeA+Tvss0hZscD0nfhqiIVnCTMs892B82EEwdqD0BgT5n1wfGxb9Pu4t1+i1OiOXCce
feeltxALyIJc+7BmfssJ8Shz7II2gO/FBonHk9k16GboS2BcMPDlEiR8RCVlbkN8E9ulHb07C2er
C0MJG6dZb2eiCfhwJi/3jinKiw15gLvCcMSmChd0VDNoD78bTi5W9OvKeaQ4oLaVMG/LxHl1sZEi
QCQo7kPM0FkDg9jQPqPlTpRTaFXerYAxTB2gBZ1BKlseUFhv+BfOPPh3lmMkuKmxC0f5stCVJ6K0
JoEbAlSzx/iHLT23AVnO4bvKalLT8+hhibsRGzG5ZKEnPxHiTJJafmqpU+/p1OzWuXeetNURa+Wx
A34/NPMxK0EgWmEE8rLIt3XafrGthJZZSJHHIVCkS5m+JLJ79zuYwE7sgG9Vxv9l78yWIsfSLf0u
57pVJm1tSXtfnBufHQcHPIAAbmQEEJrnWU9/PpF9jmVR1Znd921WRVZlZETK5Rr+Ya1vwaE24nZL
/vGMJMdd4ggxqA3TVhFOvjj8rEPhzzdjjQiOYPJ6QxZHY/cokctm3NKr8zya8f23LG8JN48A51RM
eTq4VTO5acVkPHqYNldzbhj3brP8esx0LhNXopzXipgJw333/YC/ljipG0Fj7vLPW20Z0PhHE2P+
ctsli4vMEc3agzfLuhhTAakKkUllNlxgdGBuK2xCtZV/N7ii+uGW6Y30SO1EMowLT9bb2gZ6zqNs
Z7fF7Sjc7DHHnS6Sn65G8JO4yEYi4bjbvq7v5oI4vyK5CufeBC8CigcL8+ABuJ/H7t4063RvdGVx
6vpXp3WeohTlPWQWj/0kl6UlE4yorQU3RM9EyhLOEnXDtmj5+ksiTmGvud2uQossTbTWFWmi1xUV
28+0uHXCiw9K7HYI1AupufWmmbNuiyUuQUEHPOI51cx5JL535ES23IuJ7bqnvOdYaCTmHdjMMHOt
O/ZG4i4Lh70s/OcwwnNdlsNDNSBGQjz3O8WPVUwRpEpl7mIyiwjPqbrNtASUpZYzwb/O3WPMem/T
/EZChoY5D1ak++1b5YCr6+xtnmNnmCNZvBUNSQ0wmZglurE+jGwWVk7i40FMG5x9BiVw5+PBCoL2
2tMVr5AHKTJxcMuM7NXqRmFswZJaacJDjqyVoK1rKDRmMLxOQGkHNT0pwlHU2EHE7YxN7TZcp86M
z7T0Th4TEmY+H40idqSZ82dWtcwCAfO6srhpU4yZudGwsosUUObEnrbaC903D+wbIOc5YBgm2dhj
p0FKSNIQBuPS85M95R9cyJg9gsMPo6yzGwjIVYu8v85+Ka3ITKB2j5sPvvQfhU0WvBOGjFyzu4V/
nKZZvmtEDNZOy4Uu8dh81XlBTKSAtRmnnEAQPf2aF6CylYT73LF3FRJy3K333gwxLfesQ5ab1jpJ
mOIno74N/BwIqY1xeIxpGBRJMXmv1qxJP+FtWlXg3s+jcjddLm4MRozKhZlRtIjy21DvhN+BWVPU
UskzQX4rw4vf3BYYaChRSRjtruWQN7j70flmzZ1V+HBHh8CB6sTIzyzNbu8bAFp9toaRwCRZh2hY
U5znoi5+ttPHlJNZGuTueap0ve9zPOVxVz0KMT6No/ecl/6PQhDRp1sAlyzpd96c1Qc9PpU56QQj
aV/25DOONVAcQ5RCmL326mPbcQdHds6azso2dsOscZmCrQbJ8JdCP+J2anfOJOLtYI0IoJr2jCnx
EPAt73KV5rsEklBQLTG+EPUdpznZc/pUVeXZs+XWD5h+moS7b3EmXss8wM2Zi/xkoQsNtfosureh
EY+8b/a2RmblOt1vVj3Hah65XiNwts08kx0xG7/J/B12QQaaYkDAbRCupIvgZCT3yC6GCxwVysLa
3eTRfLFEdGGE7q9cM2g3ofM+5y8QiDLgPZRBCLS5DofrwCkvISBhIzUfMx+7H9sdkqRSyJ1l/LMy
SUlwe2BOgZqPeQzRks0wvPcMUAp2vhUCzSkM+G6t+cR7v7z3k7PlHKsAFhsi71+DlVxqUin3WWrT
yTnRDUCRaeck7p1o5bAdhorncGULHin5FcpUJPDBcSSm9jC76AgGz6BxqpJxXzECxjkLDM23yL1m
N4FuEQJBwj5sSuF6+wC4N7ZpFZso6EFY6or9dsypNikkAxU/VmlxbzvDcKytuyGhHq/5zA5xbnuZ
ewCLASm7hXMy4PzNFYqIgH0f3t/uCtQTa6YIeHTD/J1k0REb1IYNj7Utw+bZK4LbEWypT6ZvhQFr
W4d86DGTO7PgWdiacwrwQL9KuxQ3bGiwhpJoh8kRCsxtPlZPIgswBEGzWteBw5Oc0QBvzM/OOEz2
sniBOLPv+n6Vl6RealOOdHbGJfTNejdWk9obus52s5eWa2bOD0m1nFKeha6K1o1fYscbsf7kDQLm
ZHHc5e5tYTArHFNq4q6pz6rDjT92UBhFJN4CjNFb2xK3+czTiy0k0eXOI6HvN2at3n32yR7C/rWb
8pSQKbiKJHmPLc/ZsOh6cSRsVzPEqacLwiosBDc59S6Wu4jdOdniAOntYF2VoL5T6RY7ejOE3bI/
83CcAyrHwAIZHrXnNLcpBZFIGuPvboog2iBND4T1pGtmIFNz1YXDe9mmJcSAA3C+aK8Hx18lJMRu
2zgCcDIsRQl6NkIA0nfQF9c60+8F7Aa7o0Us0iLYFN2xW/yb2mCTo3n8Ccs+eeyJreL3kDbTg2FQ
cyCGJbjkaAeEqmWZiwErLd4dn+1y4k53BtYXJgDO1mowyYbOkr0xu3t3nB2wdSMyUBFtSn8e2HZG
kqk1tqcojthbk7YRmrjQfQ2IgKEV5tyEEt7LUGDYThKRAZ/s2zZs9/2I4BM0xj0W+8fcjhRIN7hb
CRaBvPy0XdjF9CIwMsXW3Elveu3HBqB+7HHTD69pp35E7Jt6IzmLGJM/CYnofAvtY5Z49ajgzQF5
Uz56QHB84zlt5gNOllvSw/O1rKsf/MGUTQCKto1Kns1m2BJTq9dIEMaNqSjy2iIJd22LOK9oX6J0
yI+IdggZMQTyNJ3T6lJDB9du4oGr8KeFNRGcO3o5jA9lt8rTYlOGaB7i2F1PJjzcgjB4QI9w7nqa
S5RDMNuDAXYpFbajyx7St4pZfnYRTuvywQxYzUCE2IZWDNw5xM6a+vN5+W+GHili2zMmrH3zMtm1
zgsTRC7XMVq3EwDtjoJk6uZjaIbPBcHiK20UJzCDirzDVVqmJBaORULFwO1AWdARQoFVqcw8bv/l
RAIf/Kmu+3LmZHguJkWW4I7wG5ygBMc4zcgjwHZXhhavckZ14ycYTIeiJK4aYCrC+d9kSv8oIYOG
6afBLKAaUQRjy4fNJp07x0Qtlfct6UnODMYPJxK1/VNceNj8/UdtY0kaNQkiFJFru/YhmBT+PYBD
UMBw6BzaIpKhUqIC1QfuFRQPF91rTHHIt6eCcmPI3bUZIzDOk8ZnSYFlWaZSw+E3RV9gzBpGXo7v
ETnam0KgPZMexs8mEfTyvCcQHI6Y8zlv/oAmKAEU6Te+j1VDTszdoBGb5QjRonIBk3Q2INjY9taD
EwYgRvS2xA+L0bP8pQUf2Aiji7/ckWyCiYkp41OIDGk/+SHjE8ELKX4qA/mU9layH3V1XQ7G+zA0
vGPb1wgrcUSUOG6mm9qBijTd8AzpO+MHbErgpVH2MAW3pYsHPWvZ5faaf2w4iM4/16PPwI6oREz/
r0lC/bqbk2n4TWkRGtUFzT2QIGfEB1HNpEOzL6wShVjLsOlDTjWL8cnmBFLlP45WjoMXm5XiRclb
T7LK5burA1IKWx6iM25KUK7YlivIqKoAUzL4v6mr+nOup0vV+sEhTXzCLVGDVQYwhro5NLq4FpJq
HlrviOxofsT4/oNN1W2rpLkJ3fATZtXeRVuKlsS5OGn1JEN5HwMJdLqnwpG3DUvADgfMSE3hjelJ
esmP1uZu6an6w0xcCG6C/osDKfPxcAbeSeOqr2dy9sDLi9R/8elujC5iVDWeHIhtUQhatB7oWkx4
A3Z27IruoI321lzuNbv4rOr8Z+HRS8zswZ2+fZ/JjiX+Ar8TXfld2zXltkcaUOfi0bd+GK4EpVMY
v5t2ulEgrbgWkSlx9YybNMMwGNTje4K3x5tBbvYWBrjaeCO8GJ9OY4zcGfYvCrb1ECHo6JrguXKj
Iyw4jyYarXvbR3cIe9zY/S365IwjhVmZFbyFtr7z6TgX94+by9+Gkf0ols9sDO2jS25M1vEgV/A+
cJyTwsU3tfZiiXouRU2aKxIGoLGHww7D0IclxyMi1uJcmjdjEAmEyuUxoUxd57Xyd3WurR24EvQw
hrtDXTLsxprBGfN9OpB0yXie0Hk0S+pzuuQ/T1SSSx60Q8KAiEiIDpes6GAJjaZXWDKkGfU9GT6p
0igeIcljZKkr4lxYTnXEis+IF0C6QB8zb4O8XINGQ6Ahi42zZFcrQqxHwqy9JdVaIRVbjUvStb9k
Xqez9QJ5E0XakoedEIwNwS48RIKs7NFsTj4w3BUlNiPMeXjP8KsSfZNsEVnkTCTpzd1M1YwIEIQ0
Jj3deZDVU7KzlqxuSMdiZ0bySTlUNEZvuuuxTM9VAirWJuw7XVK/saazWV2SwK0lE1z1pLgtKeF6
Tn42MUYqo7lUfoqREErrjxEgyji6YGBQFC3TpwOY0teizR7xWBW7EJitpNZdG/epG95YJTKQKa8j
7On9eK3C+qMNA72WkbT2xQQLEz6hd+NT5FNrzW9jpkcEKak8y5kLoVITNFY5nzS5XOTyxjclFNO2
hlwkJt4hPEEzotfDJYM9WdLYvSWXHasSISB2MKz9mdT2+pAuGe7RkuY+W1C6O/LdVYscdwDQ1yUI
2VOiOLHI6zaX63RiUAktMeFzI7JtgLV2iy7FX9Lk9SyRbxaACzt/M8sU7goYoFXWx3eTQWKuH4wP
Q4i0r1iS6pmOb/0lu55nnFpVOb+vHMjxy/H7z25fbsYl9T5Tzg8tsvAUEUwFIOiqbPPpRJXM42vq
YPB59a8oGz9KxjIYYZwrr0zv0hxfRz/35a70TWfvAVbb+rH3C/UVDkLlP+XKPiPv+zUy+zlVkAdR
ttvNbhyMlW6wfvtoW3jc2/FK1U18g4tr7ZINfcUk/g1uD5GlYuzImSf3rFHZZzw5wAhsplJC0RFI
n3gDo0zvyauXN8vSXzK+3iWxhaiLq7cd0/Iy1NzcMNCOUV8NZ9MIn/zciJC0jW9tXFXXNfI3Ukiw
1MrRAZ9KCo9tmOZtOEzHaVyGlbJbm9bKbiG8miJEqwL0cWXHKGumyb6NKpAPOQR07lpvPHQeMSFo
N+GdwSqKYzldpuLW6Mmzj82yu49yc2vWgKDdFumleQxz6Rzz+ncdGDhmtf8xVPGS9jSzzMBnFVnG
tWf20clTzzY7kX2TUOJ7RjXfdI3zOAi7uNXlObfFBgoHdXi2N03WCVmQIGopWDVhEMfj1tfcobeV
StsrP/V5fjvuNaPZZmerDo+EWX143XQJpvgCMuKmnd1nwEdIY7vnxBidfTXwjXr0oNAoYWJFn1Wb
yftSdI+0y/4V1u5+ZkGJfGgF7R+oCy39iLsUbFFXYG5FOWbM3UUWwR2jo2HPoxBAMsmUeW/4O2dW
D74mAlgUxXDfDNFnlOSHlh4JqyWv+CEpnoYoZODFLQn16C1PoAst28JNNJBwGpn6OXKLBwtLGZRu
UA7oj1edTSBN4NNxmIm8nwf8UHR1PUswnFR+FP0s2RLsgulnMCenNmCIOpfeS2fZWJlJkoWJQW03
EaXcgU+ngugUtWGQI6CN8uo+xuJJD0SAqQVHQyisjP2APYU5ZgrBfl0q4NehT+xjkoTbWqDMwYB6
M5Lp6jiB2iqgQOuIhIht6vlqA/D4UCTOrmwrZLnpcB7EzD1ZnZ0rA5fiKvYroA24ZlfC867Lm4S1
xKWRBKZ5jMDdpZsMk3Ezw2An88NTkKWaT2lwnCEatqKPiVcy5Q0eWbnp1fyeoZlLOhUebL844ah/
xk5OVqDPfAXiVGEkDs/EJjzIzr1zhqlguQR1RFixyyLPMtZxQlUewjxEUjaj1UWDPEFWARBekLDq
sbOzOjkxr0vO/py901yFe7T+sPz021gCYBFlIRglAgEIsG569Wc69ISHRBFeFKEJBTCkd3bAxmS2
vMaefkkSGrxksrk94/5W6e41IBWrb0COTYb6WWX9WxEO4XXCtnujY7adokh2Nmerz6qavQdxN0Zr
9szLi9uEtnlbNT6qUNfc2IiGerudjlCZi1UPEpQvb3zwnNcknM9RJtMd67fuynKwP/IqEUle7Tw9
kRZpOu4hyFhL2yBk0MATIzKX+SYtix+dET2V3XDQcpIrBovppi95CGSMZ+Jumdsveki0PXKX+Kzr
3TFPNi8Fo+qfYS/53U23rREqb6MuC86ZWQ6ntiVBrV7SGgaXN/1AZmNSXGcLNRCnUwMxv7I2Ihou
6FvdY/KAu3nexgAy3AHRNOaEcdeaIfnIliHuJ0Sn7qQfk1Q2B0BbYlOZyKyMqdgLYbK5MaN3yoZ5
0yrCpYRn3yeV32zQNNqryKICKUE2rmIvu5BkQXHvAJWAlbCA/pCkIzH/CLC9A0oxLi1RDJwXL7jz
knQgItBi2AgwvU7Ru0v3do5KQSSod3Ey3gY6ms+ShpCHNrnn0iN50BMELlCojyPKW1+I4GfS3tbd
b5/a/H4WuT43BmjaRZE/I3qYEoSznei43O6R+/2we7iZrc9Ybgjs5rYzrV/ZNKXbKDFumw51JRX/
tWHxeu7TNrypyuQA0nJjyqF6qolLwiov9kNuoedO9rXwrtM+ZLytPxNicT1IwiZ3UykrexuUAG0L
eQgWDm9nDXI/iZwQPwXRT8WZhziZQGYJNqUtYrWREoyBMq1d9zOey9953VEit+k6re0X7RT5h+1m
V062JWK6uIlDj+wvu9t7s1Xta4PHS1mTwphZGxB+4W52PJoin9J7IJhsBLAieFxkKGjWxmy6m77A
pFlHZNwNw6Xwefy0ZCEGDklkU4NOAk7lL2+CnNf2FrDFeL5JjIYx/KSTXTT11w6stl0MRanrElA3
NA6sN0ZCFALjmJZdf7KSed91Drny43OdN83RpDaCYhmhrA3N6yTD7Z9lzPUAOZJ2K1V7InUjpCWF
YORNxisjY/xL2XzvDsm06Yf5F9UGoXD1W9q5CDJhd5KeQaCWGeGPTZd0+VHu8W/w8pus7N5e6huX
EHKzqaNtOcTe2WVcjr2FBpsMitvRn8Gr9O2euE+RuAd2a+/xwjRHnxvjuDYYidF+WAv5XCtx5YFC
h8XAtsGNm12Zp5eome/wg/e38EHJifP4OuNq/sW68gZ5b/w5e+aRHo+XWbCdoFNtKHCayzSF11Dg
NqXjeL/iBhFAp0g5Novg7MiOdx8YLlpGaxsn9s5kVHTDW4OgvLm9JQOSr8/iliYIvo74dwqeFY2p
NgwJHCwvHRngIaMTLzLsbVqpBUxZHti6szQWTLVz4C/MeUDfW/mLjvNbp8ig8wqYiG18nY5W8sPD
GBiN6fXXD8OIs2vH8+kserEJS66FBg0HRSxSZCdBvayZEECi6a7qgmY+ykTE5khBniXzQaRev/NK
9zUCnoXyeLbvtFnx1GSviGqATURTmad2dJ6DNj8hrIWKGwa3uRNnP7OU7xpOEGtSrH5B66AjWTad
Fvsq+GXiMcGRMd3WrAiJWaDgmjR52QUDfP7kguAV113pqHqwu4kEvFIbGyZ1mFeujIahl3LEvnJc
MhH7ooXla6xRnyBj9pLxLhEgG0bydp1ivHVVWuwT4pJnbQ/bijKQIu5zzGf2lswxh67rt7Zme+DC
TAYmTKxtaRF6HE4UKDUTImkNJ3Qp816TewrINT4HhrqAk2BqPfcGZbJmcNdKhl9otA/l2OMJXTaH
BQitMkFm6Iqjbvzq/PXD9OJtBNikd+zoKEs5MfQPzX0JmYFOtJbowuL6Z0hF5U59vjehfawrvAZd
rvxzZzY2EKhOEPGLPcJm5GpD7l3n0AVWypvxnNr62iZdds7z+g4I0lIsXxUutdPYsgGZgoPKc7Gz
0BNMwXwC3/gUVI5zLcIIcX+D7QlJ+xs2Y+AaaQlOhSAOQMUYVsQQ/yxYbE5pYm6rXlyPIw+moqyO
xlMs0W6URtbvmDsPh4isAiT5PjcZdsp9ao1s3oiMDkYq72DooYDofr7YaauIn7Ovgy7xAODO72ql
OyGfSpuytiRSNi/xwrtddh23ChA434+d6H3kZtkV6R13AT1CLVS11TbhecRLGQdnLH/bSfThVaba
VWAOt6VXy60TTR4TFMktMBflfuZqKoTzK800Qhugfasc+ZlpeNdNjRQlD7yjSlwATRHTJdL5cB8G
P2IWjzFgE8pinozpIzT04Yz4S0BxEk5AtIpNR5crYq2pB/C9LmvYJVODlKNyGRaSmE6kz7husvhQ
Cr70hm4BTisLtajmt3SB2onR3bVzcNexIGN8NzXGvqmQB+YYGHiLnesBf0bYNadgFqDleCV0Jia6
OmSGUrao1hl3p1iw98bkpQCORo4U8qzIJuDw5LbllAcGm91dXVyCyJ93OorkwYRmtjGm/MVVD7bF
asjsk+sC3srKz5luMFfXOIbsPHvNUkG3zQxIt9OFlt8/tjHbGEsjcKh9QQhHXV88ZdIrNUemLWAd
4oFzJpyrodCM4llH0CNDU0jM6XYOMUvH6X3R5HRKY3gVIufba2kz4R6ani0oTa+L3k8h/icFYZ3G
5rSx0vbFTZRxMEmg87vIuK0cMLq+w3N3zhibmcrdFrIMH3oX2JIq53s5NhGp1D4qzAKiSeeQ15nN
+pR1kX9YRt5jGeP0aOWHnujtU50f+qGw9rms8aen01WcW0+JFeOMXByqevnx9b/kYgZs3RC7y2z2
YKWIomG23my+JMhfP77UGEgTegDb5sgSOkRjVNsxhEqBSumKjoOFT1RQsIb0U6jDckLMwFlAw1l+
6evXv340YxXsWkM9cuisfL/swBreLFGszd2XG/brbwWMo3GuDYd4kbbhT38MFzyoTGeWVDwzFmhg
u6Pq3M4FycdGuJBB+YGmEAFI7Jj0YSSOfLFgvtAwXz+e4PBMV2pRn+VG/ODVHcys3oXZu/wtrTG8
/n8t9f+Vlhr7IZSG/xHu/ouWGi5b1ERvOerePyTWx4///A/rj9/132Jq9Q+wDUJzq/wR/YHOd/hs
2v/8D0PLf5hSCf6Dbtr6Q2n933Jq+x8ofoWpXUXUiMYd8j9yasEfqJGsET8iNGpr/f9IhPimM0Zw
ZkthS8vx0GeTqbQAI97fLlEeoEu2/lc01UNXcK0TgI5ZLQobTUTt9FDNDHxwdDM3co1tHvK0nwih
dcZsgA+FggPLgBkyLgkTsZs83jraBYCJImWfVzdj2znEU2WP3KgUbYO1KRBjsb9tF8KbUqSPVDYl
VHjMLHY5ksqRsfeVK+qXVFbZjriJfg2Bu9p0NcvW+qe6bcKKGPW6Ad6VtZS6z6kbzbs8tnuEhxax
gAicRgf9g+F717MeOlx29Owl4YBJBQ9TdeZe5YVG+M1BVNlblcru4Mr6oa4aEqOZlK8LExhSLxlc
SUtgo3OAAjEitXKj+2wBrhw7NFcpL+ith7WSFyMQ3QxkJ0zUtzLjD6jLCYfslO0QVhRw6qvxZKma
hfhVqdVwS9IlfuLCBDlu40fueTC4I3qYl9Cqy432CNSTsWuwzxD2LlnwNBCq3PVg2cEmoDfS0q13
mcUsJGeCvKL8mQ8dSm4VePhRlXydEsf+I0DoD3fAv5GiW/96gUiJBB10CSwjwQDrny+QeFJ1X/Rl
eYR8+2C2Vk9EJz9SRQii44IFC6YOgQWRZmbHQUmI53Pk/e+T+ae7698cCyaCP2v/uVaBqtimLSUU
Fc8yv2nihWEx9AfCeByMmm65zF8ADcn6AOH2LhDZo6Hzz0imf3cGvjFTln+th8jPA8Pi4Iuwv52B
GRzZ3IRueoSuyMwEFzkX9tLLhAtyoRX1fjLiaBOj+VyVi2HeaIZ8T+oJNC4E/Mxnn/76PCxQmu8n
wpPaM6G48PwwTTwaf75pY1M0Q5Y36VGGnAj0w3LdaOhE09Dux6KwV0aHVN5lhL114+Q05OmMBhWZ
XDyjSLZhuaO6/ezHUq9dd7b2ukj3X3+U6yOTtgkRa/z4x18ftL0c1B9Wh+Wx6HydRgcLiJKWki4B
df980AF3AB7cmIPWNdGZzXRoY4VkvjeQeMWE0pmeE23soXpxLeZJVcB9GPks3EhBKhj1fVTulKPt
aSkbjOLepVFGaPyY+vYWdDXlOwgDhrvrtIp/tQUpfKlokisIMA2v1ukXVOwzIxROhIg+RgOkie+Q
0OGE4kLl2m5RLz38zSdeLoxvn5jsFD4pmwktCZP65088JnCNs8QkraglX8mg/quriN5leAzVLK5t
rbY6RzBjChlfoWMy1xCdfEgvLlGeS/de2jSwfZ8x32PcZNYODY0NyZPsGjHqh57dHO31mXwPtDol
DwFdImvNU/9NlxYDqa5KruBwmLvc6d6qYpwPtcF6oACMUfneOgokYir/7+4XXk7fPrZjmsrzpOlp
fnrf7pfUajw0tjZy+lo/FLobOOXzbe2nv4iy6fbV7xygaC4sYztSV5Or4CD63HpNQBHcIClGANGy
IFxnDAbPf/OV/LtjsyxH4CBSZHR9tw/VFRlubY3Uv5oOZp14V3NaPBdsSTZV4z6Q+UMEh+Fsv14H
xBk5dKNoOgI6HjvtSH7otwZdwarsxGuD61XOU7KF2HzPZQkwtq/UumgxuVpz/duRplrl4mHW05WT
n5Ry7qrAqg+GGMxtgahsw+T7rkFKsjGCCOFhmV0haXmNpO/e/PXHtv71EeagmrAsIgpd7TGS/ucr
kRnvEAVuGR9nF+INE5U7AiM1aNSWmKoZUm5lb2Te7oeWDsPn/8wTQiarCi9xJrNDTpDG6m8O6dt7
RQLTNCXVqEkp42AK/nZIIFzgkoQ6Ooa+5l4151szdOW+zvJjjnfrGLYqOQS9eRJaOZvWq8+Rx3Sh
yay/O5LlNvzTbfp1JI7FLkEqzwRd+u16jVm7GrXBbdpGPszZjybES7b4Wsj3HYY16RMMyMPgamb4
SAO5KYqwPAAqItVsgKBtt95jqgSTCrQ4O0c42wLO6V+fLXuxtf3LMYIA0y5vPp4my9n8U5nWuSky
/WLkUdI4Z91aGlxOwsyoeDKEal4R7c2BmZ080psOZfjL62di0wZhnp0oO1NQfoAEjFaqBL6r4x+j
hVgFcE8fq+xOGGmw8SM22IWW+VbNGZAMYTx2XViti0k0hHRR7Sng+IZX/u3Z//ZaWM6+pRXvdMsl
Uc/8fkf2k5VEFdasoykhK1TQGKBcT6dIqWDTNiTA2C1SPcEuoYUbjuKMTBffnhjgNgWDRQ8MZn7w
ktj4m3vG+VZtLAcmeMu6rq3o08lJ/udT3tM0F7NP1twQ673XMpds4iLmXT89OCbimhHH7TpK5ovy
bWs5gSGLqQgWNIJCiFAUoQEvNna6m2ZEj+sQUVSUtneUYrIOc9rsZub4rjektyarlJ3X47CD7WOt
FOp+8Pndg72Mabo5Nt6KrKTt7xsW2O3HmEhyn2arW4Mmh98m0EE52X0Hcng3FQysEJIxhhNAt3Ux
1Nehaj98zFanpOvOuUgYuPd8j21yqJyyfSP/4mYUV5xqlO9hetApu38d6L2RzAgvCzQJX+QqnwO5
/+vL2vs3DwGUV7RHHh2SNr/j6ChX/QHUtXGQlB+HgciRtCKFb5754GnnuHd21t/7Glyz8vsc2bVK
d9gLy51rIdK1ArFn3W0TpTNCigGF5YQZy3qiyaa+KIkQzT8LW1Y7NDE//VQ3B+5ntQ40aGhBmYmN
c4iOqpUMjxJfM6YqbwmBkC+l/4DpD9m+uIYmmu7qWT/HQeiyJhKApnPYeVNvF1dzIyk7SJlIAfZS
Oy3Ph/E0MA1jQ/V7aLx24wzOwjLB7eSa6KcGtBeCe/ktbJi6EAuB54F+wSYPKGh0cGgTGv7IYLAT
+DVrxKo9WAoUcwlrajOgf3UClkw5yXIcMWHINeB9o4iv5Dyye3f0H63//7n6//a+5CZQwC5sEIQO
teq/8AJNnYPaSzlLUC1JcMub24SMQ4arHXNi8q1ip8UPzwykUuxyoWA+uCkzdk8V96FjMTn3BPuO
gmzVhFA4thft9q8voa+n8z8/GZXJe5x6Qyh+fm8KIkNwERkNM9ylFq6G/kfmB4TnmLzbERyRlk4i
BzT23eDjPichKQVrW7xOEWWyB9JoVaBBl7PH+n+mAfubo2Ne8O25rUzPU4LWwcEFvXiz//zcnlTj
NHJEqKpqIfcRK/V10CEmjT3S10UZrFH1TSdDttMpzyKbldkhm2MBUmZ56YVsrf/6gOw/OvpvJ8xG
KQM4nlaKQ/tWlaZ1idGLWIrDaKdi49hNcsnGBfuqjnmfG8/80g5ReH5NWme4z8pPnYryzS5eGCCa
DMnt+r1jrmgYYXYYiB84yeKTcqY7+d6Qo4t3010Y2Xew8cftEFZqh7GN+5rkJeRmCP96Jt0dTII+
bLc9IQB3tRfRUnFXH/kqb+Kx+SjKIr4B9lAempaYNMFOuwkw0nqcyV0YBGo9697eQz79VcdheD06
qEOSoiYTL6YKdrQLY8q766gwrkLNcfbs0xqp3k24XwDOZF1eSXvUhyoPTl3KH4USuNk5aDJXsRlc
tDurI2vvAcHHolEjHfqqjP1hbRfzuA/75jdfd7Ou2H7tMPZ82DWg6jSt+VBEyLeLzC3HknQwbRPy
unJORRBZGy+U8YNQL5zs8MbOh4tvSn/nDSgugzaBtEADzUtOWYj+sfz6aTAQCZLuSGWQR53Xm4jY
NLFRoqxPvFBf4cHO9/aIFMljJOHMAHeyIXRIz2FygeYk2ltF+uJZxngiNzpcDUuCAG1TDnpZvmTM
vKn1wHRob1OipLvBkjKeMlSuq4q3LzFCLm8ssoBWOvTDfVH77vMs2AuKfR3207HNxG+c3+LSpfGb
N08Dc6DJ2CsczOw6lneIq/asyOXmmYfg+b+4OrPlxnUli34RIwjOfNU82vJs1wujXAPnESQI8ut7
Uaej7+3zUIqyLcu2JAKJzL3XLoURXhEWH+XYRw/FMqWHXwR9U4+8koGCkZJZ6Cagg3dJBAvbD0ds
+bpdOzRFb41VYkxwSLCyUJdxurH2vcVVPVcDhE8HFKFNmioxFP57LBjLTk31IEeN1MezkeeajGMR
FXwFPaChLK7q04Kl33hj8CtxEMbhhswv9IAWg2mB5JRe+ivHZlKMGInwneB3BCHfuwgWyTqp6v7o
dePvEeDNPjY8gTikwYuM/3cjUUDSvLg6roT76SM91Pj2Q5KynRmjB0VVvPHmYaNa0a8kp+atwjCJ
tME7OyFxkukoMSxKf2853dXMigRRClwTK8t3QKCNjRB9jtiGoZwDNPDgpc6TZaslSlJTpw7MguYa
71Wm0agVURkThtHe5mH5EZ5/8YvafDJbcU4Ux8aegdm96O6qCHfZQIqQIEk38DA75pXYc8SxjjXR
KUBHxDY2ECM1nUuN6A/WtvNtDU4/x+juFB+RqJgOSrTSuQrTW1EwRZ0l25cdvNeMv546QWTgkBMZ
ENWmuoZiEu/EnzFEsd4sI9bv1jL0ciSaJouCCRFzAuJMxdau9uQ+j+LogvSD81iA5tOGbJfrF1VN
3pUaqMnKCNGsO2MYcB4JrIuvZvlLmZh+ZidyNzoPGSQvv3Qqw0cSH4KF4VysJKKbtccpeZfbM2GZ
SdxuwgTzUYNVxk7iB2v65SEEmFCAXHM1Gysnq8t15zDOM7LKvZj49jkMinifzurVwSuX4Fa5KI1h
CdAJoSAmejnJvASP6kUJfY28sd9aIAefDD1sxPKHY1Mb90IF3dbJBv0eNH2O3G9+y4V1oX4kh7Cs
usfA4pfLGRV9JP38jvQgRK8WiusctAxxTAUsMXX35Tjb70tcBlD3RJ2VzSmX3TBNSHfisto10q0u
nk20pJ/mzkdlxd7GtrPqPFkIFGtDml8tacurDG+RRBC55+jO8xTQnxBMrNKcQZ4Q1jJaCX7Vo62Y
0TnY1zNy0mn6PHdwKF48A79IN2XWWbjZDxgcTDS5XCklHyY/3VJocPRv50+nY+lpgW5htKM1Ef0p
FV0DTo2/rZrY9Na1h6MtDfWIIZansAyfVE4iSOAjLeWYzQmnAr8XarGpJgdPaXVw/eS1HHX3aAJC
2zi40TiP45nKx6sfPfJSFkcxYqwNsXYTsdEccXUgzjWU/UCb5FNQyJRuD1w1SZNrWRVnYAD7uWif
3IRrsO5sht+hq1nrpVp3mZSnYkRJmYII7MafVe289+i4r3kGzJAsvXaHfOWU5hkaaXd6uD+qlrgT
zTSItrkeuy3Oj2TniB+O7lirRhc0XWHiFiVqTFVmc50l8uc7kgR7FzxJKFlWeMJZwFscf8oqIAYY
z8N5zrLuCR9TvQokyA8RCfzh6qUrvWxXxDZJr2EHlk5kqNlqDzliJx4T2uH+EAxrphTFaZzh9qZ2
R4J1WJuHGPMAfpNxa4wF5beHz6XwijMoIzzZNF2jGiLiULXTday7N5Ag1NC2+iyGn31J84YTC6mQ
Qf6gE5RVWccLnMJUGUvXw5BYdDvWC8w8RYZ/pMoe6869VJ6XXcak7CjXRoaqNqN8LDHsamyCbVnb
LwkjZUecjRBvqNl2x8yot2NVBhepoJ3Y/sFpFynfXBzh+n/OoS8uiW/WxHucTH8h+ZWUgLgDCdYK
655j5NAfwgqMZvAaJpwewqk/lYYkWyhluzVNz8VMExAN3mt/qxqIdHY5dGfTWzSPZINFiSXgYjb2
AdsS8LTcFyirgzc8oAg/k+oaOglwaJpcQ9YMWAUxeuTRdJ5H0pgN8jpMgkc4hbse55hhXXuxfiRP
OcSFhatfoeEnAimfjefC6RKChpmhkKHUbgpCkRpf5adOushi9YyVL5uPDiibvc8MZ8U0JdkFZY3a
xRybI0qG9yAdf4zGhy49cpdSnDTDtG6DyH3Jl4EH6/iRqyBYpSGVodtFb8247phFV75/kEg/1lbs
iItVboMgfUkH2oxccpJNN8WfjGSbsc4Md7LZe3n/Ew7jSbMT66l8NOh/rzj50XbC4wrXfjcFeGU0
aIdJeu/xOIMIlQSsIPZ48lti4UsE/F5vGFhEAHNMOt4NffNg+8TgdtROu04468xxXyipkeV542XA
sRljnd5NaoaaOhTf0zaqhu+GLPk1CheMbvZX7OMj0lFxCJz8taM1siJE63MY8egotoHjiMJipYjb
pCRe+CgTCV1GRNlmQRk3yVcHMrnPU9AS5py1LG9VuNI52dxMBUjmscwUJerW1JhWlEmY4MeI5p/9
NMe3VrA1A8V6HedPC/PoNo9JLnLsWmEoJvlI+2W/HdvpdzPa0AwKgI9O856NHaHzWiI8N7KdEVBO
4CnYwcUhk878SsFltDkusqKTaEBd1ne0GiBq63ViaViN2iBT0vh0+gUpMv3kbI/moyU+VHLcLvQx
gH6+SnKkR9iQida15VvCAY6yguhQynaljHoTJ8238LDzecAdib5TNGCSq6po2WXePrOxRck2Kbdd
FpIg5QFeYXA3kw2UaeORvMMQ8e8aIePK90vAaqhBVgy9YdCW+P8j7FGqRyHWF4RrzQIbMp3/FbvX
o01cJcCFiUxPzcFpSFAHLs2gsLF+ki18bSejWPfINDuj+GUhqQ/jy+QtFPQJx7wwKyqFIX9Af9yz
XXfmOom+ARM/e3750njdAYH+W0+/AcQmTY425JDuIOrI4VhUwLzDmIUvpC2zigouF8Tjv0CAbkqi
iuYZdXaPpoheotgQxcfRxAiP3gIi/iHrsnoqg/CQsBRsvByjbbZ0A01lqX3XJC9NR0TEFLndlREg
l0Srjc00dz8ojtiylZuDAg/fvNRk6xTVHvALRqjlRi28+gDb3zoFDoRAlw/vX7jf5f7hPzd3Bp9P
83Sl7v8dI7WFBfDzfj/vDrW73zFkfPi/97l/PLVmuqxC5/tH/9wRxxcpV9q8/PPhf/2o5aHHPIgh
fidRdBDgdzFCZ/umLXkp/v8jW31jzdv/fthJLqxfxCX3T95/z/v//vnOf37Yfz1KHFovOHSQC995
/fdfw8TMTyGf4WFafpf7t//r9/uvh/zXff71xP37qfnncZaHjYfqLZQ0o6b4ivGF+WxvlkdXSvXI
VPigMtQBo69/hmRbUqsOe40NF5F6Mp+Mzkd1q+jso51FAseKdo82w8+rxpsdUOBn5fhZJoRv5elP
lVfkVdIGlY0LZbHfdU5OPmifvI+99nirD8HW7In+Toky2gqtPuKkCq8+ZIPWHCOsLEnF1kaebVoi
DKzyRq6ErW7mnINejozy2EXJSQZNdamZvXt+c/GCsrzZ4VF7QY7KlyMYB5BkC3VerDzL/CuTMH7O
zO9uRBJn5WDHq44cnih09C44zhX1uaHnnxD/nnKdbNGTrYUJltZD2NzS7dvYAasp2XRXpPvjsRDQ
QrrRBEBmP3XTMoeAaL8O9KUHx9CkhUkO/Oyv24kgMlSswx6q1D5xPIScBb7pSa/hh2LYdZCyBcYN
JXJLi6TaVDaBr2PjMyC3D7FrGM/xtuPEto5rJ1q3BnbZFh/6VkYG080BZbuDx8Z8SWl1b7rZ/xWo
geQ4O0RtDrPYG48eb52Vb/0uqNksm2ejx5kGDbWFj1PES4bQFeGEvfYtI93rauiuNCaoexTeztJ4
KHUbPhrBsS3HK32Nn6ZQ+9ocNnGOfKqUnIOSkWgEv3/L7Ci4JGG5SzuePTucvhoR3tAO9vsuE3Ry
S2Onxn4gXaFbWPIZhN8+f2qwF6z8OPTBvU43p2BBdWD4AuvZKa97GCu3gBQ1MseyPyyFl8tTFCKt
n9f8trTTAXBfOk7UjwG2xbh98M0IpMJku7jEMKTpOmj3UenoU0yQm54nGN9+CCWA7mva6GhtT+Yb
KXVkQM9GephBwMHNZ5LjEbOUF9NK0HsAvE+cZtdghpq645KHYCdMMieMzD7x1qtyYA+cjAHYmAme
4F4veoankMoLMNqIrGHGx+mhEelvoDLVriSZN5qyZK+nBT3Se8FDgoaKAE7O5lmBjcJPI4zizY0/
TV5LpgkVc+UHI8Nomvp/ZIHAxYjwAVrpQBCU6w6HIcm2SOerBl1lZKChJhHtKFKNd4M3VtDG2Yuv
fzumNI98UwJWE1ROuXhvau+HwvlEAMl3Nr+gGiwOeINp4NvyOgXrRqXddkaMi1p4/uk6VJJVOj4W
VfSax85vpkhO5wOu8BdclXEiqp1fsiyig/IDA9AHFM0mRlgeRq6Nhj9stmx2n3qACxcsznX02lDp
+vbRzvBD0TkC/ZDnl0jU26RjImC6Phsx1N3V1HZny6kRQc/fgUnrrBJbu0TE0OG32JFX/QFSBWEg
vkn2TedVyvxpGQ9Mw6jZtb10Z6fyNZfxxXW/cZVHdE2NWzeja0lKIBz+QvwoJhyGpqnhE8XqEZrW
tC5gefHSNuLQtu4P4GAsGg6IBuFCKfOR+a+tEQWy3fSfUFXOvS+QSNrzbzNbxIPTC266ffp3iGIB
P9k7qSGUAITFX96A43rUBTVE5rwLH9EddT4KdgdBv+FPu9C2cJdDGY9sizcgUpSkIHrcpsHPMRlT
4iRoz1lFuS2+qTF0H6dnHFCn2Suw4/YI8Zbhc2wRk13Bm2XBgJEOKTxP30PTXjUW8Q+YMbN9mokr
Poi9mmEkOSFdVEcd3Sl9NYBkrZkpxhu/RfweGE6576DPANKvSYBDpjRvqsyq10Zp+9uhVK8ZbQu7
zf6WRvAUYCYBrO9oGBfONn2WZdvuilZyjUzFU5mX18m1zC3DAtsXv3vbtray7y9l3H6EEx6+bPGo
DWP52hDFShwvhgj4awi0ot4jI6VZcCDFzq9n6hkbS4lDM0H0W0/wY/JJ1jcUa/HVMB9SE594I5lO
2OPPCNkEZl241tMwMbqe4/csd/5Y7RTt5NJ6mmcPcSYlBUAj/9nuk51P9qbGTeO2vn2RXAFJZ3xL
+IWr0f80uooDC7bdq+phtbvuuy8Iw2shCZntGts+oYdoZWNp3Mw2JYJWoKbPFzc44V4k6TE7S6Ju
2BtV8J4sNMHWLL88Cr22h0pokcuMhoV22ai9V1ghBxFBD5BcofkMv8gDsF2ntQM5ZuQ8WzInrTN9
MDPw8AWC4XSIfiYOvp3cJnF1KOprOrg/yC7OdmEPTH7y9zRFP5Xo0zMhAn882II44xJChzkkplG4
lk1GRtgSYBikvDMJ7ITUZVXtCkFecygt4tE5bwTpBCtukNVO+SfMxOjF0RJvKPNb0khXeZpPl3Gh
XoixhhrV9s+WR0+jdYpXOewMz7BXNqsnR1WU7oXqjkVmiXOXLEc8Ka1TX/evTci5PgDMtR4aF429
p8x96lDxs1WdTAnYKksnzoMd6TlZ5W8MUxUHt4//RujYEar4e0oRluWRyfYsIWDE/WLdpJu4WjpU
oxOVcErYOM1kOuusPNSxOjaEVjpYqVk4PVwmmypHiAeN4w2Vdr6uLIKy8YTcLGcCuaBoCtu4uGuT
bh7L94g5HGJlTnSljbo3wUam60Pnhf3WLVFq5wit1XKRAqQvtvxEnCgQv8I4pd9WrpwgPuRZUvLE
ZhiWBGaHYMJNATyIHFOXDgjNio4xDCwYQmjb+A9JAiQ5dX6wzawG20WQP2fo/PeDaKYNTqe5tqvf
9MWLFlgdMgvyXxjQfkAz+xgcPJForCmORHs2FiN4BXZ/Juu6RaTvYkJ5xP2Egcbwz1xEv90amyJB
IvZpItoCO6D1YIxlgrsYrDNx25+xSHfBKcbCdeC0Q6NONj9KqfXWqpslozR7aH3v2BGDQlRGOO6k
D1jPa+1dkB36RmWnDQc3TNClCX0AV/WUlOFhMqdnHe1RzxlbSfq1l3WK4wy+zfQH1jYMTdu0mXh6
xNCs8Ck+l32oNp09NKDtnfc2HPHbyvc2YZxNEMIHrmlrZ8yPgxMBPrH6q5lQkjhlf0XCdzZj+4bJ
iWdg9AGOJY8elz8RwN5D5iqiDt02AnpIv1PKj2jwNCubj0/Ywdem2RpbzmO8R3Ar9HreuhLRmi8q
dRLxpdb9K3OCbB0YYYlJO3uexa3vCMF1BIqnFiDuypmiDc7MejVgcp2N7oI+0NkqrSi5QrzSrtc+
RGaTXIkYeh6EovdZ049k8i6MR1wGL6X0+tPdikPrlqZ0lXrxNmvopvzzyUExXu8QB1l+zWAJdOeq
NIyGLbax32KLGdUQG8ZKysxiIoNtrJ/rajM4NfBX0DDZwUv8bb2ETN1v/Jh4DSehdMp6zCTLjRfN
9SbxodW5g0lC4nKDkeXkz6Z9AFAF8XWAb1Zj24TJZZ1GIo6IICEJqx9leh69NxJjmBMYxfyFOpdU
ncE/iCU9p9EdCjS7vkQLNfh+Yyw44fv/2K4IsaAhtL5/DlaQq9vslFtZd+pxvp/S5X94XBiiijHu
9zWYKkdO7SmmLXUipZO/8D8f20Pp42ODMYuX0x7O7pBhPW96m84PZHKCDwAb3Ynh9ogBZtUH8YeV
FxFy+O2UNVgalp9Z2Ynka//341O6bxK8BhxFMk5pWWflKqxmWFqz8eIsMUTyi0EzCvrl6/c7aSI/
ttqC9jbbEQt0Lw3gP/kCxanctddw/oh9s9kWgugZcNEEUjp0Izo1gV5MXMw9abWuWlIcYIIN68pU
RDhUlBW8AzAGmMtNLkvcnQ+wqetT6YA5WM0gZ9ImSo8hKQt72kGHf764nN95IRkU6u85sKErZnCB
T4TlxHeYbLdj2P2kl/Pn/SZjq9ho2lYra4l3mlII8yVMLNS+D5lXokFtiNSkigNOFAOD1csNJkMk
M4zL+0OX4XnuJ4sMGqrt0QisLxCp/TFI8wNabpgDefyz9Vpja1e8f/u+3A0TprD7Df3sjRh8SuWR
wKYJmB0dDZhe9y/e/1csH3ZBwySlD7FADQw9EwP8p7301nyl32XRMMppoVItHRwrIfhjeKs9e6KV
Bukon75YAbGirhBAIaJRBb5n30IuAKgRrsXfuObTsxqfiuCcR+Y7YB2mmZGiy2u+z5xrV0hWb5a2
P4Ql3l1FWk4PvQMK3HOUqt00axBI1nCkJv5Tx9TNP2J3+IQy5qLq46GJ4Hn0jfEJBea7hNOGXOdN
e1QgBOxgFeZni7bfGO237zg/EV8+6c7jsNmYeo1m6VgG1dmgyb8ORlrmloUpGKqB4kTJ9etAS1El
JSOrUg39Y7pgfuZQt3zqPzeSfhRDhyE5VlO/un++8Nt2b2Sc2Zev/euuabG8+e4Pef+yOfT+ttPO
x7/up8Iloez+yfv9ZukG0MKca52XTIWqEpLYZBdrRg1/8e5cnQK1Sxumn3B90k1Ht6lsFjAoFcDK
L8P+pDpzExjnMouCc0ec0tYrYLTAwVgzF3wyZPAYwT5BZAHjpSUebIx5QUqAdKmKnh17mYS5xi7O
CQOwMYC6Nl+SAaMNlQJc033jv3DJCfPvgJ3wsYGZVOlx69bdVbB4XDxcyyORM0FOGHOosmegFUSg
ThQ3VZ1nJ7jGZy3JOneBQ6+7pXcXF2TVGU3/3SLz3NdIPjFhkRZbW/iv2leO/T41Xbt3Xfhabm/u
LDTKm5LA4603iBeRtRq7fkzRHbEXB9QYE9v13vYe7A6GZtLKm4ar2koTYHhkHTs3ga4VAFbMAn1I
OLJQKqK4ThCZ7+lEctbvxV8fPvoph+0kcyZJmZ19kg5Bi8aZtz57/jR+mCJQJ/g6P0Va9DuiPH/J
Irj6nnzClHTz+vi341bmGXT2Jo5BOCXqbcytvZlLF+MbfkyT4neS+94N1JHj7FvZkXI81wzqRDn9
rmXw3lp2vGuXQYCs/Qeujrc0TNAbiLhflXawC/oEW+34yWrPn1gfHdviLJEkrwChb76LyIl5/1xA
dCpzrrN+bHaqJqE+8edhj+Trj/Gbc9ZIXKL3KrwYUGEKrh7vxCuOk/7kOtO8hnGdgNL0/zb1CIZj
xrgnka119ok5Zhka6II7UBb5/OJwWCldiwir8sP2nF9+Bel0gXSvmatN20UL3TON1T6/jx2li5YK
yu3AEGnAurtPu/JGq5cql8O5nWxHwzoMcrhUeq53rgEWynDU2jHTGwEVP3w7uY2xumWIAUj1G6BY
EhwH/hbndtjSus43rmFucYtz0ty2uXeeGhz3NsOrHCWJRYYWDST9GguGwKRS/zbsmbSg1jhXLS6v
YLjqUn85uFdXiT3eYN0/dR69it59Nkf1kRTqs0oSzM/6kNGzd7MGf95U/gh89GeQYVa2wWXhjPWl
rqqfvPpkQDnxEwCxX9RaM/Dy5GhN+YWF3mSu9NuT9WXwxj9aOH8GRvIs0D91gaBNugAB0+E2V2WH
V1IuIanWxS+n71IGf7F9UhC7mGY6k6tT3Gz5Gw3MtxLeD+sV9lRGe4eFcm7rX5Pp8ewnf3SQ0zwD
7LeGJPGQlPZXPi+tAIuZhVTvU2hpzkQZYoEg5hLt6VCAQ0Pg/sX7Mt1mJjGqFNwPU2y+94GXbDJ0
wvThzV27PA56EcDCAmPrpPOzHXQvIsD1IJkm0jop124EtA+tziID9Kn1oPGZlcXsFr9AYc0X27cZ
0vOL5xLQCTCC16ztm301V4z623My9F99YVaM/j/SIM/xYBMVLcjUJIYGShk4r7xrVr3hPibabvei
smiDtvQo0JCLagw3o9APtsIdisAgm4Z8r7r24mkGGxyuH5PYYlcHFY1tyGnfOpq8Xuxe+onelb+s
WZYL8z5KjmbigOwLYlprzq/RRIZjZe1mCkSyseKB2tccXgOZPY9yXAHaFLpZKK4k9lUGrV+cPKxW
vAEBhdH+K9uD0REbCRELnfAxG+XTYBs/ozB45hkme0Gzt6vbFLP0lM3WmGDTgiM3hv4RrPmpjt0D
YWgcGKxtXY7vNJhs3/yL+LkaQiYEfv5c19OL6uePZoQbForiBMTlAuJxWBm8PMpF/yhoYIn0F8KQ
vLCf7ByLit+H38I15TpVgGST0d7J1ERR46p1U6VyX9k1KleJlORnjJZuFaroxzyaaksIYllwVSbG
zQWKQ3wrghrmlYP9TWviPLtYlJyo+QVO8cOhr5M10uOU8acZkKF1XsTsyncB7Mv3JPXemFrQRBvo
IINd/EOaLXumCJ7gIeyH9isyI7zCvvlglsY1E7ijybLTZGcGTAoRxIHNc2eKhurd6Nht67D5tUR2
KWq/BUfc7lQQiZ2ksb+eQo6njvxkmOSsxyxoDlgVsHkpha7NMqke9HS0LPU76jm/5MN86zzIbFFS
mhtkMzTLq78mbVE2V/UEW4eLEjXBlLXYYZPXWf4yUmxHQ97xbun7syANccXknv5R+VJ2AuNYi6it
TggmwP29zqC7TLGfXtOw+4grcNAgEMAX001dMUv+FgwFDrifQPeWgJ0T1hLHYBCBMKHcGDjdNrPB
85lBTkMNSgt0tuxLPdNnNX3A3CoxH8JFRm820SkO3IdAe85LO0EOyVHq1cgrBGo8Iiky5hTelr8S
3c/SXoLi9SuiqDm3s+QpHvGKDNG4n4e4PdgcxIjWS+H42eQNRg3y9drjfEk4jWD8LP/mYjwUIbIn
ElNYXy2r2fhoGVdzh7SKWJb+lEL82+mgaQH8h69RUDQvfZbTQnGk2lNupttwAALm9nl6rtzpqWWe
dwmd3r94aWvt8JYQ9E5e3kWUYbOJhXUNreI7Vv58ifBRHDUzsTH028uw3AR12m+14OXFu+edrMV3
MuniXGta5GYzV9AAOSDm+dJZWmIAumIId4sNcypKcaB/9uhlqOfuN8EA9MkqN2Xrhvvc9adTKm00
QbT1Y28EnjWwiQoHfNGYS/pjbCUP9xsxodwzQpTmznwLGNyDdRgXVyKiT2By4WUhWO0KTy8xrWC+
FKpfq62di2YzxE8+QL6oNay7QZov1Krqxccobc4vgUsqamG61tkbaovEEKZfihTP117ococrgiox
y6x9kPGWi3vXeLLrt3io4QYsH3ixmHZimeETOLpSjgvhyeLy2jgWiu5cyvkhmRP2VY9qpjFBLYQ9
T49nVc4lUdUf6fTp3rY671LMOKtElx48JnRrr5Xz2kwQ//iR/RD6GtncQESDl2OLKOgErx1/dLZw
hPu9BYF/1WeQQUeFd38KDYbrZc+jKQbDc82UfzLpufThgw72o90QqGaZGyvroQu3TLozEEGOEjUy
PEXKyujxmHtoWOIST2xx4OsRM1oGmQO5NnDmDRwZEjAR02AeImUfjRCLUUI5UWQiOw9asWHBTg/b
5362ExqBAvoePXNMdAwxZgPOvztsgoTa3RtQ3iGP6TdcZg5LanQwdDbzJm0nBKPbvmVnSiXfbJvx
zuMp2zcejXijoa8oZR9sRoX6AvEAJkrnRAaqQTtOUiv6J7Jhb1CujoLGHxWUAbPAeg9Mzh53Q+/Q
OOnajCWEIk5+QHTw57GBbp0g2wonnght6a6xbv1rkuliP/fdYzM7l1mCXNd+95Ur43fojA5aUmCT
8SJvqcG6ypInAr0OR9coPxcV5mOKwHIVaFaYefh2pulhVhWASQWKKgS3Q2YnWU3UcHbNtllhakl9
Y+t2cboNyile2A5/84gQ2p5uHhIn/eBn0Xn5N7vsvpkPTrAN248EkRhjzaQbAQhF1mszpdNjMBqc
Pln/bVhXekq+YCM819JYaRFHCFlyFF5k4bK5EhTA7AyYE0u1UwO5QAC1BucAC7YfFkJY/F1kcFVC
e6I1MNXzNUt/FZUbkpxU0UD1JPzmjgBXp0KGmUZYig3PveZVu5DAsGTHIU2wLj/ReAUgaGcQV+Ae
s4KazMi8D1wy2a2Px882ovxIhuFQxRzY5jG7hBkoWFU6BH0Oi2UaNmFIyeQJUClxbsdUM31ysDUn
66wktRM61s5qx+hkewVXpVn0z+CsD5nzO8rDhBocxbVmtHqOsuQ2uMo4Rsyk+1iQrZFW+JQScZaZ
DjZ1ECPAKlS5LekRLu9xczvYtIbnMG/PUy92bcWGMengmAxNdzQxX2Wuw7BHzU+FKG5JW3oHkoBg
E/kEyFZuYwDZ9x/ZD99M3XxxCcH7M9B6BnMXHv0lz7qmk2dZ9bvFFGrvDf13lWVkl7vpM6rixW2i
L1MG23BIA07B1BeyGt87AmFmb0R1wsxDezRnPSJXEki4ay9jQjLPP1rVDbQV3Ys0sQ84DScqok3Q
JQHpwUqZnXh/pfTympsL9FWTb0JAQ4P7vHKOw4yUJn6qGuXgH3fPAWAVF9EyUwn3o0ARYbsqwGGi
MHRXzreYhbGr8oAeOhOJbaqbTRT233dr/P0ZK6ueXO/0McGYFElsofNb4x5M8ICrJvDPkqd2U3W1
3NQOJWIhoHDmVFYozHF/pj7z8I4mReCQURO6T4pAlfXdQnE3+5lj75493uDryNVLbqo7H1wU/Q+N
83y/V9d3KDRDPK1gChB7V9QgKpEooJI25EUnstHtESJYwd4fvXCPDYOqIAuIWZH1JmxhoThVdvVN
5iYt2dtNTrZSiDjuWofS5nvBC/Tt7m7NNGPjO57KV876zMzm5MDs5ZyLnGITN02dfydjbB6ERzNY
zmKbu+l35SBiRdICuX7x2gvl7MaRAW5VImGKuAIgqHLunPtqn2wX8su6XFACGMAxaSLTMxwXz8IP
uxmxeSMb3dYTBL2IAWdQYZ6L/a+CZtyaE+YrFBrs8HYDArGNjoXNM44u6lRitFpJHLCDh2Y2LV6d
VvOjc6zG9EwOTqNug03FBSdcMcpCLRl1xCiH0bC639MnbfafJTV323IdO9FXpqLXuJ9Y6ZghIV/j
tDsQmDOGxl9bQaMuW6g4amZCk2Og7rCGoLOCG2zQu4IW0+LQkVl+Ew29OGus7JUI+Bl5m22SBCnE
aEH9z9Qlde2fvmA9gjj/UCdU1CaQrdhinU+YHyNn5FpwH43R4UWy3OeWN8nEbxVI4xU0aLhusumr
HziLERzCbpXyYjsQ3JIpozAyUJlJuVmeGYaRsAcDijupIblpFB40OPc+4kK7LILNIJLv+34yt0tw
VXWcspuy3F8A2lDUhnzLvX1HJicHwuRbU0vqSn0mM6+dqA3QQnWFHRoRClCXhdr+6Ai72nuNLs9Z
CEaow0Agh17vyoRDbmBRzgfFaLx5Sa9Po3AOrWk+zNKT164d+mvNzB2EcnH080oflxrYK8b2Bp6a
g8PkfA3x6NwUZaSprQ7DX7E1bEvd8n6Z8MwbZm3VhrTy7FAN3hchvsX5fmOo4UeSGDHJ0o27JU/g
YsSDSTD7hLxacAg5A/H7SEYSypGNWNdJm+khmnGCs44+M2xX+9kynxu393asJe7ZHqIzYhTqIfg3
DUf8Qxu0P8JCWOtWiqcEDOymn4zt6LFJLm8qcyE6JIPzaZAUscn65fmjvXZyJ5xpDmF1Dk1Q/sqL
Dom16EMy7TnN6t5fIXAyj31w8Nsi3NPkJzEQfR+wQnNTjGZ3hBkI4n6R3YpB2WthQUcYePUoDMhg
pEwYl5Oa1VnxVjKA6WtGf1yIMXT29DNTKEFzHzcD9eOTmxMEomMsZfOmw90jyUZfLEC8l0bjf9g7
s6XIkXVLv0vfq1qz5GZt5yLmgQACCCC5kSUUaHTNkkt6+v4Umefsqtx1qvrct9neWGYlEBGSy4f/
X+tbtwU7GSQObJoyN320WydHhvOJw85fuYQ8sxoO+L3QDvHeynFZ1IAqlfvcln7NMYjtUoi6J2+q
55qd8bIamIOuExHlFfBPwhIgoFmOg0xzeNjfp3w+jXYeZ/8YfnjF0+/Rl6B3z+a2WlQDSDmUEXvp
0fWnstaDeb2TOsgSFYzVTocSMUfCrHrTRtEBB5BXYzbumv7F0DBcB2zLCNyk/s3xkIilZZvVB1wv
qG17FtXrdXLdV02hTbONOZoRx9D1DUPQJ+OI3ZauwsvERnDF1pW1HgaKAekopom+iRgCCFOMTwh6
w4pncqUVNm6sDrGErwI2rQOFTFx1VBR4VmP4TiBaE2oGTFimwVSTIvdp275j10PTISL4yff2pBAS
zVdGh9qL3mfzf9tk7zJnNCGkRextaJCdZ9u53z+GRvs8MqzwKEFS+TkE9Zqmd4LnGzjwk0GKJTNW
Cst7mQP9rm4J1GZ99PexEb3iom9WucKIBhWCbQnfVLTedpQOR9+ghkKd6p86BnaqZf5Kr5nyg1s5
Ee7duOpE6XpceuBgSNRoF06IyAR9QDPj7LkCWF0M+cA5/lYLMQh6AMWuM3nfbHpEEWj2mcmbkQNf
yrfbNVs+DCKUKs3kXTTj6VpSx0ZCMD2neGQSBSW4ZFxptnvjzXVKpvZpE5Qz5SKV96XXnWImmYUm
3wlprLAR82lKXa4nkNWVPe1k0EQrh/I5WUDcxx9zYqcOmpGqjVDJO3kzAB8tzDJEFsVmbx2zBAGF
owQppjzt/njHmSS6rehCLSR125e+jyrcIkW4yTxgvRLPoa78uZzRfcYUdHYV4e33fqF/DsNjKArz
jUIFiud8mm5i2012jjXVyxCz+kqjQFXosE2LqtjHjtmdrKHfy57DnyA19gSLGIb/hM66IDZIEGWB
mxdCSo58E20/w7kEebCoPAJUQpWtSKyDqq7l705uAPDIeB7nEVIb3Ucrxotp5ieYAreqAAcS1HOa
FeuuXtt7at8ccjqDth51ZjWPHkevmKTYJerzTDCIlGWWScUiUo5HiifODv23CXSYl+Fzdu30ZZ4P
eU5QHXgE08TvkRc8FWl1zif7tR2j37PM3UUqZ1ZLwLJR1SAigRI+5ODHiu21pagQWvFc2c/Y7trz
Q1QNvFBTUNibnNkKKcu7sARqjuKH3Au2HfhuyakdKb7pzMgiA6meebvrgh1wttXNI6Y5IpsIGl0l
NDy65Ngfzdp/L3V/n9oCd6C5BxmNPastP4LGZ8wyuPTOeRp8+uTkWuFnzoUcFySlAzTEzDLlLL4E
4LGNpZHC4pe8u5ipF+EkdvOzaybNtJG8nUHzn4aW6a7Wk3ShaS30Q/aK3bydGCySYSvcyn5xF5Q8
DHqOW7qh1O2E9m2BDm9xfed1j0s7cUdQ2dpj19sa7Xjsb+wiykncmrM3eJxYCOAKN4tWMMlFeK0G
D5o9w/8Koro+LiF4SgwSJw3tNLVF7m+ICaHryDJySqYlwL1rDBvP7vyfeR6GRV9bgC9ZVQr8tSsJ
+KMwxHIc7VswhVwF26uZwCAsx/aUb+f/ro9Irdi6+qusRyqEZKgOKu6kTcd0JOUs6Eik57Xm722Y
4MAjLYoQ1O71uFN6urk0LZ6kLj7hiJqr9Cw6UU6ohG+1aKgoh+Qa3RKXybbsGBQ+nqbMrbl5kjWs
k9m7Ka1DnfrYx2ZOVhLnu8yjogiAHoGdy8eeRDKuR3l0fPhU0Xy2lxpg2cL5cEpOKoFkfY4oQXtR
KbaZRvIjO5/nHoi9VnO4Y/STe4Zl4GrN9WGzM4DmSiHhfQERfVXDUVxmbBE8Ajo84Ec0dzBkaMp6
rEwnXiBvc1nF67lcQUgHwPNqXjYZHAWe9GmLRUNbTxXuM8j9jLm3gjsHhlVcGow1RqydIb6GSNkF
XVMbSCe6u2VQ2/rWAFa/It3j0VbdczufsrLaO7Y9+ThxyDLt67TLI3Wf4O1eZVP8rkwe+tp2t92M
e3VTtrUVLg4MSPUuROKPxnJCUjIJSsbzeFRXPlLR27zbr+vcjZeOQoOBgn0odj18fvaN3LLBsh79
qkxuvdH+zOQ7GLPhlTaoPkKndHKE+BmaXpzMeziX46Ey6hT3sy1WDtFOS2QN6V1C7QFUYkkRxvXm
WDJBD7zwH2nnLHMVmSt+xQajMPIg3HcGT9DeTrK1EsMl7cZoJeoUEc7Y0OLX23hJ8RAGN/RQXRnB
SZuYsUxvfPItNFE8/Lg1CJ3yKzHt+qa5N3iPx8RDyDY69d6OVbWpx7uGiteEbslPgmeRGzVw7nqD
Dsfd9iGuwamEpwEzwoAYjtVU1JvW6lhjQzZAmBsKuPf5tBmq9h7sEaaWMc0eDAvlTcH0jZGGcErb
7JJTwwme6Eq5IlM6vx84LT5MCDg79CQ/kD7/+0+MguaaZ/5RYEuLw6j95a//8VRI/vd/5p/5r+/5
80/8xyn+4KxbfLV/+13bz2KOSW9+/aY//WZe/ee7m4mAf/rL+soVPHef9fjw2XDy/2MO+//rP/6E
CT6NJXnt33+n1Ux5rq3pjPyRM2g5uglO47+nEz5/1rLI/+pnfrIJPeM3es7EqJPnZrrgAMCM/WQT
etZvtmV7uueCZbnCCf8r6t12foM7ZsPwcjydkg88l59J77b5mwfLUPAvDnJM3PL/6z8//v0PAMGP
+0Ys/c+//zED/Rd4FvHHlN7hR1mWzRnD/hVZ5Bt9B33dd3ahKz78DqRwfJ4MNMlJyJz4hwvzF69l
zSyXPzIRfNeAgegSVG9BIQF38WdMAwUBeuFIQ3bYItON6XfmLFzhkayseE0Kba3/3iBlJJql0seT
yP3XSiOjRlL5iHtgrJ48EIUGep1u3Eq1uJkGrOB2GgqI3vEl9vWnMrORGmGlijNHrEpqa8ANG2au
1Kd56CGrceIbtIE71ejmWuvHYt1r9f3ff1DvV57H/EHpefozdMVAvT1fiD9whKDYZRQsMSiNob27
rupW4qerLmYdIkgxNZBKO7H5YevZVxZbgD7qex2dCIKavEQiSHh4IHeRLr/gQt1kWa/QYgQUoWtn
TUKPhL0cVygVUUYVVJ1qabykXVQc4AbAv90D3Nz3LlPDFNq0Elvr5IXpiRkSEaG1JoMevaepF3QU
k+eYKvkhmyLkY1Eu1bKMEBbZWbTKMJOyERa8U0z2WMjmkNm5kCRShHFe2L6O1VxNp1cU+cYlR2PL
6SWSS18ku8SnkCgsy+FH4i8jGXewje97eHWLqLGIyJwtEJ9VVt2nevhFr4BNWxo/smVemYptPx/L
x/qYfmOzG+KF6b/3FcAvSSVg9Q/36lcu1XyvPA55hiN0hyf0l0HJjra0ZMt2jOIApOYqeEqs9E2w
xPb5MMfd5gExzl1HbSghiQ1rHQgMtZpcZ9doAGVwC5J+E83lXX/ppRGrnOeuA2XOtkl1KKPcRZvt
vw6Nmy1N23SxqY0EMSSStO8QuxpdRPrz4cYfz8YLJWCoOWH85SSioXxGzBS6bqrFBeO+6gEsKyXW
VAreswjniFVXr1mU3yAJJCAidpKVH2NScNKjNMvnTuX3smDg0ZXhhEfNyUjfWFTvA4hwG+dQ9Go/
mi4Q5ewWfvxdZ7bA0znLyIOls9tue7rdfAPBr9xFO0eLGfnirBsQSgL8Iwuidu4Ex0XPzp6GJv3y
KZpzox6kYMT8w336i7nDBy5u+BDlPIxRf36kGtvqutFTYhdTLVzVBFWSe0PlxMAr1ZqPrZ2+/v0L
Gn/1ELO9sRwbih1YmV8GhtMbjSwNXtEarGPpuvcT4IqlPT8Mbt69lHF+a2kpNSm/e00BeC3igjvs
0cFfo2res8R+UagNq3DXd9/+/r391ZgVuuczWmymGGsGPv1hfjGNhrhh4s53nnkjmiLaehFvjZWs
QbuDZKibCzz5JP/hHvzFy9q6YVuO51uU6exf7oGoTXMu3Pk76WRfg+M/6SXzgV8kX02FRTccUtDz
/tPff1ZDn3/tL8uGY/KfPXdepv5tjUpo/ArFg7u7FtDi8C5UA7YYld1cTyteiQTEpoqxtC9B4z2l
c+DZ9TBYoJ5gd3WUpDwtIWMx+0dyJt4cq2SuEuvpuI35NRm596PwyM9K6DDxRoiqpr4FykNC8EPK
lI3xS15r59x2DzmSi+XokdCduniqed11NpAYTUToJilVy9i8d62C2He36WjJyD2EFsQm1pHkddQR
b+GIVsTLQ7m0Irgr3kQUa4HqyvXrjxbHV5kqLMjqDkFBQM9pQOJaeW+t4hTr8M6wv6fAdjk9BQIO
p+3bXwN9DgMq5yohdm0Jr2Ttp8g25rhIHE74vwnlGKYbO2Qx0Oc9N+6PRYmawcUcEQ809ckKerL6
4tIZ8/eytC7EOD7Q5MyWFdpQTlniyQ558LAlkvBWWa/uOC1SOhNLZ+QwqSrKv6bY6H6U7moO9gin
UU3YIWWnWv4T7sm0f0Gz2jyXOhYOxzM9mAjCmZ/dPzwAgRmA2pnqYYdpFbGttUlyUi3GadpqQVOQ
MX32dRgtkVGewKCjTmi906Qgi2RE9o4Dx4eefoRPkplOwkng09fwVbfIYONvZMJCNDcvyN9dqk5y
Gtc7NPGmcemSxgA1lFZL9HtM6KsW7wPJl73g9NUB6HA+Yi+rUPdMiK+luXR8Utdkhu2s8GANIQ1p
LHLu0iKMCDIcvzCYHTwzxqfmiPeC3nekHkTBGSLuDRwCDf3tFEBNMYEW1BpnGQTj01DidmLOWhcM
J5yDcTk9Wnp0kzn5g19xJHaHGgMVgUyL0jBfRUcMs2l7G0fmHrg3AUoz0VYOKunl1LHFogpHvo0R
UN0fN1qe45TttRcXJ9FQR+PWl9almYpvQdE5y7pxXjgpzZWm+DFJNGqwJOS6lDYTgNB+lpZLt9Fu
q4lAPwn1qG+9M6/bYCUSu7CraUH746KK1KOVlDt8xmtfp2DgQg6BZEKrnSvkZVyqGfGRNfT2+gfa
sl9jFRdbWUMQKmkNGqVIVkg+JTl30TkCqoZnteVknRqbVHDqyyaTn0VxNQQmq9M0cNZ0V9lYAIPX
HK4e+nK4FGJP5XFHHt5+GCQjmZ9dmpj42Zr5HP4J/mihPbE7NTa2Eazwv6DBMyJ6MMjwO8iFd8iN
4k0/oVtPk3pVJVaxHzyq+DlAelTpBeqZ2o43KrFAm1qyJLw8geWcmsc6Jz+tnBdnCxySn0X0vGD4
r1JDvo4O2rqhip6nMHtMnOoYk8yY0DKnkEmbPYmjneyqXQZBtA1mp5mDgZfBgD0QSRBisMQZkJHh
lSS0hNGNusscxVmELjh+japwQ8WlNOqL5HFFg2WdI+Vp+75Jj0aDkTIHEj6b6llK3C1qh2encm5d
mMzrxqBiBE9wm+usLtVQMQuaUGf0SNHVG1dOEV/ydDgmBhRFVeiU97PyMpiVt5pE1qzFQKlBdsbW
k2a9s1PW0ihF1iw0jIuk02khlW4/H5lRRoI+MCrfFXF5nCLrbuy7dalp32UxnNm0UnxHtx5bJrun
AYKAEfTfejN/CHXuv6x1/ejgMmg8LKU9O1SH3UrhlHIDyOqRqI6OyBCmWDvMd00cUT2IzwnAjEXj
qwdYOFBEOnwMtmbeIGcClGHwVLdGshthUywJC/iGKAodZgqXKBhpT6gEHE3CFC23VVV8q+lPLhp8
HIgCccgWASK1IbO+o+0Oou73itlmXyueYzE028aB1FVVj7nv7M8bJaJTOaLVpjZ70gei75J2he36
OZX9Z+XBROr1YMfMdtsMx86tvrVV9yQa8y21D2k1HSpMWPBFimRNn4ASW52jHvXUS0aOcNcGbLrb
rZNWt9PQTlwECnNJD8dhpFdRRvJSz7kyZia+UxhD+Av+KRMo4Wg6LV1Luguv6PtNxlSf43C4a2sc
wWMfmWuIK3S+BwOUkZ1u0FisSOq86XHiKlqUaiimW8xkNBTN7FuSc3Ui+7nUlbyRZEGQDl8iGFTq
RZisJniJ03MJZ3znFQ3lOaM626GrbQpOB1jOEN4QDY+eOuDcuEg8bHWR6WKPtamV8jsvqHdoG1n9
Q4XKJLF5mMlrE7TC24sn0M+35V1qYebIfQJ8FIzF1veho4DvaSbv4nG+wXcv7UU5gKqdJujrkrz5
beN3YCyjbG1AcAXXlnwP4qe6Ee1SjUyakXXOQ53M4rBbuNa2ReRBYhbREchKhqR2D6nAxIZcsd2V
BWydlmCZtq8w6Hs23JvOArbuUxpW6lKKEbGE2eVLMXUHwPuxAu+SogOPB+4VHZp3LX7jKW9AWJFq
6wjx3DXiPBis1aFIL01Zb+2BfMtW18PFWa9luHcbuaWh5K0tEkbJRiJXruy7jS71G93n5Mc+koZ8
B9hvsl5LYX/zUR2UkrSsgnUT6ejRcfNDaYUf5DX2WfghgfstZAUihN3UpS0l0vCsTFalow5kSr/o
mviA6bdzSzXTOLTn1EUL5ZF6z1m/r9bFkO463X7tkeBJppfFmPl3iTeQ1eoBSO3FKlUcI9PsgL7v
C22bvqASyxvtixeF3mDhuQZgoui2sKLXIHxtTFRMs0NybgUlltjSgh+wNKGnmX9WjTGoOJY3mMxr
hIHYUgRbAwUzahk5y6nC3uCF6iVyybyvNZ9w0ESjdODZ/q7upovW4ctXfYRKJstwCiWLHGz62KZf
Tg9K3MtS/K+j8VJMUQgtwlmblY1Qw0aIzhxHLUIHueT7x6EWX8P8YpNf8KiF2XNUEvtVoRwZq/BC
vdIbgOnBgfzWakicAu/VDA0HL+85ifUH2GP1WvPgs5saXT7cP+xbaym/pYW2NVhz1ZgkW7f3h7VT
ZjSChfEZJbjQuvF73rr3StF8prVu7rVyeG29EDBEcOjzfiNy8swKR7uMo2HvByrYoyr7xcCGB53Z
RC4yZHdEo/Z9Wh7NNsdYjFFK4+Ta2JvAdfQtAaXNfACsf3xxJtp+dkHoa+s6AGbTicCrH9HxcomP
jLrOQNAPkYngAHgQDwP+isP1T//6Es4FColsdKV3s2vIC9A9+uF2zDPAh45fHqxMLw9uxf4bB+At
evXpEFXthCmNRFZBOPB8LbuD35oe8UAw5xxQpL44hr70KdC3txEVWObO/Ln2ZbzJa5xWcWCychCE
t4i8COVzYmCbN09QQ046Sd25MtEsteYpMSNGqITjBGIqsWl8wSmPUNmxG3FQNVYaKAOa+ccJ8Aey
gDlPIv3s6vheTZKmg59/OkZ28qJzGXP2oDt1Ty7giW3SsBQe7oiiudDUeCSAm/Se4rNWYCaJwTR8
87vfuW/2wZ+Pnz2hk50sPs0svDdn7wmu/2XheWKZYMNnl3HqO5d1vbsMXfbJHupI04Vtio3uX59Y
+iiGoT+Bt+QDyBlTJtOWV5lgWa5LId8494FX1+ngKeSH696D3FG4hpxdpjyuJsIrABj9oSy3VzPd
D9aLOQRrpyueXXZChxbXHBd5b2CdOYaSR1SLi5i2uR8crl9y7JUHPU5v2XcHm6tTkkTGrZ0pB290
WR1qPRUT3YyaLmZdPCVp+9G07FWud/f6p+tYiZGlr+IxYJ9thV0EIkPmZDIE8nD9E40QJDmVi1s8
wkBOD86lx7dCdvVuFqScpW60j2v9W5hQ/VF9/hz4wTafCxo05r7mviUHJtBO2NoFbEKzDS/C6uLt
6IrD1OnOLqYVzNRAforRhWRlU9+5dkjivkVlL9L93K+gWEA/j/BAmCJWixE0d9aOOf1uj2p/rWGS
2uDTyl2KsJmjSgwObDGh9HX3yqmN7ZGOL8adToDm2Q86G0CsA0oTjidXZ1ibfPU2BTnH0T6HnnZe
XfMBWlNbOOWAcmkC/2yzxYT1CpvAC3gQx9HE3fOVzsv6XPq7HhIDaF6lW149xzu/sGchOC3Pqed3
G/Cu0NS3exAnNH3nl4sD62IQ/y1IkOP0gs5uLnNpUjxVevZWAZymT4+LWM+SjyZIv2yMx16b7ZHA
8S/1baTTMFbh7MLQ9Wgdt/pDYgLbI+UDOdBIEjFdQIGncetGBqZz5kMU62hsYwOYJMkG3Zwb3hrT
ynBFtHLN+6Dt0XeNbOGSuPxOD+7RqREyjLa3rK105wHSky7Q8bg39xkl8hszvsk6VFEywC0HvGuJ
q0ztPOqp7fem4AT1Q1IFpZrY7ZXpTuZaRpveoHpQQ6tfO84AdGSMl6FO0/p6K2nDI7fJ9Ww/ODzj
3VxWVEUk+FjDGeT+74FLRSBX47E0UAyjjvAXboJn2y+33sjldvTi2eimZmlXszE0hYdim8Eqa1m1
FXFvhcWmiZp7vpK1h3NG4025WnuPPqBojp3Bw329PREzTRzFLRDt5K3lRqyhujxDfQYzRmVQOcUd
gq189nmomeHyMNmYroMJaaWTWreahVnDoXASkwW3AMP8oKERWQyCqsTcy/YSqhgEBn2Lu/hMQJD/
Y9TN1CJJo3yBdJUPPsBdwnk4EeNrR5g/50JIWjN4JivMGV6zD5T6YhT4T1lCxzqZ/41TW8WA2pOD
eL0BVjQfqedKjCfJQKrtj6yksS2CErqK/hnD1cjtx6iniz9GAp4slzROKrW2EMBRqBxDnlEnj39o
B7H/sbct2Pj0EaasuY6rTens0pDzAF+rNn2Uw3CbIHRb92Q2khhk+4tOh+ycTRPkcWmciA/c5RQb
Fg4LBV3ZeXFrua/X4nZOMY7KNgG7iu59SoVHc2W+LtLOhEQt2S+oZG0OFIYLxN470vRaik4pZSPp
7LtWVYdiTN5CmyoMmdq9QVGiTopDJu2HwAesSvme5TjyjpUyIhrfBXKr3idQe9ZtYZXYieAxapp4
i+iFh5ZeGMevvCOwHYtmuskUJ4WJ3HgjHve15ryScvDFqaBcV3lwaMP0XYE72acdUorMn76kfmnn
AezQVV1qIn2DbQDqZrao5bxISt3MqPUztKittKjO6QllJfSCKNI6ShYMPOoXwAfS47Unk2nJF+UV
brPyn+LMhFvsnJuAYcsGqsnA9nllx3anoy88j7HJJj11SKyNEWBnjfsawG5XnZsGLldUpF/4nTnA
1SeLqXKhk/FJpCMc084wj6ZpaysK9rqstqYZC1gQ2FD1hrqaVqKj69GfEgnJJNN8BEFAaCmEjvSm
rcaHqA9fdDDTy8E1tVUmyqXoMcGhHWCC7/29i+RlNfI88wmbT3J4yW2Oo6NjlDmnEstAPkWBVCRq
p12dqtFkUH+g1SZnBmgtStK644fUHb7XVX9giV0F5HJz4L8RCsOZzoOy0D12iQPHHPDPwdZstbtQ
7GQR74tqV+tmtRqKTWqrbViWxZ5OwUtst2e9UbuCihSywHBBEbul61YVWyNH08zijCuALMZQXyn3
W23gWQqz8eJOkAyk9733tY8aDh+USuKPTHZwlbV3DbaFhKhQioKbVHO+Kc3kpcyidBmPw5vnIOVv
+nTfWxnBuQbnmpy+v5iDh3u3uQ2ECfnEfKpqJEpTfKtX2a01xucONeI6kzGZDpCrgqzeiVoPj1Xh
vhtd9tqGHBZjP4MYiDosyRiPMDlWgT4BeIyd1zksaqOa6pZMuGpLyTY5AnkXkFZY61o8+QzU4jiM
bFPc9hzb1DMXcbcbJzmuTcf6DCaTYBk9qKY1Qk28kFgwD9cvoV5h9PnX32uQA1lVoAxrCgzaaBK2
lhY+1LyDA+o/NG82c0g/aOMRpSjh8SlQbeYl/L06NIqIXA1yPmv9cP07Mus7wzKvkeaS6qKV3wQ0
ZCd0YvTqvDUWZUUGE9rNXOlbV6HxGTHPHoCZW4yI+Y+lg9/x+qfrF/AjdExZu9fZDCS4fgm6LOKM
i4eonako//qHKYpvqPkPa9JrNsSL+5sktB7Dzopv8FxValaXa2lh4knrcToE9CcpmXI0bvYdy5Fz
1AUvVLBqk56Z6Id/fXFEiY0WVsQ6KiqcOIRLXlsD/1+U8A+ihLn5T5PkvxclnL7H+ecfZQw/f+Kn
JMF1fxOW69iuZTqubzmC/vR/ShKM32hb++Dv6bH9VCv8jEu0vd9sxyf/wRM6HWRTJ4XhPzUJJCk6
nkf6kW4InWbq/0iT8G9hE4A3CKDjF81CARfBwJ+r+62X6Fo7aMTujQvmFsSqBkZLzn8L88M41G/d
k7YPVxO6tL0K/6HHZfxba8EjSnKWViCLQJNh/PLiRe4Ulauj7rEoHoCbndpjpm6B72E2I3GAjo3v
fgIN/MP9+QttxD++7Bzg84eOBoQfp69jXrZ+7YBsy7tO25KWtqS4GDRHhyyW/3E375cP+ksgE7z7
OvB7XhFSTDedDaqpzTqE7Rev2uT57z8eipd/ax76BmoWiCKm7kEJ+jUCs8m0EphSdZWLBQeIDVtm
ybuhnTXvuV+hzU2Jy55j3l0RtqsROflJSJVyAHfkgq4qFE5oEYkWEBtMT2iZj9jFVVUWy6mWDidi
C4R0o3fEyOovgdcbiyIhlG2UgJoxVHHgXXByo+qjvBzH1sz9pPG/pRKywC9CsFSi7gIsHMgXFZpC
imfx1FBbG5p85V5JvX2/Qp4Cllbf24X50EG+BDs6LIiGhoU5oYm2XHkbAAU6BCCLSNN9SQWKRC0e
LpZfslUavcfBy4LHUxdTuMb0v1Nq0teBp5M9idLBwNuzc+vvzTgw8ixEZfS5i3y8ODoJlXlHjzNz
DkBGvCUOn5OniqXpOIc86vYYLD+sAplnwNZV5NanIxE8l9Ub5oiLGstV0zQnzVEvo0lKsNdyZadk
bkhht0gNzP4KO6DbDCEbNZpj7nsXN3RzRnY3U29XsM3UZWgorpdl/aaHFTcGtl4ea5txpG4kC1I9
XLItVlaxq9IPHPuflsbPKYs7YcJndk1+lRnSIvJ9uTTy6VwYxbZU2biuOxWsuWw7rRpfc+3gAk5Z
t+2EP77E15CB/44NEp+LeG3bxZuH1y2JsSd342c6DZfIhSoeQjGph8uo5nI+JIo+R7eQetMnfZdL
WP6ey+Z719CwGP1Z8plwrO605Zgmcu2p8i2g7Kh57sbM8Sxbbn+hWfCpq4JDaEuTg98jreGij87d
WNy7FXLftOE4jPk1Lh06QuhF8Pg/hA7TFZKO1ZRrfEtRrG2zIZs+yDmpIF7ptBIj+uz+zSx8J7Lh
qvlg7JULCRYW12I/+BCwZGF/aqTKbEHfLW2pI9/QSGhRBhvg+KuZRauywYYaae1NytZiKS2OIWZW
v2KKGlCLNL+LAkmPFlEW6NL0IFO+W5usTz2LKe6EjDlzou/i4tkwCoJmfd4IJTTq3RxVlnoPiktP
zFMG/RRoUbqMKt6z1+RnYdQP5CChuDSMmyIRoIE1PDiWjhop06I9WIc1VDGcYBXjp0rpJUcZinfs
EdecySitaoYMP9BX2+uNFj6TThV850R5z+8iIa1ljg+4GIrUzxIrI6/eroxInRAAnwk3+DF8c1K5
yY4tPozEJTzbz87EsVC1DZtp0dqE1te0r4eMTxdoczd14jxlOfStPDfdz+NmGPOnVKrb0XRCWuDt
G2WhcEn7h9YqGAHbE7R0RT0uehPW+ADPjoTHz0wDtT+i8+k74HdqOtKkTvYdZ+ZFabnrPq3vwekQ
69E1J1ImLlpeA7jvuHzXkcfpb8W8S5s2LFH78xhmcSW3SRKs4zoI1878xKFcYMBscVZs2O1yxh55
ZivbTHY9JpHOLIGbQ6bz2zkDPA2RxGn6pzTaR2Lrb1PTWMJs48mZv1hQNZdNxxxv1/VGuOrSe1zj
xqnfvJm/74nuXI8ubUVBszcPKcNrdE7752A+V3UObDlJYQPb3WAvmT+XRkjPJ+jkfh5O9Ab61Wgy
mYVtDPEvvmTWc12ZNlKAMl040j07BUhmlwcyoiM9FiNuIIAniC+owJHIfvX4XKcjGAcjFVK65+2p
czjssWXtMHfwoUSFbZcXSUL7s22YqChAEWjhM/kPipTL4IHYc/6Zm2pP5mdNXgTVfbGbLPeB7TZm
tPjSDvzHXBRs/clJ6dW2q/OLZqb1BoMaTMOYTtg8KKZ243gFnSh1qfrxUovZXRfc0dICSh+D8KAy
eJmNuyAdHrupWjOpwqxTYDoL3icEL+aYWr7VsXOpqJWGpQfZxSK9CVeFw2hkLsN/a52VnZ05iJ6l
qL7E5K16ihuhOT/HNnd0GrhcjZZu7J5DMx0akHqVxAQI5czWKGZOzanTuRRy4O50+EsjLivcLG85
aMxBhIPh7qY67VxbzsqdE89Gyl7jcKozjVVThDWsM/MTEzdzJ8e5rL0jaaea8AylgLaZPzXBRwv9
hKR3bdw3on6bL8lIbjVvEj8DhcSFhEVMHM10/YCGRl+l6qLDdcATfPeGUgVmPSYyMa3pvOC+MFhH
48LZek37jRU5XEozWtcJN1wEY7DWG3n27ObE0v4WWeFrnUZEi3n21vWm9IbM50XnEY8iYlwuQ5St
WtNad3X2Phm0t5N5VsOoXdDXSQEu1FNF0ivtlVjFiPKgciiVnn1Vj7uiBF/QlgFkI685J2OOe0EQ
wOPXLn07B3QzxUQjqseloeS5znkozEHd20VEpk9zqnKEBDOiL5tXvqjNThjFz7ZWdIC0okfW6CO3
MFglfYHLANqUT1+PDIKNTZ2XhkKRw4MRX22Yz8IGcwWWowRto9OC5iMQDUaPzgESM1FxQIZJJXkW
iLrteKEvsEyA16+ZZbVtWVLf8GN6TtS8N2NzrNXTBDZF99K71oSOm7nVtPIH/7VGScjcIVC9AFWs
vJ6yHExvDzX4sg2bbK07/CoW1d8bZ1qX0r6nb2awAA43Kf8vWrhy49y9NHvzBSbMynfkNuvZ1gRJ
d1RJ2x0TF9ZH5Wx6nPU3k0Y+ld2R9hLHBMco55s7ixM4OPNSg/mmDCCCSDLyqGywCqIZ6V26gioU
d0h7zuAoYL93sOAo4tIFDPNlrxryUbIcA6nFh4pyn8uJSmuTiPSpn7AEUpANEF0RgkttjRV5Yq2g
8bCIOk1n0ibLorKpaRf0XgbUsTPukWgQ1e6TKreQIajZdXwm7vvdHjNSllrtTWsJ3I60kasx9rvY
WxZhhbpEKh9tpPmgUfqpBUbCxMTc2pQgqLVh45EMxVgLS0qyoCn1bvJ3HIBvzKm6s5SbUxhIn2kF
1Zv/y9N57EZurkH0iQgwh20zdQ5SqxU2hMKIOWc+/T2UgbuwMR7bmg7kzy9UnRoAVrjKkrgVPmJt
ELemJRGIJVUObB6IR4YiUpYFMEylnLBYpmjbwRy/F6Mq9onSYC7SCLfSTHvuhrsJAAGT0QorY3fQ
RSJ6W9HczwrP9EYdcYu0P5x240EfpmOoYOPuWAht0D7dE3TB+PSCz3IdaP33IuIaDcbMtmO+sGw8
WlP8AYolXln4QPqVjICiiKFPVJbYEMg0gfYbeokgvgphADShq7Y66ZrbpQL2a4nMwSbgEeA8IMTR
hG7SSL3PSvykREbuGCyI9o2sFuD4ietiN1s4Ukn5A0es8afJPKtMPopY2Tc8e5MaR0icYInUjB0h
KF8BenknE3LZJyJMWqafweCmClYFWEwaNgcwRUEXdODW2E1EYSVuO7l8KjJYQkLdfrfcmlhXfkDw
IKAdom8VcDd2KRILE/aLoLYWx6LidZK5C1wwAak2/SziILlTkTFbAmCA6SjlbuHIrQUrpsDjxf9d
URwUsWHG3C/BCZFo4liTFxgNg3ROj3A+SmOlQzgoGIepMqIHfDhrJyGhX0N/lIRg4ychuGbaT5jx
Zbc64g5oiid4bZnLfCW2WxYpU6nFLtu0miF3/JV2Q+ZOeUwHkkBDsnQcb8y3cZAg91NRkzOt6Yhh
rgm7N8KWJ70E3QBZ+EvMZr0PUbFmdF/sT2sCWUbtM2eNS7G1A0k+XPN45hjQ4ICFgR/wCPeSVqe6
GrvfqeFBPE7pF10RwCwZp1BVq9TCOWE8Ch6qqgp5ogOl4zIm+VSpijWc2itE+bFimpDZsH75i4aW
yjP5WQI6SWb78Z9dM0qfKhHe+7qHQ6IU+YhD+k0DsWgjtzVg/oTzqJNtK0o5FfMhcUpNOaox9IIC
M2S97HoD/Xy/mhInVT3rpfbT07DiV8ZajZl/RQ/w0FeNnzyUfwt1If5Ho7QlKzHe1DLfK8J6y5/0
egf/JrVbEVcc/qvXTB+ejIpFjFQaKx8t2oUm6c6ZHHQ3dHTOYEijGxkJbtf+F20Sq9GqpbGdkxdF
zCLSu1kPUKOeNcx9cqZD6zKV0pOQLx1aSgsQHoJYdzSbaeJSUzIhrVj3JW1Ps4EOJtL7dZKdevoc
t35oBJ7STCATWvOtSyXNaVThOa6MJ7kadLqJvPUzZSXxEIAOSYOqmZ0ODBuK2Llq/SBBgKHFJ0UL
noMT8BTtqUX3DkIBJiSQ4CRRofiVKBKBVuNpIooGhaMD8LTY8U9fxtJFjiToyJkAcYSgH51oTjht
Bl9RX+HrdIDxrGfopN2Oyop56qSvatc1/dUyOMJH7UghnPvDxH1tjdZlXFAPxYwMon4kBrZleIzi
3vQ6Ub7DYCAJYvpSmwy5Hwb8PgvPCdjmXYFdLMj0kYTN6Yudg8WhyH0mQRZxx6Cgdzcx/fLpcrl3
o0usnI6aPbRY1LAQMtWGrak+0cW13RHBFLdb0oxbHdb2kg/m5s9oTbfJ5WmBJp3CZlXjCf4wrlda
pkJ1RRah1GzXNc0bIzrGRrJY33Ja4gKDphULyh4Q0W4RqPWj2pw9vqqoxNaiS9vCFHGzGKQEtcwb
ihTDSslZkxh2hwBva5npoRyrU5dBe7f02ZfZBhsxgUiRupCsFXkIYERHL5T3QqrcRhqQ5+fZlyFE
H+ybUsxc4rJXqWo2lVZ/lirJrO0kwb1R97VIEiBBVIs5kaFVG8xI8pu41P/SeSYCi8/QaogkQFmC
eoa0Io954VZvi3dxJq6gLKTdXFa3MhY+K7DEGOxpvnKx5nGi2sXArkenzNm0uvXURYBpLlKpg0Fo
mh9xRFRXEOa0kQuyecja9hYSjcjInCy7LJ96jU42YP2ESST9SpSQxXyhjvaswvXjj3kuVCaH6UIy
QeAOmAkcHUP9kXUkmksRRt5DmIzCx78ReQgCzrLJCCyGo0YcZubmRay5gAbLHu+4WvX/8rZ6GvLo
2SiCx5+VWkeqt8Gfp8M85VA1hIMiaoKTR2qDLbt8JVSUrWChl15gujLzqE094oXG7G1jNl0OFeGs
Wcgr4NM9otS9tbF6UvSGZCmR4Oukkrw+U6adqvJqMlTvqqYerQUyDO7OkxAwSUn42qhqlWsFedqD
ALW6eHPEG4Lqq3QoyHtyL8/qF7FgfjKx5glWVBUMVNUJq/yqr4AGiWmSO1e0dx1BU05PYU8oC4dg
UEHvqodrp0wN06HVhCzqD50iiTQ5AW1l37Dg6HWokOIuvgoi9Lo5AoyGePpXj/TaSfw/039R4TyX
25AaycBPTxgpcKGMbO8mxzVdS8E+CyZ0K2yy87TY6mVp2EyfX8BBWd7a34Fkady5fpWZYAAHAl1Y
cLyRFeeTaIn0fYVg1dW5N7gdozlDAp1Q/syqsC9F+Skb2zej6NBWz9BLh3w+p0ZjcaAQQ6PEuj8b
bLMikIm9hJYAyeDszDFH2JqjmxYqqWuIY/V0Gk5TN0G+jVcdECPB7ZyvKaxSOW0FpbGhTMHUzyrl
tU+MYw/5z4OGXvgqQLNDmU5Q2RaL/IAKga2WPIEhz3elrN2UWsESQBEUrEd9SpCyGJQeTLGWe45E
DBzxkt2yt/SUkBV5LUCHVERQI/OifEUtwaltdZENMLjKCmJArw/nb2w82TBQLmrWCRhKs+vHbDfI
8oV1lXaYCKNQWen4VQ5kIyeipxkiBk7wOGFP/ves1ns0/SNtWhLRNVkWD2ytjSh1UXAzThMjZ1xq
NG65n/cqtSb4IGdamNpKK/wBlwaVnBFcLaWEY9kq9h+NA9EnlEommaTcXCZknkGCnlFHecCWO9r/
QWZKQ2l29fh3LiYvBKk3O0uCjKW3TF2bMvRBUXf2IOeZ26iMWmvtlahpha15YDd681PlwntGfhOs
3wlEeMpTAQugO64foIw1VwLsS0FpeojH7TCdVYg+seUXRtIgRow8KQo0Mjash6m1yGRUPtMCLJ6r
mamXm42TTOo+m5uDTgh8JDA1bC2emAhbqVhwXjBp45MpvFHHzM9Vg8EtxR69UpZUUdDtKJk9JMyt
o67XV8d6zRdVtPAgvrAic+VkAv7uuf3WA5VxnSY/YDqe4qxw2zBGFt6EtEbveiONx9Ch4578qWl2
CJbEfTcyfITQy70iZb9/Nvw0wsigaZTl2NNgUElc81zcqzDb+NH6mqFgxitrBPWUKcJlSJAZT9Ox
KKSVZCSnV7USvgq8BWFqOLJYfbKJxWcBTGfLo0jahx+68Csv2N5JakKlAAaLzXtkgdBlS60MLBUM
JOzEembAT05SQ17FCnbhrVBl9eONzNCjgLQLgauk2bWV/hQT5/ts1YlfvJD/7MKdCexBQzSJ6JmY
h5XukCJ/mXA328pKR2mN/KhZEeM5jevPFHTgyjWaOrkQ7n/Yl1gZNbsTo8hdAmxiRgPYttGZBFnl
egCFuPgI1Pn7yWJn3ltzBiBJcHAqp9/jOJHZPOe3eP5cWivxmaKcdAF+YgTZYH2KxmQjIAFDtA4O
C1G7ZuETX4eAKEkh79SXUca7TbPXEU9QvoydSn5iwzqA+KBXIDNrbS3r5CzqF7QHH0En7qCB2vmQ
34UfLQCat3SGDdLDsOdII3U09rpKwe0pqJ42RF5dVbterT9rbTc3KQCtmpYcLfmXHsReAAOM4sqz
VAKSLBAaRixhi9fN19XNpmfknho4eIpOOhKsvGkJgs1b7veRd2GWzWfaIH0kqxgJsIaeuXXLZvix
kAFuYsyCekpmYhpSuCft7JZPk35U9BmAkDwJbqfllIgGz7wOpnSlt8ewCrC099JdQOUtYw2F2kqT
EQmSI2rRDdfoTmtKickAsYpiqrwGoITUuv40sS3whQs3KtRPNAao1OfXJDSP7AlurcRhNwr7CsvN
ZpGbzymdK3usyq0e89aaqfxkMPgaT8p9EdT7mCLf7caTwM5xkyoWDI6KPGuu+E9Qzs+qULyrDb+R
Cs3BanvRmTVh1QxUSKmqp6wiIbXlYZkuGvxEsBrMsd7+2CFVbB1zrgWgLuW3IoAK6hooDX+Eo/mR
S9IHgbF8LFhx2WrSJa4cDqPkJO8RZdQ1xhPyk/6DRCA3AUuKBZP+SoRx6qt1AlcmH3P8DtFpRUtI
tLUkP034O4wQb+5TiUcQSwMqpJgmEAaQXQQ1WoPWTHGXUnNrrFl0BOgo42Rw87uZWxKpVDD4otiY
m9HMDWBiyXgjQXoLMv1DTsCYxMqlZb7kJjjM0ABOVxpJ7OEaEgD0SrGsn9IWtOLcGq+Lpr+J+hA7
ck7pFEXl6BLzGK1YiD+K3ZDQuYthT9FZrYIoWsJo5Wv8NXlZyBRBRR1GCqsXCfFXk87TudU49mN4
/6hjEHus4KFlhjbSGUaF8a18lgbUaFrKRG8GgA18ZK52soypTQ866zbmvpj/GwfrqzAJSUGfSlx9
/T4NnBZdQ7dj3oVm4s9L4GtkFgJALcRRR2G0MJnOTBuGOtvEZGamvDa2nbLVgobYcm6rTEHRYuQ3
M+v4ChMOyAnrtbmC5KyessSQjPsgIQepewaow4goqNr/FSw1VA8SPYbsoAm3tsAxJNTGdcIOcYSX
Ud10EcmM+MhHsmnaRtT32hS/Jn0dgiDKWmKjFA9BeHQo2dVtxEZ/0epR3QIPZSwQ+yTHBwc0+Cla
2U1dVzJGvPQJWER91nEulLCt/AULhk+ye2ICN01L5R7N008rgI4TGPofKPaagwaHVphyC6gEK5iA
br6fFp4mbclDN+SLkAOdk4rPzDRKuCdDc2+0l1yIwx2IjHArvNbEtUC83C2NuQe5R+baWqf+PQtD
gR+QyE8oAHgaTPo51Hhkk5uEl5YBMBgrwc20U62YMIo1EjmEyrj/MZmaKSJDAg52HLTsRifWiCJf
3t9Bj2Kh2LRjcOs0cDs1PKG/S5f4KVp8HNV4tuu1Ao0Y+43CbwYvyVEV64ic6yrC4HPydDgTqAqN
FjaMAXxmo1fDx4rGMQcEmH/3Of3Kr9LwvcPwaWKJuXJd/fZh5JoBP5ZMRyJWq1JBawZrbL0ahsy6
W+trLNdyq04XpzMZXdQlrQWHll1j6nbKAuNWNDMIhc2iV6x7EW5spxiflIW0jAYLKmCiIG0FI2jH
kibv5cT6tEbWpHBQ3Coz5y1SaGTABqJeUUKpVBI1jniMeUc2BLdefVYYLJJysDCgy1yOH/g2GYBj
psORLZqutfBUXtqe1Xcz0rILyJzHeS/Nce+gXMRqZ3APKvlCfcKLlOk3ZEJvtx0gAGsFodB7EXYp
Cq45ib+xREaPFVkGGra91Ok/CxGXe6UNkQzLquJERjed/34Fh01yuFAlFvpT7FkBmRO9CQkuoxSI
RR4RXTiMWxgaMoJnniEVxB9HmKsXkNEpSvKtMd1kgXs26XJtE0ZttSmmudyjYs/sUHqV4+DAvjLb
S4PAnRwxpoCjKV2Q48G+G4cQjX3gRElI18PzcdsI01UDaM/AIo8vnZj9y1SeMpPeoCekfNQDOXvD
5ec3ouUrmfpOcPZ0W7SZVjK+RkxmvHBJfgrRYE2K7QihjeKoffABuRWrBy/frvKPeQx7RtkZVaNx
KiIH2K6FA6pLztYK+ayXARBlXL8WacA0imZqlcUDiIuk5G3mlXNPgqbSGnq7KrQc8Nt4gkwyCjQm
C3KtQDeqq9g3Sv17ZAGvyRn3bEVcqAbnvhiT7N0o6+u4PtBAQylVI/LAQxoYKcngsgYj6DGef/tu
OCQd6AF0EdeBPmKjxUT+FLXP6P8nqOKT0BWSkykYd+QIWlFusdeIQ3hlRhi8hkRLfxiDZygdXMHl
XtZg7Caj/Wexl3fw1Zgq896qQy7Jgh6BeTJQILNaddQkxslhaCRmycteTMuFF0W7XzA6l+L6WBUR
S6R8aHdoLM95VZM/KNc9BUmLvYQFFlbAT7L4ivvUM4q1UmJDGlwU8yqJjMFGUbGCHUrJzbPYf8YK
mrUWWx2DsbORzitzLZx9qpt1Cj4NR7VSI5L+iK9UgxeZ9qyCnr0hSfguqU3g8OAzKQNndRfwV9kU
Z7bj+0DHd4Wq1tqHhXmC2t4dqlz6zLqeCV6WSf7I1Uj+JrUcKKjFLY2h8XOB5adapEclnX9lFiJO
T6TuHplq6qtp8VZELDstqN0cXqTDRpM3BPp4gBi3a8MywA3TUR3Jsj8loCxEnGvsiUocrOHAelcA
gj2OWGKqcNVOSCCzEItbczE+VyKOMF3jEUphA+eJXZ9pLPWToZLzXQN9Kq3rKDPo1JeJJtyEFCwo
qdclwwW1KfrDJTdtJq5uQdDzNqYfCmsicKTMuFRGKNF2WBiD/v5W8hTfK2hP0UgXy/9/KYtcYFJL
8C/zYZw8ddGe//tf2R/yr/7+27prsKb9/YRYvCco9DPECnQWpDR3KjHTDd8j83h+bJJ3MaaI4EUM
Kw033+leYK67ZKMSsmQLFZ/OBgDHIFsoUBa8sdwBtlJJM9kalbWVLA8XYEj4ZXixCFT8fNKXEmFv
awXnefVgFvJX0Rn/0tscCtjzuiz3qjm4VO14SCNrufIe4r1YQZlNNJfZP258cbAuolwhGzZDdw7l
+EbMVe1iZE8RwPzTNM6xXFRxyiYp+33+vGeJB/oCyy0YN0qaWUdgsLtC60pAA9V7GqUdk4TxPcG1
kk/BcBLBjvujSRBiSqNFXaOcwkYlzDzjO1QgF0/V2COGZ3SKYwVGSD75Vswnklcws+RcG051SZgf
4Z9YFOn1ZEqmPCm82FIOTRykVNbpU56XjYciFFsvwozVV7Og++Jsxkoi5f1rV5IglFbPM451V5K7
q94QqDzqI5qTtjkwk8K5scDq7LJBA0SDzzaSUnWnoPvD6jCtHVbJgdARZF7+MlqkSNeyVwuxeh4b
3qgFFV/vnmhBJqX1poTkLubrnU6qDK7PKX4iz+I8jIaxiZgculLYWnu2+LtaZLsMftfDrEDrgzM/
yQGAh0irTH01kYJn24zxaHrwktpzv1BBhW13VkSZ3MPFAhQwJUDSWasxfdD6F1Q6mACX2UOdW+0Y
AIKJFq3tiB2CjpTQtPnfTFbnK4IKTM3SfojCaVe0aD/iiG1zXYDixevNaxmATOuW3HspLiicitWm
zohJ6duI1VeVhi5ZGvKmF7j/06r6wQ9teFVkPlXVyGSiYotbz6ymk1WGNERaclAnjTQKTKezrOeA
r8ZfORnhgoBmsNjdGUv5myjaQxvn7z6qkRXFKugX7cDuzWEwxDCSSJ11svSKLI/U6b64cxFrZ3WW
AipotNnkD6jP+tUU4v7Wx9h3cDK6uSglDpFThdOWge7o0mjsCvzdgpETBMt2iwgzReNWGYwTKInR
h2jB0IyGfIt7xjwARSfguBWs/UAOzK4mKno/arwNLv98FwLZOpRi2dKDWPJR74PFn1JZOSVBZXqp
MmjnMmDDnkSntlaDM3oo2W3kRLwaUlC4Ra0UWyxaoCqJaYHu2oZPEnNIR5O04YkJbO+MgiY8KTAs
B4ECzgzzCbIMq/VG6OJ7rSKBF5pavPdWPcMDMvIXJDsEMBolBTDUJ9DaHSaKgIZK5Q6z9SJoHiNt
DNzrtHmQ78MVrsXVIySf0J7Evnh0aLLxLunZA/JNyqSAvbDYVCuFo00e7fpD5bnB/Y34w5akNHwE
M/uljiL1ZSoQEWSJZb5wMDGQbyvjBXlVaQPibq4Q5F3o9zITbuRRZoMi8e8fk2iRz4SCi+4Uv/WZ
rm+qkd16YAmsFmvhGiWatov1djwHoTqcuy4eybqulGMfscdcf7+rx261BQ7sqQzt1ErdoUnwC/S6
+ehS86Ub0UUWyxeRjbHTp+t6AYaqm5vhe7J0kH2jhvVx2BqOPpFGqRfJ5JUjUc5tj5PfHPgihKmU
HLRu3+wrZy/GvsaYWlfdumQ32ojSfJKpSxiMpIqbdvmnMC9HUZTKa6InJJhU53FUSj+rU+O68IqF
RD8WYbK3kjp7yjWOYzbAObNXi/NsKNBF8fqDtDEO6SgHPIjYCKoVSgkVEP4qcuzsMmoYgANgiiMd
XYAxnDR1YHsyBuYe0Q6e0KZ/6sLk0DXl4tftyLZGS68kYW37Zkz206r5ChYO+WFgnzwp4GtKc7Qx
qgb1SoxKYyo7yikeAt0HrJgF2zKA/nxufkz8WroAW3s9tcMMNL+e943TF+TDVI3GbnTta9mS2MTH
QnNZq7ViaI81ZDBbj2q2frq/hAixEIJVCARww5uRAisyTvUNrAIK9mwQuapMops0XT8lFJsr38Uz
lbk/SOpI3gMj4ItRJkc2XwfSTUndAy3hVWYMxTiDxcLlp/HCcOlNNSJWIMxDzPDcwO0I0QEpiLFQ
pWWRtu11nZ5+Khwoj5KLiYjOIWGxqCYvrS7V13CeyD5iKMaxvfignuc9rRBYrMeyDMtTyBgBxC/a
lkIRg1MbjZGtAJrvLdHaI4kjpU5R2f1nHCVhY2NbIiBzYibAm1yIM+yWq7FIMpO6kylK6bk1dW8e
e/WIy506zzDMvTpg6e7jKCdyZQbaiKFC1+QLW0GEqoryKiTVvzlrXiKEzFxZgH8rluWTJikrMTKH
FjoMG0hn2TYLNYaWJbNaiNxHMWgZCiSzgW1uvCC0mAyOY4tQrz3P/sCd9aiwAb++lhP7kVm0AGD2
+C2IbR0P5F0qvmxcOrUvnTZiYdPjvdwLEb66IeqPE/Iy6Km4pBOzrI9UZudwCQav53pjtZ4STRKV
d9o6CbWRfmgma9qDKWiY3Q+EvqjkhM9d79GZZHvNEBp3nFHileG7IFrI3hkZ+3NfX+cp59HQAG7n
GfqGo+odS4u5Dn+2jdGcLRmEutpmiVfUZuYHAHhdK1jB0Xq4782ch2fV3FqFDnigICDofWSGWkSK
s0wTu9hAPFLZzFyMw9EwOm+csoa4Qf3y1zjySW6aXBf8qF6wb5KvmGkoCAbNR5Oq3wS9gZLSa5nb
834AVRgnzUCOmxWD7qYifXQtyijDhfC8gEg7QrZZXAFDjpvrKmOdwGJKiBjPHnN040OSPJQwyPbp
QvivKOsHS+/ItNC6rZokV62cmZJkoW4rtdrvjHikF+rCTDqEZS8dloH9IMGODELX3/v727D+Klgs
ZGlaMzOszlvNyXXS0hq93YbAIA/I2EwB1F/iqUGd7xSMuId4/Rd/v5IL1vzYkdeJeEe+78kELHob
YHrIkCcclAr6Pl42qETN2/A2Ine/4y7cxY50Ld7Mj+HbOkqsCyMA6J7A4NelrFIftAvqreZCUN3x
Bn83+FRgR4y3tvYttITCZh2rEGCoerj+pPdw8Co/2YrbzC9c/ZvfuJTPOv8rMnqJfqPc5A8Z+Ox5
ecdYyI2ByE67FtiQGV+/GMfYW06C6AnbRwPVF64fBf4lx6x/Z0Uofhk7+ZwotvKcfumGp5bOgmXY
n5w6dYqf6p4yaKtPRnUhoFq/hQ8137b111CdOBDW/BKeI6wyC1g2LnZbYBU9+G1wzieU0TlRlQUD
O8cy/Rh7UpN5CZFMPlIY+akGwbTpt3l2Mo27IHzz1hHnecoLbDGkPcyYxp96h7CkYxX5SfDrdFaR
acHR2Fd+nd7zZ6pulQCFFfvgY9jIbnhI+l3xSB7CB1ICRknYHtzS7zVXeahfGYZEcQMRYYn+dSfl
xdonXKrbHsycsQ1ZJm6GA6l2OcH0m+Rj+MyHDawex7zy5mZb/Z788bWa9oQx3PuH5DWKjdT2JEBB
ISnsmacaEiKfjlNykYsMZ9XYEMmdocLYFC8iGI5uI9wTEnZATA/u0DlBd14usDUJsinY57DwYVy5
yaA4JjYYi+dxi/2l9Fj2CInLdutAlhvfzbwvjvlDumj3YrRV/YapNUPhe1L3+F8HsA7sIZ7Fm3EH
xiRz4Qg7keu6dt76Pd6AhdlwYgvH/GCeGBzTSN6TXYbbVmFNt9XnbfjKwm7win/NqX4XbtM+Q6Hv
57vFVQ8vCCfd6JTzZl4JpEVQwzT5u6Xk/WwcZn9n6Wdi3L8hTxubw4Xk+u4DO8QrB3Cu7MrKlWJ/
VH2UGAA19LO1ixBft7axw6InKrvkxRTtnk522hsMmblVnf5ee8WZPhwtwYxxfx89slVX7fCNtKxY
Gqc9Qp3Zh8/Ti+AnZ82Pd8ZLU1y1eKeH0KWdV+mGMX1HbZqSWvnaEQHyrzkAySEoimEJs1UvJKIK
Jeg7sTJvzSFgDPjae6ojPMG7wcHXbTpwlR5qkug8fWb75mRcK/9ziuz2qPiViyq3dvDkvwKyPMvP
xg2NS/mmbkpm0aELnycO3ci0u9/kl1gdxBNQdhAhnkXl2m2lA0Of8YOjTPliz7cK6lGA+0y/M2R5
59VziFJzWzxbX1pqA51+EWxWJsQp3bsDVsUaDMpX+yGu4XO25Qqneif2NipQzLY2vLGd+SwRY/UN
C89p/P6SP6+OHqS4y0bcps8Z/tg7syKoR4zAoH7cSZ/5bt+g7bCmcg1fuy3GpsFu6pjP9InLLwbj
LtvmR/FZuVm3KNkxBgt2CwPkM58QzTrZ2uam/RLU1fnrRoXLmkjfR/vyor+NnvERHJtD6Bfb6rf1
osBOvrA5z/3Gyg8G2xN++KZScXtvgnLLnu7QG0/Zjew+yF+AcV6Y27+Jig2HGkIKRRNOmy0IeMTI
SOvG31A8kXuT9DwSN8YPOs55xgBzHpHWAMfnBLrjWah51nDREKA5E7mCNM/RqD1Xz+mOT35TPaJP
wcBrZLffdKyT282bNQ1uS+MXue1Wukaoj/0kdfRDf4wbvmwupkKy10fTqn3YmJfqBv3eLCH4sds5
CKMPegIBNPI63W33wYta2epsi80TgshpuQrPMnvHp+QFPbfAKBg2ng/VWjrNW4x3Kuw2G37F1/Ad
ns0T0J/BgWZ0FJ6nq3VcLgJLVCqGk3UMtVPwbyQE8SiQUAi6jQcST0TCNIo37W5cjffwmUfCu7FT
foRju+X+S2jqGRjk+NHsaNs8mj1ioBilqC1eLBczgx2967/hAZl4yPJ1I79LDPrHDRsJAh65gIlD
3MQ+i1xr34boFGwEwKLiWJZrPje50/yKoSvskw8cucGTtJMudf+ZHPNXaEBM7QL0ysS8gyexkckQ
1jPyci4ZR9kcbGvOQ3H01V1bO+Eun73k1+oewrIBkTDyyFRPE69ltY04oeZwZ4FLJGLnPd+1FQA8
WueNwXW+E06sYFFZz46CWIYFyHa5RYUvypvCDYmXtyPXQJp9U+aN7HUP6ySJ/grdARa1qf3pqPsW
t4l0Ed5St9tSusvX+F94SkrH/BGHnc6ZeiWFA+1C7xi5j06YIkj9LrbdgR0n+IC4fgFPM4+2XNjT
AZlv5Jbn4t16o0aXjjVwJYPESUf4ZM6PHDf40c4pMbXXVMXnv6Bn2XRflohOD4HxqQk4FhxCBp/D
4aZP++WQOXDN7BADkF+fws3wVbzK9/kN2o/5xegn2psHomNUt32PHtXstt/cckSKdQflS3ji0/Uk
QGkOH5gxXvggltqGZBDf02hrWbdkxMu/k1mjdYw1+Za4pzfKqxjvddOddlp6JKN9K/kLIo23btuh
3AUBBsXtB9BJOjmkFoqHQHSM0/DbkQzI7EtmFuQXjxbBoD28CO8Ln/TgwqHILya5keyb3GJ+Ikqz
OARbi95/Ux+jrfqlWreeJE+ULbNNytF3sFME24q9/inRtsLotS8CDox80xE0hGeLD++AQXF2YbSF
1Xa8aP1Rj3zcGKQB/5Zc2wR6kUJ3Yiev3fCsK8LzTL0R29qjuY3I5L8KNJeugNPjSsI3khqUtQbK
ZDhLLjcmqYM+fFYy/ZYLV1h7zaudBKJStFlYIX/oD1kHS3ozF3v5if/eEDYFboPBnZ+m4WCk3qqt
TMlT37BH0iNPKTyi6+nZY/1GpZCUL7p66joHzCuNpNCfKNiqf81TZxHtuQ0oQz+SfCfdOKCQP8nx
C0PB4qm9xJcCT+V+rN3wuX9Na5+4SO4Y1jWb0DF2JoVL9U2ScMRD/6FdgII3s0dXjDJA34YlCRV7
hnOUc6iQ4nP4aX7IJw6J7F9yGz4MZnfbwVU+ymO9i/b9oXtXn6rMn9kIoyl9ViCbgbfDAxUt2wgU
l1sbW+ujy30TRVF+KBV7Li6F4WABjEhNuYTLc/lTfawZO7g30TyYlOb/Qs3F7lH84u3K1X94y+Y3
vIvYsDIwYChANSyMNjVj5xmXhqCXPWPSe+HH/aF9ZtsZvAokHJ6W3/KoP5dviWkHW/MeUn7tiwce
VBsO0IQ3D8iUU/FlYR3R7ZqblW+Ji+1WS3aDAsXOXqjjuuIzjDYlo9HTxFzvldeJORTzAI+vPRQq
DDomLEQ0wq/acBOu+TNOmYm8R24zug6kol+IPZd/PNhqjBGHkFJiYwYH8RXdynNL17EXyIdj1342
ty2CaeaKi63dtBM6+uQxewE16hcXvrAfsj11K4Yfh4F58RHXTvOvPxLTzC3D4wlVHYL8Byniwj7Y
Urc4+Y1E6cbRPAAmHjlDJ/NY4QUzqYJtMiwvVA7hB/dMdhjKfYUFRvWhvVTP+rKvEm/126Yo2F2I
MwHWGK42ba+dDWiMB+bqzClUsj6R8nuklLDxrJ5Z/4YfEgcWFVXiYCwpDqnpZ49Acpby5134qKYP
sbwBAqnfmDqHhCx6VFCxj0QBITXl2dT8j7Qz221cSbf0qxT2Pas5kwGcXReyBmqw0rLl8YZw2k7O
88ynPx9d1d2ZsmD1QQNVicydAyUyIhjx/2t969jDlLBvm3wB5jA+1IQJsPcBhv7Ow+CtGrGN50Cz
BgV5nRz7extM44uw5uWG1DKq7O8A/Ywjhha6kwpgrZuSlt+yeJQdHqN76yIp6njfbX02fuqSQrCt
Ov49ExTmYbsk5+7grRDZ2qyfm3gd7zLIHDNvGx+9PXSmTLBXahDsfFAIuNV/0p/hIDoBDsHqz8UO
xTKUMsTim+AmveVjKzfyi3zQjhQzuCzuKM4Iz3h9WhTJyNm32ZyHK23jF2p3HBTij8rdIiCZuuxH
753VOJE2KKrqvf2IYfdn+Kt0Qlp6a8Aub+7OxqzpcuZjjzzLrsUtXkbqevmu2yTVFVmNC/89Celh
cR5y6lnAPCo34YJ3FOOleaJUwPu6eaL0URdXJcaWuTr3fui30nOylN/kYQkDhbxi6SZiPUT4yS2v
X0PqS2/lL95aXTGHbEkcU7f22zm50W/utnr0ym2ImHet7qS5tUmwufnzgjASe03i+bMwWYmYodzs
X0joJbLYN/hALLQSc7dfGitxKA/1PWLOR5vgEvyPCD+ZqyhCl8POJ955Ef5i9VPiuUmq0M+BAp83
+2hBkfJW0Bfos3nL14/Nwdd28bvxxOi8DV7dVQKZZ94Hc7G19gr+wnd6C4guxPhATHe2sDSk8DP9
RdrJToFRfiHg3cxZ/c0trZO5f82wAgIZrquNjwX+RrmbFptJJMYZzlorN/l0iLXpMKyo53n74V55
eioU2vJzyj40bfGc82IsXmK07Ff9Ut8zcHhI/kHd+h/YX+1bckmDX+GxfeMlIN0py/Q5PQ7JKuM9
cXBX/dq6Y41iUljvdN122m7YhBiFnyPQDTB/7vjH+ufamzdElsCahV0SXvmgiq7cD5TjHNfR3oYf
YO4TdkY6ysmZf429Sr5llQd1g93iOsQDc8z22StydLGb6psSXZ+Fe+vd+cynmfsYfzCG2ye20APx
WFfyIfjBcqSy5GA5g95/VT1Wj8Zz9cjy6N/KW4wEN8Wye+Tsql+nO2VpbdfRQV5YTyWzrUBQmi1Z
PFksjWf21vftS+fQjXnM7xGoSfMBHemmZSu9HJ44sBPCWe1ydJLFvFrKtPxo9j2IDaPpZ3koJMoy
JD6wYs+7o/009Fsxb/fuW9c/htVSSlaGvMp0zpYzVP2OtY8o/TNtcPhwiOuwMc7k52kC9cSKbfNf
7tJQnVFfJuwAgHcWjrfiD2YrYzvs8x+sgmgOxWbgw5ar8tbY9CvugLzTFiDQ4ns8xv4soh6UPvQG
XqB1wIuS5tZ+2j7jJfyZsi3zF/1Cfi9sYO4LFvBHiYV8Ei7Mcse6zl+rJ+wUKgdP5SDdB8aVZ9Qt
U6nRVxYi6E7EJNrTmtl8/oy83BYHai7m1SjDnSyZ0oj3MTS9QIzl4WlRN1JoCBQiwBetL0fb4PO/
R4iwkqguGCoi2lZKay/Ckvc4nieX/EwMU9oYP0mxVi2t2uB7w52GgWOk/NSzCQvWqZ0VIe6SgL0X
KmUUol1D3EQIGyjl8/h5i9V5YDJ00w8hspurhs4GHu9RQwZX7XSlZ7vUZ//5obfL60bPTfBWfgyq
MqVFqbOhjMu42IgP8ZFVot0JktubKf6IIiz6hEWSS5xUPn8wx/vYkrwVzQWKmAiM8wV5NGwffPsR
kWXp+Dkbc3SPWBApPOt4T1FyUKIdxnfZCI9SdONRsehyz0Y0oGB9Lvedrr6rEZnnaTiFcdsHl++7
CYiVQ8vUzLOCMxcoxeaKmAZORMOHlrvXxN6rbGG9BvPYU2iqFVNFxn/Mg2h01UGvnEA0Hnk99ger
aqLViNWCygyNMzd/0KvHQUe9Ov08sHvQy0H1LoXhUcT5XdlXtzXAI9ZI/Srr49fOzCmhDo9DLsHE
1Ylkbc2lMlg3gK2cXFL3GgdP0bq3qaLfWS6HI0s1ZqSQc2IpNUeN3YNLcwcGm/2QN6OxjDzUQG4/
3nej+oPHwQYm013qRPm7LYFtstpmTvT0m60a0ka4Po4+33G1clelPcgiXFasM3G8Li22rlbvdPLg
70sJ0wlmjGHlFs2qlb3gakoqg5lhXdux6LdtyiZTtBQDiSyjDTTqKyHUt4Gi8cJWLRfEFRmPnuLi
H30cG+OX3gFhB0bPdIMba8RsFxq52WBg34eFz2lYsS9h8b/kJNiIl0ByC+Cl8D+tE6CL2cdq2kp2
6XQ6fIhMgCloeV+obrCuoFEmIM9KPYTgS9hlXg73f/1fwtAZgs1Xvst0daFosm3SIdJPuDlWb/S1
kVklYWTdL7eHRF55lA5CqhjSJFCCS0m1S8Yr/f11FbBDf8ZD8LUVVbME8D9EEur0wX4j58iVmfdq
r5R0WhKiWnCKleYqsLqbwcQLP8qo6ZPyGhvetSnQc9JO5mSbaWtddP/mUf2RkfWPtElusiCtq7//
Uqbv+EdSxedHsYjG0IXgE508ASUy5AF5aOm4MliEsJDAQkgfPuHcjvTDJ46Q/uQEhGH49nTP2nsD
2tiVYCfcesOF4fAlvoTPoipoUTVbN1Rx+lmMwFVUKQvolZNXzPLAC37CCsRD/urjRXMlW7/wJLRz
A1DF4mFhMZFN/TRKJ6JjN+a5VDpmSrnP6pJ7SzPQSbLTakYCQKfbbyn1S567AGNSwOcQLXu29sgB
cJnEkHzdEInxhATmABOp7PV1g7/kRktstziuyvLBRgOSDyhToV+iOmlogReQIzgQIQ5bBHZ9+H58
nXumqqZZWGTtiXp1Mq5JcMp5K3mVYye8CE3wMDOz6C5Mns9BejpyNJW5Y8jwtyxL/XMQ9zidh1oA
ZWxL4wib5tAm1razKH7XzJicEqzVpYcxh0/ogTAfO3vdh8Y1/g/CF7v4YPqMqLjKb7qdq9s7nv0q
t/UPUU/MkvwlLsrrcQCgkZvFSq7cG7nxf2VlUi6/v1nqF3oWo05TTUOVha2QOzoNkd8mozCgjnuq
xnFgQph7VgatgNzFhlYLoRggh8ogcYDJr3toTzByV6UNcDl+8BSCZv0IwojZfxDq8WFHJSmGMBc0
D1rB2MFFTggR/v7jnl07yLFRTV5elmp+/v5vH1erhJlZAR+XkXXVKFBtMFxdjRN2Skna+4iW+uTp
f+mNbahRu/QQwFGTAYIp15c+y7nZo7FwyzqKeoShJ0PAQ1iiSOCCncige2IR9TCfaCODT02oUIuV
ZzCf6pYWu0cbo/OT9+9vxtnpqwlDJWHHYA2XT58dfpN/j8EeQdG8VFSKzG2ASHS4t8n+nKlaNqum
mYcvKwIIMj2cVr0LbepKE06mxyaHjb3/cCcgyojY/6oOlY/agsjpedd5nMPuAZ1eiBp7/3Bsffcn
nIgtNkoKpmG7mShL9YSh+v6LKefvrG1avI1V3f6yLqFBZQDJpVNlW3jU1OY1XIGo1pY9qJk6REs8
KmIdUzgPIb98f/Vz70VG2EQ8kwHuaSfvBL139UZPeCcME6dHojTRTYHsbReuFM+6D42UAklXX/jO
51YtXYaYRFoToBvrBCcX9U3aDnFXOmPPs0Rw82La2cv33+zSNU6+GZnOKj5RBiwiv+vRBNVtJxcW
37NjksmgaIJ5QZP7dEyKEFaLWjMpCmWpdbQABlYR0TPAjCw99J+YID0gYa25xi9zwNREMx79MOET
sUtyStletzL+UFtVIOPHdKksKgb+4L8Eubesp6DUlkAEWGDDPRwSKqMTMMqzbvPA/TkBx2wXlcb3
N06ZpvKfq70mywYhWqw9Asn+yTtFN/JGk4AFOR7i9FnNa3ymxwmBftCBw4RpZlXxPe5uWg7gbjyp
oGuSs/XNQTx//1HEuU9CvCybVTK2rNNFpzAt2R5yrXCK9Jfk0Wz3VerXVq3Qxx0OJIq6Ww1gha9t
v7/u190JqkkbYZ1lkiRmf96h3xZe4Sn1WEZx4YyjP7dU5mTFzb7K8hY/Gotu6V7aD00j/uSe8/1s
w8I4b2j66e5YkOM1DoONO0wnIylEmc1W9ikvw4fvv9nZ6+iqrPCAWc31k2gqkzOcJkorc2xqN6Or
riTiwcnOvrDXtL9uezXF+u06J9teSYtNF+FI5oCkqEHeztF8c8o3Z1KPLEDJdPqKt3GQgQAPe9bt
/FkP11YRHvn61Brapl0CxEVzpSULDT2WovnyMmQnNBv9hE+cDja/B/mgQ8FGdApdLI+akS567Pe5
nK7ghxJbbcgoeqH7NMJGVOF6dx55TqrqcswPtbVRVN5ybJdZ4ie7TqdDp7TWBLXXEcBnNWDY8Q2f
ubTuOFDimeyQR9LLz5u31paRF0S+x4EYvxhAkdfOmnM8pdU2BTSL2H5WLJQSYB9zzE0Er2VrZEjK
ER/jxvb8545MEYSr0HWMXj8QBf5Lhok3j1w62JZhU8McFWtZGsaTvFTD8YZDc7FyqbBmggZ4a2K3
CSPEA3bvPwTjePSCH9+PFOXMi4kNpWWwGMgow4zT3VIcjxLU9iZzwgQggOp3d22cHrROvbNL8ZNq
RDuTh+iAnedRJOFNJXwdSFOH1X+XBcaGvKc7zOtPhlIsFD+/H6X4RTEBZKtaXZK8pK7GwaewU5jz
QPYeytZMebhuA4BdWfWu/F5W+Kut6ICtjS6V7j9kLa1TCSCoJn7GXXdn1GI/1s2dSlx11ZJCHqY0
RBKxLwt/oWMjrKf4kTAOrrS+mfsdXs7wkKj6Di/JQa3bOyxzXvkeDula05T3wVNWrkTeuE6hQyvV
1yZVVjl8+CzgtrsuXawgIHwvWRBvjbgCzwIRXvK7qnfRvLKaO99U3j//Xmvuqqw6oL6dVy2EChU5
Xx2LDVHpjkFbsCnl1ypsHbdnTVP0J01N1/gsNnGQXo++euMZ+g8vgg3hl/fSmF3jdoG54/v3fhc9
l34+kooCk8f1pNs6ra71xnoXhkk13y4fM+yIN0Ru4N0idHlsslvOoIwpF8PVhRFy5kWhCmipFJ8M
VJnWyWLiJlBL1XJAHQ2GLPPKYVNDLr0i3ACjcGksifZ+DxCwI8kokbPIPPao6mmCulrnXPgs0+v8
ZAHVVEsHNyFgeYjTIwpVlrbt8iRzwIEgT99EkhRMRrVkYaOXa0yl3SC8l6+kvHvtrfpNyeS7qkRZ
4/s2GQVtTjfRlrx1V/cXXmLK11OHxglNNk1VsaFinq7tpTe0kt+YKSGsFvVgKbeRytJ4QVzubd2+
fHaTETqhpcZOZcHZ8qVu3TSye+GlNkU5n94i+La8z2zb4P+nZ8V6iGxA+A14WfseIkCywv+XSItP
bgimjlkf9sM2jREnatm6nGga9eQ5Jz8QWXFMSLtsvhnJNsZOQFm+v4H3N15nroT8CWMJwVpXqkA5
65Y1+bPSjdbGfJegViHOwdbSs3HpNuaUqRP/zw8nGucjDSSDQW1D/RK/GtU5+UZpCqG12deqoPVe
vsKgmrVxeSy69Bg3A9IfjQDGNnv9fuR93UGTOsoCaYGEtgisPtlnRm2Ou0kJsaPYtJvwK80JKzlS
rVsGZrHr1OR2lBAPfX/RM2OKXTu4a8tiY6TJ5snOM6+yrPHaJnayCMknWsI8ql5HswH6Ef4wXHTS
KR65/jUJrQMq6vfvL/+5BfxztumyxtdWFV0xTeN0Y+YFcZ7qcRE7o1Hr9BZbRoepIr2Tryit/ghj
89BiDqC9bdCTlkBbdFQnilaf9bL9WDbasZl+2w6iH0OFlz/vbSom2SuxnlpzDcZvE2ZY9K3y0tP6
ukzwwTl0sGk3DD7+tKT9trMrDOrWZkP44GS69zXcwKP9HmLC9zrzwung3MDQKPqZ3CZ2QsbJpXyk
wq5di8iJIrgGFg4Pj8AJo7m20HljGeNEWYvH7x/M1w0zXw9iugbkfFpsTrddeg5YU7IjlED88yJ/
zQblCJJhLufkg063PHKTha5aF8bj122lLnMk1+Rps86FTyaBUVHEqF0rcqSm2Qxx6+h69CMw5d33
X085d08NmXKXZkMWVE/LuGy7+oBshMjxUuNgtpzhMyYaBTdeldlzIWm7SFeXoWwsbdgCesUqW2o4
rZphHSAKBFJF0JA2Wo+Se2lkndkucQ8Umf27rcomJ8I/h1YvqX0aklSDVlrbjoF/pxk9a4C7q4N6
27TPCnGgJOfAiFIuDTVjetOezsdp6bMMIGG8aU6uzQukFlCOIkcYwCV0jH5UQGAtkLfJup6R7ALT
bYZBE1wDJJJU83hLEzCrJt4PHxM8UVLueAV88PoTeGsrGAFtJrWm4D3ukwhiDW8CL5gx7SmYKWo5
xxmHKCRv0qVbpbexjom8nwgyn9CxmpwYejhwoADITI624yfLQCrshdEBL/r84wDxBOwkoE+YyCm1
goPrupe6MjZlC5JhzOTJFO8RH0P2IexjkBzBT+p6KN964H5S1jqAuMSVqhSvAJ6X+XQMuDDgpkn6
5cbaYirNKLbQTwfcGMJw9XUWuqGTXtwpu9k3FuawSUrUaAVAFNdoNlkKiQTT1DvunIWWVzfff4iz
k4vIAdoXBEx+OY0mesHmwctiB08nkiq+thwpR9uqLxzaztQbGcHC5NzLom5S6/tzBON209K8SGOn
02g6oU20G5AdLBoVkS9soY4wD9CD82xqzTj4jbojVGfX2eOlD/J1pzJV6BXaRDbFT+7+nx9kDGVs
xKBZHaWCe9Hww7wvV5X3GiXDkzFZOasq/lkWxn4ywif2z//5Decu6LzQdaKcTytyTAOzjXxWsyFy
36f7XaIvS0r3wmKtfj0kUwRjZaTPQPlePZ21RD2lypixYpgRLQYB538W5zHqLOsQDQqUB9asUKud
oDXFrKsZ5ZDnCVgdSEKBIh5heODk4IyCLe/Uvgt08ZjAzFFdwgZ65IGVgsDp8jJ8brUhhkLnhE8T
50tZxjZLG4RfG6HsbDZSV2+kPH/lVl6lqrojvfvSqn/2PqkarDuwF/aXzk3MTbJMql/O0P+QlAYk
cpS/NpRNQULaKGvi4GcT/9QBv3QSuKqOHalZbIIUAcz3A8OaZsDpcsCDosmrKxrhJCfvOdGoAJ68
InIwGePSAfRvA36AQFlArQzQfmGSyurqxmc3wZbgIOxqJdvPlq0fE7Q12UfvYV0Jktap2C6FvCBB
TftEOfBDK4gr63rj2hDu9UACkd1TzMgZDLKWv+p19CC0+i7Js1fRy7scUP2sQjmpl88lcduFJ6Gu
Zb9EqZoSpDiOSnGrQWvKRTCBhz+IMyS3zE60RaaaOzzGt60GAia3yq3faOAt5CUd/rlrWQBPzcc0
4JjLsJdRnPYyWEt15zMcZpERwNp5+fy5RUzh513OCyoqfvYzlC+9VfWzz96iwsr6h7fvdGtfutVU
Ukh4sxXlhnjkgx21m44m53yaEGVHeGvhD46hNCUHmJ8mdzoUyjEs09fQK98av1qPsn6UAnaZdceC
XZTFHSyOm1EvO7algng3/y38qQiQI42PKMEcbnB4ORkssmjiTFmxiTJaMt/JkFzYuVFdtRq6x2kt
1ix+S4aAD16KeMq4xUmQebd1RT/Lki68Bs5tMBRZ5xiJwVtMx7g/V8XYavowACDiSLUyU3rSpHt3
I4cLxSvus3J4lXO0Om58ENlw4YyjnnkFKSyG06aZZq12ut9XFWa1jn3bGV3lHVzbE7D/B4swt0Kk
d2H+0iiaoznDhzkZywyEO/6TnFm7zNVe7ba+SwuAenZO1y+fKlWrqkdAobrpknoPlipR3/llvP5+
rp5bXalpKSb7ffZjX47dLbTVvvSyzOlCFG1Wui5I9naT7q6MSFDOo43cWUvNx6GFSnNI+XDoSGad
3NzFNeoIy8c64/+IrfEt7PWnxJbfR1hwoX2vJMNrVMkXzlRnH6+i0JakF8OZ7vTtq0siDEq7yhzs
dPvC7EpEQw9enW9lOTh4bLbSuF8MIdmytnExV+jMxpprT5VnVTEEa/WfY4slr6srvWBsEZ5ypTKa
lV7fMWtWBhHQUniHs37jj/J7Hsvv1KmXENtWaefuDbW5w5o/i2obGTPwaU1Or79/kucOu3w4jjMa
ezBObierbuKWOsB5nuRYZ0/gxpbDaDyFBsul51szzqc7OaW25BnkwHtio/few4VPcOZcxZORhWab
HLDs021gbulBnaRUl4qhvZueT2cKx6uAmNdPumjvZDl6yBJz10f2PsBPhs4jC7WnsBrfyTA+SKn+
lALZl3Rcs5ZyYXaeeR0rGqoaoem8k75051v4lulIHRoldMO5OvswjOIYVwygwCsOdpNeagafGywa
MVuqoaioW04XIkaGm6nVmDpUB5alhxoenskM8uo8N/270B/4j/2F6Tw945M3L/162dA0OtC6KqYV
6reDez52fSm7FK9wLD+O6Bh7vOFWfe1l6aXCt3Xuaf9+rZPxJqQwCnV9KpQJ+FhV4GIwVSB1ccJR
gteizwCw2cgadW3ly2TV55mFCcfe2oNg0ppzLOvHieib6NbSo59X5sNazvRHQPUJnXzSSaYQ+3GV
K00AhkdeV1J+xBLrg9DXaoq1UCS21jZvyuMn+RiJZkL7ETZf/qGnijNo7AuNFuxKOK4rX1kXqbVI
s/bHELx7qrUQVYqSztrYeLApuah95tTZsJILsc3Ldi+ITbakYVWO1V7qimMEwKeRsJpiAI3b66Qd
1lqDS61oiDWvj23Fp/TSfZ9CMEnc8c6I6ZSogkijDJP2VWCBsIn7cZb/tNd+xPEs0wXMF1d+Isrm
OapMpwRZJg3acAVIW/TzViYkR4NIsyzwo30SLgVfZamjksSNp29MNEFW6BXLpEcpLSevOdIsKosV
OVj1dvSGGBZqynvELEjyyRiB4AVWujaqQJG8YMMMxglKq2UVeh3CzbqDTQcoivBxAiKa6LZJ2CRq
QgcMEssx/8RE3UeWCCvB2Pu95a8gCyEZp4I9I4ThyS3QWYdCW6XEAtlSfgCjh0eHUT/a6QHU+VzL
2Y9Zcr+uUl6FBtS4CL9wS3aQiD4E9iArqI62a28Nu/xog+zglelBqmq0FC6aJx1Le/ZW2cqjGuNb
TKPsIezXsAxnlgnulsbBowUcyc0xeQMpFr7jG/xbkXstE2rVAA7QfGNZS+tpSPRmcRCDtbXNARMp
H3JaB4Ckr9C3rrQI7qHr77qgecosr5+nzbD6frk8O38Uy1JYHDRkK9Oh+re5ahZVUQ8mC5JaufPS
ZEX2u5shJ/EClZA+mItmFFu+4oV18NwmhfoHp1fEFGiVTi5r+AMMFW/ARUb7R5HFPo0S6vnphZXo
7OvIYIdJh5OSM+CbP78eOak+8HqROt0gnKZr8ERBgic2VqGakiGnm+WBfxCleh0Qi1Mol3cK51Z8
XqqWyT2mCnt6cBR5UiR5Z9BRwMMRFyhOG/TvnWTu+M97hAIc+uyZ6423LP4LP0DxChJxJ5cAkm2K
jw2BPHVd3kQqkVq2uXUTlQ6WASzZJYimg5w5S5SUKVi5jhen75lX3za+t4ErvhVDC0yBtKnWKHEo
pFTzPYJCPAzESdfMh8w8ag0YuIjlshmmHmEsXakltFJ/mJxO8vCqpaOTjgTu+NaVIqx94ssI+d/V
KkKY02LAJ9drZmnBbZEfSjtDw65jGpDr8XV6mhlkMPxffTS3Q/OBo1SUELmeD+CzwkMJbwlyLzuR
F1fqEC5MHTufdUODozdXvIBCTRte22xSySoIwSlQhaoSq56rYetRZQDjqIAQjt1gReQHKQQI1Os4
/8BIBZhUhs3dt2D5EUZ0nk6kQa0f874rlgOafyuvPfAOAoe2AoeC3qPVmptKxkQZl96s6fHYtuHD
GOXQN5JJJI7nM3C5wIQV/H4OnntfmhpHdIHejaE6zdHf5mAgV0aSRm0K/ZAek3qfmPF26ORVpBBX
8/91qdMjWpvDG85APjq+BUkxhS+cUmMHk3jV1dKFr3V2l2xyrkKXghyN49yf30su1Dwr9JLvFTmV
T5qely58coWnfXuoDM+KR7wYTnZwwxe+5rldD1UaSlJstTiHnWyRzRJZQRqzvPS0fSGgJwmWl7re
W77YKjnPl19/f2PPX9Ggkj8Fm36pNgCnRt0Cx9ApwxIDWHmEKvOquMNjFpcfNe8QqE6L7y/5uXSc
7rMmfSy1TtTK1qn4Z6xyqP4kKDhhH/tXOiGHLRpHzJaCoFG5nI21eVfBZiILrovvbPtYRFAcy4E9
QtlNrT6SgvP6IPGiqjC74jNNanakwbgSA9IGQ8qgTpA8YiXGNkL0RqHLxRQ3rs3cMq/Gclx5bl5f
WTbzrcOVRtYAte1tC0d3zlzZBgF8KZq31ZXi3pUxxrgaJlwiNEKk1fteFDeplA4zl0osgua5X/vQ
hIUUzVXyE6jNdriOJ/d5UQFNQgBISFh2xekzvYLj/xzaUCcM4Hjf39Wzo5Yxq9EKojWNBvXPUdv1
Lllpvkicrsg/4uFBQBuJ3HENvm6v6ou6mYf4HcdLhcxzAwgeEIVMCrr6l5NB1UqDn6tm4kCo/ghH
Hp8Yq9chrl+TSYPRl/kB7s/x+y977u1P5wnFuzz98Lm7/m3lkUUZIUiGfBjxCsnA1VwJdFrTq7/M
jE1oKz/irDhO+5Pvr3tuxfvtuqfn53DU4zYz5ARjc7+yY8ZYaFf7TlUey6zdf38tcaZCTQqxiUiM
YymrwkmpvO5sAj0IZXK0NLzt+7abB8jWPaqxahnXxLjkvwzC3Og+jatB9vGy2zAzqBsqPGjXrayZ
UTma9x5n0I9Ms/9BrPUBVmWfuABOtRiRn6S8eyZerEoHlucazyEayYWqIsvrid2rYAz6IeAcY7yv
G5AmY3TH2gi7F/LU0k/X7GmxReM2qXBrk9z2+GkuMe1QJvYJ253YRxlupELivKGAv55x8qJgnLHX
l9IjMRsVlhDqzq6y8lqDjLu6Ik2PYEikVIvU6J7bUe8IgePYo9TGCrnX3jU9SM4d8EsyTXgF1zAm
oitPhSEcaf1Bj/3NtG8uSu3RZkfcV4wNIhUWnt8/6t5IDFZ9DLNmT9xDvrAiadtHxqIDPxtI/i9p
LIeF4dcbMmbrvVH6pEVhfiWh98Ir5tykEVMANY0HZuupqDOO8wrdZU5dPed0lWmPLTiKWtYfjdzY
0vB9rIkou7DSq+cGr0CTgRvColV8Op44X3rkFrJAmLG1VwHeI7t11blSXRWQcIMpHUqZWnBVIBzT
DYk0TNx9H4Sh44XJXdnQ1sxV2r4JqR1q+Isg9Cf09oRbteOEloi2sHjhJTQA1cFmLeIWC7BiQIP4
fl6ccQroeCzQeagsN9QqT+aFJw0xmsoY5pGbLNFP4XCXqXj3pbLXE74V+Vvk2mPqkwb465HkE7Yn
BMLsIaNC7mFElES9ahtW4Tq9I1UP/RZWpxWpBThx4bcT6RE/tNrSNTXg8TnEy1oigCKWp2homdzX
oPWd77/U18Rv0I+IBpRpM2VT/plGzG8rmjAHO6lVLXZ6NVwUFNVBqdnHOjPbq1Ltl4pw83mWgA5P
VOXow1fgDJ9i7/XIBqnTaBVEHAOgVtq+fWEdOifEQLRN62jaJVhfCrNeb4y527LY5ra/a4L4VYqL
g59hjDZ0jMg1GSclHO/K6I/AH3/4fX1t0PqatS4nz7qyHrpl4qcfdcSDglKPzC35GEgrsDr+iSa1
t4TWoPbRpV8X7ql8ZgVFG4FUAIEbjZ1TJYYcup5J2ShBn10SpBTh92sGlg1X3pD8jEaEu9uPWbDu
/I3oQA9kYTReCxl2Q+e/y0Oh/qCBRnc7hhikuVM+Z1OgelOGV29kugzxT/Ih00WX1j+go8I9IVlR
5NQ4UpPZYgStNA/hqpLbyWQboI4bdnDLYgWgMs0sJ46ETtpuylnK1jaZSkKO5lMXnjpfcFP8DQA1
IH0xBYq2nbim7gc+xdvHqtB8tIZCWshFjvJU0m5tI3hMkSHNtEZXZl3OXsmW7F0k3qyOJdgMm3fP
kOeuwW4mbR2EbPPCfIFY+uG53qb3YD95oTH3tOwwvU9a654YzJdpU1jH2mNVlkelad5Ven30zR/b
QFXo/vMPa3J99Nnzd127FnlNg9zfQq1v517Q/bp2ZW0veBt4ehitqBZiSS8LIlOEdSAOmeMjRECW
2BbmV147YzxxRwf5Jc2Gtwtj4dxQQJCmyYhWONSedtUGmglxVWuJ04dZDBZSm4H3vU28ql9xnuP+
BOLQ6hIhntP6hc8mSpQLPcYzmxYMgjY6c2N6o58WeIm7Lopk2qCJjMfXxfmDaYEYbkXBvUFO6oih
WIz4SGcBrOVLs/jM6k+phJ4OZVx2iKfV95Qee9MlQepEDSGSeRo6egbDzAJ0P9cK7FUZZqSdbdwZ
zIFl4vrAQyvHzTNyn/3aXqlpuHebQl1rwxQB2AoghORyyca6bXr3GlrmnMCkY2ATHMreYsWuhj1h
Wf77Lfa//rAYVv/6L379luUEr3p+ffLLfx2zhP/91/R3/s+f+fNv/Oua5Lasyn7V3/6p1Ue2f00+
qtM/9Me/zNX/8+nmr/XrH79YpOhqhkPzUQ63H1UT15+fwvvIpj/5//qb//j4/FeOQ/7x91+v7zwC
aMTYnt/qv/7zW+v3v/+aZIfab2N+usJ/fnv6Cn//df1aVa9vflN91HV15m9+vFb1339Jpvgnp3Wb
4x4GAHqdFLi6j8/fsbR/Gsh6NGo+eISQovAKSrOy9v/+S1f/ydxhl4/kmzMxyqi//lFlzedvKf+k
Tchhlc6JOdndzL/+9024+feZ799Pj5vyn1//7h/9WnSaNI40YRUDz4t8WvYS2gDkNZdyRy67fUZ4
IG0ZumQ5pVU7w2Jsy5d2ReeuqNJYpPWLN+lLHTFOdQ6GvQKJaFG5WkutNb+nd93plL47128ubF6+
zkJqlubUaaYLhs3tpMXg1ZI7lnmUO0pMbi/OTckaHvIxeiWi+OG3x3/mXp65FP4aPFfTcid/OWW3
VqwIMoVzZ6iiX1Ec/XKl4FeAWTvyfn5/pa9FUYUrGTaVIMbAl6dWY72sfKPPHcphYiHsokA1ALY5
6oNL9++MfojKq8LyhQ4WndJpn87L5YT8ab6VRuOcLrn8YBO2klNgBCZNWl0hs2e310pZE0E1FEur
tfYayWGjeqll+HU555PQm6JGpCFUOa0SWW1iS7Xocoej/1KmSm42wy0lhAdFGh76vL+tdOvDDbwL
I+jMTpHr4kch9ZLCMJr7P3eKkmJkmqVkDCEpWodyvVatFixVd1vU/W3ZSKD5vV2Yjg8UGlw4r3Ag
9RL9Ysf8+W/2zmy5cSOLtl+EvhgTwCtnUtRcYlXpBUFVlRLznJi+/q6ku6PdtsOO+34fzFDJkkiC
yMwz7LOXy7k3BeJLKrJ/yMj/+mW5etbuFpT/cemKtlJ2Hpf1oXe7BjKkd+B00youBtXMoIcxe6/a
hm+k+EaZIMH6Kn+eM22Lo4bXwJtBDeO8K+Q/VOz/8mOilM72RJ7F9vK/lwtQiJqR6NfIRpv2UA8A
jFs1EI2ROY8uK8KnEmT33+nM/5OU5y+q+HxUv3tuHZT8LqgPiEkHQ+X1YfKcx9HkZFcSayo5gY9p
p8tkQho0UxwYhPhIkreyhRn990vzrzaB37+CPxaFsiKuhpJXwMgHxHp/uogpvS6VgaMMW8LfPxkj
Xn++2oingoD70g/J0v4o0iW059ivapAUZr3zG/9OVNnnaDKxOJuDtcOSZN/gVZwnb/TxPXjk+Irn
wfji4XTRh6iKqN3fBfzOnM93YcS942CFP43hru7MC9wODOaHB2mqF9dRL1W6mwCOEqN/hkl6FVbn
MKQzXZZ8F4KUquVeiQKeX8Xf0T+vxKwdeNb2WGHf47zOc7SuK3tZd8FZlstdI7hBs4wf8nrcLh31
UC4AFnwPz0NAelU0dLcFRS3mxXUFXEmwhlZ8yK2kWMUOyYQZlvd+nKAcdS0cWefr2E3MVeGaL51T
VE3HGwOqBLiwZOVT72t3qVgzRQuiMhFnx6KRhzlydl264IyPWUj3M1PpNcf9OHNoQg7gn1xoEvU4
bO0w/Sy8/LMiG9f3kx1yC1s0qPDieHa87kegt2J9ZXCksNex3e3qEZD3ZP8wfNqG5hCDK00w1Pbv
u66LViPvy5rEYZyGL4Batp7XbVqu523z6AUuiXT3VkZbG+tpLq4Wz0mEh/SLHW8MW/4A4norgZVp
KmwTeXMBCBdw5ys19PEKbxPEL31IVdSaQF35fCzVVG7nojqpiA1MX/7ISz/HLGMU1Pji9XA/jar4
bIsOwUP8idDhHiMMpqTmwgDQiYnhgMETtS934q0aI1uPt5gXbNcf0vDXFFCe8IIRKynOCXshHcVX
Kq3DUxPDQIIitopota2iYHmeHKgXHMJhMLyEEJ0KisdxNvD7YRdun0G9cbrU8hrSwlrBl8ND9Gcz
THeumV/1U5TL+BKP+kZL1E4/H0Tddw0VCo386iwmuCKuFMHPw1QLMDvmxRjzjUHWm1XZ1UqL6+Az
yOBMlwaSBbneKqjkswPeZDW31ksKgNM1e+4p6fXrSKrnrMC6KnSwppsZR1+5VEO2eXUeMM5fUT+7
c+H0IrWbLwuvaF3GPbzExFh3TXrFad5Yczo+Cjn8CnSpyXb4sFrsQfZN9lD9Kqyt9eT5+Ab1pTix
rs63V+9nvL/JGl70uZs2QKuTq10HmFM21xE/pnEG1ItoDQ0DxW4KHjhfmBd9K9M6YSmb4sFQFgX+
qDikFp9NQqC6dxsJUW24OMAHd4BOu2OWYtOVlO3ZnXhtKo8VD3T7sk8RtfUOMvPE/eFALmES5XY7
Np78TPXCXQrug9bImXeTz35f2uvI13m73kqCJP8cxXQJc9ZKdWC7hds5Xm4pt2WwFyMxhLcGzgSW
EDlhiMX1QBzhwonjX9l+nl+7hZjwtm0N+qhHs7geJ26hWrrracIHMe3ni6U/KKbVzB8YhQ4J6soF
PbHy1ctaZfEngnlUuCZbX99KOnrZm99mVxh0hybp373kNMysgYHbxZLZFSlAjwAQGyvFkRWOhMBT
YGHzzCjC/vYDodpLgBQ8wXAJ9BvtDV7WJHjpDpqBlcWzRJxDQDwcrP4x5Armu2nuz5hkV/gNtcy8
7ZZ2ujPbxNhkSENNxbUJF0PtR/PghcN2an0b1kAy7UbqxJi7ymSH3P8+wE0AsoB9EbleXQLTQb1j
il7Na69mpdPtLNat1aNv6S1wHDi2V02Ub6L7xZPeOTO4MHUQwMIZuOHd8VTbHf7/8XgiXT76Pbto
V+tjspqiFcKxZAdl7QtrK9mnwoCXZQRru+/umxkfXKDUgMNq9zXW8AJjqsNtXqdvkxzoCpUu5mk5
Fy63zG0KbJ6bk2slxvli6sLD7Ya8BS+QGT/1cWAW+acnBXo1Lg1bXN/jDcf80c8mMpEglevBtJ7H
KLybVbrLR+2HJvDT/O0jmvuvKiz2UyFPt5sfOQji2ZOjcJo3NNyuTDFsoeCKXzye9d2Mjx71mzWD
UAxRDNW2mtUvFTEY51XitSnD+ThG6dEKMSRNisXUPjZMuqmo2zmyfWsUV0R2yS5oinMfGjTtG+tD
KMz1oyXD7xAwC5VCuwEj3dgbU5szOdLYN6JK+AAhF3vMCQc+IL+k1qaRk9BzLfLkM5hMS4116Eb9
Bvd+Z6XShQllrDeZwzikC34Ypgk7urGCnpmj8JiUzCvHfQOh04/XLGQbPnF1X6LcYuKDsD2YfzVB
z4Qi+9bMmbmKhl/CLMpt0XCRhgz7uBwGowom0MUeTzawmUOdw4okGbZeRgPt9tlVOWtoWPrP0r10
rXqccJHZ9EULETq0r1nMAHcGXx7jzmZjI+NexzkfO4KHK79IU6xL9qUPXs+l/HWLiVx7+hGmHklS
mIab2cDxKsOUtM61D6XHKLYXk19gTLhxC/rOSseykYJ7qH5NZkEzOtDgd4zP3Oql7MWlnFgCzBu/
LuX4bOu93BMPi+nhZtuxROXoaEB3z9wtH4en0GalFkagdcRattcJZ1vdeZfJD37lE8sWQecb5TwT
am8K12ABJkvzS8+08BWfSr7pg+nckB7s3JrmTc1n7rjSXmdy3PVKnSWeYJtell96USdbP6IpKNKi
3bqci5tlFsgf5blDv8kKJzBQrOVNiWbprIB/r8pXuw8GlLaCvb3q7u0l+DEX47PlB+MHUFoAaOIk
5Sze5RbI0K7rjZFmi3seBqc+kHwDbh+Tb0E3mHdFmI5nI6BBm+QRgJMUiNuwbzRVTzaTuQlFgnmK
Ld0NdVBsVuLqR0J9jKOGSmJJ4TOxLiHuqwJU+tqe8reEo3RjJjt/Wprj3IBVACWIHg3AGDc0DgGT
FnMVQYWg3zAxqWzwZbVh92bi2MbOvdnZr+Uo8Dx8v+XkGLytxhJvaeXvgy6ydqCQ2nXunEuqc6vW
s5+8qS3xQaweM9Ene88IDjWkLrQrqAUAbYIeCi5wBKtjrxVoGZacslBPpjXwwz4mk4Dh72hY3EHO
aHaMvgCu6OdhW0JHwzmv/2mM4gHtC0oAu98lDqjuqS7umMxrWBTZS4j4xSsuwSjxJdQhQztxouKE
Z6zrCMveuBLbIhqYiyTM8/wf/cTxYarR2vVjhnSiemwd6xz5Lrgzo6UinW5MeE9I8d1vroGh94wh
z8qQ+KOnksQErCJLX7D+59A9DEUWMPUV732HJwwbqMlL7Sk47hwBg43qH/0ixpbMRaf01EJKv8sM
csKfE1AWYDVlm5kb1VcjOR/+jS0DdVif4xfvz3j9WsDDZqk4kaadmrthH4TtYzYO2dqjargpe3dj
ocfbdj4mS+YwfKdpBaJiGTETRJW9cgIYIYx+7kPapX5QY3Xtx/jCDem2M/Gt7UY892QL+kB5h8qI
MLzkhAFrEc0bUZuaBks7Em7a1jKij6HLuJ24qGtXP7vo+33vAdrzRAwQ1T+xBvP97aRj/pskk8G0
XnTWOpqkCwN2yfaSOgHbGZNuZfliNy7GBEV8SgLpHFQIEZRTYT/hGS8nO74PUfw7kXzDvqXYzUP3
kTcGTpsSqjQiqvcq78OtA4YTkzF8woZdZnUERX0i9y5e20EvGNzKkh3Zm4DKOdyLucNLJa00M7JZ
IWipNn40bUyb2GBRwSGYJAFiSZhu4RBdWtwEiw4pGRMb6JMx6kz6gOoRD2M7i1bBTJhuECZ74MVX
c51f9YH5W3WJeRkmVrKE+CetuH1Y6+6KvuYAtRUSlySE5nPC5mhYWYtxVxkN57tNnCVMMjNsScwx
YxPUkPRb2IoMDo0FuA2r+5r3MBojspl06OtdW4xPUygwSvXDPZxeXqnDBzQaq4wYD79RrsniBF/A
yz6xJ31FM/dwC3V7PbwS2CBAuiS92AHBW4b2zFq1lf2rn3nfrdlcoTnoSLmK7EuJG6lr14wzluaw
T0zwoInx3WPvYBOMVlOEPGgBC63/w6sAR9w2/VxaFRHEp5jZ59GjgcPlCp8LoqARB46iUTub0K4t
CTQKL9tYTZAcjI0TtO05DvCVQLdaJ+06dSFaDGCJFofoIlDkd0VkbCO8RCJfOwDje5EbfIypTraU
rrUofRXiALybSvy3qEs/GHK8eGnLxJKTXW2X6z8uHRkneRrl4vTU8In1KXyYnIyEOj8Xt8qf/GF6
WHzvtQiAglA5rHWvL+23Q9DAmNNLzFsuHuf0usbwugLSuwaN9OrpNASvki8omRpm5fN8ZwUdBF2c
p5wB5L3vFjvZBNM2Ssrvs4u4n/wScb/F1PCtGiq1ohV5M+FexsNvIVWPsVHKPleSfM1gDFd1F63D
hQNVp6WiD9/t/mC4+NAmtL9ud6hUeBkxgwRSD1BGDXeiRdB3e9kqEPT6LLkeLLKFwWSw3jEfBX7D
G7qJ+Rp8usk8k/+KSvCQ1ZzUeKG9OEU4IsCyDtIZX5xxxlqJ4Fj5XHgiexK0XZEknwat5m2qhpes
Ie4pcnmSRXUvKkVm2g13i21fbp+BSgBpaZUiKmBeg95Xy0rnFjo/NuP5qyvmqyqwHa/bZMaEKYRR
6DDTcsuSnXw5TL7xgN2r5g5TrF5Yh9YAovf2Iuyu2oQ6tS1Fge8Ydi5UaTEsJ1mt0+VOeW+QWduV
UUGuYaCOsfkMB7MZs94S5NR8l2f9IyN+O7itJwQ+xTor+Qn9p3VB0ZPDx1i9uQLwj5rzTco9Ujrx
U0hJD2+8Q6WC93rwGOW1pjOTdRwZfnJ1dIoOczIzMQbW5bfbi7f0mVO73K92QaEi5ftWYn/2Arfg
it/El5Q6b6iOVJ51vgvvpOOGzxLxEBXUe6zpLiisZ1TzeOA7072TcmIaHgy2YsOVf9MbhiqRKoBq
MNlt/MkSKwzvuEm5PEZDohPk3ZlAgyCYXE8FRFbN662a3Eh2utZ7NwJB8cwmvczcGXKIeLB7ueoX
gDwDa1on9UNFyK4suhUgwc8I3zgBgCT1EcZOjcSrXcPmejJh7mB+QzrJtpB7y5zWt1W76OoY/fuf
dY/K9nbPB05zV/+20HYBDvmqe88mEhC90dbMzg0/22Z40VuJ/lTjRR1E5V1R1F1T6wcuNWvZiWyd
5yXbjPE4O/Y97j/zZkl427oEMXSsHjlNL57/JVPxD+zFlpKqSitsyal+pDeLc7O+JiC0sev8pt+m
MHRNmU2x7sWDF1DM9PWsty5cqg54C1ErB8mbzepogPGuRwbptxMyxs2tN+D0jQ/nHsvcKGLg2rCW
S2N0n1OdvzDovFvGCZADy5+JaJJ7FEZTUxlr3cBAdymh29qn1KToNZTfZpjK9MjJO3TBx5Px5+xS
1WCmyUCMaxxp9ewtgkRf39q3h4QunoVQvcDXvIEnvcL3Fi2MeJgmbsGuocFEw2IrxunJF3ANboWF
+EsOFRitX4BMZuTGkwkJeB/i6l1zg1vzrrJzTCiIBJSycGjzqLNnVD2KHCKBrng4YXGFjPgwYGs/
UDsRns6tuSvtCaCMgVNrR3FuupXP0j2gWQzAg+h+xLhy7tjVQy5OCjdKv8WpHT8oHm6bdtzmClqL
sgj8Cqv41g/W/W099JHLRwibsEpIqGZ8MUQhfnoLc+tZM/PMWb9D5wiT7yuij0PQQ5+iQcDy6/wv
DjzgzS3VjpjohNB4sqgxDhU52zzlgDi5oXV6z3k/NPJTSDZuL1+AQ5MWiSA7tqN6ydHGzbXtbLFR
Ij6wXLmOB6ZAdUTtUYW9ZVpSl8ryiZ2hrDGAY8B6E+jzkYYL9lOs68Lg1E0oupXeeTRIj9KY3UBI
orcS1cRQS4pTMR+Il3NLNqBqYzbdsNDedkkNvZciZWSNYHSneN+ogRw07EMYbskrIx3hPj0ygV7u
sGAzNhYJsonyIRZEk2UP1CjqHmwoPJ523hrSt15W8Ik6tpjcy3+W7WA93HLPchHbJMX3K++4RD04
1Lafz2M6ckpFClJFD36ShuvVtwoihgfpuA/uVHzeqjSGwZtu82TT1My/CzMI9l5irj2k5OuS0uTt
sCNUzLYNCKfEIzXGuxJkZUp4Ovs//Tjo+Di5jkWEs3ycBr+CjJS3LXCvrmOATLogVtdUo1uHa5eF
DCvnxMirMnyq0sLHAjf5nHUvoA7pIcVW+dWdxKdiJDgMQqAKVBESJ/5M66di5ghJFypKS/WtW/rH
2iD1jiosOufcY0PleGMuwkBXmNzdcuYSE6/17WzLBGF074tfTWdAEqJYvejSlO2xMEsn84kYH6ky
rGhWaxNz5IQy3BngE/mRlDNLFdcWF84AyrARYG1yO6vwu1phtvt4i+Zub1TbRG1qz2VvJsmjMluE
+kN3ev6oa0CwhDctGVjugvojpMEIG/WemdPvkUe4XdMEiGT+7id1sHFiJ6LkAJhNXxvhEkmOzbEq
Zb7Wd/2UvTQZ8CkjyFmVDS6+5fwdo2uCOz95WMLnEeI3H0AEyycnD+2FXZ7UPcahFAOj1j4kZXFK
eWtMER7NoCYpaOefkYNjiFvWO9LzPWbobG7hrNZNWHyrm/4kaxh4WPxPAbeWV+a7An5y3Pyoc0Ps
Yu8xGqqjYdbfFxngmOqT60Z9d+5cWR/LzDdWbJfDxpvzuxGo/P1kDup1Nou3IhtwM/OmA6b7Xm2E
u8WbXuowNrY+5bt1YjKlqWYsrFRltJdu2S0MMFVRF2Bv7jRnVKTpY1S5QLrzjZqgdphD8zBk2Lca
+QDiwR6CnVDY8tVSMdna5N0utwgbUjU9doljnm0clOIhXnZmQGeujqIBteH4pVWOOBbgr9CDA+9R
13LUQNPgzUOJ5RUMOXS18d7jIEmNVKboKINwW5vZ1wKt+H5UmoAUjfbe9cqncgwQ7OM7/CIa1e9K
e+rBcIj+xNhYf/IY0zimA2wIe/JPt4fI4iv1vSoH68S9AHv59oC396lPZ8J/MzQodJQgqIe5fsaj
SJxuD0hsxMlj5YxSVhDpa/58Xj7miYDLMhjbLHB4M9ZI/SCmXgysnAXTyJ4KIbsduGJ7I5Cd77o8
/9GZhn1Shfm9rGko5GlibVHRQbwZreJ0ewAT8D1s53BrOw2YgyD+/cPteylG+du4yT4S3LGw9WRE
sC3dE77R7un21R/+6TClj8tue0qqprxjPBFDpRDjYqNMzdN/H6AlAzoPcb8ZmogSTjMl3TGF0VpF
9dYzBnVwoKOz+puxYciOXcBJzpl0XosxDnZjqHaTM0FYiJNz0c/26fYABN45tdhVwFTK4+1//wdo
63SbZ1Q0LMOxTrcHyv32b19h7oLkHxdBi0qlrk3i6MNqTZqnEAgrp4D50mWW+VI1qYQtTmkwjsQx
Lkv/nAFnckQLJpY5JRJHdIJGbkpQec5LxZRNMZn1qylaPcY0PQhLwdjN8vQIQ5cxs6SEbh0AnQ7K
1nn2LAPcZ2zWW5HGyTYMS2AnltftsM/AnPBlDrXJSNBzQ+l/Umhvnkae4/avafTgZcJ934xhGeyV
4uVIEOgvi1PUL7PLLFJQUae4fc/XkstQiSfXeJwyqD0L06FNCitqSb67ZpU/Jqie0VDjghgPVPcX
N3M5iLjOndJC7NuXXhn/xOzZ3gq/c0gBLAcbRL4a9Kfwu++ZotsN0v0WjKCJsjECEG773w0TKu0U
Zs2dW+IvV4BgCRMonPrh9tU0xK8UzpYVnqZEX505naTIP1Ma7duMtuHp9q3bg5nB4L19Vbc9oCfc
SZj4L/KjTZ/BpiZ58uJ3XuBzNnCX21UPyTd3H+ZnFP/AJvRDMM8/OI6wJfeXCFrYvhrbV8/ocdyv
5gMGwVtbL2Bfr85+Blup3PTcFJ3k9ou2gVH2OyruZ2+2+I4tAS83Hiy/6cFXbXbnMfIJXDls1wlb
zSZudHzabufekqdWL/EuaVFPYkeE0Ny0jm7yXCSpOg2ZCEzkuuw2ud5oqqhCpavCveM2KWDCDLxb
beOxaJJT7vPJfogDmCfBaEMR29V+BuPC6e74WUFAh94u039KmMwApEXwqNI+vsvwLVknC9PCw2KY
BBHlj6bhuee9q81aBrdVJ5wlFftaRoxx+xJ9OKNhgUy3lCIgRUeJe/Lxrzjdvro9RG77738mXm3v
ijDg5FTH2a9n0CEY9cTC5UnG+N9f3b7nybdRMm9C9TjknJsojzMViDF2nVQYMQT91jY8F/l/9z5b
XNbE54ieh6c6Tr7lMZOwztTCJGnngyX7Nzvz+eTxk5pnc5txM1N4GOU5SmCNK3ixWIHV5zr0KNIJ
eXRJecoc+mNSmx9R4O5T/65LzQMq5fewqS9YyH3NJiJGa3YOI3Epma+dnmabEF7OzpuXjvTnEsSo
iwF+q6SG0RkGdQ/33bRBtQ9DBw4muu/bXO1zadfbTwcmcGJ5rNkx8I7xbGMg6yMjs5gZFD5i7Sxi
FMbvvqVe8dGJ4IPEZOVZPrJgJT+mJrrObrue/O6llDizVAwFUzXdSSM+6jdg2uOeuCxgSUyxs18y
Yr10JrhVuI4RJftf+njcUGRZY40PzTSngjqxtzXh2nL8B+1plbXiPcmd7+3CH2mX+DOYOOZGxcxG
TKnR8oqvsgY05cXBF0atPxy//3CwI+0abeeHmb4kgmPuFKxy0X4bjey8OKelsWnG2fR7Bd753lKS
zGIkcy6q5Bu70H1mxu3RsGhP+U29t5V6spsaj9pJgc0EtVrgFLd1wF5TH+aAQ3y9phc3rNrniYGP
LdFse14EFXBaUZ+pPUy/VXlcA7haZd7ptxHrRCAHyORDZEWQSESd3/p1UdjbgC0OmDk8WzAglU/6
dKvopaH81KWg6ZZQYQayxrJ93duAeoasWKfeeGlD2F4ekzIpcguzj0ggnbVHomMb5C1uyshh5zPO
2oxbR2TXJAS2SrBI7ZCcGe0+M+rlKhioCyD+JWpESqAoC+Xo5e0mMFYHtwn/YeTrphj+n0G60CQr
QNYU0hV0LPcP+qJuWaSrOspXTuUdyplcpbZM5pIX5q7okfh18UGkF5HG5BxnBfUJXWoKaagpu1iF
ceptO6JuChSJtSp0ZnC7lJIyo4svmjMepU06S8ijy8Ldw5QKusweyaWKyLdrD8XI/CkcbgKVEhOa
/gGvoRq/geRapcLadc13BpuukwekEhsASgf5bmG7JuRPwZ4bZ4GM5e9FSJYWdP3poqAhxTkKD0b7
dtF+J7rypS3ngJLIoS2si0JO1GakrPolJVNwz2zQMh5k2G6mSf2TlZv9F8/NqDTAd5eZYkSxf5ji
6NzBKyj154dad7yLiPyLJ7Lii0eZwbC9h8qeXwRqkXmyLgxkHsNxPOksjLYoCDyJjwN+AcQRtJT7
+zYPj5NLyefvr5D4kyiMWT3T9/QsED47f3KBKdupzFyRcdsEvMqYAYl10HXjim2YZHLW5bXSyta1
YCxKhuiqkIw1Y/apxRwJRt6MaNEdUXmwq8iI0RpcHZ3LBTnqT7/CFKktrjmlQu6JnWsTlMk0fq+6
hOD26SZBlKbO23U5sG/ch+ZbOvs+uDiSwptOgzThk0aw2Ph5vLIHEnk7Q1HO/NJJLtNdpl9l4MT2
uhtoxU1tDnLWZVIe3FrhDS9zEf9imukRpl3+ohM26jxX0Y4vedsxVjF9tXWRMRHN0YPdjsijWmg9
ts78mk/x4e+vteX8SRzLxcbDBF8pH3/ePwlWa/yBAc2o7JCIzFsz9LtFo0r2q/Umrd7J3E6roqCU
UqMZgBrPxQZvU/vBGtydmMyK44CKcuAnRMbMjd2hJh8PjF3umR93OYSp5yxF7henWFI/acPhxY1o
ANdWdV66sNgN5vJZLMzGe6hSdqKZd7dis4ypWDB2uy7iq+wMhHAW9eqEj043FMuEIlk6sve35Cgm
GpWVUxB12RREndQ+1D7VN8oMVUu5TXCEbtP+aYxpTGXWiIVHlX9j5oWdh+S9YJwa+zG1rmd2njby
33OIGFCA+f9xzsOt36qMX3k61jtqDobV19u07H/gjKG7DAWIDAoQ23xMMEMprwqU0bpwzD2DWrS8
zALbUwDAqePr1kgid2NpvhHoUa+i4uNSmsvs9mxQ5ELDwLv2wv7lVmuvjQokfHaMa+NXZXP7lKW0
NhWDkNZAuBe5C42RjATLRFfWyQ4hC7PHZTfujcLGECBt6h3tEhigaX2sr7aTzqcR2dQ6y72Lx/+k
Q3CS1fjhjjGuLdhYuuoe15RjrUUCIuGcaENxcFrjXRasc/1Sm6Os4l/Ml76oTNutCMCEljIRA6jp
4kQeYg1gCNnYA4Wuurd/uF31aPsfNk+m3oWFI6HwQiyc/1exKhUaE9fABs/Rb1mfBj7fI4YLfxr9
XemnJK2Q2VDkwLOqdPNON8wwCubo0BqGps//Qb/7Z8V36IQcEniOsorYW//wknD5gKAGHe+Qe/J7
jQk84fNRl77zEfBlOx8jrTirxuGipVdFkF8js/nqBN4/XJu/2NzhiFBhY0SCqXX/j9JzlaghEmWV
HPqYUbFJsapwZks7AEM1emaU4j9aUrVh8X6Ilv4Lk7r3na5vCK0fQ0+x7maIakUUfDFV8sV243lL
JSxaJ/X0D0rc0PnT54h3s6MV8nh94bilj4DfHYIE2C5t8DE+TJlmWNNFR1mxMYcOE+XI1s1s0vol
Fz7jri3znOYdXsLjyTfddst0MVXn5DxnybhVuBBt0U/4a1tXo5ICR2XHTTbUWaGXdgjzKhVeVh0t
ya05FiSPZWUwEhp2xzGb3oo5rTbmgirWLrAviDCcDw0vvITkQrb5YrevRpa321tNXBoJp0+7HOzM
2VDpC7fDSGEt/1p7uM7mTam2tUpiqLaQ11FWvonC3gms+EU8M7WH50gy07cwnHEjweKd0pZl4zQ1
Y/eWteyS0Pja1l0OU2iguBqa3+Ycsa7hHHTN8SYVLampBaHxJaaBa3JGxHb8NAg25KUsX8MYbZR0
inlTOMYxNL2nUkkmsE21F84hSvP2UHUBBe1qSneNaOO1WJpzE9b1C44OJKcZu1Ux9xNWnwmUn6Ta
3Bbv/x+N+qfRKAJfdO3/5z9zR38ejUJw9qurenae32atbgNVv/3Wv8eigvBfboCDvue5t2kOxpj+
MxcV+rcJJ5PZJ3yvLU/wXP+Ziwr/hc0Tywy+HIoyltt/56Kcf2kCnoc7ETZBIX/5/2Uuiqf53wUN
JMdnbM8nJuT1YSr+hzEGJ85CfGBYp6VpVHHDYeoPLFyQBJQ35o5A7k7UvfMrmuIlZR7Gz7kV8cSK
/S9NigXzJ/6Xo/fTjEVlvLmRaILLSMGl+5Qzc0jXxXcG4+eA1WhLmR9+yOIs2L9O9cCabBD8Ww1S
bd9INxXNiu619Xyo7KbXdZcE5mK2ZRuM1WFqeoxLY8k5uQuDfIh+eLGCKUY8I+27Oh7yxwxIC7jc
0YipnlYG1XnXVBODxWHYVHdNmZCKmEE8149SNZGz5/zzbBLJIaKRmtqSXUzl5Tt5Ecws9OCZoIfi
CZAqHGigMEvpJuYefZ/1y54nAMldZ8zTeoplUWv/rV6sB45hUKGJ6sR5zlU2xI+qRPpnwNjMw67j
2dLZ7I6x9DAJgyXgJdYV+VAmj8glmeIwu9z0V4TEGV2kuBjbfRS7L+4IXSR1lobOSeVb/dqZmejd
tVWUfdjdiMDfcMM8vu+RozIvkPsRtDuc6PJiXywx5DBiyDD6XhYdMk4z6phi7zynAM2eWLOeT3bS
zYCxGn0x4c/hk1pif3xzxqBxXvnBsP4p4il+k+GY/0BwvHT7Lmu6bJO2bc28uEe6BNzN6d+ZM1Bo
D0KsFYuwr9bAapwvpeXFVLi8Um6blFriWiEkDxCzTvYpc233uUSiMGPj0MAXJrikwdw1kf+m/Doa
d+VQ99Mz3rW5BVsiTVMIOLNpndqWtyoRpWSZwmnAduFjY+9SPy1T5yXbRMx2uWqbrhYbOtQ0kRCs
VDR6FCNlMzKboXyia2UECNhGp0OVuODLu5r6LCwJMsMCnGLS+gSsQyIT466QwmF/ZpZdMotdM8y3
KcVAQIZh0sjRbONKuQeo1XgoTHPD20ZmV8gHiYrBPqRJpw8UW3TmQ10P1mvq1na6HzNvbO7zvoPg
Zkxy8i+lZ4T2ATBVEJwidhQHbq4Uasm2iQmhNUYQknXjgxipn9tzk26FPSSnbJHGt9ot5teBIfsX
q+3kFv90b91l7vhk+rM8swLSdd173qPFnBvY9D5PfuZ0AL8YLUHnWNrx3rPH5KMZhEQvZnt3BQ0k
zh08gUNKGnu7hgzkG1zmJUCMvVrMskWN2Dt3bms195i0mWsOM+fRyBZjEybG9CWn4b9HrFfdFX7j
nydYj3vSMNQTFiW4qHGLY+vJ8VU0Eqe13pvXRWrhCaEc+2hG0rswJw+3Bk8C76FbnF9uMSJc6fL2
wTUGF/OXMXoeB2qopWWVz3U5SK5HF8PvG7pnZhzUx5BbNZzQxHmNkS8m8GL9GOjsxA/mjdhTs7G+
FWWXHBzEn0cxs1Ry2gU7J0yqQxaktIOKoIwOXSKhA9AS2baGkGdE/EicGuxQOIC74LFd0vK9nFz8
FVQon4Ro/T3z5xGtLsrZ1POD7fJ/qTuPbbexbMv+Sv0A3jgHHl0SJAjQXKsr08GQIiQAB96br69J
RmZGZsZ7lY2qTnUwSIqiKAI4Zu+15gLneqKV25/Msale6MUTHOQM3dXgUgwmjQaYueXW82TG2nc9
Wxc+qm6wmzTDs4vT7IjUYj0WmKqfNpUUoa3QoMYpq0PLysxnQWAcAc6pWd5yys5+qpT4VQpVQdco
+5ukh+Pt7LvJlj5GqYdsDbXPotn664Cdk2bYuhImLdK8eU6NwnkhNRiB4Lokvm6UMJUNlPrlhOpd
1TpgfG0y+gPBGcNOV9zmo8QguNEDO9qxIVFKxKichrVZT3Gio6Jn+x7kJb06t7foS5XtHSM93vPk
KfP9NkpdcYUIhlsxpm9oAuxbt1j9rW7T+hBzfk561ljwBPMl1JtBO5q50o70oY2ozeS9wzhbvks9
/KopvWC2WqvAHUAyxKXn+FWMRLWbTZpkW5tdAHqsxxKj0QFIXhPMLtUAFLCwORy7u7ndoJNl16To
24r1mo4uWjxdsOzaiP4aFL52r2YtihdtIE6Oe8w2bd0vuJWCMTWda1GizXX7UQWLq6wzC/r2OuST
CPAILS9xKbobv4HDkEzcQpAjRAooxSFfbiTuqHXTD17s6sHaEU6Hf6w5ihJOTgVD9qglEgywjtJG
2jHkrjuTEJrlGKXgVNjvWiixGTcPS+IYSC0medrsKb6OMpmOKxE0eyYEtKDc0Ud4NXHQNg0JAKbI
r8Pa6b9TlO1ulurpbTkWnXy3LgOXTtq+gSfqayXKPtedl1DLM/OgcD+ivzXag+GMnPF1nUKSf6gV
lmQqUBqSF1o5IixH5X12nNL+lHeu/qRhmcH0T5TI7IGvK4fBpEhFigK3N4PosMaHYmC2aMAhHlvc
4r9SUyRnmYn8qG1a9+q6K20Na5QHNfcodZHZocWCEpNvLoXI1bZ3JQLwaNw2AiencX5yKW0ctLGc
bpKRI9hilR+gvJAft0DIUxAFDhUF1kMpMIlaGqC9XY0b5ZQluO6yKlHR1Df99b4v9UtpkMQFlM9f
vNiAlLpxOYwTchwAE9sZ8nhxn3DFoXUAhZY2wi3CCrZwVHN8sLEz7J2hIKndU91hkdwZpVmt9FyQ
MC+VxzWcdd1xUCDB7GqmTKbYAaSUSphA5vq8Mt/5MhHWfmkkV2kJE7AgjWqfqw1wwmwN6qAmwRza
ieKSreP4qhHzhZQb2O0mazsc1mw4ahZNHbKR433SMcz0hqedHK+3kFJjfsoqe6QncO8KmSupPHXX
tL4SkxlU9WKYCGtGooFJTUxfKPY0YeG6KVJKt+8+kxe8kSO5NTeTektxzE02u6DB5lk/9jkuwOuS
mYP0BT0FjGzg8azTIpd5u7j8SFi7Wvas74u5kWbF+pIgJrNr5iuTelHvDZmyiLNN3Ju7stXH7Kjg
tAKPRDKzWjH8ciIXVnEZHdf8kWwTYXZ/y3P8f70L+v8J/YC9nMr+/7y/uf2c/9fXusv/ZXvzx1/6
2/bGkf/lUoR0+VkBDKFhZXvxd+yD91+OLZhSTA9KDsVr/ujv2xvrv6hd3gOZbXYHdK3Y+fwd+yD+
b7Y3fzVKW3AkiQE0LEFZ+i9IJzkhQBUCzcQqkuIJQe7weq9SqJG0grHEmiKJjsF2wDor/mXZefIH
K+affrT/Bpgg/1L84lugYhf8TPwWDwDGPxdNJiQXW+syfFeF1x4bK35juX3dplXeLFrxx5UU9c52
9lOqI0ST2gEr5q91aSD5WhiETP3vtBPAJf89D0P/C57CAgZ+N1ILak7eX0r1GPZ0p3FFFeprQ3GY
bQ3bn00i63R+LwclnrnTT23dD4FhJD8AfzHNW+ChiT1BOKe9xpXjHMZqHgPDshAmFiUtdm9DQyd0
a+8IsGON0aJRQ/BwQCRt+TUB9vhoT7MOjV1Llv9QRfsrJwD2k4DIxOIYggFcpn+tTLWa6Je676pQ
eJhiDeS4BzetuwNps3ujwVmix9gy+nzRT7IxWZCMOwBTNn3/i7tU7xkS06dKdz/HuvAO/+EC4FL/
1+on340L3TAhdHCT3K/3f74Ahn5Q3UzjMRyS+TWebX82REGooL0GifDsHfGTmCiM9qvljXT1LZpo
Osqwgn3X3ojz7anUnhKBIuc/fK+/XJigSGGUcI8gcuZE/Vs1TwmsjHrfeSczD9uhcvYGS7A9pryO
hl91GYh7JJnJO2yyUoGezB/N3WxY49zabdYmwW3/J2yodT9N/1IodoCqPcqyROeALLt/5X8uMPZS
bEm8TCdDyfloqVg72x0lQN3VrkzC3VsRX3PdSF7amVZtJe3DauFl2Ew7Y12HHFTEzXKrzDvWHEaC
P8HYilYjCat6E5+7+c61jYm4QOhO1rjm7K3cfGfpLy/2JCJzNI+VVN1VQjV0LStctJqMdFR8VPe0
w+ouxoGCwY+aEOi9q3nLkTC7i9mjcqQEGFpG/TUdBn239KhkCiURLPU3gw79sSbl4obkjCblr0y1
OiolAIeL00w+TqllN4wol2yvy/yNvSgOsRmWhO6+/5/PuE7E3V9/4HtKA11MLmRES//2A1eILsDu
DeNJf0gjyxqMSUx9xPPOujK6ULW43/LWnZ6XeAGcbm5nkALVM77UZ42Cys4eIJJWUkvO3tT97Epn
xWDKD7SOv89pzf+dbdsZQGh8TmPnt6ZVWZBlq8fvq/uMSrNvO1rzNR7ye3ylB2pX74n+0J1o1s3n
3NXfSQNjOdk74qZ1HB6Pci9JosEenyfPbnHtAeLuNZk+PQ5F6t1k7NZwI2V8GG0A9H31ymkcb8Ww
LKd+sOT7xGLrJY2f2NmPzxX62UDkm3zf+nGf91365Cl6h/MqCJUk7tHvE9/Wa8SLQ6mCRljdXkqs
Olbdt8cUcD+tFhWabNqug9fkV936sY56RfNXQhKgoXnctrEIqd/5wsbFy81NopneUcRae5P2dOKr
Sy7r4WKzN7sNbZFdJbJEZELJS6k+4zpG7Wai6kjlRrLlXRlcZXcgwnqDR/LsWq3mTw3yaqlX3mVO
2y4070LCQizODoqLDJnYlT+IctrN5lqfpTsSz55mPag9b6+GbY201FwufdEci3I0TphivlfT9Mlt
ahepFufIJt0chqMhfWfuB9b14quVejJKcN+Q0WRZF7Z/oVFqFDqGivJA4VyYVUOvdTI88u65HEoD
z12evcTalL0I5SFIIXXA6Oo20LRWvo2VEzMy4+izF/ModbbXVsP/sXWr9UZg/ezr5rrQE14vuqMc
CNhm+4KHU4W10SG4aoZvGcLWS79I0t49ym+jY8LysBbCKtyZUhmzvNISolRZFPKPFArzP4d+FRTX
5/SWb0589CSeirSWDLPu8qqI44w0S2ZPi0DvoiazwbBAgkBlE/Uypcb2XFeZeI5x+2SZysJ2Hb8v
Xbs+j6W2PE9D+eHl+XkbB4OV92K8mqLVnrLZZL3BM6LL36tt4UeWtfdE7ObObnoPRSdbhcRznh4H
CxNhSKkT6vj9NTodSLPuj3LQx/thmikq3F9L2Rw4jFBLUOr1dnm8hfyLzLfcyjx4mLGObK6nfZP0
yUt3PxTl5obcJNiw708x3fEHRrpczc4OHi+ZokqTPUTX3ijnvQD6EOh6nrzlVeoEZPuKPQOM9vo4
CGVFabFuN3F/R+qK8VTcu/9Gc0X3Zz8/DgPdqmg1198ez8rO3W789/yFhWOECbOhypYWb4/DMsVf
3c2pKD8AYu/H4W7PVwKP0mAeuqIso40+JcU7uAQWLui3hPwIJtjtojVVBLzVwxtLEbWc+/nNADIn
6+SjqUqH0AFnPY0WbsSaxgz+W/qrwuu1G34u2k2bXpOI3DZf3Zadn/37nOUZzV4uYrpbGEKsD2SX
3p59sRNKMl12Y2s6fouxu6BT9UwPuHD0b25pTM8T7eBx/RjtAVjGGJDG051sRZgo7eQT+r5uF7Pd
U6NXnAus9wv3xUHrTZracxFahdUe+nmwDlmJP7qLQcg6XRfkZiEPibPN+5WorJ3XzmjmSpB6ySwW
vAS5DEWT/cJmVx69ZjYZudChFDPjRKeTuC2Dh+o8RSlcdkv8khblt8EY06PJ4HsC5sxeanRvVM5T
X4tpzYqpDESjQMys+ic1ANhk6Gqf7bR6waryjhDPPsyJ5wIUTePIo3JLIcRLD7GbXIsUNMjj1yzM
TQs3NLy0h42woSS5y9RnCy3qsxhsn0538sf4tNFYeF+5lrv+i4s8/IWZ6lYa23z2MtSw0l3eHJtG
/WidF/YhwVbwKkt3+9AZSxPN8/LN7E3qaFl/G/U52Y8zg4TtkrW+ed6+b2Yk/wpbHPCaE5Hs+4kP
+JoU25udJObl4cmlgFkHeYWDBzLQQVDGjFrCwWTf7b1UlmfO37MLgPI8JM6z02zLDs+Zc2hXvMxu
6pysosb7Jl3KwnhzKzy56J1izB2usSKmcFt/yRDGaWm17DtN/hBa1bFepf+oMCTM5JWf1UQ1fsmG
9LIYkgKSO1/M5GDIarvJcTpXtdI+b9tp9UoTySzpYcBH6KpnzQ3HbXVkQ1YEDt2Oo6mB+ZwpeefT
56xeWa4s8bswsG/lwnrLk9U3x1SAnZDaRzImrg+JPqCc4firlWzPbvvSWUpGMcXPo9MsDf88CfFi
cJlYp+3sLh36Bsw7TASyeBLYOSOv2K5gffdJnM5h3pZW1LhAAJqEmXVtsK+l93VAqR0XIj0jOzGt
aOtJDxRkm9e/CfBM8CMadTLG5toWen0T3k+YCFOEqesLixorzK3uZ6awbrXCpiM7eE84i52I4NDu
gCPRwhSr5tPoGMurbW4SYYHJdOxi7twQfgZiWLpnDLSU9Svb/E5btfmaOenHlM9WZPSdi6+MdvZY
IL2DiG6E5ph0IIQijE+QJ/vCuoMi8lC09q2d0MFlCaoNnHhaX56q3H4Gt1MHmuc3FNdCWrQrnSR8
uQ6NC4SHcRc+vrw2JP1LM3rXOmm0SLQEuFgr+d7DmImrV+bBlpTymHrv09R2DANTFhrDwuzvmunJ
ytRXUuM06or9zrzbVrVueDJV2u96MyvPS7q4vqfG+IjPYN+Ok3HyjPap6KbutGABIK8nJDJ8Ok3L
z86q6itq3dnf4u4XbQ3CVKmnhcpq9iW4A6la7egmWM+LmnIrk1p1MDl5e09STrcTpCVpTuhe3zMU
jjEKqKkx9unKfyHPytLPtVoLdcXVdP+MIY4rlDCyDbiCiOkxLFAwCqGSngwHA3Z4QkuE+iXydcYV
DyKMfUG9cojjRrsU01D4W4eneewdFAGN7sPozpT9szCz7TlFBZw5Togwxw06jEyFubrRiMUW15aL
/Y1aBWZYEpGw1L+Psz/e81yTpmvP8+w7dWpgDcHgm3S7chnrz/GGZGjIvHd9pHOZbbE/zi3J8HcI
FuNGdwRpqT6Nq/hFD8PexaujYOSVfLnV+D5N2rbfZNkcpUZ9PNXQBahhaogf598pLG7dge4gpAF1
s3uHtalRqpOWEgvyeDqOE7QNnTNuT+4Zjql2m6x8eRvLMsw15AvtbF/dKp3PjW0BJlhtFMSl0n1H
z8svMo2ftVlNPw2nD6k9XN2uWfZ4g3OyrghBISLCOnv9OB7EpEcL27jHK9k822dXp8DWbgZ91yJr
Oq443ts8/tbYnLuJRqh5Z68UVTZfujFp/FHk6FTKYT7TO0yQGLJNMjudp1r8uyd1AormRhwzq/wG
yl47T0mWXB6PHgcHj44/C2fcWwlOoF0rYOV6OLJbfTKjx1v6LI/o/2rBsnm/nEHP/EmsN81SaEI0
W//jUBWcvRbbiJ/dvQkO268Vs4LyLYFzwcXCIO5eBk3QDCHGwWyfYSrZzxppdDPukldR6NappYJD
cwODxOO1ERAHVdLJDaCRayylNUkjJ+1e6xzezDC0z49nsdRlZJM4vHs8TU60OnExJEMFCbnMDhQ6
mwOXjPGS27rxgvoFkAGI/326rSPe8UGFrbGmcJXkchPzcBmJsXtL+DeYNl5BZycgK1qYtyZfp6Pb
dnG9/BMuJOciBzd0zdnxTdEkR5Gk8nW4m1JSW+7Nni8YD555hGrPDkxPDpSmIHKN99vHrQ5645zY
btQXl/EX7ZqFYlvTnmTviWjdhIjmrd7g69+fOw3yUcekGEzD5E6h2c7a6tLbKYt131NEiyBEvBqj
S4ndWFw68sscTSzsxnnZosehLtwRX+k/niPAB0WWLNtB53dmylzJ+ZT9erDlyXbatNm11ksBwzFy
uInOrMuBqOYpBf7G8/kb6uygB6Ch0d70eEuOemZ90QT8B5B2lc+6IVwqW1Hdd4vDmJQXfSy+dLX9
I+5oKWiIaoSn7u2C7DLVIuPEJi9iVjdvy25dx3Zk0N9Z4YETG2HV81Xxm/LZ9AB2s1FcBmYB1wIK
odblW1ukoD909VkD8CE3YeyVyt4JAqMqYIQGazQEXgC5B0TpXen9Zm3md2dzTrM7fdIqvPnT9rUU
NjADkkv3yTucnox2iKqDatHYAboJV2m/7mU/n5Q5vLA4+ZzeZ5jCnIOVDCCht37TQsJRIc1BvUuf
88qOgwHYmIAGA7uPTnY8Y9Yq6AZrJsgnp/d7DBeiF9/r8ZV1fnyI27Xf0d9fdrJzZKiMGEnjtJwm
vNZBMWnyVNjcU63Mzpmou71wx5+m5tD2s/LvS46sQDjuZxIThrCilx6zQneTwg4pte3XCTc/NaXI
uQ+Xj0Np+YiZ7JOEwUQ/EhvC2Act9jxwT+KA0/3FzhZvNxDDoNeywSzWuHsE2Md5IsAuNzTNb1CM
Klt71Yy0P9btRPerLn4s3sgi/l7eKd19m7sfYKsRcNputmv7xfPtdfN2FhYbfCt5hwQffcLEdqgu
5a+Yn7qZ48rfNOZtTbIQGPL2e/7VUE35TPO83YMRKo/3CnLVbMPvDBxPDEPpriHXnnZTgtF3dtqT
Uda/Zmsx97Gy9KNcPOsDDcENoE1YZ4NHBdSWUVWkJvur1PiEHe5LBwM/yhq2wKYXl/vUm9VFb/tz
3zaEKjv31VfVfcuquvnMKblqRfyBXBEHb9dCSsGLUWAOCPoZCpQ9Fcj/6HpjGjBe2bTnZ9OBp+UW
BgUzh4hsrfD8IdO725AXD6LSx8TwU2Xs2tU6uYemYfpy44awdGmQ+9fF6WkoNPAp4tXbbiPmm6B3
muYlI8fIIqC9HAk1REBC77uh8T9JWBpgOy9T0ehslj4JOYiLmNHocAn37IVafkS9O5vt0BHtRx6V
VXTtXmoYLGAhfqsoHO1mF16PvtAR6iTjlyWejEI6zykFasDjz64KJ3MV3xsxt/stccyzIivspET1
rWUtFeSTCyLPvm6xnu1zxFGBK1MJycezjkB/yJJ4nykqn7QMEytV6vapbrM3x8yB9cXuhbM24eGg
nhTDKDi4OSVlVZe+M2722cy5+0NnydujRAniP+aNRNM/eWhhQhYKlxo6lp/3fPvCVC8uffFPtaqO
kH4+HA8xYYUJApPL2FKohpO0ZQrs05y/gAxk3FqSOsLYa8kGJ5Y+F+iNoAmNXNMYotunqe5vuVY2
+xTBNCENrGkzEcdsi9rT3LfgCavYBXhDiFy+4EraEC82ixHJsWbeLJ36CDXzk2u5TXQvXW/4WHnY
ywzXPMBqIlOab+5YYEkToG68o5bPJmxAUv6ipiz0KAWNTKvY9Iv2h7uRV0AxItpYA1a7Sbfc6PG8
woCzwAUKgW7VUUOYY0ToRB09nj4Optwy7GX/0x+TGfjP757pVB6xh725OpkizbxHr/LVyVGt9WaB
UcrWzGO5VoR7t6V3on24b6lMYQZyFbMJJgivA2WWOm30OExqlcf195Q9uCFgS2rDJS7GLCw0gGn2
09jQrRmz6YVEEgIPlBtVpVHsi6b8vpZLstOM3uWyH7Vo05/60hvZaWruwckxZEk7nY8YiLfXuCV4
xom38ihnyJFBB8jmLXOmT51wjQDvfxUJzFDRknhYDjr9jJ3bN4LGm523saOt4k3uZ7GU9bsXEzSy
OQ0c5mWXTXOo1XYezYa73tIVVo7laL2fI85JwBHy0xRRLFJxSga81nM/UslYCQ9GYUJFeyh1OIZa
GblgASmumm8LA1dDsrBXb79zsjF7T5oVmnPlAjVSAw649YsOZPU2p5sRFJ7dsFHcq2xjNkaVzA5w
Nf2pdinrwkakYof7Hj3B1a3r6tyOVeBxJfuaqDzeRSypsaRyL/qD7m75F7ssu3NcUWyIs77ye/pl
l7yoboastY/Gc2fwa50bFkjcXjzEWvf2w/AbYYaBsxG5sg3mGxwutL8irk5xmlYfdRWfIYZo38eY
6h1Q+Om2lGlxY4pmo4SepWEx/j1pqPFgXKudxfw6JemLHWfOzxIH3IRXVmeMeSpiY7ogBID+KdZT
a/b2j7IyUPwPFudVUEhHM/TqLTR0JliJcHak49dJn4c6IX6+U5rbaYy9Ldgqho7VKAzmlqGnNLeh
eZwVKLkloMTRR32Fl3dIR/uWtElBPbCWvmZjZnI6bHVr75lIBIpfRtuf2FDaIVRb3OVO9ZQjhHin
2BYlFBRYo3jr2WIHtxp1+tYN8Z232+ydlnbcSPT3bcDytVuwbpw6cxwO5lq9w3Vq8M6zC04Q1pEM
P9WBKchAilflj6zMX5bkuirLuaqOgEWh2b8R97yGFronYuQIBZHLgm/REqgxjYYfxpNmOKsFmWIz
Ode5K6+uqrKLLHBPOHAv6U4CFpjW6yTV+KKX9vcculmKaNGvqfg+qztvTk+ZpFAvwSYaX8eeybhP
hIumevu9b0lPNGMTjwTF1R19q+oI6ys5dV16VB2xbw7u8atBYhpwwJFdAmjLOV+70ziuX9N0YIk+
k+zzKEthgwtoG9mvUnxvDRPzRV0zhQ3uFxumPubR1IgKgu6pYjTHUQf9Fi/AVvJku9N4yc1a5zfO
1hralcceKJ82aAAjzB4XiornjHqQJ2I7Si4whghMfMqD00x1uK95f2p0nx9024k2Ugvi+DwVw4Uy
p3VZ5FdnLJ8qq+9e0q0aqUAnw1W7C9NMprQOCnRgrV9Xb74RyyYuSU4UDD9vtGbVl2Jz5/Nk22el
K1g66/w5qbT6GfXrxUmx9BgzHB+x0LLJV/sJHIy2z3GfoCfsnzZK24lDx8bE13nc0GKdhwzEip1T
Sbd+b43lUFm68mcCt3xDmStKkuq+Ux+oTJIPM0y4AmfDCbCDEE05D7+JeU3Pm2ZlPiTt+jSdiIjI
grJexivWZ31fJFTStO06t64VwKNCxNQ06eFROejL0vZjolF3XkKioDNX4ZRPQAHdVhKmyM9B7vIt
K13na/dpZVC24uFp1acuWqf8DfZddlOQY845+hO7NcVhWXH45mlTX2NtD85OjzwdvhSgr2O6svFM
KejN4ygCvEQdvbmm+cxozyocLdhmIPcbtnDNsmjEsgC7iF4zi6QebVIXiyfUgixx6Tw9pz3DodEN
2gVMGh+qJ8/zPfuYJKmra8byNPZjfpRsQg4JXQmE/fx+LGztc1q743msvU8zsYBBq3dYjHFLfnLM
1Wfg4S8h58SWO3rEEgiln5dY/ZyMwj42hdKAOr1iShy/EHrzZRyYYZ2KIKpUcorNwpRBg981TEYA
mCn9+bWkNSaVbQS1MzWgMcR0sxd6wA0LPzWYly1pnNBb6g9TqvRi9dBeCZ2/Q3DRH60Y3rkItfyF
TFODxCHilHEsxYFIAX3icV5wb7L/P/dDijvPW+1zzZoRd43j55M+BOxw26ul4StfUqqmVi2vWWp/
EMgwnhirPmhVAGmo6rY/Lvelhexo+MJNor6kc/XpLj5gb51NZK0kwDI74NCHh0/hhPy3iak3MjN9
ixoznwIzWy+S5cbFuB8ynREZ6dA5nlkRNgIGykhbKspsms14g97nshiCWGmZr7V3and5TnAy7/tZ
+wVEEe/WGDfvhulO6F7zwHK/Cmu13nuts983iv4AMb9mYhquZGZ0F2uMT86MhVluKo74RTbqdNk7
Sknr1rbIZid3yAERluW5LMzynCaFu686gB6tBJuBLJcNYnmXObLkS4Vp+OjTx8VHu/4T+G5xHFOL
/GlRuKE3fJRJTedAqnhvOznxdzYTO+VWnYddkWxRljfNIaZksUOXvER8QVhgPV2BndfLI+o4in6O
Ws29riVTqKgLdRhtgVCOPfjvCQt9jZZiZ2XML5uO0pMZ8R7ga7nyqAoa8VOF297AU1jh/SL4qqLF
VEDvuSY4hDyG5Lx3nrq265+G++Ex7BTcwehQ8pOzPNG0ZK3eki97c3Ta1OYi+6u1POnY2k+uYoRX
kHPon8n8Kb0/cjLtZ16z6a6GGTVlIemNepOPX4nX4upq11N/MVURuCxjz529WBiQ8iJMVclOIU3p
sjrsQD2DwASS7AZTiAOp94qZO7HhZi3qNJfimkNLIKW8PHtznoaw1aYT496G7h0A3MrYHBT19j11
jIQdcum9jTK7VkMHEMhAlJYi5j+ITT6PPRt/8PwNGpR82fcZwB+zq7WoEcW3WeoEw81knldWde+a
O8RuFhB1GqxURvLeDfKczct6TqxRR+7rjBDsgOamZhescT0ftFQ/p/SNvi4i8RHW2buOJelNQre6
mgsqx9aaDiYFlGhiqSedWv7ISQLespLuAYvQyqX6h5G6o7epU9kBgomfu2x7711VHhneINhYu16W
gnrCVAJNkV371AqgtVZ3yHO9+b5M4ie8od8sSJmn2OvXd4hRZ0oL71ljZKd5oLj0uB4eV0YsmsBk
yXFohqIG2VfGYZHAdebi5orv809mh8TcpZwBFsnsXip2piveMvhaKwxZSmX0ob5N6SD3knljRzO+
uyRKvtMAF35R0c+Z2LsdqWyx7aPduR+z/hWTvhm2NZUKteCWnbp6+UCK+RNBNi8VhQhYZ+qftpFV
a7XpW/AYhI2arlLmsqazluG3GVnKFRGnCNYJ4+Ja0dnslK6RS+9Y1613PtK6Ht4r4ZnX1NA/8vbF
pv//hm03e/c6YgbTKpNBqjxkAp7oInNuwC4j3mD6uh8MZE1/PIJ0+7en6QoJ0Mkyj7luYErIlBca
puds+3ws2uhxqKr5s4RD5i9IMEwvayI8FXTuRSH+/jCnrR3O65Vicx09DtZ9K+bdt12PRxgKmT3q
gQI4t7wiltSoIhezEwkLpRPjl348hl0M8KIzoEfrWhHGWVxG1R0o9Dh4boYv127PcmhF2Bvj7/lQ
tqiIVz4A1XMVDVpbRY9HMgcvrHn2Z+VYaQEbbaijPx4u94cZIXdR6zAapb1V+vSVm0gyaUXb/fB4
+ufBIjHj0Ob0ajMrr6PHBzw+8I+P+sdrnen5m5MAeGADtu2LvIgP1jJ/PN6WP157fEAuar7S4yv8
2wfmDeIsvFofLTXSqLZnToSm0jb64/n9xSQFfTwjyvAr5PN7t6gqfOZs8und1dHj0Z9P41RjoZpA
Vr+/48/XHz//v73259M/32fQ5sFZ/Y9PLhJMyPQHR5b2nMD0z7P4eK5pDWci65OIi1/QuMQA/mC1
4PS0jf1glQgyyCmYZ9ejdPj2eINm/vD0vgkXZ8E97snyb5/rgGq/owb5d2IyYugM8yePRxKw3EGo
4bc/X3q87t7f9njUe24frE4d/vlxj9f/+Mx6ofBnNujnHvSbByRH3RE4j0ePw+MPAK5ouyIfTRyw
b3g51nBoyEZfkSwfPI07qgDSE7Eu2umJUYSP05w+Lrc/T2uRH6f7TfW4k8A3ttHjMN0fmfaKeW3L
0oOWzEuEE3SJdMrzFPV4+ufh8VqZbuwMIb6rHLQMeewlCP77fyRR3CSPw+oQpJDk3YJcxK0+eWpC
6oReoLBoIKNzAYCFrinFNUBYvWM3DXGhlPs8Ab61dALDs1Bsue9YW7sd7eZAlRW585N9JLOCXLj0
kwQObeSUYOflsNLK31E6h0yfSGQHa8ACTT+7Flt8mcv9yg5vR+vwU5HpT6Wu3CN80t/BZGMykP0n
u+YfLId7Z5F7Wqvqz+5qhFPVmxB/0iToDeNqcrlB00Wol7Soj6zlQ2+tp0FXeGdMAn63e7E5iy9x
bpOqyxfcAc9f+x/U4uiV0xjdIQDLm5gzwweiydj1/bAeBtxA5UrmjU3lLi0K8K6stEPSVK+xaXY7
Y4TXQG94xPvX2+oJgPPZXP83e2fS3DayRen/0ntUJBLzojcEwEmkJGuWNghJtjHPM359f6Dfe3a5
XldFR/SqoyMctDiDIJjIvPec7wA9pFo3dDU90h6uXts/6xm8lTnY9cEj6cGqB8//szKeST41ydV2
AKyln4zWBByMfJ4w3iWKjV6rnj+Xhe69nvN105i14Y5vwsp4lKP1roidaPME8E73aXf0WWbHIo0J
EzXWs3TBnEAHJ5IsFjiNxzoMLaMHkN6nMBcD4ffUgM5hEL9BGAM23WfqRpWk+iC2wJvoDzlryyC4
jW36iSEGl6jQg41VWdDGPS3Te5duDgUZ25akyQ8HvVPwMlEyZumGYRB8731GhoiqsedaVmLHQA4H
JezB9rRzhJkGr3ThqK+luZMOyywtZ4pfNcG2hdEad9cFqUZ+maewA4lUJQo49zoyg1jTZq2deEy/
aASaNAc1FRJ5DnSjrns6VlQlpYzPTqPdz510ANB2PeCd9I4S1ZnPTvLvHKMojllXWTF7r4FGnBgL
4aRm8cSv87vaed2KY05aGtxM8A96yMGlqsCsFp0ehhbtliGufbMXHywgWn6yUm08jm1yI4sQ9B8F
LlzqXfU8d1pBTTr+iCsc/miiPRSSgb+s0HwtV+9my/gamIFnEBaSKoXbdOzjvhHSD2SOQ7HIg10z
6XsdkZcrUO5shVKn2y7qpkeZ9XI7KQoWsbGWuyIqhNfU5bBPwslx9ajTHyZwr/koiqsFQM7GJgfo
YQF+84WuOnRElg2Xm8KUAExg+neimBXOQobjt/XyKgNpnPOlsw5WsoKFdNAESyitQ2hM1oPSR1hx
gkBs6Ssi6DSChwl18RqcamxA7vED1WKL4oFBgEOpS6C5zDh1nGi6WSz3EfECZQPHXZkDZjyCw8ZB
44euBb2SRhvNHax2eJimObkeyD3hRDE8XC46uGxTS2hJeYoDXimpNXhWmsMaKxgfLBwcuEdCToXL
N8At/VHGY3wbawpRqPlWqwLJWAUK27KW9WeixHdhZB0jXTuVNGbtwRiu6sWgR9D1CrFOdyQFWHeT
Gm/nbBluRS/JL2k+I5E73AWDdpq14sbUiYcfhToebDXVGDUaxDYEQ3kqvi8/d5pdqbfatcrKbiiL
7grh9zvznXQLhpQKJkILpov6eLKSp7xKbGb/Y+MHLWBxOT4g9MD1Nqwwadth6oQPdMnEuTZt/WzI
WT8XmIM3E7qGranMJr/kBOwy1mbK/pZLKKl60lX9Sz2Qn4CXcPIpV63ZX8/aNJhnrbNPgJXy/YJX
zYNuPHkYwSuvibtVrZ5H+I26b3Mm71FWQMKjPA8NNH80x6sZJsu9AfUtMoBVQu89Bc5cnRNFvbuo
bmoIhWVcgg1Zmv1g8vZ/ryxW/4IoAhhlWFiJ4bCZAifsn4XbyyATJ7bI40hVOyUQgaZ3B1N+g2bw
0Ua0eD/lbeM1hCAZq7hjItviHzZBrliqP2nHbdtmQBVwcYDNid+zeJ0g6voEQf8+V5A7Bb28seBl
esoYxYSF2a+ZZH6OIKDaOuUQXetO6DoSkK5SQX5oay1HGRdGV6vYFGx2fjPY4QMsr+XAclVcryrQ
SzXq73fcf4nBZs8JgXsCHT657b8JsnEzZFpSknKZOp3pZ4ZqH8IhuFa1Bdl7mek7Y7BLbxrUA8iI
aMeyKX1dtL2qg98c51PQ6s775FeqHX2YUjyVFHMo/hjfEKgYOuMXU2CqMbdtCZMO0PryD7Cw1cfz
l73uSFwEtmPyMS6C8z8p9smHGVUiXpKwYOquK6UXdy0fwmhoss3igCoDJlrYDtsls15IUGJ40M8J
PHq/lKXuo+0/jfaHkSYNnkX7xVkrIHUCc7YYb5OpqnZTVY5um0cGHkxAx132r/jP/9vmrv/30n9p
mf4D4gIoAP+gOf/JBfbjef+GXNh/qGI1NiFIV018YKQ3/ssF5qh/mLTqNcR5/7F/adi/hNDIqzV4
d0c6mJP+Zf/SxB+qRZK246BHkqaFPeTf9I3bH7/0v0v9lVL93U7iGIbjrFtmappDZO1vzpvYimsj
rWjGZDSd9s7YvfU6uRN5x0m5mIKjjZXSUYZlR4SDjdGyOITTTBhMR+OskRJxGtJMJqe3KcDnK/L7
bpwAzbupVO/ZVCKmVEloytHoluFSHtM8pUcajt+HUqJJhzVBCa10gUks2xbW7UZL3DmcWeE0vY8s
7FpLXgQCjlTCKIZcAOmusbLdSBtk02nfG5ktBFGS5kMd8sq47cN58UXVvhHmSBG5r63tjOLZwy8S
9Z9hhKi1s/V7s5gGtyHN0QPDRUGR1MpRBCQPDt1u6itc+KJB7WDHyv6iQE9SaIiLUhTbhEAGRwky
OstGejsxV3b1ZWh38RRj+c/EfFTz8FNpVOdITpX20HUUcnAdv0ZaEl9fBlUrgKTRqQjQrSmYTxAf
Rr8ZBsHQkx/0nHq5X7SV9JtEUfzWIVnIsUKxT6eVz02ZYOfUbeQbGiW+AD5iPGfdGVXbeXa6Fq/O
cJ7x8e7LtNrlQTzeZtFyzwjKTDtJ03tbfJBwhkK/GL41CFGp3r+OOrSe3FkmV1GDfjcnterVhNQz
Em7HsrU2FMqpJJvkscDHRO0wP6hVMe+ctuGFIBbWMNHXiM7AS5iP2AiNbxeLL7TChbIrp7Q8LDWh
dPR1TlhSIZfxwpqtaH5cNu/kS7mXR89ddG2Ui3M1xXd5kF3ZgV4flYqZkOAFk7w2KG45qTfSAMXI
kJQo6BVnPzfpMXBks7OBkFHrUo8zrrArC0nQduzizyEyElTCXBBt96+LNorTX65e7r087vKQ/3b1
cge9NLGb1uj19ZUUGjduTqfGbZKesJDf3uPyetXlnsufS6472zo0737bDD1hxUIY0HNNoOTx51b8
3BSopTPRDTX9nvV9/7ebd3nu5V491RBiCJaNl2f8vONyNUzCofxxzy/b9+ORCskyZobQNExBRf58
4C9//twI4kDgaNA5nag+k3xTCiJ0uGhV2Xn01uiOcnY7jSGoc33IaWvPKVxuxwAgEU4PRX4y0yH9
5UKZ9fRkyYzbiCdyw0xvPGe9bRp1Ah4CKq/j6+U5l1t7e1lXKXLxASUfjbF9xthd+rWUYUPLjS7w
PJwipT7HU0kymMOhpIpcOQXdqJwuf2lRjkskEHSw5NRdZdZ0HJ1xOVCdHH1KcZuCcvlGoLfDQ3/C
WKmRnMaFY8TyxHo+lKh1iKd/pqWo7S73y442GYsBYoIUbEkKokEBg2c74Dg4haFJJtv6V5eB7mwJ
baU9RegCXzCI3tMiE4M8XCZngWAf/ryNdqSv9RRmpvURcxN8Nk6EeSHV9hdZ6kWBGsG/3KhRWm71
db8v4GsJg6psko2IuKF4GiTUKKrWQHub2eJ0edTlQpgZ0+71SZod4eYa0xdgbCWDZ/Y+os+goEHF
ivlyQRkRY9wqem1hoOARqvc5TatODTUYe8VnGlAngxaSbwuhVufcSp+KqsM2U7OeaWvgMXOZ4+3r
yfLQlnI6WaY1neYksncOCg6mZtOpXC+mRLL2VRuHrC8eIZtbUCbaVc5IfxyN6Dq6xS5kYsToVGLI
SoyIcYncvohOyXoxTIl2bJGIignEd4Y61W5JMSwsXnCIIRKY5KWdteLNxGh6gvYgRn2NOWFKNhYK
XhlEJicRNMupTfL0sFTBMVq46XL7Mob1Ruh2sr1cTdaD/vLXR60fNccugRsdRsWOwAPDJNJqvoKC
hk63SSs8tDr1h6qjlCJILlLjAacFLRiWI2xJuCjJflgtxN09EGl6zbl+mtEgH8j72+tlh6rEIObB
Ly5LdNR02IhRzq0HVqMp09ZcG1SNHWTnWi/xULckJ7f63GwvVyEMog+CxUj20pyfO6cpvdGCOAnm
xjXbgN58ggEqzDEBZMw+LZvU0HTAAB22YJWSKjv06dy6qC4dAHShemMZ+Q7pe/YcKwVc0yC5kSZJ
TTKzi+NKn6XQeSkjr0Vs+Bq4nIJkRDQ8MtlF9+zXnQZCOVkfg4WOUvb6148bf16/PDG5FJcv9//2
8MtVydezdbT+5vLW8M6tTRXHpvvbE3556R9/Fnn22AYy2pY/t+Tyfpe3X/J8JTyPQeWGZly7v2zE
L49vCjLnZFiEboiKj/pVTUPicmGv1dSfV1OZNMffbrvc2w96RHuHop29k4oK/TMQ5rYIrWsN+Zsy
Z5NPMi4/OPMD0NZHF4S1h9byw1ysN3VqhnOfIEFKhzjbJcuLsXbw2a+HbDL5AekURHTHkPQ59J0u
1WHfBKnloedY+8tUNTo986clJgQ4y+ZDXqnPwHwOJsicmAQxfCL2RkakdhlWdTeYxT5iBdWp44Rk
duAzQ+5WKl+lXOWlBlmTVamSo0f0KxrO0TfxaqAvKkmCpK97yDPjRE+029Noaa2g9FT16CQtDgt4
WijLwIzpg+m1HS9fmsYGqTPZBqF8GfHAeABILPx6ft7QaLQk0O26ax9If0qL4DmC1LnhvNwRyASN
atTrCaiNfU0g3jYFXutGufKWVzQ7+9hw3HCy9zWaA681VEQ17RJ7NuVrHJqcahkICVc1IYqUKhpH
cVAaG3XJ0DrkkeB3o5NECmQZHFIsSExRYGoF9XSIYrqaErOeJ2sgKlqYkM1ka4fIGGZ4a2LyVcJY
gI7X4BxbovBqZ6o9goieAcpPbpAZJOhp1heF76GJ22QfkCiyyVHH8BshVm2Ewc16nTCxgbTm2dj1
IeWRVPsaG2W0zcW9qU7JSmE8zwqcVpm3L2bYBp4Z6AO5mORozY5zDLK8OVRr5ytWFMcFxf1QSQtW
20IQdLcQI7oM4VUkmnY7cngyFzNvZ4iypyJt3oonq89MbwEMPColjlzRv7RmkHrOZH2MloBjOVVe
2gETqICZaw44Oxu7tidHhUnFRMaVSNeAwupNiiTynDM+1Fuqs9S8cfwd1Bnu+YhEEeCYm7FEx0qA
oyv4FvUUwrAXk6GouSRZUr5jmc8e087NqvgTV+oyZOeOwxFjioAP77BogGbF2qOkV1Ad9VI0jyih
Iwc0Wld+p/6mwsbsoT5jshiLd0RxyG9EuW8MQl7mvDuhgT/BFovOBb4xCFec3Qg5JJwbZHJM71xr
nCstpqAsISLXqvY2LfP8xdTaTROlzTlG4SZsE10D/r8NjkMkxpW4aZThPu+P1gBzz+EE50KhbzZG
4PBN0eMmjuKRKJjer/UJCWFCUlqgZbuYZB5IHg2EH4J26MorSGSpLKfhdEKQSFKT6UDE4H/Hxioc
Pqq19aQntFvBhe2HRmj7npADBHTx0aIPYBTWmVp57WFgaGSX+aVKINDMNhrDvi2oMKo2AdV5mPT7
Xhv3aur3GhUrkQEp18R+SIL5CSnyo6nF79NauJ+yNPRyXBy7rL9GKAakumNYMWLyygo7wjJukvo0
zwYWC8V5hALwlKQt6cZV5vhhU6c7CLtmwr7FEekyC9sRs6e5Qb6K+HEhXiXpjamiHqqxxruxKBa3
KhR30glpbOKEn2X4EvQZdcd2esGPhHJ47K7p89unfsK52hU3hrCJmMgwcapjJ/fm5CjvU9RkW6Td
m2DBJIROk2ZUBfzCqBEeET4IeA3DuhGm4MRBHcsIn4KsCD2TDvunn2d/1hJl51Bc3gpBsZh8UekX
QXtepziQo1zTyDIij+Hwl11rop+JSCkPgfqIefH6SiGU24uxEzSpMmzVrsRNM4Z3genYV2W/ajEt
jkfFtF1oPmTookdA5GrfKszki8lK3endDlfgrWI7e4MxBNJXzETKiZjyMpUvZHUk0s452OK7DHCU
x1aOPCAM8V+mCGOKPrlRMZCxCGfXSnVXtBlSAKsqPIVvIzGwi9Is/UpweNJ92Bq52fpk0qmNpzdW
rCADUCm6SKhiosBLdZ3aBUQDObGrByVHsDacGxDGEmKcp1BS95RWaGe1xz3jmMOBEORVezjeRYv1
WgyN4ca6varUGPEuPduuTl7UokGYEGRHm/nTEtagVEKdDqPeYQXIiYN2IKgZjW1tB0X/GvZHewmC
+5advglvcxO5azCHNuG6+veIEsZGotcDotHDwzOPjFQj4rlXeomHJouia1B+b1JpiKpQfRbIyLGy
+rUpOCnpXfcdXyPaFHb0hnEVfcm6HI3keI6UaGDIiR8a3P0+k4dbbRiBuYn8M1A5Azoa4qYGmWJt
YGgb8R+ilPCtxPgSOgpGGOKtsxGFytB7pUNkXk8CgJu3iDjVAjYi+ADNzm9EbN8BwDqH4i4c+7Pw
Jhi9mGZDFAawojOGE6G/hjJ7Gg2+BlOlFUrRPsnCJ2MZzF1hjjD1iruKlWdtYKUpjIo+EHSFkOyT
RFUJVLGCxJ8L803P+84tBwefT4uGJvqUSUmKgT4St17HVwFWWkTKDp6zEiuJRj3fvG2hvfdYTkjG
wC+mz2q1va3sEr5dbd4XtviSFquHOkJFjJf4a1aE+zGmjttNAJzhg93pyjcb9Wrfhs4dKk/kUKyG
kCPtNOSMlTG8NAkTC3u+HdE6HaY8fC96Di8lpZuaR5juWOJQ5t7ICmRCGQ+bWTawhKv421jrr7TY
UlJPGcYTuvo+1FaDI+WKlCZSG0PJl6hYe8dW8NUPaeFhFUk2lVG+E5U3uaW5qqGT6NWKjXetuOi0
KWxJDY1wQdEmfKzy5Wu0VKlPZGW/7anXohVV92j09oFcbsqS7zUiFytk2eDGxvTWFTlJcvac7NuO
MsJ0F9edq4bFJ60nhDI7u654VWU/49roatgiRqcwJg6IPZLmerDxMLTRsHh5qsNG1UENAHCJNyIt
3wpqNIVI7+axeFMMnMO4Frx5mJsdTDtCJMLwEYrj7F6mXDJd1QMNJ2g1YXWarWvfxUDiHzv20arD
na7a22I0ztAOAb3WCqhZY4C4bNa0w+Ktk9IOLQRW8DKN/aZdnssCz9NgsgSaREsUUgXNwZ432IS1
q8GCzA/m0dVHhxjBBrEQaAPHa5sAeMF0M4/fDa1rtlNOpxGPhr61SVvy6fk8931IOnmj3xe9eMJv
qMGjZwmf9GcVGy4KxKOhifHwlqYLsYtmw25uUAPp9pWcRnSCa9zdrNcvZFkApDOsb/jnvoW47Gi/
koJILg4s1bZM/AhkxDYLrktHH2/mnFKH4iAXLHVWn5EdH3T7oFe2vbfDlGmEnZDBbI7dqfmStIvw
IF+oXmaXy22/6BBMRsLTantG1E6/HULc414T5Vtl+uGS4dUeEzIaUBzQrJvcHKR74VjGrqTUgc4s
q4CwdAHza2gglh7ejBpQv4quTN6Y93Gvf5dgGIjRpPcrOzpsDMWD6ySiPTGvK1P1I2LShPsk9Sur
IciotuAxsCjdbmJ9Ws59CEKeX/8xpmccgHGM5mTajb31nAZ4WlOZD16/0ONLNSTqqZfD/jmWS4PK
OR9jGonkuCvhIxpUbWMsdoOTJIs8y8xfFWO+71DCcaatBRC95pViuHkgPzrpIFXKz57KjGfIJT50
iL/GuSZrZnY8tdFsFz9TBk4abyF2zKjH+NpzUlRCUL4VOarD7FqA6DeAXci2qeqTtI19nwTlJsR1
MU/mal7FQ0rnhOOwvh1kdIduIfdsFN8uyvwHEZ5MtRiOAD/xyOC1zCUYwpzAJNdyegE80WHxgmE8
gGUEh6F/boPWV7tx/SpY4ZBheG21VAKx5d+YOVyNBVxoGhq3yL6ujLw74zYuqY/3Z/YTgvfgRkY6
sNvOfp6n1vBAcuHfGO/SSn+q8fXzK0GSWSjpXaaiJIiq2fAzX41Jg4neUBuB3rCywUuTelcCLaa0
sZun8S5OAntfKdEZiS5BK31ieuR+5smxtXdzKrdCa4tDb8lxq8G52ZiNcajVIbnu++I6a9dMOEaL
qppZzWkBsnuq/BE+QvlCnztxgdJGPjoBaEcrSiNKNabSJNw5ivxamYqFbjwC6UHxv2qYJS8GRvDq
0Ey8nBVVV0h/bbKBKnMTQqAfqF0/m1FXHafVVoU1oqC0/lXL7vuaVEstDO1dZ6d3saxif24s2885
OXhV+C2v+vFUr7EI6LT6pJrIvQFpYFc2iy/yPP0RHQ/fYpFj7Y/3E74ixcQkRzWREla3t6mT+6x6
TDdlTqznOgE8Jk22Hrl9gLIXw74Gd5ese0BzBJYENzjmzilmD0RFOYTVaXyQyXCLs8N2g1lJ3Axm
veWErWcKOKlpeyjxkTqkEwABwN1Bnzqar+wy6jaAazFFqvK0sv/BIaBImdtGZQUtDab5lEhDqC47
lpVoU8LvgRgy4iotj5E8BobaI523mG6A6jjWPTFDOjSu3cC5kI436tjaIQC+R0WZtET1thGLHvzu
6lU+NAd6DbQpBAjxEOg+Yv1tPScPKulBnMK7u8mKEVetHfu2N6nFYcvfsK2DZeMzCji999Zx6NsC
/cnMJLiwww2BukKlk21JAAehY8y+Feu5P48Vp8AqQfxuBC5xR9LtOVsCQxJE2hvfLCHjKzIMX+OE
+Ft0HF2kJyCnjTckrYwfCIUJIydNwLLe57DK0AD2zIMtgBWwwRzqzUQrY4GagTULPYM1s0CPCjRU
xcsIrsF8aIKCUNke7UfVCbk1GPqxpL6G4cRUpbCfwqDp2cco1HG8gsnqWTyLAs52X9W7sI2+VCrN
7CymeSQghS71m0bJWm2fmgwxu9635XmJlZmv6CWdyQQLG+WjoUihikmj7l3XPisSggK3dl5bd0pm
IJmNjGNXTBVlQLLl01T/5izh09x2NNMBGtBOwv0ptfG9rNp8G4nkiVzBMOnCcxMVxPZk+CcX5uZ+
0TwVuPY5n1DIASW17fR6a2SEEodToW7SPLG9ehHBbhjzB5BlvT/hkN5IUTy3GjXgZZL+ki5fWQou
hhR+QdOomrMvEd8YNe6E8/ytNjKF7gQ1iAmQWe+YgACS7+mk3wz58NAoo+VbJi0PtcOqxq8yYcE1
+Np7GxCprNQmcXwwYb2FdEdXn+OHjJXZQdWdu36Rx8KadrEtz41AMk7/r2Imz1o1fqJoBJJHF09U
RYkN1jtM+vxIqUd6pLAobgGhjszG+Ar4TfqxDODucDNgqcIxg/wvcLYxEclJr8BOj3Tw3Mse116/
6RTQa07HkenQUt0Ja9yOif40mqHBEdqyKouW7wt4c79T0HPWpAbWn0E47LRovLexofThRIBzP+3A
iRwbu34JJrDJ+IsdN9Kc1QfqfM97a9pWtfEGMU8FXgYnqCUc26V5csNh0fmYCvUNYk9QWDmpP+16
drRn5RYgp4MX6CMjDrGxqwdtEPE2Rkez6SuVUnT6BTLhw5jhO1TbNqdmbz3XMqUJCahtk6u+JULW
wMuHqpeqP9XNVbSKw1BrDdRXdbkJROFnupmc5qjfYG5mpTOWNxWHCL9rx3KzMYyoHuP617TKjypV
cznZtujqqNpSYwEiA/RujwKfkOY8OIbWfNAahLulAFurf4XT/NBk/U0GDn31OryjiS826mwjNtNc
K+naM+VJTwnbbK/k90P7kdQgOWpNe8uhoVWYWTw1xieuYbI/mNNX5pjJvWXSbTQg+Szw6oAHUwWs
iGfNR3+IEj81DBZtMUzlkCoYYtGhXbui3xZCSGBfEuVn4duq25bKS3ErHRrPka7MXtSMbBojdmUP
9jVh9urewCGxy4T2NQ1hMqtN9rVLaYFHdR94lmHSZOwDGldML3ExKqQBKj18AwY0T+lwiAJ3QayD
YB5fxhlQZQNPjvmhOtq7yg53/IA26uqrQ/weHwAabe1Yj2Fxxxwa9fw4d+gu6ddn2xnfZhfXyVEf
Eg9qET2o0q53Uc8Wl4Tk4hNR45OunNtkoKvS5Og029NcUDxsrLTcWZSOj9pA9aXVnstghBBTGPQf
zOY6ZvpqZLTHe0V3O2W8VWLV2vOLoWrQpaQGJJwzx6bBidb1HvbBLaGXBAppTrcrVee2y8SraQBH
U6NyOwwAijQT2aszbzKCq8CO2dOmED3UtmGXkw/Fyuq8iIPE5Xsz1s41ir6AsiB5wRW1sIFKwW4G
AOZqWXsGCRC6k5PU/myYw7aMQJgZxfVQfI1nInKM8QCrvuMzOa419JLTif4ZmxBkovJey25H0DIU
yRXmswF0nEoBt6qg+XRrYy5chSqDotzZZE62OutQtSUpPoU+M0HoEAI6YBntCsUpOKBGJvWZdo51
88GyGjxKXb9r5qzxqmGx3DrOxL5HHO1MJzOg3Dn0RulplfqlsOcrY7X9VJM1HOJsAhNTF16lU3o0
QJgIUVGNHpiiT7GvxcWXJZXv9KbkBgpPOU/QOPWSdWhMFXo0kM2LjyZywjvG5u9WFFBEcWj0J0Qx
bjMWSn6jHmLSRW7jvDyVmCLSFetHEs6xDZT8oC5ps5facEvnv6WLQ35GkuC3EYFJISejUD3UuPbD
wjmLaXiOCD/2SRVnB6e97SPqM6mkR8jzqUFIDmopBDHCWXxYWkqqs/IWWO0WKdXwYs3mDgbBeBvj
KXd1aJfbWZSziyMqBoNg9bvSjpbjqODLoj3Q7ziLU/5sp3eLI4GGxL4T0cDx0aJ3QAntmvJkaKO6
Cefysf+P2aFfjd9GPtJ4vJgfLtcvfzWrF+LnbZen2KFip5vLYy7Xfz76520xXWx3MUh6vzwZ732M
7HgBtK7Y8v6Xl/nxrv/1JeFDkEI9t5A6L5t2eXXOhjShf77Rj2daSXHVlfiXafiypgyC/ZDaIRPe
9SP+3L4fr1N06glDi7P95WWbpr9izQTRbd0Vv2zf5fqPB14+SWsb79EYDP7lMRGlJ3bFf97l51td
dtzlapQXkWsVwexerv7co8jXil0MWA2HwCMmNooNDrXKOKneMtkoXiTM0kNcAwC2h207ZAorl4Ez
5iQlK0k4gZ1UVS8fWBQzZ/5ybWqm8OxJOuBSkp0pdNULwbwwY+sfM0a4hEABXQ0/WfJj9C1xkXOK
Hf3EnBnm82wzOrTvZYcGvAf7Nq9UrQIHQF/vZw09i0HExECORSEQmJA5YPTptRBry2RGfT8rFtGg
4Ukt5quhTj7XFkYz4y9OAKhV2vKetpjGenzEo9R3DlqSDVMMy9gqhXKt5QB1skXl/ASkHaNJl7gU
KBDmBrdCY0BNLBQCmhFz1EPNtRf0q/xgi8W5MUOGyAL/7VIaCPWcY1OT0hVrOkAuc4dXKtlANoH3
vgyuaeLOrQjaG7v8Y2nYvSUtLq2y/FDAinC09rErZLMJU9o11gqM0LLpwIltr1T2jkKauonM+V2j
ljePygs6HcUN5XRCmuNq1Gw3gy2gtMbNriIbxY8ibWu08yuyHFYO3RY0fYjAK9nqUxv48Uh6ltCr
pzwzv5ajNnlDPX8drbxjgagzcAOM3CQh50AVE4E/LC9RKB/KjOltxUjmDUOVeuVzL6iCTgvOSdWX
UuDDVmJjP67hN8CDnY3d0ECHjABEDRpZDZbRI5g4CGLVa2YqA7pW4MbpGE0R5hNiY6nqoRt1Z7Mo
/Us9yhW1lD6MAfMKs0pcmj2vSyY3FNIs2lHNx+yFffYxc1LD55fb264AOBGbSJYb6cW6cV9T4qyn
BiiSRVeeAIBrhjHfmRAvGJ2iuElOMrBJbqxYgi9VGxj0yJbSn1rzadTAYNpIvgslq7fdvOVe2kwO
2axOX950i/NEgNDRSLv3fIohYNG11KP+VUy9SdxBpqPlsaztRfNkVvBr/0Etuwr2ftX40i6Shqbp
tq4xVULXx/2/qE2jgAyAuKc4Nc80XfJBcY5WSmchVrPbTKDuiPXgwahqzVfyAsZFFwUQ7KgK532J
0lc7tI3c0UOBhRBi/AXw43zRpxlMiZXfpBwIpdXeMxSE/7Dhf9FHrxuOLlrSWjU0k7r/nzd8iYsG
8FDFGWe004NiGsg1KOdtJovOWY8a1msTm55+FoHNiGKY1U75T9vwX3Ye9Q9TU1cpJHLt37YhruHl
TVEOFKbv5psqk4cUQ/eBmZ+KK8NS9mU2kg7O6kCpmTL04mjeLFFRvf79l6j9LhlmXyAVXYMBpLBV
0/yN1Z6W86w3qRUe+iqAUGk3+qHvaM8LBsGxTV6GJSx3ZWY+XKzhcHcI5KDYMlT6ocImcB6crj4x
od80hT2eQwQznK8yzuhqNPp6yDCNIlQ9B2TIB0Am7W4kwkNpJcAa+uGNQk+6yAJ8WORvmfYw7Cd4
xKlTWmBeuIjXiy5bXv7+Y8u/7v41ZQ30tqVikfkLBr4Hnhl1QxQeTFWC+yTD3k+cdPbV0NpWhoR+
sTSnoR5ZWw7L3pDVIZ8K+vsZ1NJ6OhU5doxcjPpeNfLhEKwQWpgl+EWqYNhlSyT3vRzv+6DUtpct
///y6Ie5+vY//8c7JrgCFQI9+8/uN5nzPyUAtiiXm9+10euT/q2Ndv4gRdvRLWmuI9dPYbTxh2Wh
fTb5Gf5HGa2LP0yVKF8hLVbwqDl5nX8ro01E07ok4UDF3IDKSv8/U0bL3/waAKswajAMkMWqYdv4
PVK6UUEG9HUYHSWWLFsPqQ0VHZwS/LVZJLvjTNbszkiD3eXa5QLlk98IkezFnFaHQf16sQhfLuxy
bhdOw1hZBat9V3TLNQhQj4OUgleXmXtkZG+dCCJKKjizVRrCkZZ/M1uEkAyNZ1EzrR8o2M9rf6BB
s8jTkxMVCQ9+hzeYvXoT5PB1qHrXJwDV4IpHyJMs8vz5f7F3Hs2Nc9vV/isuz3ENHOTBNyEJMCmr
Wy1pglInZBzEg/Drvwfo17fbb12Xy3NPUCCVKBLh7L3XepbBjc0blmcSNRixL8t1gKRMMKbjnyNN
pw3qlSNKlwPSYpgNhCIc6N+jIxNTfp/nAXbdyzqh+QIHoWrmEXxvAb2LH66ir0TIOYdYRjeLT7WW
QrvraO0RwYmmhrk/IIoZqj/kcvyHQA+FHTE1jWoVTBp4nj72zVNyVq0R7cYGvZbXjKHQ8G2ber5P
u6gPC5/kORVPR0NAp4+TDwPtHr4NcoCmWv9hik8AGcgJgrgRdNqcE63OOIibJA5Oj1GftJo4KNZm
bK0+0w5EBB7hwffEHMITrk0E31mc/XQy9ylHPHru0TCkysqD3nTRT8cPXo1B1shoNzv1Jc6RplqI
YgwxqKO3BJ23JPcx3ec00F25yge2NMUajN4Y3Y4R65lExFHAyOXB1VyD0hv/pZ93qEAYoacG7TeV
84rxeGFTjXJcb9kAmWJUuLmzSymfMmNYPjr8c834Y/LT6FxGOqWj0x/GGWAXoYgMCWTxbI+QdT0w
ABK76aHp6a34MQxjLtpTAMYd3iCxa2HZt2qXknRMJlUBLvxxhpV6KmrUCblrffLLtr1EvXa2lIdv
v9ZIU3OvbiMNaArmD7WUdMbQXR5G7GN7zdYeUsXLpHJgTnOcdP67tqCX6wJ8Cf0BZg8KYJRMlluB
WGMQuMTVTBTBnAZ5azwui8HAOhPJJ9Imgmquur1oTJRRhc7SrO+1e13wZuaEQNKKeJsGmyEBoaHQ
P+k+GNAixhltUQegjnXjLtYKeVTNlADroJdQPM5J4fMK9Pl+YX6DisL+TCeDVy/si54BvZYmCAhF
w14Txr43zfbJiTMovTg8k57zzEP+d2bYPz/V5MkNnvW9iIzyPenOXWNfB6u8gNLljoqWGVob5b33
KV6qN6MaDGAlqXVK0gh7g3yK8XKGeOvgDVc6svlhPgs8ocKcjyxoytBmsHIkTg6cF59egkO116G/
kn1Cr2UGksgETKXEcaZFfSchn8EFSQiS67TjKPeqXWkyD+bkhMJ2QscaqG7pDbEsXgcdItGPMHBP
tSsYF6xRj7VOu9rJma6yEK5xC6uB3G1h+mcbXuetAO+PkksGuMRTc7wr58893LGjXbflXvNOotTi
Z5Nvv828jKLLe3OVd+7GoTkYmnsjS+thKjmQCRxT15r8B505X7rI+ugA8trfpLVi6c4+iATdP8fp
5xQIGwmO8KnisnuMDJr/zrKPY9YsCEr6vV6pal8MGsl+JZ2L0n5gGbDcq6571VTyJbNyNNWWJNy5
a+S5jbwQIeKB0f1X9AL06DEZInwORLzMAVYsVK++/hHT8GIUEJUp8Z4UcgGd+Z9JoS4DuZ4RLug7
AGxcm9bsITunLGgnF7DfvCQHoSMpj1AL7RussLtO7tRQNXvLYtTSo7veF+6IHC09EVLkhuDpr8vi
3JtpVDO7Ay6TD91XvLIylL7/I22s16HJ2rOoEO4z/Lo3ZhPg17Q0h0QA/yAlZW2OZ4eKS9thTh24
LAO9l3n+IDmAhmu9nCLldie9lCpA/X9rxuaVDgzmVgNVdUoTranGPvTy8iJaFF4Y2B9anCZmdMpc
XR5rpqqI0qmK6ni+o0Lrlxe4b/0+6nQMBYv3fQSTLgW3CJwiN8nYPDRu3JwyWXyHs/ktq7zsGim6
zVKrFKCoL26fe0E744C2PaycM7kHlr18tGnL+dLSpugMJGs17aRdLXJ716bFeMr18ec8SRmQpX07
dv4cpj2Ekmxq9qpaiB8hSQJGKP1x67mR0v7uji9OWrySbZ8/jyngKt/mrmmhbtgX+vij90v1WGXq
iWGtd/B8ipnK9K/dQqVsGfp72uKuy2/RPFx0OR0mKukW+hu8buNiOPG+r4t6V0SxfyCsS9/54Np3
vVLfSvtLXMbxs55UJ9l1XFXKu9lH+6Yvs0FrU38xu8fBbIvAAfexS3GGA++eqRO/Gt6C8gnbTOwh
xZlT81nHPH4nkoQLM0G+PT3F0DVWlVXccfo1JBvI5p1wEzA6gBz3PhmyoU61vWeZbgaJM31mmPGa
WjW4nJRyekQmyPHxLj2BMV3v33qKRYz+wGXh7437vsjCjrBgF/syJ7/TAdKERWUk4I9mVoIQzNNX
0yV60na07zRF0bPY0AhbcnYPlseMAWVIc5cyBUVGEqW3o18E9qjOJD+aD9IYy3Nc8bG6kDaHau2m
Zy70boxNTt6pi22RDegqhiV5bVN7stgomnUI2jHA4l57bzfJBcROvyuQfV90UVCEgQSdYr++QcHQ
QCzpTk0LmBkAhRO6Un+h6/Bqpgy2AFsHusnQEf6hw2TC/AazDJaufad1NbMYAUSrNoq9QCqMfhDL
+KA9UeY8jBxGe7u7InzlNE477Zuf7U1r1D75enYfmypGUN/f6dhb+gXIEbE9QZJ6q5Njec1rTl5L
IJUCa0lXuOpe1ySBsMKucZg8bmaujeuh1Rfik2HpDCY5F1w243sJ8KkjrZIWK7EqZHvudAn7ti9G
DPRVFypnHaZ379Gy8pFnN720tvEjBfrcRGQXZlqTHW03DhvGGkyVPf1sA6kP7FIilPQq/HV4Ex/I
jUKZbhefJya8a/+B8DGhR3dMRpYAKjyzenfJb8gORd7BWmGfvGqG+cqrhGCNX5sOgha/dDYpr65/
tGLXPA6KRWQrK8pGPQny0s4unF5rK3ssd5i5zjo2lz1iHPTcJSP40TNvLGxpOy9PuQvWMSyKFC5Y
PYr8UdaCrgkdL93xwxy+f7kYMetQB8EaM/rOsE+dMg1qO+MOJ7W46lMEsMO2vreeL08OMtIFJ/Dt
YH/i+BSBhEW3m0EeHjBCXDQF67gcB+PMzZsjw+wPzYrV93xI3xk4YqUnVx9LMWKbhgWMJn7EOZPB
0kADx6T1MG0plPl4buLpEFfK3mWjNYc1dhvuOclhwosRmAgcyYhcgll2TA/XS2fh+hAYu3uztt4n
wbGSWi2EgzJDrwUd0sNmMeMX+kRTHN4CobaYH3nYMPUhtISzER8SdxDff8gGFqczmVs9J8eB0Ntq
nxXyWW+tCkl8utyM+nr9Lkgcqa1aHV2nJYx5lE8NQQK9yImcJC/hpYy7y+TUdmA3/cziuMMVp1fY
jVmw23bS7efm0DSPGhEC+PzdJLRz4AMpZUrnNNnVqdwHgxpjH2k4p00+8jLjyl0SI8dBKF8gy648
4fTeLJcvtWbBnTY062qA1xWHxuvkyRtxV7mOrTEjzI9dhArUx9yA+yn/OmUEbxYJmlNnIgm58MXV
MnrnhoXIvU9ucWD4kA4df2Z2XzBSG5pbB3bdfdfcxJPTBHlnHmmrUH+46GiF031BAM6qGnvoDOjm
3OrymaDOKDASE7EdarCe5M+bMV+I+szbIzENDga1nfDE0ySGty4Fl5G4b7OUNEbzBA2VRGAtRbzP
ECbAxMVH4GdmqOqEsXea8EpvW22hC23wj3hLCbd/4TDrumCJ35HzzJeWaNyICobC4bX1rOzYCW6r
oldHLo3f0ra0HguyVAChoxxdyI/qp3Lf1pVzsez6FF8SbBPHJFbfbNfzbtE3DvsIYAYouuhZy9R3
ktQbXLEpvBrtCUxd/5LYTnlMk++dNunh0LTTzbJkV+a2VzFfFmtqdvnw5tMzoZl1ry9+eovTDtWn
hm8WbMWuhfG/b5ZXxaf2MWdIxaa8+hmDKlK3fObz3tENdBUN+p/e5ZxO4AQKJURY4CqhNxrS0edQ
ss+uPqLEb0V8bp30VHtDDOQqYkoVe98EgQi7URM0SB2ujI3qPsc1Dgi7JhCbkzSpWv8gZo6jxX9y
kwHmrJbusmbhPuB6Z2kZ89HyuidNx1HsT771UWZ2IDMZpJlWfRfZSv02OLXrpmGFW6EeKTmTqYED
cjWYVU7489L7thfFpx572G6w+f9rQ4MoNqlirwmIa5ppB22ls1bmfdkLzu7DQvsa1ZdBMA5hecyG
7muHJlOKVItyPz4CiwTkA7qoK7mtzrK/J9P1zYSWPuliuFEIiMNU9KxnQQQVsloXVl1F8jBcO+7J
jAHQVyfd/CiUOe6xIbyUbmuFDsX9hOsgbO0ZcQgjyEnVTkh3ezoOZYzvxhFfsB/nQRKNoJALGDG+
8a3zvILztPyZoStJ2iy9NZS6FxTbrDJzjUar6M4qUp/83HCurdUvB1ifTL8JaotZF9xUYmQxVgLh
MVGKnZWMb+u6+4EMzAkQOgUo5NEj8mZnplYEuWfoh5nE6YNf1c1tA0oequwLyfFp4HMdCCfCF0MD
mgQpHLu2Z+qoGl9isEDVX7gEdJGrkHbpl9YhEGLRNpyteE56/Bedci9MeHAOuS5rHY0lFoDnXcxr
42NTP7rU+NxNsXV2453Zxlc9AqDb15QwekBylpYcCsXFpPYHbDQif7Jm60qYWhOO5NEH9CA2vC8K
+qmSVz3vLqj4UELkOsW5NBrkxkyaa8IMHbv6LGT6Y4HSeyhNkLbYJMjtYwThZR9C2Bkdh/4mZsgE
pZOzDYmngdK2tu6g25J4Fp2c2XVWvPS+cTepF/9CFTOmrxv9C6EsKqljFvdzjSWhvde8T+maBIPm
DxWZQVqfI8Sl0TVx4TrllnBseLysIPNtb9vUiBWHClW806GH1h6bViI30BLcV+umsRvjItfN9pCL
N/DplaqOP078RTQvRovbUZvcQeog7tJK0NEW/gPen+i8/TVyXBGfrRuyTbsLyUW/X4Te6zF53KIL
ppU4umFHt71/9bAbQXpVWnd219eml7Z+6dwPqVdkeK0PtqcngW4xJ2JRb8m2YwlC6T0vLJzWV7zt
mSq9L1jmhwM50OWvr2oMfTnsY8JDeZPKeECYtO4BrbX2JJWAcBoy74KUQa3TN5ew7OSh7/FiEq1i
HWZN75GjVQFAUtD762bb8+nP/dpr+Zi27+hZAIgAMm16cEb0OKxm+ws9k54kpXjAgSnHA5MFpODL
KhQx158DFkQByseEmhLAgorXMFFFTlXy12ZCNwdv8J9PKu4oHCWMSKh1H7Q2H4Gau4plJHv+uvn9
XMVq/VQh2nLInoCgZvy1KTSFQc5LP00Ep4eFazzFDXxDun8SRzqT+XpQAGKmtr783hgrJJFFdn1B
ezgeyEjpENs66dnwm51PBGZ9mlcWXLHiFl3W6BzQ6KasFnxsVaLTZOGFLHF9qOW6cWCkuyrs6BBm
pTNecs7Es+G8MYQaLzpq+GOTQNM0JbEp62Z7nkAs9JZ5qnDUeYuN5r9aV8AzmSg+KtlLU/gIcDSY
z/ho34zsdrRasKqTXXSnOs2Gi+Z6GaqocYGbDQf/96bAD37JHVQacqoet+f5+9mFoLRMX0YdroXZ
XRhHdpe60hO6eKO5g7RaH2MyJk2QGpgLEjwiHfS935tq/aOd1aPj2558MNffYCDGuKTrL9xo/MNc
6Kyh18etNg/I39w1X0J+kjbHXWb5GCuxc8REDvfuiDpUp0yqKtBwpMXIMOlffNTITEUJjk8M610R
DgRcb6QvsjjfREN31s3M85hrtxEuQq91E8brq2Y87ysiboCxjbCE98omadCVj3HSHpWu7HDIjOfG
9L+AQx4DJKKkQiRH2aBbnwFkWEbT38LxAibhON8z7RmASRPAlPf3ju29EJp2Y2YWEF5W6xhJRj8s
Z+YOE7hZzuOStLldJoq7QrOQp8c7fbXH4DCiaDhlVgTa17tooswCaRYvhN3gXAKlnWNT6geSBTpm
P1xSi2dZeyay7f4nS7rhPNisSrX8Jc2tZudkXC9RzRazfbBAB+6dtV3ORHKHXUmFvucO95nk13qa
B5UixiA+YT4omxH2VVuB3hsVAW8OZBHze2+OO7Ta1BMOEpVMaG+WznEhZ8fl1KqIJZ5Ago7o4R3f
+dCKl650F5IAHG1HDFzQC4/wHycn+HZ0z51PSqSXoQcm+Mi5dUm9yzMF0lbdglydL42kPMNqQLZW
1wwPHSHEnWZ+brBuyIHFcjlqXyQWFI2M+SPTPKrMSh0N6AyQF3C12VUg38jUBp7N7Lm4lFX7JbWL
Ad8THHMWgmdG7G+DyV3VdYQbyGoS53h8yfqx/UQna+eIkfkfGnm/GNeys4B3b5NrVmWh7XJ/a3xj
ClxjeFW2x3KP7Dfepw8GNsVXRw1vSD8xPrnJ135x0129aD5iBT4MCHtopMbqK2/4F1FkgUfWit+L
eucSNBgr8R3d6XOKvGJ1usVx9LBE7nyYBvqePmklPZldBW2J3eRM6bFF+wev1uMKjkYc0pUf0H6/
r8ZTpON1thXwNlO6IFSsMdu3cYv+b4p/YEKxIUdKlCfJ2l1Tj0uDhNQQOQLggcpOr10SY4ub2cqa
g9n5n6kQpt2MJXvsWSOk3Tu9gvdxyqwDtDm5x5VEsWRyK0lS+YBSL6XL0eknEwavmJPPqmXw3mHD
QFRWy31XJdfSeGifFsE/njOwZQkOwcrrQ6eeDQpSRSO0wQAlx1vTzLPAFmhL2ltOLY4u24LdTlh3
bNtvFhCZE2xzWeJGnczpRTdKK4xV/x5pQ3HQbL2gtucw67KEzkXGwkdqIXEQbzEfDHU4MeRxYoUZ
6un9QMUIvPDcVg0a/Xkp9gicGUKV0adl5pVGuFBDg6SFnWEnt5xcu3WUUaCoCCxvLvaKIFDIAKTn
pkhc3HLInqyHGjH/wQT4s7a2yLcSJvl+3sdqhrpZSaaU5/Z9LWrMslmEjYxW34zhAxXN+2x52iWq
7RqNKdGsINLxWRuPRqS/Yhl9p7Fd7aIY09JYn2vPIMRq6BDrwief+Wdb2GHaRGmX4MYisQCZLffe
o430crWHfUoYrFCafMcQne6iBCSHmpB5cvfCEGw6oVdo32yrRGaqyLQbu/24TMaLTMclTMTKpbHK
T86IiRBASXdASTIELjCzsIwmnagQ+s+I7blmrZYkGt0kDZf1PZEQRTVf6sT5POa9eNBPHdmmkiMv
QlJ8lrKL97nmfJCh+LmaikPu9rj8G+TSMSGdjW2RF5jb6pDO1QkquL8TRUw0DtYMInDokY1cwYdE
hV5PPLBpk/bsC4Q3FDfCHPjbtCYpLu+S4sVWqb132uZFrOx1zcTX5ceoA410eRlXvlof4WidF/vc
CucO2iUtWgHip51PxSpPTf2XvE7bla8kjgbCTfoh5XGe01uVx8iZWX5aRR24yfw1Bh59zLAi7Qrl
fGLh+UVPTI021nR0fe7/MmkRJPaIr8r4Nk3bLtD9LwNBG1CnwH7yLS9JVNNNdi86OfGHovaNozu7
z1BiiCnTj5aY0ZUzj6Hgs2tKZfkhC/WlYXKw8lHQeKmPVI6CutZ4wvRT0R0Bnwi8fV/KeLxR+kBc
TfGDZqClHHzgCPaUtbIsIvq4nYzSc7Y+t31h26SrJLFc8RZZXLzQ18TWsLBK2TYN2WMsgC6lVya0
xWbsjqlj3Y2Eiel++1SW3XhEkQ4i5VIo/AmOZM2wbSDTEMyxPpyjPlrlGykWu8gA3YCXEnp9LRit
DJq6zpEVH1Hc7T0MDCQ7xUFKT5IxnRUdGH82u4iRX0ws3cW1uulURPltWXDj8f36Ppm4jfuZ4Rl7
SI7TpS6sc67rMyv8dLpM/ogmj8btoZCsX7lJdmgRWcSC5QMq1cnz9nyDAOtYjuDvPe+xoX0fLAPj
yTR/GqPewX9U+hcTO/PFUXsCMlPCjgY6hSVoLp9R1tn1WAg5XYO5pLfHgByOaocGtQ5mvSiv5uIV
1wW/8NWKRzoilFfxvCYxjU7vY1zDY+w7q2RLdBn6FpadzrrZ9rbNmBWUVNsukll5Qc6c6Pm1QmJ4
nVZcEln0P+rBqi+zx7ldWCzgZsTpAd2y77EOtaPXnOZCunlLiAwPKfXqnaP1p3Ye6X+sn5EbAfD8
taeW8Yjx/qaZXBIB8ZrslzbLD0heZhr2Ka4Pir99uv4pa6ronccVwXJwUOLxUS9T7WhaTnnKIhv3
AMvA3xuT6MRLJ1Jaudvu9pUZA2YkqBeAXJCK0CMyVVV6VyX1W74hV/SpgXuetrca0WvhH8/1Tner
oHJwolL5OUsfkyChGKhydBvrj257zKP781C9jMRXkGs1mZdSxZwJ4I1XPcNGTt82kEgAjS9WDr03
6g++WdKbWauIjZe+7W0bOyMYwRgl8KSxS69Cacesok+Nn9UEyk0WhdYB2Qa3nfotvTxzcvHbNx7d
5nVZb4E/2Qm35Rhbl/rbxk0HPxTwUqAPiEufej/IhEwO3NbPLqP5wUxYhrOEq1KOHbkuw924cylb
JtoGq6aDgR0g96mDQTPULsh/Z3Z2v1Hp256PlPJkxJSwFaSW3cwPB/iBflqgLy8bznzb+CvYfNsz
G9/emy7HKMA8L5zS4S43o/6XgMSB7FLkTn2C07+4+n5E9nLqHWuv1hqxXKtFcneoZ2L6uNsHEa9w
nGKjwnet62BjpM+esEhjiM+SvJaYdry2QnOKgrdnBESDspy042KTnxVnC/1Uvz79EgjHtVTHYbZw
WaMuLuvoKfL9Ktz+zrhRb8YN30OqmhVG5vjYe2RHuu7AWh1lmGlbPS9WWbjqMJZshZAG1kHl8nWz
7CM9ReqS2qxbV+r+hlHfUOXNSmzfHlo4+oFz9+d+LfIUHplDZOqQABaLC6W51oJ+0qTcOQYqkA5K
E6lkgEsVTWFz+OqI+Slbsi4UaxUKKrG+gJ8ATbA9nmLiudM25b1Qcri6RZOea9oKmwRnqqYER8D6
EuV6fLY4pHBFqV84+aR5xXdEssP6SlH8URCZgoySjo9QgfBhjLLy/xuCA5bGD0lqv0odyDdZjduv
nLdMgG132+g5FpD1bzOq+it6QHQEMf7xWK3I+8paHrUhf09i8+iMILE6NXOYifXo4ggxCDUhkyqa
1ovL+lxrOc3OZQpx2P5jyx1QM2/vQ6Z1rwt27UM2wUVZ357kpkKMc3GLwbn0XbeXI+ywXyfj+i6o
ucEVOjfM6dayvC29r4SpfS7W9kjXzPHRWVsp66NoTr+rqSTceYnkJWJ8CL056ojIULQH1pe1nSrb
w22zrF8Yh2Q4KJ+e+/bKp1lrQtMUN35n38VWgbqET/dXjIFN1Gtthjkkqp0ah7Mqy/zimJzyJWZC
Ouiv3MHIFXXKAklzCyonLJr62Rxwe/j5cGdUZGG6cQTsCyX6tKYSwbm6Van+wAqCZiRXLlEQltwq
NMNpA10POepwbIyEc1C7CMm7Kmr1raavuZN++eTV4hUo/JtTeHdNbfgHKkrk4jW+Lte2b4psWY5Q
MLmd6/0FlMK1c+s3ezCZd9j6E2A30qjQiu/nBI1BV77HvsAGoERJPlC6r5KIiSudRUUW17FJrc/D
fDWBw0sEm1LY4yEVw102Fu+yK7jYWrfDuCbm5fIb7fjuiSApoQrMQFMyPxWRfupZj5EYhNacODu3
0fqD6+H5agvnljY9mZARjqZHw42A4lrAQSYnvZ9Wq2JaY8vyZqzUgsKYRSoLFYDidSu/cUYuMOpY
lImU2EShY1PrMtHuvQ75A9OC6jo3tkP0a3WGKDN8lfqD7UbWtyTCn019wl1eskZVZXzwRv0ltrR7
n8ZFkBl5fsY0/9PwWdc3iXqcGsgrndT8cLuO0HQeTsSDH6aq1Y+j4x23q4jfEpu933bzKRaksJyR
IaAomHvj3igWLfSTyr9Mpauf/0/rSQnaz/+j1tP14Nb+x3/yZg8f/ce//dh+8u6jRCV6Cwz8o/r4
r/rQ7Wf+knoauvUPXZiOa+nw503dgmv7FwYXTec/8JYYcBItQq8Nnb9UEXCW/L9/txCI6nhfdEEQ
tG0hU/in5tOy/mFi6vNdtKA2fGjL+F9pPk2DF/CneF63Hd0xONuhKHmExaMh/S/i+XqRuYgoF++d
eRUgsRrBF1+dqobM31LTz0QUumFWmNdy8LKgUOk7VnD6uZNjoDMg55UYuIHWS4iWglzA6qe3VsRA
5t+E1z9ZdZthZrMYsao18xYjCksDzgowTZ0tH8vRZsgp4h13eU//lM/912WByuRmCwSAZN7B2H1L
8ulbRbqnA2D2vshn/XHlJ6D32+VaDtMhGryd7dC+KKyJMsoijpl618wfmmV50ezyizlr6VH+ZB3N
Oq89th4mWmNghpy0+XJsimnYx1FxjPkxqiVaIzTLX9HzkSbnzt8ni1Ej794eTXp8WhTsMwtz3ezP
l1h9TIueP5a9DAa/ZcTCoheep3tFncU6g5BZ/JMz9uAR41vqp98bMjcrVawcEb3ckfcuOlIiPKTt
E41WBDNBaXW48Qs5HUUNJcTOnYueEIuX+FyKLMNCV8R/bk3DcIPRv45X4ZuGFjOuS+8wjDnZ2czm
MzE/JFCO8NLeNxWpOHVuH3prtc+a/rOWpqy+W/2hV9BsB63qyR5M5M6pn6m12kAzbALbrOLVaAFg
NKL4MAbEYwx7Y9AoNjPSGpla5HmhmXVvfsZdxVlMGUAnuQhfjjd1k4SQtLjWMYkqi1aGqUOdF/MO
FDB+RiYi70ahnpwFmhSMJJ2VAHcl1jnMC5cFVJQ33zdj0l7J6mZwp2m7qQTFS4c86X0LzCm/A//f
C7wm9AsuqNWkEB9URdPJhBBAfafORZ5UB/io0anAWcEHO91pZgPajuDbKV2pndUqVpk84wgcKuRM
IU4BpRLwL+bS7nu19NVeJvBF1Ex+gH6HhZDeuVl/lD2iNI1bBzKH7K4hUQmdz+KEWOJN4RD3gv/N
b7ORcGVuK4X46YPIOifl8KqndELbiaIPS0gwySw9mC1mr96Jr71z6uS3XOvLS1YJ9ACJJP/LtEHP
6+7a+hGPcGbIC2shGSXJS5T4xRVdLhLOlHsmvhbQVaWBJ5BY52Yivyp9mrq97uAibqxvdkMGBaZX
vb13aUCGsVF7KKMgSXF+u8aB2TqyAdB/SWvl55n2JNUMIdY44soUukHrV9gpLfejbKPvjC3Jo1oM
DXUOw1yKs26e0p01wzyopltTJyO2z0b6tM0wAGkZOdRBC+1VZzBBpBgJDRtEhF/XJ8C3h5mlYVxB
kDMot4zstUE8d3bxqz2g6Kb5XPWsXdA0W9Br25RRYpTINliqcjgMxYlPrVw9qUyeiY3beR4KN7QA
Eivc7JkhV+B9RJAH7zhRqLj1rvnIfAtphOHx2fboJrSYtUplnSeO2TYG6ukAJNUl8ZDp+MHYLJTd
MJ3sIc12i4Mz3dFN9Ngp6SdAxMczUt7X2k/udOm1h2SVisFnpRmV1zp4K3DcHlwjX1oJdD8ZYISO
Q92qpmPtoysdojEkwJaFV/EaS6BiYzWZRzzZZKftEsA0Q0us6oQ7trCY1+mqD4WlfXhm+ZQXyYdd
pfeEENv3mrua+SJEQSzwHrNhvk0+p2lQFMZ8MDLathNDfDpcR7A8MtSd1DsKrHQ9pu9Ta83wXCaG
c8wPivY+yUROT58qrhrUwGSWeQfhQ8vYXlJmMpfCTzqgtCv6JNavv5/avqPDhy8YeW0/8+tr6w/+
8RjVHyy2hY5k5mnqkq+No22PmdLDojnfTUwGWUJyzLbM34psXAsstNeF/bbJW6cEkmn97Ok8LAyR
u+k4d/49/gZM8rlk2QkHdzd4Y3zfLR1oT7R2ilDHfZOAHeZCfXASV+w94Wp3Cd07fcH1nVIZoAMk
ncpjXAGUb93dNh3wSPK4ka1speW22ZLMIOXDCF7LzW1j9JNxqAAT77VpYc3JbXSk7mYsxZUwW9on
MyX2umT4Eovlk/SqtQ/v3S02hp4uLU6zNdzrGlDvbVODAaWnk5yHrkQU1ho5Y+srx1V+QeHy4MTx
lz4qH5n590hGqBHQJhA15J9NdCdQXOu4PLW5CHpj/eRsownbPn6eHIl7dHsOPTefJh2d89h/LpkN
XGCgeHk3n+ISgJGoaI9M3seaF9pnZnMtRvsnVi070DwG4pnb3UMS+ytHbTOK6O4dAWwgXUyCoE5b
YeSKb75agZAgDWMnXpDpJ/YuNgiu2zZb/tZAT7DYbbtGz+WxjWVPSsVMEjty0qZ3cEBOPjfwnCih
2pJccX8boDdPsJnn+cV6hBnzbOmlwkVwSRyXWGwAwUcUcCThAt7j5HzXDV2GZe+c07EpQx2IRVkR
N1uOHT5eKyZiLlpz3bcjwNQH4JeWSvdbd2j7S783f3tOxENLgwcQRzn2pR5sbZayy2Dp1xBctlZL
m6KDLtPmx986LVvR+LfnuDOS7kVFpdYp7rZZEL8jhaa3mS1Sm/Fl0LNex2i1NToTCHx//JWQl66d
k21jRqnNpEq8VvlUbIfDonH6xhYMjEYXPwWxuLRcBugZ0XH05jT5mhTJN21KvHnfrIf3tB7e3prg
9/thmauqPG1fIe6tXYLtSyVstHwHsAQvsjvDU/v1HdvXWqLYLdUl2b6jCfP7N6lKlQcImoTkrH/H
XM+5be/Xr/n1J9avbHt//Jnt8VAOn72x4Tj957dse9uv+fVyfv+p39+zPSdpN1ozSV7HMnPf//bF
//bh9oW//c5fL/XXn9u+/uuJ7T3749/4Y3f7LuQs5EJPUw4zs9XkH2/WH79k2/2X/8kfv+6Pr/+x
u/3o783fXrRbWmBSvAGhPgvzxuyS62RlyVXOxoS2Vie4q13a0/aFiEk/qv/1e8p4dSPJdXd7bJef
OUk45RP72e2wCMcLUgKv8AQ39X+529Us8dDwin1lYNExGLEezGnVCLhrW1kTBc3B7Ue3x9vGIMEB
ijP9DUMZNN0Lrz/U3QR4qrlWTFZDywK9V3dCP+jcRgNLKWQZBSwIYn3lZd76XxY3IkRd9b1bNpdk
TduTI5GU3nrIbQ+nVOfI/f14e1Jbj/xt728/IseiPykSerU1rnDbIGCRv/ZEjn/KylgH+OWEHHf9
JbKEbrffdlWUACPY/ny5Pbvt/vEs0uHXymZB4nRzQ9inD01SNm+OsXAxTujxDP+fvTNZblzJtuyv
lNUcaXAAjqbMakISbESqD0VImsCiRd85enx9LUCZqbi6N++rV+OaKEgGRVIg3OF+zt5rJ+RqtqRv
LbVGT/PH1HiCrf41NGz2Qcu4XX+0y62ExfBC2018Y8q+FZNxhYSTuW8ez6lV0Zv1uuOKLRcjteTe
21Zu1QIeCX2MP8WV2f6g4Z6f1hdkY0puw/KqQbOj++Wc7Hj4MQ/eXZ1TKVn/DnL8HoNFRVCsE8L6
2HoYmHudE7/3/vmM5YrZI+PavB/Fag0STamPLj0kuQtkvnrzqKtr3nMvdJOcXmQu9I55irV8wQqs
TzUK6esqw3c4LWVtHVsv/BXnNAXmwwhYkiXBSDKqDd42G4/jUvQ3uhqCVSwWYDL2yN36Kb20vVHA
SdEI8frr5wrseDy1xu1sFi2rN/P+7Yn//mrXu0XXfU/MKd5g5qAwUyYUUtd36ZZ2Wb+8n9ZEbD3W
++la1xb5sSrTKTM3zaD7Am4rqKa2GK473bGOq5jIXdY+w6It4lz4VUU5IILl+K/fRLO+9L/vrv8R
u+bPrAcTSDrsDpOVxyhxTIQ8S1qp2wcYbLiWLiSk9ZtZT+tQ7+H/sr0ISuvtlF3/b/2BBvufQ+X9
m3w7oZfhs/7pH+6uz1sfW//3P75UW/Qja4/rdcit59r6Yda7+Vreer+/3np7cI4p4+mhk719X6HW
2UcdctD6lPVt2Wsykteb4zrU3m6u43v9NKz8/jUA0/WN3j9yWBXudmSdqHndpxWNvzL1Iy3QZn8d
JpRNSoxak/VaqqI6INROccREke6vT3+7GSxHDVYGeSYsn5aJYT1T11vvP94fm4g+2E/C8CsR09b8
15y0/k3rj7YXXPLXm0hGWJ+uN98+fTWPUAKuxxKmcc/tppzmPaznnMVxRs/Str656wexaOW5hn5a
D7a3TFzrrfdj//4YOQnszEOpbd6fvL7l+933311vvX+N7//x/noffjcunroUyeN6LNaJs3MiVRzX
++vI44in7Xm9//bh5wrdH0ZOnYRr5tP1O30/t7z5a6hp1GPXA49zemIo8R1EXcdSZj0R//rm+hJv
U9WIbfnoVtkOMC5dm+XHOpesd9db62Pvd9fH7GUV/N963vrkIfg+QEc+re+/fj6K9py272MmWIOS
307m9VHPKLoZHc6/xt166+1Z682P93971d+e9fENPv6WJhAft9AWZh3y4HIM18vIemv93b967P0p
6/8a6ypwvfn+Y/0+3u+ut9bf+4+vWgmXI/L+K+sTP7zVXz324VU/vFO4TPij7qulTbOO2ZZKgtnX
CDWWlfP7j9k1K/SBy/Xk/cH11vtjcK8Z4uv9uv13vMfbdLu++PtT317jPdkDGUNPCqvBlLyc0fZb
VPJycx1Bv91/u/nx0fX++qvrOPvnEAN2NyLm6NJZUNJjcVx/x8pGGKB1l80pfpKwBWxZeQc8MPrW
G57SsSBioOn0J6aTcZFpOffUhQG5zl39BEjnZNVYAWeaxC+FVRzt2tSeDBF4d+Rp1Dsj6B9BzmL2
VaOHSyKNTlCCRt2WD8WY0Po2sfnTzaku8wR4wQlbcjGs/IIGi3IjdRI0Jyh/3D6vD4NDtQ625V5b
57iPf/DbdDJDBOyWTdViacDLjyJxvbyuF9b3HwDF/nW1/e2Su978q6d/eGy9dK+Pvb3DX/3e2zsM
qXexG5wP5BEvQ3P94a5j9/0+PnY2MZTOF/niMn6X+8MyuN4e/Mv///DrtiTbnQihCo7NMqmtv567
TpHcrs/s05r28Fjfr/8xrUPwr2/GISQymZXfRazsLaYa+luADjIYQlw2rcXuE313ikunVXzRJVoI
ywHQ+oyzyNrHjTpSsHOuBmyHRKFJmtmt9bmp4juh7Is7ejdmgebIBaO1BJ8ZTS5pEMoHtGHfKwO8
UMz07Mcs/Y+DQHvazGhyrbgY4DjPza6jNQm7TWsANHQNiLscGV+ypIdQZzy0WndWr3YYSQQQrAxr
zW15i7sw0zENgM72s6lUWInQjg1ROUPLxHyHp3crZHoWXGePXOIXchRMz9KRO00LPttd9xJGIyyp
LAd2Ri9zpM5Gla+nCkYhfFO7SwU+mBT5dBC+nXE0qRRMN+BbqFLYZkrJMC/3QRpuSR7I/KniFk1R
RDjDfAibJtlYTZD5hVX+0IR3a5ELwFa5PdiV9osA4cnPIaP6VcQnz+TnzLYmqE9swavSuQMF+RVP
Z3iEmbClTIBmLvjS2fW9i68OIHq9zWyOap+R0/DN9Ir2ppvaGdwtANtE7h0VECSaFz8mtzpJra82
ZTSOoJHzzp/S4q4ude+Wfd93hxSOK50YJIJHUAQvbVExII/KMGRsnSXBpqj2NRaVZraTvUGyM47e
rKFyk/ls26icN9GmLgv7mCkLScgSOT7qZEyRjJjoNBE8FwGzqIiMADxW9K4GYISyhSD5zMT4R364
+YgY2z3LqbbAf8GcrJsnbw7MneOEHkJL7zEZ22mb6k18n8juOQLxlCL6+FTizwWAIT4hpYKhSFTF
hgkqOXciuC5mVey70Kagjado6UufCyVnv+iF3HaDdXC9+ivAc1IBoBYiN7MITgBUdnEEYjVbK146
9waf7bSlk94gLieyjJreUz6Jr+w+2VXidt8XDeCggJDsAcvdNigoM3UaaGjRf7OHzN16FsKDTLMv
tQmX2sHMvMz+UE+Y9ag30fHdZmQltFNWXFQXHiJLdHDAAPubJ7qLmq9V8Qsy0nGfUmCtO3WEjdmS
/JjZ9Co8oRDRNj9y3OB+JuxPFk62GSaEU4no22Tq35JqLB5VnyZXhSwJGCjFjlNO3LQTtXL6LbgT
hrM3x+7jQD6aMzB3BlaFYDu8jEQ+HQfJdaWkw9YZZXiYup+hExd36UAavBiOceNWPlnxNOda+2YC
rGbgCzM6/dtsF8Y1M0VKBQGhMpehl3QEUw7wWvmqrp+X1Bsf6ZOzxWPJ5jA5yUUIknbR17lFd+aZ
2ZVXIpdWgfVc7o0SHVlqN6/2QCshmZ7DwZk2c2tc7MF4JfXe80sNzaeHKrt5mKrvRS2j+0TP1aaq
inEfNopiE3EmPfEXF8fFoCjs4cVwbE4SasRTHIec0s53EUQ26Ro5ISwLsNI2le+UotqauvOJXI18
JxoDaFQw4pYjxcdrmDHgDxNiANyzX3qJWZWTm155P3JKbfk4HOBbzZcsKu6dOj1TjkVF7pxSPGGp
yL54MVfDfuMWitNPU9qjG/IeHvGWBnXPQsqDZab3hou5RMU3XP5smaJVr0n95nv0p/qRwB/jO+K6
qi+/DCgtsK6T5DJkwbbJOJCayM5DgnlB8Xa7cPpsyP6LNwBCzQh1gTvIl1J0d7nMzwPOG9/UyLe3
qjw6uhY+AFEzajvLNPnQ8nMvS/2qDsgqon2UOT7qt88ALlFLeM6ACN84uwpvtZUE90YQ+6UiIN3t
2mY3zNVZZUuRXNc4CKW4drv4iD9svLFGLYBY13CFmLgu5SFCPhoA04X1DBZJ9csqLftYg2JsI/xx
AUjA3iTuKwZw11pzcWoVURD4notTbbEjtA0LJp5glIcAXgF5TwOiKns/1cNwHVQtuUw0mfcVTZvY
q9Qx7pCUJfgJl5mfEdiRZpJR2N3jHmN2cQiAr0erharwUrX0TA1FKyjUw19a2H4nRWoGqHLfDyZK
8LInhUwBsbFShPHI7goZhdfmbDxJvYL1NqXpmdSQK3P6WjeVdpMZM6dLlF0PmoZRKE/6E025TSmR
5CK1XwIoDhQKUMLkPbTxPidgTDVnN3RQbVPv/8L8eLZJeiKUjRO1mMh6NpmsDEFYmemkD1TmdwCn
44POEdulppcczDR6TUR5A4sJK0YzwB5V5Uz6nXFtaP3d3CZnTzG9dYH9jR3zoakp1nrxNU1xYysT
G9F4ytVIC8JrwzaqbVe7N4EOl9pU0BChyNGtssd7GUvIyxk0GhS5R7MovPOVqOgFjwzHs649ZeC4
N+FiVPcCBIFm/EVvBtfPvgYBXX1txvs8ojRGudgBfvvcAyba9nj6sjQGsGTfk/N+oDGXoiTbUzwy
0dlPF29giNeu5zeALre4Y17pbjNAA16ohENyDID+yVw8gTZv70GlA1EqDbI1hlOXcYSgEu2VNyZn
oaM91gJfVZdhbLyHMA6Hk7I2ZQx1wLChbzqgM4ecoJjAG44JsbgpHeUM10NCMsJkk5fVDiaJYXWN
kNZrt0PGehzaqF8YkHOrNidMPhZMfXP82BkTCv3cZjVda/QwC2+C5NyEODSJF2vq+ikQd85MJu8A
UMZ5Nb053U5mT2kL/5EJ99zX7XEp/EhJL4okCBlPy2mrLU3L7ix7A0p8era052lInUNoDoz6TFN4
fJsXvF6Ek5jzJyRrEG/xyBdFOqAuh/TEtetQGCjbB1e+4I/A7FSdBy1DTTxiRDXHHIZ/P3x2m+go
nKI+tYkatzbZuFzkTkTnaHT2o+7k2ROY1ZAFcxw5COfvog5JOuumygt3pqjmBwzmVIazSLM2c6gT
ThSMN8FA7AoRcD658ulGgQCdSKPpZfSjKmacck7g06/lSMRiH51KB08KUTi3c67vKvMRlYS7aWKp
wTvhgprZC2EUxEFdzVdclegEdzVDMCaZNG+ee9QXeFuqF1f2J5BOYqOTxex50a98Sl9QmuCLpS5x
UUX7gPje20eyl8cxdL9FefpJ5kvMTpjom9bB1NJk+NlDIR8j50vO/od2NP4ClZGEIqr4kstrR3t1
wqg+xB17h0k7a8M8XFDtv+qTZkNSYt0StizFmE3LIo0e4r45O+UMyCMI6drjQo4nJuXaQKI5CYeu
7wDDusNcld8ZppmchqH77E7uL1XbYlvl4Mq9vuYKNV33yABScK1bG8/EgSSqIVok6gQEnGLtzjNs
wg1srsWuAanHWRI6gPCQameDq/bgyErJnoGEQRlcjXxVR/JfrL32XAwGC/XSK89GTDM9dxGLSusx
ZnZw3BMz+lM+uztgb9NZV3fpCAk4y4fvM8EuMNaAwiABQh2dbHPruoWPsINlhmOi9/Y1fFF7cTaU
0oOqFQQ3etMbm7DGO8uyO6bfOcfdcCiSWu10MsQ2YazHfm4uMxCTn9kMd904Xnmsg1hVZYe5mVAM
BiHnvTewCE/1gzaCPjdb/TgmuXUPGgfRC43Q6IhX+AW+yU0jQ3XTFpjzx0hpCEXFHmABYaRVddOy
gQb3WIC7G/dWu2xNBoI0J/c1zw0ahCQsbCsb4jmxVk8RPqeJFcAYVA+JQ3y0sNC6ItbsTEIF0Zkm
uwyOawZiI6QtuUuIpUa6/sOZwwzSU8JmwQmyfSXNfJvlyYFtw3NdYsDq0ByQldDg2h6crUve1EbM
9dErFJHfKAk8B1H3BJ4OLjHSW+eqSO463VxW6PCP3SL/Clz24sQUgADfIOCfUFl0QvZkCoFZ6fET
d5yFgwHXD3Te49i536Urh+fS9b7UKlMYwrIfcaLZu6ATqG0czL4m51dm3ahUGp8z5XxpUPbQIBV+
G9qA2QqSxQpSOrS2gQQzoksK6vAoioSgBCt/JCJT7iDnENuI2CmJtaciATDWQJoJyin3dWDV7NXm
L+Dwal8fM0CifJe2TDhzymYXKmhCwdhFe5v1gJqQ47sI07YltTsR7XrNvBlMYkFqPFyHaup7oubI
2yHoazAycQgdbzrac4JFCjOmssF4xBYLHVzZwzaEp7hzyDD3+/De4Hqzx6hPHybjkovtgm3GRqe8
iViFxIKZfORSBtjqQwBR6D9dOEA9S47ISf2BQnG2JNmoYToOadUy9AEuTC3F58y9pHoNLatr5Zec
7VICc4gsRWgVUiki4ZCwzT2eNVdv86MZS32jaIuNCtesnUCMw91h4cZXt22CvS5j88FMlmH1l84k
96TKEbCTT2hn5yHbzNFsb2yLXXLvNocctHKW59NxapL73HZKEqbHE4MaZmmAzjdpndsiyIHrjiQp
2La+dSrV3yckXMglRz1yLDonCnUaeMwEMFrLgOMMJBGY2T8spLjC3hftgyn7rCdgJwwuWkTVETPo
kOfcuFFwpcqHcWg+u/FDZLWYNSHxdGFabklx64vEPvFtqLCxNwHZaF7Il2e5Myk1IwKrrmZAExlp
ltCh3cj7HFXAq+l73xMcaR9QlBUHB8+sFPhWOgVGTswCZa2RI6cLWMwIZRg7cGmTE/3KOJZbYuBB
ecXpz3iwv9G/Pywf8ZTY3aukygXUI3tS40A1bGqPsg3Je05yci0LtRu6ZyMAc+R4kGX3MAY7PG6t
PP+qSTu7CgKYVVwiHgy2IBsSVau9FeasjoiskjNfaUUIGfsK7KFNdNOVzryRI1EKFIbR4KmOy0D3
NBvdcy5Cgygvh3jQWd3o0LfpCJQ4PWTRwGLLir2nzMfEXXqwthPuRLvUIKbbriY/tgH9tYtrQNeF
KULf6ZLs7Ip28/+1xf832mITxDFa2/+sLf4SN9+BVsbF7+rif/7Wv0Cy9j9cHYKskAboZhdM1L/V
xZ7xD9cVtuF5lkkHFtDsu7rY+YfumoblCv7HcByTj/FPoqxl/MMC8MDwY1DrgKD+W0RZYf5BW0wh
xsMJbeqGhWTZEHDv/6gtRvMcpZ2M7LMXluoIYGukWPEANVMdZT1Oe7fsoxtZkDUoZvMELGHcFvrk
x46pH8hbvP7t8N29AcH/R9Hld2VctM3//p8fcNtvHwfmLnFngrnYFh+kzjSUjIq1qzyb0nBxRUTV
PjG+95NT3ZLk4VUkXktYbhivq9vBG7Krv39/9Ny/Ka3/+faWzdGlVe/SYfvj0fASe248w7HOagxe
SrfvHuUIBqVtivOgUxbE2Jfv+qq9NDhTD3//3mI51O+M9PXNOVU4VxCN645uffjbVTREYZcK65wi
uf5aBlN6sLGM5lPHdVTFxictCc8zBjcmE6p2yQ+8JldpmeTnBHgDS6aY1XJEKCgiqfn4X3y4P7K/
3z6csLHJo8wU5BJ9OE8GMHiTrinrnAUN/oimfpH4W/Z1HYBEa2JqsE1E0qcVYucu3J0W54TtsvpJ
e+MxQwR1QjlaD6O7//vPZS3M8Q8HjdEgPPaPwkWF/+Gg4VeCYDDG1jnqA+sQ1sFISDeSzoIQJB06
65Ols4Fm47RLZou8hKyXV1mdExOoEGynxyaxjKPZ9Hs7q6fzNLXOXtMDvGNOmNzqcGfIvUPIrR7N
sjY2EyYCMnZicUbI9YMVjH3flS923RDNmVrHeIZSFsVh+Yos84m0W+uBvskdgyy99qDB6G0i7m09
2dOZrEB5TvddGPxqCkvdByUbP4pz+LUS50WzjS+6UXiXvz9aQvzpaNmw+7isu4L+g2UsR/M3DH9C
7F+XhYGFHLTU9yHJKTtbCszbHMZNgwcUvyfJenFJRiH1re9lENUAd/7fPgi+CoyCjHQG1IeBBslW
zyJw8mcJF+KKJNvrnMi0hyXVqjLax2lOIbpOzdkKrFPb5qfW1cZPf38w/nzmwP/CTCGlA1Vflwv2
/bdjQeao0uyys87oeX5pxhEQMEIQ6LcWVDsrThB/Vv/V9Pbn2Zb3tA3hefzLJeHD2ar39GcgeVln
U2cjqkq6Go3xSGjhXRlQ3ks8fT7DK7wxWiib6excg6rYqFqYnxXxmH//9xt/nm+QQBuICqH680Us
DpbfDwDh3aKfgSmey7SFmz0gjPcQeWTzVk8y70F3J1huJN/nhYNAHnn4fu6LazFCUGwI8tyZUSWu
uyVovqFjfIUqMfM9O3tAWA4kYAKyWysYTG5bXnLVTPu0ZPIW1NsYbt3bEuX7+L/Cn+VfXDiMP8/c
pLRwHaNFzA3j45kdGGC4Azu1zhgPyzMJr8GtUstabIzyw8gmvyaJ+VJpDcUmufRKGtn5wWS/mmVV
PzTzjCEFDmbVEWXmzuhwzAHHQFnhUegG84wzhtof5Z1Aj7ydnQs2Mh0ZANpECEDmmLj5bNQusmri
Q+LRePv77+qPDqBl9uWPIuAKHx2nq6N/GC5p5tljThjn2UxlfRy1KifIiY87FLDC6/6ZSLjS//u3
XKD1H2ZWbEc2sRfCYRlifBwfY+WqUjm1eY6lNz6AlJ3u6ATciaqmZi+Vt/dyNzpEmeme1x+usbXs
HylOlv/ioiz+eO3hQm9ZOK0cUssNPsufRmoVtWVW15V21QaQaWKhP1qZl0GSDJeSbTwejCHR91j8
7U0eaua10dA6oH1g4gJuIABmwOhxKz8WAhr13x8l+ccZdflsMP8dUBvwcjgBlzXc74OoSmdod8Ih
/xKfAOUrx8c0kWzTPl/C2Lxp13dJjlLPvdYdozkLzB0oy93b5boSDhkkrtrRN2FvaudBUimDGHOU
0JH3gDnOaSC9gyo5jYtCOseRYqvHqowdaePRB+AXk0mC6p6C8yg6eRnrLLwmvEzcuLFdH6fW9Xaj
FdwDMsSFRI21aIh9RHG+bxI23WOErdld1n049ONDno57+Gs5EX6QQ6Y5NnYJVghBPedogUi/o3sk
yvL890eQr/CPZ5pk6etwDWfgerpp2qz+/ngMC5fC+Zib1lUYwr9tpP2ks6vdl7Gt7e0ivzUXMFhW
E3ybUHTYzHz2bQnsjTpljyU7WHhiyeI3rylH+LELckEv6+kK6F16oraBoQQxJabRBJ+J9Yqm4TRD
nuLcwfG1kgOmhSFAx/h+HEi2ytIUmwyKwp0Y222aGtRd3CbB5jncYC8KaXggRbc1mBMRlihcN2xl
5xUwsNogkhwkCQbzuLpa749483YNAZ8bXZlcZCoImftgVltzrohxyXrYBpVZnuPIBEIbK+9qGI9B
N0w3BRyXIAMwYQwwhVvDbvcsDziFhvTc1rQv58k9Mm/E93ZraofaTMBvFF+yKiWMPioeSlc+MK9F
2LN3jcr61yke/SmLmkc48sQXRLrhe7U2Uuqyg9tUgvvTIaS3zKG3A/nTBC3NkW/rFX5bgQ0viZpL
3rg4eWTokLpMzpyDo+PShoputTfEfHvGeGUVHZF3c2ZtHXoHO52wbOhyYpvUxrOjU3mjQwCpsR+/
YtnQHrPsNSmSZ1MeCbaKfUKcyJTq4/HSwIndUuv+UvYhqTNCfu1QAPkVHl9ClxC+lCIoD42TFbuR
NMRNm/fmFSm74K2sKrZOsr+BsWBfA7I6zGPZ005eAr89oCzgOjelHewRDLQHOtf21TRPT0kRD5cx
MY+G1COgfvZPrGf9vok8oAgOKHWzjOM9Dd9k50C0uOt7gb+athjZgdFrWky3llsQKhz3D47Bdz6Y
LOTb7gH6TnoJMkgPoQyg9GHmYhkffbLS2rmPBIgXN2ThkefqMIx2S6QeNeK4yH41dhM+aH1A9K4R
+ANpgX5PcsCB8jiLWZnN10UI4gabBqLlHTWa6AazybQxZtd9HirsjkkB33JwzkFkVQcWqt02DZzB
x9kHkGya1CfMQz7gj0OnBVvTbaYHgDAH/Ik48aS9NfGV+XOlk3XAaQ1GL4Wm42hYL6obo55BWmfY
YjjXzF2pOtYzgu/G9Bbdo1G4DCVk44QjV29nuCp0v80DzlSPW6IOfnmQdM7lXP7wQq7BnjeXd4Nb
3jCT0eCPZo/GR5JCv6Zb43W22DXNN0LXhqfAfEmK4cFLY8KLYXZsTXbShyqykjOEtmu4UvuhptXa
mOEhtIbgDqfULiGUgOkjR0Fs/4wLBCkyV1RRwDluvbQvT3k4nxv4+BsrSShAzkl4PyX1V8scm6Nq
oFQ0Id0uRCJMGN5Nb1n1HX/gEgSlUEwbwVfLC6Yz7btfmtUTcdTBGYWE7m4hfQEZUF38KZScYUV8
BcNo+gwbVxkxZ0XXOT/ai5z76KHEbrqpXBbelmOq2wZH32zn+VWmo/6y61/eILTrTDZfm6ytby2n
3+Td/C3Ui+Gq6KbGlymQMrAqz7F+yrKa+m2pXmNBvGopo1u7JL6OKhXMSNdLr4NwgDTokE1Pxgqy
ASffLmTnw1xTAKD6dNNZajrA+9Z98KDI5OFBbwtHSy60vT4rtsMHiRZsi54bObdXfoeyZ9KjRD0l
RHWHugZuq5teaGgG10aEqsqYi0d9JN7L9uC0avNrJCcT1vUEzUxzMvAW1o6061dYanR4m4OHgmnL
3kgtHhpKuJ2wL7ErKHAG14k3Nvf0dYrAXcLLMQNbUiUMuxIkfNOyDS0N8alwjmHrhJ86YdIByfIn
ZSXjRSPU+XNtWT8JtMPVOk8p22g+SV905n1W0XAB+Oh97ry0vAGOku2SJeG8iMil4WJdHGPHomSb
QcwP6i8jK7SNsEJ1VF03XvLe+xRNdcx4W0IIhXWrRbY/4ozc1SOFTrOQ0yfkGjoAy9zSwZDRPotL
L33tw3o7iCTcC4s9dT7KU9PU2qlvxV1NFPCutrpL0DTutTZfq96lAL9szgp2xnujJe48USqCWODG
5UF1hUNNfM5YLz7OSCBojlj1yWN2uieSgrLsiJLdlecpne8KmtS+MvCI5zlyDz1pPlEcc85h7pY+
bMbXILfLB0yc0L3xjJK9Qwm+MEbzS2+Jfl8lI8E5TE7mnHKFMJqfM1LBXTGY/akIAkiO7IY2g6yX
nOLDwJ5hF0XW5Jd2OnKSGPeoyOAVSfYSnhGQ8V4DknXs1vKrIvvkaGN2MUmX7ZV29Mq62wGmD6dz
N9MBMKrxrgFgrqwq3EbE3l0qQ3vylIDYrPUUlcNQ0kyp2MankGci5Wh+Bp0QrBj6cU1D2Kc75q1B
DiA5M+jy6sF7RsH2jExLkdZudQfDq1+0mmU2WnIs1cj/fT1cWs+1HhzTOaA4tmwuXGtofkwJEO6W
jswZ8Tm+bWjwGHuLX3ljRjtXk+aljpx7wHn5rdsIqIttNSJAci9936p71uEzb+eFvhdIyscqOmcN
mPdQKBwrEgXEiDshYv9iTr7UZ3Nvl6TlUP2Nmr1r6v4QpfZpmEZ2l7DkLU/rD/Es9P0IOUrDOLQx
2pEURpUkfpskiu+xk6yD4MI3FvUbUbvgoQDayXGsznFvZFs194B8vAPxlcneA2jGfrwfkCURN0Bc
3q0qaxIwMElvEitqweIJHXRSduN16kdtmNNrTKEcR+9BRZN2PTaWb6VJd9Pg1dgFIvV81Xs3SW1S
6MOAdxgLaCyE3bo70FE2F38j2bdANnbpxLQY9ql7DEoa8X1eDr7b0KrTPCi2GGVIEDLj5HrKKDhs
qNGDxF7ekXTn7lCRPrFJ5QstwOGSALEFa9Rau9lIJBHkPVqUXBkXK7sysY2DeZ7kCfyg6wewMBe5
fncw7cZjvLv0ajJtz5VR+MPs/STV9FdU9sOpcUGaFvaPqkrY7lrkPQRJiypI/5ZqQcyWhA7FgFij
z1tJRX/k/De8faXQgGDguuhmf0P2CxsVq30xNO/UjmcN9y2iu+qnJQX6AcAsGNflJhiTgxhjrh3W
97IaIlxU+XMH54EkV3Im9BLEgbAfQCyN5GhKe1cX0attn5di2BjRYHVKZIxC/hoLZEPwXr65TvdF
NikcdDgF8UhaU5mHLOLkfh7QWKm5eRwZsn7jFDEW5FckZOkhH6GAT/SUw5qQoswLgz3I/52auhzw
u7i2aoX+JWmuNcMdj3qxJ3iIlJdP/UB2qRrNzy7/ToKvbWinVzmmUMKj8eTKBbaGgJbvuvyq59PX
TiTHDtWj9HtRF5tIzx77aQh3lZtY0EetY64+a12MNzRd8AwSTouSP4xMFlvY+Rl8gxrkXJZuyD75
RrAAS2wQsOR3A2asRnkz9WSSDnUL1C1L4WJVDd0UWoSBQtU0TKW1jcLivtfrhTTR+cJs/cDUxI64
tFSnhaRoNkZqIZo7NWg1d9ylCXDsZggVcYUEO4Pfxppe0ui1UFXFJZIwq/Xbfo+VyeVQtI8dekaS
Roz+hHohDnY6NJJtI/CPWUN2F7b9ahc5Cnti3dtX7D1IdYhkxWanbY6TgfK7R0aoLVqVSiNfENJ6
sJkr2oi4yhWhogGZ5kLz2fTRdgZ772TRNvHiFibEbZ3CXEhfulR/BQXo7i2b2OW207amLBbH+gHX
aUvSNRM6O7Uda0R37zVxt3MtzNt1/JMd79GCW+ArxIy7XlmfuTDcsRb9Yc02dmCc20noVDvWncPO
0px7F7jFwWisPa3mel/M9UNWiMJHckRWghvtWaFvELad8hI+djcyyzn6sdLqn5Nki2GWsFLb6osK
BkxQlJJoq7OsDDWBtdpYgm/ULs87clmd8myRfbHNzfSRXQXA6qb0wVG0Wz7ooQjNiXnMPhKBE++S
BvIAFy3kZ52THwLkkpH8OYwkcUcoCffNBI9udD7FQT35aR1xIUgCP88jE6F+eNGFCTuqhdrbuz1i
wjy4z6v0BpjeQ8UimPmDLCZL8773GlNlryjT0/YJ9964sV3t+1jbO7OXj+ZgzRt9CJ4GZf4wq7w8
mx2F8xwTlarjflejVPNSDH8oROaSFj8Rd5xrrZ1DS/lmFndzFuFm9zQJldMPNRsgKGCGVJol8ccI
JMryW6ZNWJ2KsDmmxo+0HxofuT4iSFCqjlb7gqyzC2TfzdCKl96Qamu32SVkIbhNyU8rHEDJRD44
zLRj9GU+tHVz4wayJ2/YI9rIau4Ng9fUgipaPshJBvwVjW4Xm74nMYyXm/s9hkYFFA8liOvcF33U
7GwTbrsusitpv0iFxoye9Xg79ccgMeAqJDLfJn2k4dTnGHPquhx/son6MPeVYDtuUayCPWFduewm
mCq+xa/wWhooLOPXDCrrqHmslF04Hm5nQr7b0qBinS9zvDPK6jZu7bDjCh8su0OAmpoE30wR0X2h
fUkUV9ccsG+aOV9MobY4FkmwEFjnwbfb/VclnzPj/7B3XjtyK1u2/SLeDpJBBzT6Ib0tb1R6ISRV
Fb33/PoeQWkfbW3ce9D9fgGBYKayXCYZZq0552jfNS9hedKe1BRmIJ3d0Mc/NyYeD3Y55r6Y9QuI
KfLSBJp3ItVOcggPTha85KL81AOGZ0jwLHI9tsNk2bRuehMwy/l0t9eJZ99p7VTulEB3pjx9cGzI
SIbwHoYIJEqT9xdKoMNj4GGsZW+B5s2jSmTOVb21wO0w+5DRqxMVaOp6Uq3NyVv7nvxKxVOcap9o
VdoF/iYkSuKgB65DCUthOWBOb9LJRxRcOdOOYG9jPxbVh+W5+tW2iwvKpPikRyy0N56zE31NPKEo
7K0rx/iG7xPfLGeIMeKbMMjuTFIFj7+fb1oJ6AwyFaNOEbGjEu5KN7gvlofLgU1JSbCAzYxbmk28
7iRRd2ODJr9Pq/CmJHsYCVfRk0ftD8dWPVcvz01t+B7mqGKLsQ5uBkM7BKIhpb8Kg5vlQC7SrzOC
3MQaChaK48B9Ngf7i0zN/tDZI0WntBm8YxhoF3o+PHSG6gIeiksoWZPxSp+girADQr/7mu6KEvFV
o6XkHaOxY5s4uSS+ofzotMRfG5n4yq543JCaR6BICSbK5iOkcx9l5Tux1UgPkrhdN35/7w7IgNj/
OIVMdiUSHOiArGFCoZ9RuPNB2s6JP6mHxNRZybSmtH2trWEX9qhGUpqHDJwZ4nwbTpZVX4hKa1CM
Uh+zmGYSq3uM4+C2S0OCaYtwx7e9pSgTrKOZ3ZyH5WO1okub7KLYgFTbT09NZX4DwWXDV4w/uxnf
uC0rbiBVYwyJydHItcwsqtRrSqIU0munPjZyDh9cvb80hhnedSq6BgDcIPP9GFERNRu7v6iRcpgg
xRHKyLI2j82zFgwWBZEGYlTCbrCYEY1S9HDPY9m1F7dBUjN3OZEh0XxTBoAVmaRG+PDcPD6Cower
0w/SGIwNm2jj2IjROqfZ/D6ZRfhI9+LqGG14cd1KO4CRZF0w+d4trofcaup7kTjeoWZpsZoz3XlE
hVFv/EDvN1qYZOfGym4bi1C6NAAJF2dTRrrp5DFit8QE5x4rmpJblBAiQib1+Eh40FrTXCh8LeKU
vgmJAzf64k5QKluNROWTitRcfGR0jjG8ZqEWbGhvWJcmzx/tqrq1oji5FGTGNJVjX4cyCneuwa+c
BwaU9bnC9VDd5aJxwKm4+r0VEjfjVuSLR8Fr32Q3rjIVFOWuJcweZXzkbMoKTJ9mtP2Wu+Wt0FKi
ecCGrdIR3aczpajYnefYaRneh3G+8rPSBCBbPTIPQFivH9P4mBqyOFth8aMmyudWotdTkVvEG07M
roY1fvV654XYcJxANcgg/nRUfRkJriPZJfDbTyxUk33tSpsdirTPY57vHDa3ifSC6zDdGbOJhSFQ
1MMUtD0xraR8Afdb0xEcVor19VCyvG8J0z0XQfFqFPjjiOy3Do6TaBe3yh+9KSGwp6h2Lv6Qddum
GehH6idBz8Zn9IJX4MvfNNeIiMZ1H6ZB1hcEF896auln7PUzcv04PZWz9iymsHjQTfPIdtvdFIrR
vmw+cdQFuGLtK5Wi4K5riA3Pcgx0CRnX+4z64bUUvbimMtavDQlXhMRKwgMbMHyr5cnlNUNu9Vf3
MSftGadRcx9KET4OQ9LsInrAFKxYAiD2VALjrL3vPdkemQqRVY4pjr6ukNYFY4O5RSw64UiVOQE6
I50AHBxUR/Jg77hPegksSMaUMWagSEUOirJi+3MYBvvJ800PYF2GXw0zlk1ZlLh1dNSuQQ+cX52+
ljGIYxmzfU7htWOsdtR1/BDO+hcxfokHv9uYaURisJlcGiEArDoo7qcSk5YW+GTd5iw9GbAE+9At
4m30bueU35ZBzsg2QUw0JBm3B1J8E3Kuw/fILBQTZWPI/Eo7X66qyMp3mfTQe916bMhWwzgB5quS
8Iep0Mazpk2nmLyALrS9g9vAeZFGZx9F8FL23XRaDtxHD7OMf0jNVVSOsWLYpdQyu9Tou0HlA6uz
AhcAlB5gQ9ucugFquQDGDpt+QoPhA4+ODUKxsXhXUpeS5pKjjdwaX4p+mnUyg/teNeXY9w/tyuow
2fSuvoI/qNMLQsOHkRtyX0n9BOScnXNvCIZmEWgjuZD6EfWrs2q9ND02NZsQY7Ifp8H+0eAdWMf2
Mr7qT0M1WvteL++HmqAj8ougWVjjLbmk1KSQCvoNb7PZx6uiw8QZkGaLmFW5OLr4FJoNazzsBtuw
+8gqSX6XbM7aPNCrYqm+sTPrmCRUo6ug+LTqRDsz+h+owuFt6uR0SNx9VLLlm2wT6W5Xp8AQvecS
g+g9Alfi0oKPTlb2qZj4jUeLXKy+ZXRkS0bcax1cweJ2qzLzwJBoiGLLPC5WWeGbB3axQQqDoWLk
XMFsm05hNUq2VfgsuBvANuAgFJQiViLxXsweRtiQao9jLVQFZOVogb31HIr7btAG9Mm8W5FQoPLS
+mvPXvIYRxTWdYCZTs/FHU9olzu57UaCP+ZGJLsuzXi/YwLGBgBUlHqggAAhY9tJPEM835n6ETBx
s6fKvw9s+VDS0lpbuG63WoewpEM92UbetouFpAxih/tMo49hlRJV4nBEHw6lwJkpbGrmW6Qb6F3T
+gq9JzumBGvQvAWdVqZ7WgouWW9Izo3xB6U5jd0aJT2bZSj1RSdgv+PO1bugSJSBodpMlSr5jFm7
DctvTmKEN+F4P4ck98yJuNOBx+xRzkDAAUcfZdI8FgZmo07DPFoMHZLamja2Hm9Low62FEPQ0gL/
DmdRnHsbR07nwvl1cuab0v6oZNbtHC+5N9lns/GJ16lWvNpMDLuAPCNXlwcfNkvmiWFb6R4af/K4
V1mCv6dgXCJeaYzIFNyME/tqvhnNlARHNcm0933i+/gNvzcUww825owi9Hzqrw+B7NNNa/jvta19
WIGZbnufvG0Wfl/RnssVVATS8FNaaZXDPgijwklUJQENVHlDPXsUhhtsA9t/G0BPbOLezXdjTZVg
aNA1JAz7e6AXJn4b55CSV+Ll5osfBG8oLgfSfgFb5bYbbOAF6JvCixgV2K1Cz2BO9Gmmmv6GmCnl
BBtT5OxU2BvTuHGm+KUNyW0akvohrrsf8wj6xPscIlYLFW0nIxrKs5+D76C758YURUh0n8WXuY4o
4Uf4IwmMZhhyp93s9dFWK2zM2BmmWG0Lf/CHV6oSBx3pzSAxbNZVtteKgGU6KLlY7OkIM+OlI+Is
fbrolCh2yMierTGHS9mkL5Zdl5uIlRWoYhbNXglHI8pQuCepfT9r8uskeqUodo0TKr7tZKMdhh8L
7Kdphg2R/gwWprq8tU8rnsSmriuADZO09hSnKXno50r65p7mK2P8VL0jEeP2cJt34Te4J9txIKYM
a6nR6djpKAIN7Mc9hwX43FPIEO6uGuZnLSvuvdndkzbWHtCU42Er+2pbymm868U5VgtJil8Q+SIU
sz5VbRpxY40ETI8fR7bw56HYmGjnNhNL7xM2KtakMHGIVEvjDcOqtSY6X56sCEW2rOY37O7tcxyF
1q0d9rdd76EQb/yDZw3JE1pkGqu1j2t6SBkTfK2M94ZGP3kQLOIzOfXngbWd4QTFrsuOCC3LS0OW
o2c95677zU6L8uCSk1YlrXNbFuj3qdPv5qiOiTZjY5GhWvb0Jr2N5p4UV3N8zGgZQuFon+ZA88+h
zN2L7ELWV3IzmJ6/x4OBrtlhoVSizafkZLIPNtgdZcBs56jaFo1NO3/C9kTfgOuv059TH7F7I8EX
JQTD9zJ4tOboA3cbpZxizq9ZMd5YpPHtJ8NEml9mP/K5Z4sRN83B1NxvSLawcJSmeAEl45NoaeJD
TBqgVREpBm5Fw32E+pbRFodNJ6X3Wqhmh28EX82xeIXDoJPfMwQHVqU/jIK/pug7ktOzjJbRPDf7
NnZAArUtKEtbv4MbKva5Q3YAK8D2EJXaTu+3QMCjXe5JAN2BXGfkI6w9Sk1rPyoErWC6RD0/6MkK
8vfC6X7ISiT71tevVmG7FzPqDwlqkmPtQrWD2QTVszD3hp4C87aYoekhuZsmLB1WE8Dtcr58lScu
wLkuMNeDcBtqVh1gj8r8Tj+aJNS4uncZi/emm8aYcKqShIYa/WHeAr+0p5ss1TwoBz4fD9XLyCrp
cI3yPtCzvW2y/8yqBPECRrCI0a0DCrua/IzVlqyMbeCRlw1sZ99F3kNXW+KEvByX0ejaW4Spa4xf
19wacPlOyQmtTrDtNSeDw9bRlqQfroeZsYLiQC0jnJwdDIM3v+eTCxFHwBIjr2hMjoKRc+1GNEUp
6CZWmx7nnqvdX4VyrKlCsoamIrhp4ubgV1p4AtycMp3Tz4zHKnwp0ey3gqVIQedmLdClbvsZL2Xl
9BNTjW0erRzjjQE0ZN3PyKO82S7PXhifwcYc877+UjtZvseHC3xHDHgk/PhzinDXlYP5HTSOOHTu
fJLpxA69CoJN20x72CHppU4kKsVROiuH0NujpiUaeVZ7lxTdOnLoGEq0I7YDpiz/cCBmBWMpL0UL
cwmJCsxDAodhLBmHstgB59NuNXzsulkzeaOeIT6+PmidE9E9Gyi2Dt52orPWNjCYQ7vkCg2BUFIG
jVcC3oY/6mjNKrbXDSmKZuF2R+zn1NPYFgUGLXENndKa2jgbBCeMdhHGxjqAJGnUiXdyKRgTBWw+
CVRp+OGMG6CG2s5tWcHFRuXvdVDb9hdjzPQt9ZnsIumva2P8xi4b76n0xM6vrU+oyvo2dpEM6tEB
5lJAByRS0wZphKU3nJhAb/q03Uu2pbdW09Mf1ZuLUdcw4e0ACW1XXnq7vvYVwD0T05fsi/SmmjEG
NTOGNTRw9A3RkuPrG/uNDcKNRQkGjVlM+sbvq2dn4lZxtfS5FF25A/FJvVw057kJjQ1J68z2vTXf
dLxz6Gnak3T40WXT16vZwwPiTxip86g7oos5BEZ7ML3KYIer6WsKEjWtB/aucZ3ArJYR2e14fU5K
NY/bjQ7KBI8i1jOyW7Fo3Q2WYNHpN+7W7aoLqgVopHK+02xcFSa7sLVhABueHWXJb2R2U5f6tO8n
3Ne14WDSjFu2oKbrn5L+BQd3I4xbp9DIe/dFs3NGFCRhj8u6q0ySXim7T9imtmVPz8TN+ocAqeBj
BiY4qXnfKh14kS8IbBu7baP1rxFv31oEBDiXZJzGOIKH0Xu25vi73oUH1oUdU2/898Py3BIu+fs/
lue0VFTMCOaImyjRtrKkGa1icJZYy9ixyBJbTpcnl0PlQBdsGntYA4ys9wUSTb8CIBMbAGS0WW9T
Zgwe/37S0UR9qpi7yP5Tp8srAXAQcdfSZM8ch/33wGix8pN6onvPV2f5fPYLpslkidFZfnK4/DrL
qcjy7Ij34J8sk+onWwIT9E9ggzOxDo3s+McCLqn484hwFQ+4rqqdtAprrxnN/jfjZHmBqHxw8kbp
rhtaMj9/Wz2YyQNffvHlEKo/1un6S19F+PEWHqJBImKm3vaB2z/NkokcDxKjaKs+VglBfEuKqpeg
3bNtSqHq/5anCAGEth3IR/xgGSNokGBahfASUWFtKcLP2b7ABXvofdqsVRZ8s2cLayBfjoOboFnp
1ns9f2okhn1SYWZcUUgeFpXdf/whkG2WEHyaflMdBWH7j4f/9VRk/PtP9TX/es2fX/Ff1+hHXTTF
Z/tvX7X/KFS2fvPPF/3xnfnpv367DZH8fzxg80yw/333QaHmo+nS9u/h/f/T//wV8v80lYT8fwPJ
mG+ipq2jH+3fzTgIge1/iwe4+fhef2uSP/kAP7/ol4PHs/6PqUspLUkFSBD1z/f7iw+g0AH4Z2wT
iaxjukp1/BcfwIQPYBoYOkyPtTIOn98OHvG/4QGgjv9T62wJNOvC0pH1OehOLX61P/WSKZA0Mflh
f8l72Y6ASWCEXZegY1+lFS1nvw//++coyhB8tAQj/ftvgwEPUmRQdLVk5szi3fKziiVOcvnKXppg
gp1IUsc61vAZfQVqTBWykYLnHrXBKmlZrYXDS+EWxjGfB2fbK+Cjq+tvRO0c+V60RBQUMocOmTFl
gDooK8RU3zqaE1tyEICK2yvT7vq9oPc1m/28H7zyyXcJ/FYYSqpb6xYuZQufMmuq7s4qQVbWCl45
KIylj14sjfsXF75lqkCXnsrqbRX8sgRGxtYHGCFL/lVZoFmrfW0lpkBsguzFgaE5DEptqLCaHamQ
pQJtWgLkZgJ7M1MQzqwFx9mZNAM6810nnyMb2Gfzcwh+MJIdWRo5c0Fx9RTeMykAffo05G+Fgn+2
0YzfhCBWqhAob/TG2jD7KGBorNChbZm/GHFwaGyrO0qt/xxkCO1xyB8TIOjMTl638bGX7yzmSAUn
LU0opXxQW8c9JQpfWpiDexgV0lQ/wC0vLUQm+ZDfwD+g8AoBNVco1Hx691kB7XpX9f4ULnWGm+rA
T/WCzEOLS825r59yCKttgLhCCtFep0iMIFvTuzqswn3X7uYMGlQNqbWH2Epj2NpJJImNk93PpfvW
F8BdpcK85gEL5bpDu0PWDNIhaLBjol1d6LAmUiTUheaPPqILO4xcB2SKfCVqINn4A3jZ1H6Bvleg
AQU8KwUI2o6e1Sqk1B4j2tQcUldy/cavxQXDP74qqQxVpUcYabVOYPugVyVw2fvW26BD8zI0sLqy
lCxbOujiR9H3rMisb5pDRzAVGRtpG2honVQXt0+zjeSGXOlJnSvBAZ9eUd5S7rI3uRtrXNJhxVwm
b8Fi2afMAv9kUtbKWhM2HhH6PcJHihXFCzgPWM2gxXZd3w+7MtWOdmZuWe1vZYU9x5ith3FCOxCg
XDDSUIK+mLgFxvpUUsslywGS49QVwbor/Gqd4TjaCopDqBsJqUg1hAQxi3EJjECvnO9pnX0PEVUV
klpGL52HuE0/hFAplhaANapRtjWxYZTfcgItVk6DIrRfkjtQp03zO0k1/tZs72VvGmsN4z9qOPde
J4/CCNKvSUj5Th+/z2n/Fo4VtkKi5Fdlm39zS+CJNABXmmk+uyXJWN3AZ6UZFRDx9qx530e9fFTj
6wr8j8eHhp4YB4qHj+zQdlAFfaOH0yrZJeLMP7d+9Gkn2QPD43b2gnhfwNTbRkQFabZNmkeIBG7Y
ys58MvLyqU5y/6AJC1sy8bE/D9QRV5l8jVTZII6MO0pv90mreVTxUEdauF7osrviZBuQIrXozkn6
/QBQeKXb4jxDBgHfKk9jwT3hxGOyqXPgBXl3jc3kqc2IneXuktq8YwAwLf1BoxBgIpfJDEx/lUav
Nnq1ZgLM5raZV3EF53xqUnpXab2JTgFu4Z1lUqsV8TBdIGTs+Vve56CXVzMbb8BlcGkY1aGr5Dpo
xzvMAGSeBHjTHJRRayd5nrSS7YhTmhsIIdfAcb87lRguNWox+o4HlssOe1b3oYDosQtSgwyRimV/
N0doLG5FNLorwsIIOUhcrC8WyyxJLsM9nc781q+stSDuWVQQjI34TXrEu5cEHgTaRAwsrNW4ndCa
yXKgDQ8w0lV27fkDs+fBxti9b0Y2/4akI+2P66a71hOq0NrcQIMqN+Xkp1RGLYxZq04ngiqq6QcZ
AwkQTWJlN2YdPei0iSpgEmuivtgCztr3Tro42krdWBtK94O/DWB430Voh7y73GfLogWntJjrVasw
Go4c0aBO9pYcIGCFncMCV+yMOWw3lL9N9vo+HXCwvnNH2INlowOJ3+npHn1LnurZCGkEUOik7v9R
Df0XBiSejUE4d/qFasd7WQy3TAaXmjS2FfQTQNgyvfdE2m6D4uLFE3kjw2dk0FvNs/ojBMa6av2B
qbL9nPwJRncSPsVtUx6IQdkUrGl3rd1+xtTU1hrNqdZ15IUKA5HU+jZxKI22WtRt6JxzlROmjCbD
/Zxbqi054f5DQjxE0xLYgVUl06gC6p7Fu5tat8LR7BuT0MP1NIbFNZT692E0HuppQukP/Czsp/zS
+zt6JKTKGemL3kr9lCdmv29zj6E2mu7w0D9XIieWNva4d0gOsmYgHRQ3aK7hi58G/9pWBZEBJTcy
2eKJBbq4HR0Y3h9elDe47TXWDoYOw0SePRh6W1rnb+1A9Idfm9/8yl/Lju8dON0nlA4HGk7E/t6e
QUdE91P24hqBDinvzpFztcZ3EGyTyf600tFBK0kaf2/0G58ew7q1nAe+5b7C0rUOBxHfRSLn6jSC
SzJU2qXvwrMoPeLXgBsfJGivFRFEvJjAhgrbKBSloWSVAYcTdzC5nhn+JBxa1CQrzNWrqOiJ+vOa
TanrH1XvbZEslkgQyy9ZZUWo5PJPr6ezNIhq37Kkg19BfoRHK6NvmgmKeD+ciTtDqELspqx7lDgG
6lVdIyCqISLMRWe8thnYAEKcsZ9ikkL5RqLQFumItzaT/o51ZLPCDBdtvDyELcdwvG2i4UBn+BsU
V7aPRePsenP4CE6aXjgHdOcerXftzYjjaD9iHDizVmBjlcqSyd5DJYgUDj2zLNZpUn2nu8ISz6UU
otnJRRPZuWjc24n24Xo2Yf90gUDRi26uU7086c17dvts8Ud4vC36soYPi5wqnFuuLDdiigmyMFGO
8f7F69itPrqOAcOktLJxIuIgGcumFcl+4Q0dbS6UCl8UQIt43zpZcW2p1eh6zg7dFlxAsIZQbWcf
zkSXEt4lY9FBDNF7zidZzQaIhikbjg7AO1LYPCRCoz8R7UPmGD0topk0g9tIM8hum6z9MDOzlvhf
4jiBHcXP9YZZrgkerHZCEI/SDJTayUIh/GYU91pjlkR7h+2utnWIkXH4kAMquVhaqZg1LBiQHF25
BliDIH+HVbWtCNmiO9a/O03yPseCxojz6IcE2JVql5103VcEaO4WZ7h1quO8BfpphFvLmp4JH4wP
mKbGK5qeJ28eSgovdC3JHLH8/l2S/AqEKNswqDf0UTjUU7hnDkPTHWGcNLsfRhtA/IJPmnnmEnz5
lGVueQ9PPfKto1vpoC9zkhoDz71WRVRsYp2JfA6QWJsuSSezGXSXxhl3dCOqNZaTegNiSTunmKJC
YohurVwMe8tBJDkNYYbCmDV9MGv9kzZat0Vd38DMIVHGlMVBpJJkT+Y14RcQwWMSqPw2uokL8sdm
MIRU2EIQsVpGPYUKzjpEHU7AGCsbesOEqavysA5c4CLioAeTWX0gaqnOjeKkLGedMdyaltCPhjay
bHQGkzbvQGZraKEWKIZXbcq0/ZBMF0k06k3ocGNbUXtA2dMd8bMn4HHSfB+LnuLLFN8ggDHBBqtl
u+NpdEpYylHqFqoZfp30bqQLVVq7waI6LCf/wERxqRunxVdPiaDxZwwnvX8YMemsBuGcRodqeEJV
4NT2zkPaY6fyIthPflyJl8w172IECaM+tdvECEJSt5ztpBMaNQnz3JVjfK1895oxkHR6cWmKWdxR
tF2b+hRecEa9QaUKVkL66NjH4qlqZvecldWj5ZWbWWCcMLKHRrjz3SzmaFvNGcXgPPO3ngf2KjJs
m7xQ39kN7hyfOlt7FBn6TJ+dxS5HVG2kQn9tDXp2NSVDyvKIsPIC8v0l8MmGnF0WpxQFWSeow0xF
7efhH8+5SfojClhxkErVn8rF8wcJhbQVTTn/lmdF6WzwmAwHFR15spVhUKR5glHtX4+J4otADKn9
gwF/qM+mapvnwWcscJitZ8WKXQ5on9FHmuBcAyRPUWt2azuXAJY0VdfyvEydgsg+/XzcVt9oicxb
WxEg9ERTQGcFLiBMb1Or+tPyH8shMquN1hOO18kx7M8M5NbBwongjBl4JDIBilMmfdRtyylQSnfb
6c0rmgtS6RX3+PdhUDW+5eGkkbCH7WXXNbTQuiAPEFhSW1q+x3JAHrRjA+Lsfz/18wfUVUyIc0jY
moIeLN/NV2GPMNH5Yb+f9GREtiXo7d9AA9Za/rQWLBFONc6tY6Bj8VGgy58p10so9K+YayLyKxWy
NYXa7ZISz8aDlKS2GW0cqNouUcU3r/Mz3i6NiqjZ62QAg8xhxy/Yb1S0sU+kF4NBUTngoWISLQdN
vWH2JaksdJrJzIqRGusOEi6fkvqoljN8pehO8NKYzNqnmlgseoFIPZazUlhkQcrR+dIxgm9NRa4i
AwMhSElMz2FywQdgFjgwL4AiIf/7lKDohiuoHhu1Vp1YnxCVqJnIlYr61FaQmpYzWSfdwcKp2elQ
nRp1WM7SGk9La4xvvXqpLzaEG4SnSAenvVx8y1nkKlhbT/LXWgcKQgAnf3LAWkffLn84H5K6ENHX
xo6ZbCP1F7fqUus8aywPAwjaMNbtfZBAfF4OliLglqp6OjT+aRBBvl+empFI0+FHZZ3kz0QOo35B
hF2eXHUF6epseZij1t2OZvdOjkK786b2vmr/kaD+O3Z9CgHmJZ6C3CnqhbcgoBYAxvJ4OSwPZ80H
fFznHvnVGdtwgBjgMubuwibO3y2R4ihe6b34GfnBNl0nPD6//qDlbxkfukLRtswYT9u0wK8NhfVl
mCgp++bgKOEKV9XcnBxl1oVKh77NlTFDifFgSRQhq05B42PFkE/VIeFG2ZAiqq9U7M9pOXBP/zqb
7JZL/Pfj5b/F8iRBdcPWm9gj/+vrbJEIwovV47YzsvrLP77b3JgZ6sSPsVTU5Upy3f08lZVHMrXe
sTZRTyJ7RgxRR4zzv1/ZA/E5jeqwnC0v7EfmYao3E9miXBJG3G1LC2L78giH/S9IvGfWX6pOVabV
q+qEUht+JpEjRyitTakR7RAXhPWZLGdPy2ssdfaPh7ae7z2bUYXcB0rrv7+9aTYaUr4SAap6b5e3
1XN5+5eHy2FQ//H74T9eEhazha6VEd1S9yJlJi5DnL5iqwW1DaIsVNtsmd0WIYPnqFcD9bOARsdC
5nUWgMZyWk3GNXJiG5H9XTGREUmYESSNZXBagHHuckoZt9rMlWLSFffa8mku9PG/nc5qoHNrdtJR
2CtNAoMkUzjHwsvlIZE4/hVF27R7FweGeGXqK0+/f/3lYaResZwth7CsyPHsyF1X45Gm2N0/Md6/
H/vDJPZup4HcJm9uAX8vZznj59ijlaFMXG/QGnY///blP1GxjgjY65wctIkd3kTtT40v3EC0NJfT
UTOLNTXtdv278xGrYXh5OAY1O9ClE9Km38JB749L52k50EO2GZtUiwof6o0RIsX+8yJUD22kmafl
mrSov+30Qd797fpeTmkR2KtksF20QHzApRkm+1RX4hEe/bzQlytbtPqNbmnm7m8X//Ka3z+j0mET
5FlJPKb6uTSDuZ/ykRVsRLDyz19w+ZLGVkzUUSXzu2JAELSQB2I1+0XqJg/V2T8eLv8B/+//d2T+
hx0ZU5gEfPy/Q9VuPvpv73/2Y35+yV+8Zp2miwmv2dalIxGh0/74qx+jArv+asAYNGBc0yY1hFlJ
0KD5VwPGtPgvy+ZZwtUM1yLM6q8O1K+omZ+ts/979IxuyT/jWSzozI7j2IbhmRQjDfpBfzZkwlaO
fV6X5jUMYP71Nd7VmsYHVgzscSFRBxEw1zUI3VUZ0raY43WbhNalVkHds1E/+wUV794iMt7W/H3e
GvUWqyay3YICj05adY0ssjDqBh/t+E0Pe9Vab7YdFFn6rvNqFsCD8FJDotLzXTE6z3XmT1sPcS1a
/vzOx/q9113G+qC50uQmQdlyNnNdTut8jtC6i/mEP9U91HH7aHZjRUlQPrlmoFMSQQug1yJYi6Fn
y4t5QLSaIBjaKnZsZ5oXsh+eLLN7qVNRvJoemfn5eOO5fkMk71DjahpGJQuhkSqrW3CecOUtbHlW
AMiA/MetT5QsWHdHP/uGxOVOepxGwoSjh8PGM2AxQ1BA/Bmn95ok+TrJ0JgZ4rVTjSB9PntWeij8
oHwrioayzXQlUwOrZV/p9JaHk0undxWRN7kdxXyfDG+Wz/afS6JhO0Mtb5j1By/AqrF8BcgVJCU2
7QDDZRpkLiHsJyTM1GloJCEdwQ8b91idkjukU+W+LTLkBIxv0V7PUrbzleTNLj+7TicGU3RrurRU
XKN8B5LM33ny3WaDvm5cH+GRaZ9BkvgYv9e2fsYwbd0OCF23eXIrKzLeyd0ETucNn04zvI1WVh1I
8N4GMSp+Lx8Ie0BMSW2GbUacUmPK0+Y4+3KHYoZaGxt0DGZkOlsFEITBkDizOlo1onXwbABBAELd
uv2p78ijjZygWpGkS4jmjBis1/S7sh6SqznV8datvauN+malOYm5TQMPgkV/8u+CWIuuadKjL+a9
KeZYe6JJUqYIYeYiK3ekG3MfuFO3D4hDLjeOkaZ3ZSXOPliDi/PoGklwCJqCfkX3adW9f6304nvO
5nbfKFi5EVP4T92QHV4pXgOJ/zZwB8nb459n4RXHEnPmSgskvrLevEHUsR6yoD6b7LKKeTBfk9Ld
RWA/otpKyMdBVkkMzTlmtbjOfTTduoRPI6Pg2bMJYvYqk8u2JejCzwTzGmrfsMFz6+tjf1VybNhu
3j6MDBK4tWTc2ATQHsAlHG2kJiu/qd07fuuDa9OTINjH2gICUeaJ/BXFRnNxkb+sG/PJTMPurery
xzTIn2my9Juix7jgRWOzmcfz2A/BuSYL/jjhVN8Nke+uJ32YXzAws1gOau2bZkZXfUCKmQqvAUPG
GOL6/UHXtGNCQtZNrXKV/VmjyBllr4aqhmUGUdYlzauV48TWPvVD88bN3EsojeyghqucLhH6lYAq
zBus1Wsr3O6jgt1zcYR/mVk37Sggg26DtYCXj/dgMsJig/KpuEYarlKAdG+GVfrsmUmYQSoNVaWB
f+G7lC9sNKSbGRP/re8hF7SdyD9GpUyveNkGMpCxRwU1ubdWq/Vbq0ElGvYFCak2qiG/zp0tPn6U
37ql7zGL+5s4G4K14/v/zd55LLfObdv5VVzuw4UcGu4AYE6iJCp1UNLeEnLOeHp/gI5/7bvv8XW5
7w6LAQQJEATWmnOMbzw1ZHw/tjgk8tLUHQZEqhOnurnPRYZMfj3dsZ3NqLAnZHoQ2NmBjUfpMaB2
/32TRBECOm9XG/gMMn5yQQfoIvVNc7GU4ZOhu/YQ+6HqkmtDejsyzzYbGJY2Bawh/Y0aJKEkfnrg
3E/VW0U5T2iM4EoYt5g+caPMN20w5+b+PF7uZYwVUdqYlB2+Xx/JAWR/8Xh5/efh95LLk0YF89Je
Xvrj7vLSQD9iXQ/S3bKKZZHl+b/W2DKU2SO8vpnv8mJ+gOe2t6Ylr3Iegn7fRXJMMu/8eLnXzgst
Nz/viQ2OCHTkLGPWIeDqn5d+3vPz3PLu5QUCakAztKSVj0aCG3J58t9/A2H5XssC3x+3rOWPu99v
Wz7l+y463wN/dybA/3z5P1b988WWl79fWZ784/Ff27m8PFRe7gyzWu1nvT/L1VX3MCI4Xf/9Ud8b
+LPpP29Z7v29+PLkH1v3f/5m3+/8Y/XLLqDXR5zQzzcs6HC4Wo33qJIF9vSy/uVGBVnJdGr+8f74
EstLy5PLvcJSd0WiVQQzD6++1snfb/healAZvWOjoHtNzHPcZBMf4mmnKM8kJ/eR5poB1XTQxNeU
fsLeGKkoRMUc+zlkJofL8uzPSw1zjo3uCfu/nl8eavOblzX8vPq9ltqvWNcfa6RRa0f4RPdDSZ2X
sM5onuSG2NNouc13BahA/3o8hqAzgixEB/nzZObBzorz5++3LC8s70NBK60Hsb94cWhxHkA9vkf8
gNkW2Ben/iB2E9M6lDETPybETH/me9U8m1FaBWlDg+5cTgG2TufQ8khCn//vy1+0WE4FhQz2UZb5
n+WHysJDlMT8ZoyBs51ZWyj2uk+j/uRMjnQ1G98SoSD5B1USyebzzTjPbZcbMBKw0v/Nw5/llrfx
axQ2CdHwyIx2OwM/hro2dmqBTFkcPrLAqtZVVVNbsSZq6arSv0KBechpFyF7oFFTzNW0Jbl3qest
D4FBOCpBR1siXBSGOGQMU4MRLUGHrxbVDmT3liqlD/RzvqnnGzOPKeam2EW26hxZNLYdCyfdXpzv
LQ+LZpI2nZnvhEEPDssNaVUW6Z5czXMiN2kkVmYGvAk7EEM3E7va/y6YGhM69d4ztktK3DDP8Zab
NhS+CknrV0VekGyLFS7cgD64q3qcXKMyyc5INi1FFyIQEk/YJgOiW430GpTtBjIVQSNjSSflvJsY
bDYKIu5SlpS9YdTKnly0CqVPRAjmXDeMKhlkIzmStt6Vr8Q0nypGJFzO+Kki6IqSOu4CYmXklRLP
Bouy8WhB6N4OV4o2TnBo5z4HMgFDRSliSCZDvyUCca6BLvd6nZ437bHtUi4eZMJ3EjLUVxnzln3q
tzJXLKxxyz1LZ7LNnIBcCaX7/g04sstmy/SZvmVCI2XZ/8b8I/SNKe3K5H6pCYpzaQ3aPoVCL1G2
Yln3m5/8zXgReC616XEuUCdTxtCAYd5S9JPnX0SjH5FuqeGS5xsqoHLm8tgSDflz448BqXlKqp57
IZPWBso89vx8QGsjpVFHlMECRDQ2l1jWnwNwuffXcyPAODcYiBkx57OhZeQRY8Z1zShwLvJTFl1K
hn881tFnr5ifhZih5pPLX7GhS+l82WSrIHYonXrvu36+bN5y1KVLZvD37zAfbaZH7rYh7pZy+bLB
y72fm+W5JqbBiJb0Zal8ftfR523+Tlg0/4maHaoCmU5Tl+7yr1sOoeXez81PXC1XE4arkbrV5iLT
Uvn2S876y83PwzERX3vfx+YwincAQrTJWfKMv+8qdA0xeGkqmVvUV5bCd7Qc1fPNXw/paALi8b3N
Ugxfit4/N+Mcar88xMBcgpwr92avDLBue/kTFwGBSLC2AChwEwR1sRo8fq8aC9FWxTXu13T6w1hF
RE21Ztl/Py2JvzKWmyTb13IlzeIMfdNqRITFONmESZGx/xjVgdqwjNwrKtyoJ5IFMp9Ub0auecsG
qfyltVwC2CJ2NcVgJoE2pP7ElckQ459VDbjv1XVEJF6HNtz0MObInaHvwxEc0TTSMMarnxwGJTr6
YfTY90248usiQUGoErsxbwCeGR+MyHxCN2Wykeci4/e/QBDdLuvogE816Yi4Hg6tMYBAG4lDmg8E
5CrxegiSx0W3tPzwy72fg8GgKr5XHzK81U5FbIo7zHMjNXkfpFzZW1WmHYz5RmAyKJQNiL25xtss
VzXM6fsE75tvWVQNS3MbisG6C9qntrCEtV/BUy0ThbCiLqhSkqu0I6XNYTMFfXRoYD9ujLq4ljGo
D3UyBP7niWBr4DzwK7atW4lkOwg09RB35PglJjneBmK4lYoab7PcMiFAsoWEjM1U586XN1dbl8fQ
HjVSb7jUWvSf5v5Q56iSCbDAZNgszmPtYb6qwl5kptoKTwqtiEzuzkmqdiujtu5M7AO2WVWPvb5R
mPYCglkaXrPHHlMfHvT5c+nwK04pHiEfu75RlYDY0PY0hMiDvHDTWgSKNF/d6x7ncCDNeotGOhaS
KE6IOHhueXWKAiLc6uYxaDnXTJN/87zEWy+m4lr9mFR8y3LtS4c0wsHC6gYynPZh2dGJqTFaYSdH
jYONSIwnoiDmL0Z3okZ3Ih/J7LlU1AVW4oRKSfgKapzKQdm9AA0aV2YPo8jvZQSbhBINcPv8OX59
uckEwadULn6qNf9Fs8KYWYsPtGLDLcr+fxohy72lRO9ZUrPX1VbfGd3FgAC0ioKgdTJOKARZJMhV
lwX495KQ9250VbtuIlRqnei5XROas6ys/962oOgMxBi9aZc615F6vumwcO07iixu0nKaGafnfKye
fKGZmGxPUG4Mid2jx3gqwcWMsZdRuQ7HU9SAmVcwapkNV4dl76QjoBJm9BhUJiG34OAT4Mpk8z9H
vS5PLlGucOcOqSAGm2Vhef5zLfd+bpbF9J+Y2OXxsoI4zAAbULNeFv5jueWuKOvxStP1r+/3Ls+l
Ub8LMzF2Mu1XLJLrmUNodPu88V11VAWIntFDhmX2ZGG6uR8rb9pG/X1UWYgDZYLK0P9QQhPGteIp
NYl2g62N1offp09TMeL7S3rTbQfsmwXGPQ65klA6vXj22wxTk7SiZKHiCWrRREOQsEulIz+rGg50
DKtf3oDosC+stxw+sZ1DibWx9BiOWrc9mhxqkoIYD/seZvg9WrdfUrQZTEV9qxWgaMjCvIsR+NXJ
k7DrZHE4vhtVeIS6qt9kal9bSkwt/j2te8NWvrzeK7judIkQBwQC3kMptTd9mIZ3SCWBE6aeAWy3
qM9Z3WZLyeUdAed9JnviEeYHNnF0qLsG7zqmt3h4hw4nDW38Xltxsm7xmO1gTmW3KpjOy1rZaxzq
oaaerBAdHmRnhlnzx4GWfw0iNX3oi0reayqpYOlYtGBdGdfnYmxDRJteSwnVGBTmdlvW1vTUA+5d
NmJsevLS6lA5FnUp3TH7mfXb85lGB3ZQL/5LsfKuxkRoQDsEAKHnbztRU5gsPX5JhWraGEMjbaSk
DV40j4Lj/K3aMYARF+kY3Q3UtFqMkvF77+D8sEO8l3edP0rHTBn971WSTbDtBk1+GjPUTfmY0wvH
OPuaIoVa3hnkJvCLWlH2tWbEDwis35bnxSREAOh7w0UeU+U06U1PT5zvIAX52cRfdKMymO/qoSIU
VtD9d5BYy7arJYcT/FZ91/Vi+xjG0/2yQnxaqdNpZnMOxkI/58TJff+AcIhusoh0ukQivKpbEEiS
Bjpy2SX4xKxA7t8mMs7o4iveVhYNjYyc5LisdQoMyVkOMXIOvcty2C1vxKP5i2q0fK/idT4EJrq1
5etnEsNL2cifiDNwpFREgoA3fIcW3LpGPgVWa1SyX1mrAscI5OcBa/2aibK/96NquPqDgLBrXgJN
xU7TheiFxOVorY5Vucf/H19rQZP4D6b5r3BQNx75fS8gF6xVoKDWCebqqDTDxSCsf68HVfF6UJPg
ldGWvIp8xdxLBB7fzZju7/VoITFNUAJfE3rxK8HQUsYPWXBXVX5IT5dP8tPc9cXOe60to1jFRdof
mBhIF8rEKelffNtqqB0C25o3f5T5uT2ZC72ZlhcRpeP3OnSyiNJGM9+m0oAPXkjRMcupQyeQEL+X
aDHudxhy3816dtwlanMkEk88a3M88/IpA+cAKzLfE1gabkY/8VjrQXE2arLDli9qdVudbLHjsoBY
tLVrYN45NY1hnbhEeN9LQdototH46FqdxErdqE+x2UwcglJECb9OfiX/+kI50V+D2isnBST0KeGz
XGie0gd1ze/vU4ozY0kIzp5QeccwhLNeKmrykQqH5ftIU6E4GZ3mcwF87dh6ZFd7UyK/d+rzsgCZ
1ZC8xVI9N9JYHNUabF/jN+I5b/l5OmILKN1Xv2npUIrsG/GeLMCCa9tUExeWdfeTKUBBkPTy98xq
SPRWfS+VVCA4gXWUHJ8HcKHmqgNQ9CQ0/v332qzgoTBz7ckTEuh8GF8OhiSoZw4mJOSB6b2b/FjL
orECEzFtw/Jey9Vui20Pkleea/e5TkNjWSTL53AeuXpXjT5yi7iszijL+0MMgGMld1gDxaS8Wxbl
3/PYYo94orSCUYG/xL6czODS55bKyCerP5SAKOx5ixUmtbbe6MJVGkd5y+BJ2Ey6Ej0YPiXpDB3L
75SjUrQ64S0SQED6bkIQJlK5QT0AtBiAW/H3Uif1vOweXTaJBq0AWNZNuSYnWdrLYVZdhlrAlQnQ
kZHR87Lk1IJ/aTtJug4eDPp+JOu26arD0JbtQ28gHl4WG/1khQd2fBOiona7ttFOKFyCI7AuemSe
EbxMbXxatsUqrBexa5WbEQjEWUCA3scEKVwkQ+jJsuWAk7rTsoNKZnI2SOrq2hG4uqPtP26a2Nce
wg5tzrKIp/trk3bVG5kQ5NvLVg9ZSsiPngrLUMOs9iKl0mFZlErdexhkXCdT/E9kAaYbCb3hTs8s
86pPALuDQlF/tWmFGqASXuMWtkTf5PURKTf5S1EcoptNmo/UvGIi1n4NQsJF0TKEC+xDGduHSiYb
bvpnnJGnZV1BI34RGBQ90l8gEha03LaduHQbPrQSvrWGh8bawr6SXiy406tJD4ZDNGX+Ja1zkSoi
32e5WR62viWcTZGDiV48IKf5bfP7lyUU/zvx4V9+wP/QY/3Hifj/3Yr/87/LimjRW/6veuP9f9u+
p4TehdXnf/A5fr/zXy1yQ/wfuiSRLabO0WP/tMcN+X8gOcEwoxH5olMk+sOuiMmRNrZmIfbC7Egc
zD/dcgLHdELCTJrbhqSRiaX8v3TLtf8YgaOppkGXTSFYbW6/Y4/kO/wZmKESj+uXnNW2c7RsHOp4
V4KVCeXkVh4ToIbOJK9LY+/Jqxlw9di8q7/8x+aJpAbs+WT5eeN6mJD9PjfFocUZT951tkHlq5Eo
LW6tyE0F+BZ2cMMmXma7wrtPNqkrr7N3OvJMC5lNpGAOb9Lv8mC5xs5ykeL+8Zv8mzAaaQ6s+Aml
+tc2EsFpaRoqGt2aAy/+iBaqPHkkktCctszOnlpJug9awhNM5S7q+ZNX7ZcgcLEo4vBVC6X7//rD
VWveg39/OvFpJnUxYsQ05a9PZ/g+lIwupq15s/qD+JXfVxc1cMS3Zp1+ISWbp5VfxoN6nxM8fqCM
Fj/AGjhZD0AfocEWK/UqVSfpSGnnPT1Pu/gat2595mTfX9vCqVfheXyHaTfSkHwwSFaI3Hw7/Mqf
gqNyJ24K89Nn2rMSGCbHn6ji9Dv1lToKULDcxmqjnZoUNKtNGc5Gx35Lbx35p2AiKAEbK0YkCkz1
wqFUimuD4Fx44sd+Lf4eUPBv6V6bpcu0nJKA6VYP5VmKHelQb8y94qZv+U0S7eBX9MjmrIfn7Gva
MFABt3AixQ2+t2x377657Y/tBUucuY4+x23qtu5Eop2HD9D+kg/YEBsL9pcAQcyuPyY6lIYtuOkH
5qhBdYVd9QY5IZVX1Q2ZAr0sWV4hg/If5xryzQMSFV3Hu8lw/JOvO5X5mF/jT7rUA3rlU/6obaZ7
ExMiOJRHYGF55LI7/OP4kr3r6z6GY2JrXxF+FfCau07CI75C/+6j4DbXPfx7EAS+rRAfodJXfelS
junThJCRfOdMvKriekQoe63e+oP+kd95lyY/yw+o2rG8dvk2hJEObec+3AjndN+f/X03bf07/UB+
KjBc0lcUp3hP9qVJzqkdXGHofEUrf431LK1wcdn9RxOtYgQoCN91V3O8F2BpRX4XPjbByTyogOSY
HaALXwFcOEwbdQ2gunasaBVmtvYq/fZOhWzrp+kFurHlpheUEG/BST4pJMft6sLFDTtJoImIprej
jXEckGJC3j2Yz1ZkZzCvACl/VldCRIazTEzLRXyFLKjd+zujwucJX87JZRj6jvXYsSdgTjYIIY44
ReVt9N7uKie9yPcSCrCb/6Gf2/rQCHb47N3MKzY3Dm0yyxuXqGllp5/TC/SuZpUqR+MKuVwge2Sb
ffTrDILZttwmL5bL+YTLIIbck3VnPdG2yal/Fc6wapyUf4edfHZnlb15kKPHKHfKC1f9Sz07aLkK
o7KzjXjfv1D2Mq7gofGzyTYV5WTVvOvbEOOELa2swJkoeTr52rpqe7+1g1NdOCB/tX4nrXDE6b9o
yM8bqK+zlbED/uZP7Ega2RuA6Fuv2KqGXTnVOU0d3FunOKKvxDkQ/w5UFeJnZuW47naoS5hF/05u
wYrB5Wtc2cmG0LvtAE7G1jcIL7VddGveRnc7boObiqsBVrbv+BejcSHvaI/ee/0lUOIlpP3Udbvx
marWCguHdW3J0B1sYTNWOxH25WbwsfzY5kVpb9a1OzWvwT7SbeN1vBefRRcKGaqke+lS9f+Xk/Nf
YVIqkZsyZ2giDIkcUKS/tVpyMplar2OTrP3GzbAhyanxbIa1+1+fhv/TSXj+GI2sSAuPPtXbvzKN
GCSPrehJ5VaT+sf5I6xx2I3+8Ik3DfNb2uBqK7nE/zMW+DfXHVn+z1dXMGuySCleVw0T7guX8T+v
PLAnVR3qcY0cJH2eo9dXcL+ibYGm087Adr1JWm1jTlt7xRPcEWz75jse8Mz1CKHusP3R/hsfcw9B
yWTK/NVwR8KXxXYTKuIxbofLQGPLKc2qXksKfk5Su9WVOcgmU2epWE9T3tsxROhm4JQBUtq1cvWA
TCa6ZJNSHtV+pGoXGXtw73BC6ie5IIAARQiWFRF9UpLllLrM6b5J0YBzlGPJHbcywR2jmd/w6bUP
vlbLJyvJDmWE4yiNDQFduF/srKY+YiEN8ZVxIfPE4tUi0QUrU+KnZLRpzON7p8wIhql0obSHGYKX
othq9mIaSxtFnHYGedxrPcZ6hsEJLcicA0nPn6o33Ps+4b+RdXdhxibwszecDoD7WlQzEOygOUnL
ObL4WS4qwaWBW7hSFX61VQOluke6B5/qIdY99RR2JRX/SQeZBIQGk5iA/XjcamV11ZMwdsQxXQ8h
BkBVyxS+pPklPyK84ZyaMc/gkPNsPyGbCQUdjU1hUjdqCbZ9gLEvyDEeuUg0Tk1tnDC3Z64h9nOw
hXoZK2Xc6IL60VuDitJppc4GX681km3XyUANGq3eYSdcDX10p+TCLzI3hX2mTY+a/O7zfeFmpr+r
XPW2WqFzPZvkS9Q1p0Cg2tPkurYmyeapDbUJDDcXCvDZTIMZJHRkPdP0QKao6xDH/AexqOAXSGeR
rHZh1O6k4TdQy/upEJQNeVrPlCyfigHp8aUVg3RVD/X9EGQPkec/ymH9OwLfaU8cwJPaztFAz/N9
lUijPjRBnwnRWkvJNhomydVEgU0kmRNAeJ9Z7Upj5sokU3ZRPrWrNIog6UXMVQvtFsrgbgU0e6rF
L21Cv4tyAVCjCqkpJ/K0w7IEahrDXNs/ZXMCn0k61VD45loYPkcOdVFIHodC/u0Z474fM0ScFg4k
Md4IcTtCAG2RX7f6HVpVHzI0oRhn0hfAfYETZe+Q5UThwS1IZ2v7BwwOToPDA5WcW9DCVHHpZWLr
zr+Z6AnrIfkk125tqK2jBJrbo5KqALg3ZrlV73Ra+CmE6m5uU+fQ6OPSNdOW9EXCugc83tWurULq
45i1pDetA1RViXbMwCvTPqPgfRoepk5zlaG7mXV/JPB7ZxrimkwtXOQTMKiRiAmuk0OoH1Kj0g8K
go9NmKaXMdBgevqeIa9MY75oVK1y9ABJtvjOzxPFpHzsd1qjegAOtc4dM6ncyXo24kJut3Xsqbgt
qeNSLKnuoRp60Klhfg1xVDnEF0l7VF0SThYLKS1BBK7Zyf6WEPi91NYqghSgaDi+VqYkhkggwrUx
42CXG32kD56EFWM22WqCTdmYd16D+oE+fo2FET2DOs7UxkBELaj28d7Q36N4pj8sT4Xmc0avAjBT
mgD7YyEtsOLve538i39EdJi0DEeij38JuGq38itlRiSRREEPJvH2QSt/lr4srGUZrOMdoZoY4y/T
fY1F1nAYAhRb4HMnwIeYYTa0Shgyeq/ybdrKr1Gxqt3qlJyGk/ROmEV9qImwsVzrbsJlWDvx6/jA
f7880qkavgAKrXAEp0d0fq92fiVXR3ylnqlegvf6qK6HU4tm8Zx/pAeG7LD2kW+98BvpL+aBbLit
6oYqWkHO8xejoJ2HZNcBEAdPPMJNS0tSdYGtGmfxjt6LxPAU1gEqDwpgvo0RwzR20hVVzWwttKtX
iWwo44htlLdB9jXAVNrah3ln/jZ35WfYvQbkv0euinKk5Y3dV4no4ak/ynSZRhifVJsZ9TgxiTNn
a2M85Y8M5P070x6ejI2xES/hBsibwUUsY6ChfCVvU7TJHPNjeosm2yCFaZXLjLSxmzJsdiUKe4dm
i/wCgWh3kId9DgWg4wRqwXk844iqtA2KXLizPob1fktq8Uz0BxFIgCOpcnD++Lc1BwveHSlMGLXJ
4rFp49ZA60B8YL8w5/G5sOr1O00C0uvG15Jz0yFd9SQerAPBpvJJxq5EczZzhhIJreMXK/8ZOlvh
agxOzybfXGEQWkR29SIXG0UCzOLko4MDKQFeGdjaRd6b4Y6bE60h2FLQ2TRzbZY2ZNAX9nHM/4uq
FZE1ClEFjqlTElvjx8YMnXarkbw8Ogmr8JqztxhdfiLJU6pD9ZGjH/5gNfWwov0xcBoHebWP6SL6
WIvv+243WK/CmVOYdSb4VX8VcIRvOSxSYccuNoBo+A/GWf3dNZz9VkzJ0EtWCFIa2nmMGc1H45zR
HCEbIDzov7WVcJ2evAvzp/qVhnKZ3TePQ+Xy2f4bQ9+X7FjsOgLiaMM76qeyDs/6KX1vcwfEW/Pc
3yDrQeyyzvxtKBDmW7PHsenkt2JdPYDOxh5tvvIPUD5SJmuRi9MeZqHVMN10yhvQRNXVzvFNY6g6
uTIVu2hlFSvPrZ4hvPn9lvQBJAnMftoTWnL+kwyhhNUAhU60wYiQjGAb5aa8zXk2/o7NZNVdd5dL
L3nuZKZtmkdfcwmIwa3ETjSYSJ5J0dOOUrkil29vMgMl6zznl1qzjjJ2+YFITfSe2vgJIHeqOzre
mPYgfKgkvtz7EpU8h2TQkoHY2bqMQHyp6A+nYdcd45oQlDVHLhpLwUZhdGhRCuypc54i351N9b/B
kkUvonVMjl62ZW6re07GYDvb5R+0uj1mc3bA2MS3jReOK0zbA4EloE0QW29lzhntR7RSt+R518dg
mw22Qdf8Jdk0hMac5glYvxqeQpRll2bjpY7Qu7GCPckWAugktmA6tH9pvENs7o8lE/LMpd3JUcMU
lbrAKnmrAFf24KOd4MqMHDZL/NhtGOVZj6bltM85I5xhYzrKrnakF8iSG/2WbCjmvOKvmLh87JJT
uFZuGXWFlXE8oNCbHvp0BRCFFOC75Mp85rVZRzuACuop5jRGlpCLqt34jebH36ZnlfV2Lyh739iG
KzNdMh2DfbfpJuinbDWgn2ll7XJINxdfcsbKIR8my9fi2btvoDI5LbM6+A4u0/Lmvr4Ir+VBe8A2
3LyYVyu334JdfYDeuWKYcPWGlYXmgbN29xCNa3ODE9Lbka77Ia/SJy6hzd2MojgO6/zsn6tfiNlG
UBenOHSsC8ZTleHWrfhoXe00G/MflXN4iw8o6eS9r+zJWPNIgxwBBGyT+Fg0u0K806/qyXjIn2Cy
MMAErJb5YKIQlG3pbyRrpA6Haie9YNmbLkzpzlxhKIUwRww/GguyHuTFFYz32nCNFluBk6Zu4e3Z
7wCQXsoDyNmCNvOLpKwUvOsX8wwntULHJWxwtgfCdpDW/E7EvLEteXwVh2OO6iYi7xATjOO16wxs
vg2/lygtZpXS77r8YFRhoetvjuo1eMTNa9rS2rzKG+uBzhDqnTkKh/bB3P53wlXV2tUO9TgpLsMx
3IIxNq1zeSZTUFTPNMVhJ5lfOBew6iu2/zz9Ss/LaU5d+fv0jeoKyi7pDds8wyLAn3cQ/Pbx1Q/3
ivQRCOAorn5/Ct96Bl7JYZrdtxAlDiZd40Q/cfIHO+/HB69/bOlB+sIXeIqNaazy6I7zj4UWPbEe
4z2q4RV99GcAQ8wI+lPySgVCeZEuFEA6xZYuoFjX5ZWOMtyD9Oq/cV3iZKAo71a3Bhlxye9DoB6/
mrVPxtGzKDpkceh06NgBvR1xKeP8CEiB6zDhKcltKG4EAU+6E2sbi2tLvuaiAv7beo3ewF3GF5lx
6XV48bwHWGAxA9CdwhEbISKuXBDVYGTfoOLH8MDJYvkob/lb7h3VpyK8j+5MoK7Y2bfR6zzwRBHz
PsAKQ+QTutDUYNxeJmU7caF4lrbFWt208MFt+FXlVtw0O6an7SkEiFNtiDhqP03NbTIkWS7GFDGy
21fzQZzO3kO2hQ/z2n420NgYBTx2AOTR8REPh4DrLK7SmyE63l1+BYF0XxzB+MTv0OTKL2XdvhXU
N77GffouK9cUFw6TOhQPp+7Qw0dmEP7ANS+8Ws4IYXqjhbtmH67GN5VO4o2zOiijjLVSGzvHh+oB
6QpXEWVrPumUKaGRXigovStr8ZMHZAX1/g4mHLh1ddiAJo8IkJUc7xGraXbQ7guKJaSuJNf0UwGG
2q3ST82ANHydrEMsrekFZmvFOKNy6O46fedxWRzFN3pYTBU+uklkciLaqv9CMqiL2MjGVZ7XUM+o
YDGx7VXOdL2MJxX0BkOgMqyYqJN8RXpG5FFWk2RbPdGOTl6Qh3mnSvmqq18VTqI7tgn0roHFaed/
MobJLjDUwivZWB7hTowS9kZDjMMKknbxisGYH079RByPnI08nIZD/9bHNsdx8NgdAZj86t/ARMW+
M32Un8wageDkoMS/ah1DJ0Nr5swYw2zt2R9srlli5gBX3k+n0U2P6SZldOn2RD6cY4YZFYIjdYPa
ijgWcF+dXZ7DFaSNOT3ot7hjiBhuwJ/5B/VUbin4cXopV/45ec120QYtVv1BaANEueCR3BCCgHub
K8XF3JRn0zwQh/3ZfZpnjkqBhOfH6RScsl/Wo39pTgi01A9rFz5VR/rA1M/Lp2Fcj9mXNN2NEL4S
h6nXGO2yHKvZevhlmJuCNgXJBwgEMPCkEHiHMFWczvRJqhpGaGGyyn4eSs3f0510As0QD72fSIdh
eUESmxNRgcJGrBFFomWs7XZ+dblZllvuLW+DqM2JPI5Jdchb6WANIV6n5eXcmIq9N94lPmkfaRRc
a5G0AW1QALWI0PI5zzRlrbqmWMmwR9lfheIPGwIIJDdCMAg00DG06OIHBEoSpNY5aSGFLuqRa2gF
B1AJfDcwRa6gpuIanam2nQgPt72sVN0mxgIud3FK/QhpEkrpNaQCRlSC0QDVE4kTnPGPlUgxilRz
clQDn1DK5lWK9WBVtnX/IAHlCtMsWZcyFXbRYsDd0NhySy8amAlXDwD3yWTx8LJA0mJYXRBprLgG
WRPomhLZlQmFWPUJmbCD7KVrJRyCJwKctVJVIdUZEv4w4vE6xavWgJgw4QMEIeMlb+7hS3smkZ0W
Kge7GtBfJIPKdK3uD2rLdZ3gdwopZn8IZmOiB7W1EyXvFNTKK1EaINw4P0RtjEpopJKpCtE99C/i
MgxklzOOuzx0ighxO2kYPzJC7nPvmoTeGzEq9b4hmrAj4sXWI85/9UQUaLzuZ8IEcpZd7B+YX981
hYgalba6O8opAOIwZSYyMqggwnLn99YtSA1C/jBhBJ25rw3/6BXDix5nMnIdSMZpo9950XvSVtiO
LOlTLRKmZR39+m6Moo3ozRgAYRO1avKqmkxWMEZYQFsKAdFzgxrMG+4n/5oiinpJ25daoGs8iM1r
NvtbJfyJkfdYal942Qh98ZOnLiD0mmBXoJCV9VVmxkFCUmQLgkflJOM7pCMKtUFd9bIpMPWdngUM
ittmIBS9FIOvydMoIzEbMn0U3X1HqDm1vLKdbqWhmts2EmqnFExq33pPh8Hvn8f5w2SZ2SmCdtny
UirQmNiqyVrp4JhUrFoO+VaiDZ56KxZzRJJibaYYolVMnCGGlkM7PQMAe+7I1QajtuoshWpjlz83
DZOx5b1ppH2J5i6WCk7WyO9IIycbGNbmkJiXRMeLWY3iYyOqL9kQb0kMgVI3qyTEkqvOOFlPnJUD
uzV9voHxS/Lq51zr90HKhLjIGKIqeXPLSgJEMhXIs9FbH4SHSqH3oeoMjcOuPcClpmGW0kFQwRGo
r1YivVQtFccYPnqNhNuJ4QUiDlj74CEdOaCFEpWhsQqTZCNVqb+7D7QZaTYyowMZssmlkMkMgjqZ
dHJrNJ6ECD1JZ1SMp8XXuOg/ooErjZl56KWpB6XNDiQSSBWEelZElKAa3RCZY7hROKUkIrPlABeS
i55zBX2O+KERuLcZlrptZaG+7yQuAAYBzYMabAxl0zEvjZoOCowgXsnRW9e11ThC+OgF0buGuoLq
kxGvzKbZyYkSb5QarGFCbO7/Yu9MmttGuqz9X3qPCiAT46I3HMBJ82RJG4Rsy5iHxAz8+u8B7CpX
11cRb/S+NwyKlCiJBBI37z3nOVvZ07fQQlmcGkVHL2aCyBK5lxOpLzVJRbpk3hZ21a3rFffxUD8b
inyaHmw50Y8G9sb2wRsaqG368JybSG+hHbCTgUK9EQ1ji6DdJkPJOFl3wmM10YK1Nb8yynvJW8vR
KYpjbVLSWjW0tT7tviRlRj2SMYthDc+vPPUiXbZoRpG8Oa3H+CoJphs49dskdJ/6Ibma7WaHDzqF
s0RWZ8leeuzB21iEHO2SdBK3FXNATceQaXsx/lhHEg04ExSajo9Q0mgpZN6Hyti5llFOoCBXpJ7P
CmZqvZlG7GFEzt9UtBnaNoAwaOLP7r5UZQKJc8JzbuOI3CMlZZZujuemx9sn3qORQrZq33T7EhrV
DXONY+XAC3Tb5tMbGdznzU4HfgZk/7qc5CJdDq+3D6VrnXKlHnXPvRkryGeDzaSt1YdTXtffq+zs
TfpHGOZcTosOPGpMkKrWZDSbnOwt1fwmZfpbW9F1ttBImCVQ8LDFmd4+7MmbthaK5biJ1BahPNWZ
Jq7ILI02tbbsVd3hIXYLCo8kvtcBw1uZlR+lYuw7lh3kMO8xrJPczwhM33RpdWya+dTa2JqTWr+U
tYabU88exr596yvQhSqfKU9EyGaZmigv+vtS0z7GvttPkbwN+wLZFu5tgsX4NLqGjHm2kjhJXQ0M
GqFBxAngLtjYuaiPQYonBis1gzNc6ahVHbJl8udyHHiooq1WD/0FANqzDoe+wb2dkjh1AAaaMVod
6P724tCwmpEbmi56KHljzOIlw9Z/wDvdbWYiNK1i/pit+AIiUjslunEPcXNpOFfPw5ixibbbx1HS
wQ0G577jON1OJgu88A7SbNKd22Xsm5i1hibbqt6xDk1Q+amSuyCujlJqh7ii0SczUmpjozjJrLr0
bvyo8f+/xDTP0zJ9xXkScSVeUmG5kBkFNsHCI0rMJL0FO1i5ETKnhZygY05rM/ajio09+kE2mAGi
9VjrytOSiwF8dOEjJ7EPp7m/BVN27hPsT/YAayEUhA/OgwFzAMrCRAMI9TdbQ3v6MFMv2Q5jnm3L
Kj3NunHMS/dkJm23dzWCt1FBI8MmWseex92AYmM3RBPZhQL5pM7nbwfzEuRHgi4iFrJGtbvJbPOT
VZkAglwiNfAd+6p0YL8N4segetq4GRb0px6o7N4FjaamhK1D0103Auxi15OTYOKLc9vHJnfpa7b1
KejcI7lX9CBq634gmX1Xzd0JwfFNylsEb8+5qjBF7og2jxOGVlkWPyqS7zeqsb6IsQK5muZvaaA/
D3U0HSzbYlDnfXH0kEZfP/qWHGAreE1+6kMyLbFwbZtE21kG2CgTd8MGe6HPxz34pSFe8ZGgibbp
CbhLz9oS2QPhapeomh/rlAkEC7tl7jGvUQGYwxOhoog9XeN7l3f1tYkzgT5+tYHwqvw+aB/C5lRm
zldbxPqugXgc5tOPpAyJMLR7dxPwDpXmEsJFf83QqNhiMyLZmBx4NXJWO+qboyCAGjaHBLnu+a4d
SZ9MfSMnvVT02EwLYTwHehfC52SjYKKOKAPyZLIkfkzzpPMZ0CDydVEFKUbZaY8EYvZjIgV3IxON
aaCvERJ0iNQYBYZRXTv6OG067z6Al7Ftp3k+xEV/20ufoEDm8lEnD3NdmOcmH8zzeu8fXxLKh42v
ZOOq0q8xk6G9IZV1HkgS/tvN+phbT94+1sP3Fba+3qieM4AFy9jnFVVbYIg3vcOs09jFN6skdsJL
PYHbSNM3ugKPZkU9Hb4Iq20IIQAOIVF7IxhCRFX0NDN2bgs5rQ/D8mTSdbIWI2aqsl833VTdazne
+HnxZjbJBLRaWCWhootrc70pCvQn7ZuH9B0m6J83MfICc7bUKfmLGJQv0QkWTCm8evpDPrh0xQiP
vtODQRz6zkqvMpWah3Xa/X8iwf8QaSClvmj6/hIGLPEKv9A7SyrDf//X02dRfDbNJ+qBzzVp4fT9
v//r10/9Egi6xh+25Tg69FxTYr36W6aBpxN3gGwNGS4uYCINkBD8QupI+w+byRnaPaGbBrwFODdL
vkrEy5t/eMiTkQ96GAOl55r/G5Gg0MU/Mg5IF/M82/BM3ZAgfrxFqvh3IYPDtFqLBqs4RWhztzOm
x7Ox3AymbE+t/tIt/LxSCshPM+f5VlMl4qXlwfWZ9UbLJxAL7QrfW54ZV/fhX9+zPrE+VnAN3I5d
FjDzojGzeKVWlNZPrNj69c+7rqwpOb32UNiBfcxMxHSrx2ixDf2OSuhi3YF+1tHO1ZS8XU7Ms9E0
SNbWu0NQejM5PTy6Ir2gh9GnMiS6KLQAtW+ruDtHg3ZCy0HC8xiyVrvpi5UVSyFS4fnh+tjOl4FF
fMwBcRm6k7HjDNhQjILWnGMXF6xT2NYaNYH6xhEP4NVPo/DDGGmrTTQCa4NEgjZ1vqEgNvW3fLKj
GwwDLCojSEZzXhq1jKDzzmz8qspuW72/I10g3WcTU+/JCLrNpIElR+mTLdFYUQ/ft6vZN4owPlom
nvtwjC/o/X1v6Ii0L6LXqpaXaQzxULiSYMUliTfM4gv5Y/dj1lC9tNbWPMA6nZlSPadRH/k5s7Bu
GGkMDZUvYLPrdvbUDC28TZJhcRYKIsBGZ2vk+f3UIJ5oHJu0BA3EqougMTR6P5mZI86G+1rMAhxo
Pe5JmJIIn7yrqWf2aeSudtSnEoVag+CkBLPoD+yKNppCxNYeklInji56GNrkjRhrEhHmmcYmm4SA
bgrMawPuQzcgCTGZrCEAG6gvltiBK4FcPHfIRdRj9FBufJsGnek7BnbIMGaYaWTNTrATgQXuXptN
NWJyNX6QuE1gQCxQ5GfVnUxrdS/Ss9UTbz5lGolj7EhC3TEJGhrqDS4Pk8w9oyMAen5wvKb2o6bY
a5NLlZZ5Fy5wCK/qON90cnwTXJTImIghGRiLjjKwvw7Lq9gTmrDxtQjwgFcxDgckOO9xIGLfgIG5
nijzI1u4nF7DCOxgQQRYIRKyeGACESHRbe2JnrUDBMHhsAmS6lTEhThMeX1oOtjtrbCxr5P6Cxob
oOXwAI4QCZ8KGn9Q7qIim/Z5A+Utaulhp256DHvJFs+uz3pPx6YeTjORRVVt09CHD7UL7j2Rniy3
J1wBIpNdW48i7r/i+iTeby7v23bpJVK2a53g/DF0v6oFV2farUZKjkdQkYGuCRQNcfNQ1ANBgSPS
wZFKQbOsHd0ETsT2WBAYtUk61JUj1U5aKYN46vSJ4FFGcZpx0ecjzaTvsehA6KQLy77Ur4yWmInG
JN5ojPsJ6WX5laODsqAbYoJwbUY4YRntCipExttUwmxCOYp3MH5ee/iF+HQPKxDQIJY0SAvzYjBb
79oJlF7bGZuyhNdN/CgVkEmEkpuiDgwP8ewdM5olGk7eg61nns8BdF/W06aapldCzHOEUhKI9fKH
qaI0t51EAzdHFGq5+ZQb9nvqUOjTFbN0XMf5u91Q4ReAuIAjULJJf7hGJP7ZWU57tF1QelUdFEhp
sPbWafMl4zA7OhI5b0g90s4LKLeA9+RFw75B6Vh514ap8/HQLe9b3FXWAk4uq0Pk0RbWxJgcvBq+
jTMgzp5OIcjMNOysrVFJwgnwWqLFsXdRxIg4Km7p8IDzUflhpp3Fjspud4F+rSN828qxtu463fye
Wayp1MJdPN6NfdzeTJk5bXv8VKfGewyW/UrjWAFvUDweZ7YyNceY3k22P2dLKSuouac4nKB2Q2qj
QrKowXAm6d/EEvKR6+FHqG3r2Ay3IxYNYEWkGWYLVf5hCgPtICJWzp79Q2U58a7NFgc4R2NEWLMK
GOCZ9osccXGOMR2CcTHgjy4AcXqXGzfsGJ4WDhqfwin386BONrjKLUEINPnVQCjkMjyF/mQNRBb0
g/tpjiwvvT1lx8njPK9O3dSn75m9qOC5Url1/mqZP7ScUEFDs3pCQuNTUCIJLqsfblmIM0CXo1Yb
3RGA1dOYs2Uctbo+FCkprDDGEDOA605A8zepFpxmg3Wz+16pcD4Gs3yhU9Sj1GFvlUJA35WFJ/Yc
1ZC8WKYq09iH2XRyiBfBDlhraOtcA2XIYKUUnpin6JS2THOMvL8iCA27Fq8jW+tCqkVui/e+V++y
TsjaQeqzUx0J0nqKkMJLiq+jN3zQkK/IvMMENt7mfUUqte6dk0g1F0kasGMgPy/S7AR/7g0y23By
o0ULQepykEcHywKQZraFs80g4x+1bAoOdRYdByT2W/jGIOkqDQ2NxVRdF8E+d8rmFJFNtotaULzj
pTE4JeVooxqIkH+PSb9tXmqIJj6204xdHdOKAf3dSKbOObBUToy5dwRCUXIIs+uU9W1B8ADjUIYT
OdeiGWLJgYQZlD0Fi8aQ/rBoM+xzTLOEgkwO/YmObPsvvVkdvX66rrqKhQa5hz1nXzDqWNuKSJfM
xB1uxcWPwrO1rWcxuCkiktYLLiphM91O6fxU2w1+SzuZrnoEJJQNik29NJEZxPtEm61LGs0X1umb
2EaaZkn1UpPHeZh0+wapHSa98aA1aHCSOtq2vZr3kjDabQPs9mCb9oOmQTezFDPDEmMH5Qvp0MHO
BpqVGPqNA2CLM+dVd7PprKpqPNRp9BP+shJIUgqJtElcphMPlYWkiPbVzooGyofeGlkHSrRbqAhy
NZSnfPYYjC03MhLvOZf0HRaU67FDHGelLOpzmt1HVcWRF3nvfZTn+yrFuhBa8gAiYWStMxG+x7n1
pPdFQZb29Ka7JMaT8bLT2MTR9tcR/odu8QFmvzt3Cwa1TzVkXuhVH/SUsI9pkfIkdgjhzDoqlymU
Qwx94H0PyAfYo8BDCeoZ8RYXvLuhnjgOmvaVNZ/tnaZuw7a3/BXOgVJTbu0B7XfKQGFHAOK0qRUR
UVDmOUynbSfi6ZBYzX3B3DTItexEx1pfgNb6sn7Tp1yyDGmXiKIn07qpH1bexwAWG/pSjzYniB1J
diBVdSof7MRijmMzMq7ZwJ/1KAhPBb8TFp9+ztuSzpPGmXewreE21pudIzPjuEIn9KJ4kvCmt6z/
1wMku7MjRU9kRHIO7QjW/RjdjpLpB2SMeguqnqZskoljqZgwR2CrgasrH3zKQwG/6iTjxyl6oT0X
7/QOW8L659g0gDlOopPj5bGf9QHdVoVBegyYLNcCxwHqPkYtiBo14l6IXsx8ra2eSIbiv52opP1u
1K5nL6UnCfOfdY9m+VK7h+AiN0hu0SklhHNYGiT93I5OCgmRclSysxWqSZoGS2ulVzs9RvcQBV31
kwK+0n1y5jZN8EwideMTJhnuOEl06T4Ax6rJNtdfpLAb0lI2tHLLMyHMhIVh41tkue0xMRit923k
tzXyu7DRz03hDLvIM/sNqI0ZZbFuA1LM33O81ocZrsm8wOod6qg255AKi3fVP+aJ+znErBeRXt4U
iUF2uKDFquTziGglVelTrDSxXYk/XSNTZML2hxdDXJ+tKCDujU9enwK1W6KozJLTyWBoM5Ndwx9O
iyH3XqkDI98TyVVZ2LGflrqfif6T8G7yluAqhymZ3wxq2jG7GEvjotKfKlfIU9jK6cx46bY1Gd5G
dmNtMxcNcFdiyedlHGASaM44jCyzw+6iU4PpFfxnJib3mrLUwUKvBuUVAuaCQg8yprcUfdW2Kprp
lHsP9RK7tmavDeG3DOgkJMw594UqXqQkmQ7AqQG8ERJRvKCPtRAvtKus5iDZuJlDJH0nq96oKBjZ
5iw2wFxgCxIuXaGsqvPZRU5MnA2LrW/LXbSAAONYPfZDlJEy5fQXzSXddQaUNHWkRmbauYnbD6qH
l0yVMadVc7G8kaDiBDhO6uu0Gs/CRsSaehUut4j8oI5kkVgRHNBYHcljTgcAFqToWQM9fHLgkWGc
22es5T9PanPI74VC1echLWXQ8ieIh7Tu9DBmzsS8vkRz0787BEmdgorpc64j3Q87TNljy9Jhozsh
Hh65bj5ydrsJYT1YXI8Asin4JsgdtRfu8i6PD+ysruMALAxSGPpI24ExztaReJ6m0Ab30UYXEO42
OIal5EvIKbbprnuR8xLiN9xG0A+2K3PLUhe7ICyCkKgii/ndXWVu2o7ZOZphKKKN96JirF9I238R
8acIMjkLT7r37DcnZhqRVuW2x6KdLFo9Kbu9rOdLRuvSGpi3x2uk6jwTjKJTUjsWM8YKpVma9afI
fM8R7IO/JWFZuT9yIgTP642uR1RggSXpws4co8ve1QzLXzdZ1b30ZFn7g0ZTfX1c2ZihZNRX+/Um
sB0MFhnBJ7ou1iJ9P0vjngspOMelWSfTziB5RX1YcsYOEyNYBDCAlXy20E0u+RcxjBWIWZELDcku
jwMtCZsZFCIRNaK8UKQBfolZjM7BrJtgYnLr5z0Y2kw4Fas116Fig9kbkGfBsKqghU5NQr4DdA7E
1crct4xe4XKrO68Io4NuK+cII2TnKEg//fLc75v1sSzJ0NVoY7X3lm9ReAvPdpI8FIbt+ONUEqwe
3wszn/iNwfTNpO1CyDGhNEmZcgEtbVRXWhgeIlvnykzI+65VCNiLGtS+WbvuHsDP62BAgyfgLWEI
HuHmi/XP6lgF8q3q6BXkqYuGM6sjDmYXMdICUV/ZVOtNsFwljYhqN1HtfF5viD6cj0WH+quxc5YN
hL+jE8xEqXCjzfdKYnNZL2u/HxbkbFucQ1Nu6fhBuJm76qloTW+fuoRtTbH5ETCQ8o1ADJfZ4aBK
SEPZ46imWs7L0zynw6Wwe4YCXZEUe/wLiq165ntFfwo1bRsIz2cN0Lm6RGT1Rbl5t94An/lKm/fR
ap3FeGg8K092XDgDyBrgcOgHM4/CG9mLtjrUjTiPFKWHJsmQRCpEKhx5MJDCYidTwyTmBrF2lryk
kwzfxuJBwzPXtSigijLcRY4Rf5h9x8A7s1AgzsF9VNTOY1VRGsBPqKKKU70IrLvAi1lXo+x7i9k/
8NAPxFU3QmqfS/Ak5CfYBNxuW6qIpy6SF4a3uCdNNgajKOHXivdZz0+AOLq3oiGIEgw2UcDyS1Ml
CI8guGwY6pcXQMW8WWG6HRIk8J2rjyfLtD4htj1Feu4drU5HRSOdQzSwPQuiEsEBGS5zUXwEeW58
K1R5pinwBf2DfKiJsMbKy9RKhCKi3U7IphOON1WsvjOBnHfxzNaybE2HXmGC5qv08CEI57rXW4x1
+TRucnfwruLqK0gaealuR6hRD+xABIEQ+eCTHrEzI1bEcpqBywh2vmFl5AQfdUj9Q+qJyS6EXw9O
xwR73NWqUMc0qOurAVvCVWgmD9bwQaBa+i7MkRzt1t4no3yyCRF1v2Sh4d1wVQx3dWsZT5HFjKX1
xIk8SjbOUUHyGjAwf9Y86+BMjXcVlUwikwZJdY3bxcPjdOij8VxVlrHrq3RikP6jjor5ZFvJcJgp
R9iAuNo+a4KnEj4ZVj8KjITMu2tFyNheMv7cRe7wNdPihogmcmdK19z+DhzpyNve0bWkDlwuwhoV
5XmK0yVeovED2aFu89Dtesvyn5ISCFuKgQCZ2U/rQ9RC05lMQq+jr8XNinVMBslQS8z6rlu6tGso
Srs0aHE9Ea5ucfLhr5LTnG5LYOPbhWgIcy18JgJLQ1LuDcdQRv7KBoTMAQBT1Hfs6oefD4m16VoJ
+7klOt5fSX/rzYoxdG3lly3Aw3i54qjorokZ36zPr2DAn0zAIqJWAB6D4VI0FNf/CNcRI+HqAK5I
e4MT19kLEY08BvSfy/8bNNys9zKSXPy0MF7WnU7JtsbJI+MwjkZB/qo64uf/bigXnlScn/Le9o6a
XXkXgbKzLJnzhB5tFUZCtFvg+xyrkA+vHzObKtfrEMmwo1TdgROmQM8dsX5od6ORojgLWmM30y/Y
mKP92U+jcZlM9+K6iUH7b4aKSkZ7Vj5EYQLJbAC3WSTEowXpkz1jmJ8dusexQAAnAwMnUqluE8Xv
wsKGRlVZd6EIAwKe7GZrLYl+HK3VLptKlsgSjPNeS9GikvR467b7aih6krDVhfjDcuvSZKd9BOO9
Wpaa8K6Tzl3Sm+m+SyGIoPg6OYnzgAbgB02t9MDnnY6jX0V6vc/mONpOVf+cJvmRPVu4n1ygVow1
UOfwESACmMjFmQpcSI0x+XXynMXys5tQO+pxiuwwjD7Yx992qN1SD5U5A0by2ZgYC5qLLI+4QRSX
aKcZgw2fUmrII6kfCFG1pN9LK8BK043D2TMEa7k7FTuwhFREs8p3TpMyw5ZM8CQD08G9SqE0MMZ2
vpKod2q97CpXE44fzlVcgl+swTknRL6JMb0l94UeHZiGXYWwYaMD7abJu+M3U9ykNj/dLWvYPF+6
yUgPTjc/jgbIM4pXqGwx3etGomNVsroSKQpXR0uMW9LfcKtrHKBufCV5c2zDZCm3xUAKIpVW6qlr
m15ppiWfo05Pd/BwETEPwAySvxOfapEChohcR4Awt/ON0WjQUZmlqlZ7pNH/uFdkVGoVmvmGtu9S
xhbDB8a9nLx1vXnI5/g1pCp6aCr+7UahR2WQTsOZPUOchY+LGVBetwTw0RWPHhtsgFD5uOLNlrXF
Z/dki/DaoSbuGyzm4/JBq8lUV06yHcuQCFJbMCl2Z99pXwovQxOTO8+Mfl4sEzNj1JnmwWmz6wGY
6caz0bnTboYs5kJBGAhQtBJYQ1HgnJrIEMciMMiC5mpWaGmw7XTfrccvHcj9k2ZMTy6xqGgLiD5k
zeKqVl8pbHIolIZjKseWZj4W2M6ItpGWBEco4w9CMBCIgZaTsDPsZ8O+tmnFNY3O2CSv6nPeDGR9
ZsF9Glx3k4Z6Q9Sk8TA1YXaKfcdGKTZpikYAnDPNSom5M7BJhYx6SOfzdkJ+al77XZLuS7Rahda8
zCiM38LoLurCAMdxj2Afv6FOeYDkeKCBhdDYteyJLOwBUxaZvQYcQQczIDrqWfFm6Swq2FK0+h0d
04/xG3RKWhVhca1NunWVh9GXIvnGTjWiebcgeVKO7hYRH9EYu6K6m2Jk/zMQyb2JTzFvqqfG5ABx
5kdl6S77JbkzQ7O4dPE7w0XOtAEHymy/JgYTfGOSfttMcpOkIeIPptVVau/0qpx85FExV2DgOqEu
jR0IqQS/imvlCDLEKxKmHoWUfDZb8TWWRbVXA5E+0Uyeck6r3OhiUG5GdEEaR6zGiEIvpZtYTMYT
uZKqnvxwYUdXnfkUxB4yHacn0ix9Ss3ORNWGk9buKX5yD/tWghMeZtFHaAClqCw4CBE8W8nkhOCy
B4fGyEDV07Ry8G2YUxsyBlKT8RDqmbko+53raA+kg7aPkSnAHXpv5CPgYTIi79CypKMXuhGEGYcJ
uULTEKLHqIplg5YwMyq4GkVUUElI6lLjIvp0ssV6NkXnJmOmsBepduoG+sbelBh7W5YxiHULeIeB
xp0LGzqgWPvaaM3BCshrABjpJ3GFMHo0cHIjxdk4/YH64xsnO3p8nY+xGG3aCuLMsolVVMAcuvQG
Z5pC58f+DJdnVR4wQGOOCY0XJ2vjA3vmE1rRq7CwTibBwTTw0nJnlvUVcrX2MKDWLabbRrj7mih0
nFwR8qj6emZ3xxuRPqpK/hD1fGSyxt/vDG+DA/sjiLwOTVl2HT3hQmA1RINcMAFSNm+Dx0v0pCpd
B8BVGi1711Pst1rcwj9kKVESvzLNwROq1ouyWsR3M8kDkhz1LGtvx2ixtPRzToRAiSqC6KyYnGpT
aDvO+rpGw9U6hdyPyGM0pUqfhPRvbQBaLprBOYfJfOqXE6qhRwSDrCK8HFtYxXbAqjhFuE40sFSZ
2LC4WCI0cNexB526hj2Q7iAYcjHxBt2ebTlHYbHtMued7uY3VRa1D9B3MxJQanj6U1yinNXR0uL7
pS6Q3+KpvaRTqZ9Ya8iQyE+2zozIc8K9+905QBjXsdU7MEySpWW0OCZwt0RQrzKRfDBhU37cwhaj
e2/tECo/1mVqo8dMH/o12GsRjBWc0rt2nop9VgHXAaRLHmozPpkOkYV5nWA6HMfdGDGBjCroDU2L
3iaJWFQdt/StCdmfu52ZG51DUi0yh+A3OHrk31GuqzE/Uv2+qgwQTybwLareILfL9IesgP6TWJm8
EVX/puFZRg+IV8giwnIeHHshptkQ3JsSzIFro6JtfrDGYOvTHXdbjP2lDZkujKwZB6On8xrNqL9y
7yva6oszMwpOhppuj3vDLNf2IVeKbdmbBBke2h4tKoQC/si/bpwldy8Ryf/32O9v0WajRe22pDCq
gnSeeIF0F2tY3no31kv8sXQRCEYdggprQB7ikVlg2XIBvP7t+6EIMf/Os+dq/fH1e/529+fLLS9f
Ls0EW3B6GMtLuLK7NWYDpdPy5Hqz/uzvL3/+Eb9/399e+h/f/vP3TUOl70NjZqkOkmG7/uCwgK3D
5Tf8zEFbf7VhR8js5oVrEopnfQao7hAs55th+42m2HTs2io9qNItsQ9KhKaJ/c2e0mPff4kV6vYl
pjyaoE46Tn3OVPGWzMP0HmUs0xEMF1d01lETxMezWWLsMixhGP+8W6BGBV/DBqclJjdYtirUT79u
EqRnVAHL16gOPNAqy91IeIoxz3K30Z3kDHwmC3rzVOaXfz6/vp6zxoGuT2XLb1vvrTcEn//5Sj8f
NDG6EV1I5cw1+Pf3/f6zfr7W76//7Xv+7TETcfzJaQ5qaaBbS/boQKsRCTj+h/VLco/4d/56dr23
PrY+u3653qwv8PvLf/vZf3upvCsxEks+i3oZjjBoo6+0pDOuQY3r1//6oKxq9hy/ny+XH4p//9D6
9fq0rdj9dO5pWEYHdcchzbyau0HpkGe83l2fWm8sUDma0k6/f/wfv2L9UupobP9PhbaKxv6DCk1I
w/iPqLrzZ918Tn+Xof36sT85dfIPTxc22gdTSsuTDrq2X1FujgWrjsddYQoDlNlfIjTT+EMueWuu
WOg6jjSJf/tThOb+4fFqZLuR4LsI1P53uW7C4aX+B0nN07lYWK6B/IwnEfr+TxGaUHWRy86qj80I
yTuaGCC1DTIOD8hCUtfsZkL8BkUt2z3J8E9azfxXA4OBQhSEVBqop9BrH7pQMY5rk/SqaAaqmwF7
Q1ojIBqXXI8kKxO/gcK6cTv73czH4BKAWq3L0fKNaZZMi+2ToTfpSXk2GIDXZMjriwfidVOSFsxN
F++Mts99s/PynRSLLT+W06P6CIzka037E3SVQEOG7ZxKeLiCdf4iMDltB81Tl6wBAo3BokI3q9H5
HjS8mQiP3KJtb9w+e3Ir3HhW3xxwQTWnMMPDresvMAa1fZR6LNjj9AN+J/QobPVklooKtBPTy3Nr
wkMgP645hGN+Cy0yeOoK85s2JO9KekvB6PZ3KmFtVG15ajMUJginZqDjZyelytJFnGyv62VELmRy
ndRavGPjBPSDHGsysaH3TIyaT7VZPCWz4fjKTOn3sqcNTDXTEkvyQx0Oz1NX0yUYDm4wFAcx8MqV
jfcvzHE+TzEjqLLUz70WvoYV3msU6IzEcapHzlOpEpirQ3yV0x84K8VsI2KqXdU+ujiqjNjwtlU5
t3siu58sg9arNsDPK9CsJIbgqxpKELkxkDohChS8ibu6x6DMXoraD2eFGRfg3SXV3pQc28HkjsJ1
0rQtM2rU5GWCSM8Zc9+plr5ukF4ySWi3B89bym0JIfSh1GPet7yX26bu2/0SOoYZD9zM8hOD7Wj7
JNBsNg8gz7ylO5yPzMxh/dxR9B11wdvBPJ98mRHIUW+Gu7l+0bWRDyU6TS1/J5ki7m70TErx+aWI
WL2tOduTJ80mb3Lqx9aKyUYLro3Zsa/ctL0aBqP0zUkMu8mCbSMNbGMpZHuRjnsNQtNh6nl7+/xZ
OOODV9e2n0wVPvT0PLnMshDUtchdODUqDjomKFdkPMR7eNDpjHShs85lNL+IkUOtXnRSnhoZHotg
G4Awmt1zu2Z1zeokI65Qo+ceQi+ffaxAwGbwkNAE34mygeHU1eyrpXZLFxNx4G0Ju/JCUv24pV9w
I6153Fow/4YR5wZNEurSIeaY74evtv1aJUb/2GlfLAP8IR/qzBSbMDdl45irE/cKq01GKHX02jWJ
dpYDmsGaWdnJlIg7clEeokSUL8pJfSds7MMYD/QBSz4CW7FjKo36MeRQuHLhWAFccZk7JPU9nfNt
Xhv9wc5bhF2dOASCDKbRbEDk5+18nWWpS72h7+paqw4BJAVizJiopOmhDEp58PC+DxUHT743+37c
asKYj3VeXS1RzOgtXfQvIwZo0oYpn2z6fYhUIBvZrng3Wuu+liwkcZ09Ip4Pr/hTnG14h70V9aFb
NI8kRm5Q7npbw+mzfdBNpe/ykWIO6j7tEt194jKXGiy+jRmj5aeaDdATVMKMwygLlxTDEfFhkEUQ
A2OPZbGBEGD0AD7N6n50YEiOSzhEn2df454dWT4l38sQnJ0Zqqe0ASoUWDgqycN0d0mNnoZPoVs6
crj+oFSjXgFEjr7J/BG60IGCgc/Z9eYjbdHz7OBTh7ucXU3tQkF0IkxYTv+YZQY9NVnN+7425Q6g
9YtmE7DAtHe+T4v9MGifqZ4+hzNcMEPrTzJHWxHR42GKewhV+Ym2inkWYRtCx9gdxV+1MadNG2VH
PLLiZCMeYiSZfq0bbR8PoT/0sdzppOxwQBv91qo4gWqR3tKsBlkRIRzrR4jLVuf6BKtfstrJ9/by
TWMIQoPEjyOKJZoG9NkPKeMAjFBY1YbE3CfHJczkXUhcLgSTyv/H3nktR45kW/ZX5gfQBofGK0NL
kkky1Qssk8yC1hpfP8udVRXZnGqbvu/3BQYEQkcAcD9n77XvJqQRlHbyZ0+iz0ZzBvbEX6EoN9qh
CBBd1EToytiB/pLSoAAkHt6NYwCsp6wCmjdufFfGY7KiIw/iMw5/JVq179Gdrcr4LYyGC764YQVW
a1iTArZpvRksJMU5TN1Qq1u46Uy0sCyEVPUsjSBQ+lTXVIdE5RS2vXVi74/YxdrllChKlsL51la6
c65Fa2yzHF3DZAb6dYrrnWmRxEknJKULk4lzEC8RY8Qh2+ZGVz8YM3b/ItP2YVM9orqo7t1Bi880
bAl5zE2cjuSs+Iv7CDN6OIzsPHthfcxFkz42bQUxi6uKVmo1fDIteBy6+eqbCVQPN063pE29QUA/
hpoRXOYumnZ1b/yxGIl9DnI+RGFgrDXiuqXRgs91STk1dRyeiDcRFMaxuam9/tSW0zc99Odtutjy
b7DPITivJuz6+VCkK0tet3qoAH7SXi2cfPhvud9ck0uIO0ODbxOVzjVy0A0gKYTuFP3kaj+sEvl0
Uz48Tc2PQac7MaTYBb1hApai1+m2b9A9uWX8ibKMxCxRhgybHUMzPnAcvbR1wyy0Ax4W6jCy1cG4
gAYdqo6+2BggiwVKZ3shUipr2VsDIVkJgF5nEt8yI/R3TuZf3QB1nt98NlrNXY0+DLU5zFdlw6mG
4HH05pTmlni69gVyWuEEr54FwQDOHvbXkUJtMbYwFSx37/N9gu1J9D1Oz0+d5q0ds39yJ3dnOUjB
uzGmOOrbPxbDI3EHTABTb1y23oj/qp+mjUcpC43DMKzTWsOcVYyqQ/AHF2ZLiPmaUIPdNk5/zROx
n+HXU7iAdyLy5puJ72B0OdumQXVuRTqjYpfhKbP4mQfpFwDkxjlgWCgvZWZUdEDN0R5XDJDssXbX
CNxXKL/x8OnGjkTH4CgimMZjB7UKtSbuR5AZybc21mt4rxBSuj569q32CsQx2o7+zAfjy10pINlS
4gbNKutLpWHGGSnv3cWebR8m777Bmn0phb2dIwMRV7RqOckxNsFwx4lhE/kG7Z7qIIy1Y8EpjGbs
ji3fM4o1F3W8U5612eEHRXS/Qh9gIp32xwMXRQrWZUzoTEuAb7bM/ieMbK/eYj05VTA8EOOwbdDp
fcqLp7IDLYXrq4VkEY8nojLu/N4+l1ybc66NnwBB8hWlnb/H+2/uwm4b64kPCtWNHyqrpvmdLpxR
w5VnNdXacMCoNFhOzmltviVBsTyl5XmeCK3pp2PShsOzWoxV8jJPc3Id3XZ4tiYYtFxwh30Q1tnG
0Y1lGy4BdOIGCGtMfICNDuWpI+zuUdO40JcwAWEYIv0nFuiuqgsTzUxnwyzWuWjbwTOXxPJqBYG+
DYeo3uCYdp/10HAJXXUzuGEpYIilcw8miQuXrl6+OZPtb0QxaxsCVMQnxsp3fi6lhfYMVCdFBVSI
9vH9Jh/YfjHqxWlGdWxHnfWchhwcbV1C+ocbv27HGjE9JuCNmfUAUqJuehEah6/IAsk75CNEk/Vq
z2Qjkfa7phyk8Sle28q31waukEuhV3AjKycGk2UcG/sugQ4ILupIXxylCeK61ahTyQ9heg5SrqnD
/CsXMh8X7+5MZ9L7JMRCG9EZXrKM8mNpNjM1b6wEhvU4u+m922M21BbtWI1NQnqUCNEy0WdYxu4Z
JjkJu2372Zlid9Wkknw/bDCG+Az4qwByW/w5C+cGbBH4kFyroz2XuHg7jhmSnlJ8GemYWNFY78A+
4JDuS0gGQbbRTOnbHIx9Z+yahbJ8iKsg6fGw+6cir2Xnzj8Iv3gZ7zRafZhc0fshLHAA6fANCYYL
+wLj+pUJx2OBUjwXLhc9f6AjzcUO1zZGaPAsSdW72yj2LLrP2Fm7wX3OJ8AUY9wAze5KKVELpURg
PtaG+EmFEzSp1QEyNtsSKJB16jluiCzCRlws1baAAeDxjQj0MsuSfI172mJN2ct+Qge0JNa1u8lB
7T31HVLOOb3Tp+Et+d4SFvDIWARSEn9mL23ONgoC229PLqCOdSdHKINWnRvDfS5yv76vl2JnR/ZP
BucQPyl/81P3x9Qff7ZpZT5yujk1BO2uUgMnB8krEPRE2JyZTU3C0Rn3GOZ+0JDH5BRmfTf9I4/G
dkUIIyCDOn3SE2Nn2PPBY2xy5yHopyDt/bIdjg2d2WTeTsa6reEaarjW8/FxivV8PxkcuvRfYqmD
t76GZPKYYdzuBpmu1bUNysN5WTeM4tZ2kTyBffzqVfwieZoidM+pfHsSbzaEl2JBQhUM2RPZB2eC
P757DpMVspSfhiIgmHru3kKuu9SKPdQqUJsH1/hKrRoTTIVJcpkQTbdRlO7jwf1OQ5lZLNzaA0bY
ZWNbcLG1rl/TlB1XXpc6UOaYReiZp2PtaSo+XYgLyEj6c7wM63DUqHd72ywMzU8kF8nLIPi00WMs
G8Z/VGG5Ndpl2NVxUN3V4BCq6M11R5uWD5y4zDOmfeKQ7EFQUgujkEt3kOK8yDtiI1YTNdDGAoaK
Q9PdUPgk7aUPXtIQ1O2QNodpoasXp6N/aqaEXWT+GFwknofF2wXgd9cSiLwPhnxNwhOkprA6OyLv
yPuwviHRvHPiyLha8Ab2aRnez1kGi7vtLrhrsdY4s7u2LAO1ru9CxF6ce3CtMX+U8gfDg9eU1g7s
g7vId/buVC4IIKuT7rbPYQp7giFcAy9Sg9CQ9t0qtAWHvKV9tgtb240cXJiAOF3EBn2kIoeLbDWQ
cZNagMsTnCRbMC5aCOyyoMW+EynYVkdIGwL9oMtiGJd2idOz3fx03L47WVF/MWvkSgm86cJwomth
9IAbrbw+oGliTEjMyaEf+2lNaWkkRZohtVdr+9JglJd2hH/Ul4jr0YF/ZMA/VNBNQiXtCufQC3Kx
CjQSON/APIa9/4K7kpaLrf0qkurnok3pgROwszI4YsmwZhRG6p+x6hOKzjmtG7t+pcGWgDbviz1o
BLzn9Lm1ijeHiHpXtg6UBPJRHSYy1oIgMVygmxfCP04+dER7NKWLj0t52DNqtALLPBVWiwYD8U3d
ZN/KeIcIFn1rU5Zb5FCG94kGk7O3dBwkWQPgs4omWj8g7foyAAi/tB3oKMbZS4g9cthUNYybuT2R
yx2sGIUJnTJhiMUIp98wdmDKmOBlLZAUH1gPOjeoIa244CoWj1cSdECHkN02+X8M2FRI6vMR2zky
eBdJCe2vdYCpZW3iRFrjc9m3pW8iSaQ/penWU05M4cq1GJIveiTwPX7JaFLt+m7aCUEFrSFUttGX
X5YBrDJ24u8BA/BCK/wdw5EfA2EpK9vkwv6YlMF3eyD+wStCNJo4OiA2epw1FuuVVKO7PumbjelU
7UqPflpktGA/mbR1rzFE8+gMbcw23i4dQ0OmfpsyD/Pt0N/bbv/UNeXJyaZkLxgKrROrBQ0v7Idl
AkeWQFtZRXXyOW6Zy/QMDQgyTMHipXjTS/c7YKTmW3pfWDqIuxLWFhFBHXqu16ijLNWG3/FchDiC
2Ci0ci1GaGW+uTy4xKOvB2xdEHk5QxsOkwOajXTcsO8nlLM20kleTLa1ZUYJEnFh0GS2OuwDTcNy
g5UGRcfK0CnF4IhAo9iRjNdjeae+RhmtCp5ne5HRnvkXNYtLamiUmnmlCz7vlnCGLIhX0eJ7VlMJ
rw14VkaMUf3SIbHdTqXrb8ZwOkbL42hQttHKHv8HbOwZSUHeIgkOE/S+jCaandWRTSfH/RWt2N1S
ByemZ/Y26Dh8a0aFsoamL42JD4hDxi2qfUk8GWQwaSGrsX04uTMc2s76mWgD0/tRP6IIGGirljTI
84ObPWnC/trQRALKyJS4qPEwOFiqZKlyHvCoTFh59wtBxn6Xaut0hC0SZrXYh1b9PHtueOqT/CGY
aaZkkQQLtnm1jqvgPmPidBnKmRjSIHwdSWtD3pU9Wf2cwfZPHjuHWAkE/uemDftVx8R7Q5UEpPJE
0YXQyvkT7a0vfY25Uk41srY6tTTGT6UD/HEu6xHlSH8MgipbRTkcUKuanuLF24z8R9rEL84h2q7G
E/bpfzsY/2UHwyQa5T/76K+/xv9z+TXFr+WHDoZ82J8dDKGb/9J1y7EB6OiOg5Lr7w6G0P1/6Rjp
YVEzXXUNh11/Geld+SDdcnkUhnnkM7ceBu0NwxcODmifqaCwvP+Jkd7zP/josc7TCbE9dLO2cHzs
av/ewqgTK1vGsEjOLRc6jEUBkvCKNJo0m86/dUPfW6COT70NlTAFG6g8UYxhqY7sVyuPgPIzgxtJ
vUWcQmy3XJjoOsjp8cjFyOfvuUA+bVYk+vpFjTRFrRaeP4iNWu0Dah9qTS1wmtYrLQVjo5z2pTQq
VWb9UOf9uFXeeLUQN9t85ZOEHudvntR5+tJxrxbu32tqsyd7eDMLQECBDP5EQ5a/O/NLukzMaqTl
p1ssDMc5KOpOxfDKVnYvc6hvm2pNylnxgC171RVXzW7V+74t7B6VQG/hkZM53JNs46tFLDcxC2jb
JW7P6qYqsLGIhJw464HxFdbNiKWjorSHsvyUCazbwWAWXPrxmRzfV13pVUqnT7Zqm5qyz6varGqh
NpMYtbkgyrzRPPQwYQzueGlxYs62lkxk/xHiEDFwkWKfpRrekN49aL05MvZAod/6+aWL+vsm0UOs
a8POKwryxTVUE00fd7tsGiR1ayeCRt8LL0fuzampiporqn17N7v1Rq+S8CGibt01p6VICRmWa30e
lrtBiB/MdDeuqUkkqTVszTTV7rR0yTfluKDJNO6SrCWlIeG3Ur9N4tQv2dLVwQLU2vqsfj9i2LAb
tdRbugecSQ6j4w4K9thTHAvITV0xR//VlUULFAB0An38/qjW8Jj/uXa7zaxGqKS3bXWf2+btceo2
nVR4sIDZwFW2r7Af/fWE/5+n+bhbPS26dCyEavV9PxzRhS797TVt9eZu27fX+5/f1jD1xzy6AIqS
34pa5I3+59qH2wYwoTvN9rdInz681PtX8OFr+rA5FTSq9J4iqnow/kzpVQiOmdK0yOMrlovi7820
jdCt3rbV7qZI0mWlHqP2vN/p9kgrXnZzB9QwYtBwp26/7bxt3m67vTwOeF7vdp/bK9/uc7ut6KCH
4kfv1v/0XLf73Z5PYzawbVLsA39/2NtDb7fdPtvttrQ17hvmWPzD5XdCg/ulbIoQIBY57VrJomrL
BriG4BTZGBrs74+rsCWqozaH9wlhY1vDqek96AIIj4P5hvEYz3F7tg+b6rmAdWGTVHt8DjZkk/LF
5yCx9h3wBnWff3qcuu39weo+6o28P8Nt+/boD7eV+WQcAICWh5EazrHCRbkZZRw0VoTqSCcGt4za
jjMSYFcfV4muLPmHydPox11Vv2ewtevkST125cliln2jOAZ0rqLXVWx8oy4Jv90pVHf9j5HyvWOJ
7ZzalIkxIWX/7kRqRUxrFJBVv13m9lG5k25mJbudSuZBfz9EPfi2eTM0jXH/p78pQuYAH9GwKaDx
7SiPmFpTC7v0B+IZlgL+Ceax9x1dKznzJFb00lKlfFW3xT/d1qWcdxty2OR1UBn01BpeXK6I8rZ0
kceN2oPYdV9ZA2r4LqVNq+xqs+fRmizi68c7vz9O3aqpvzWd2W1iYKlPcoYOatEPZHnnVQiIQMqU
HHlxU4tYSpfUmtohUo1xeFV+gRgyHHQJ8VELg2ib7K5I0JDafvh1kl+V2dL3qVpTO4YANjcoLJB5
CspM7sjJCUNRD0GIc/htoW6LSvunXkwyTMv40yg2SLcYLXuxK4b20IagtNLW6Y5qLemCO3SCqN2l
2W2UC8g6mO9BbGFdGmE+DkazDa3lUyOdxjOa05X6zdXvO8sfOVPuC3Vjr/47trwIghPPqP6tAhOv
dFo4sFQw7VFxlF+R+mICYKcwMN2d8gH6vW+9+wAjxNrva3AJyk3al8y+8gJ+v/J9G4slGdlwOY+6
BCkZUUl5QuI4vLlu99LHYk/WMj7xRZVHnBS0TCsiQGy7MaHdk5JDjisliTRC0zBJayGFF/+Y5T0T
UvANkCtc7c4oljsm0+OmGcLyaKnRmzKJq23qan/dqLbVHrUooJCldxV9fICneC7et2/7f7uTehK1
TZXK2RpGBztHwpUWRoZrP0jAL2rmkydGYpSIkccP73I6MRnYvC9oF66CajT3Isd2E9rvlp+b70et
vZt/lA9IPVLdqBadpoMc/3D3230ah44qjqaAyhcWF7VYekhF1NjY5l+GALSSw91/3D87IRQIkrrX
H+6j7v1f3Kbu8v4q6iFBPL6Ffthsbi+n1tRHU59iwFGIHDenSCC/KPVtqbV/2lQfNNV29vLYyQvS
bSHkRei2SauhRKvHQnTB1mwmhz+svLSU6mp2u6Nam9yM69rtMbfd708bZ2ax/3CjiyyEM+6/v6y6
z3+8zUGwin7V3Dp6SM+94Z+uFl3Y8FQfV9V2Qd/6/U4fd7e2zU/5n/f/9qQf7/rb9vvqb889GfCs
bK133p/6/9mv7rrEJYns4u231/jn1X9+pdubTvE/0H9Mtr+9A7V6u8tvT6H2fNxWN/728Pf9v70d
M9thxcmPiZYavy2yvzcl8MSq0Qere9xuvz3AtXSCSZaMhOm/niPA6HE07AwnulpVe/rME+8vUc7M
ELGuzwxVj2oxzWiB6VxCFElATqBeYlXdqHZDR6VMe7unWouySKxnSV5LbrudXuqF1f7fns4okAIb
YwWRTq2q/e+vpLaTZnleKvI1yL1HeXx7uFr77Tlvb0k9u9rNz/1JE0UH/XLSEKIYn9Wxcjsi1KYV
OtgJ348LZ0ikalsehepeuDNc+K2MQricFscRnhgpuWoENMpJ8m2B8i/CxtnrK3eq4d9g6+wwdGPZ
VgttWAyGMnI7X1JbX6lV/1fT2zF16oGrTCaPGUsOzxC6VMfbZj5tExhznocITDIsWi/6ztiHCsJs
Io1BJjT31hsdVAQlsnmHadkWT/irYf31w1fY/fkpbuH9d8L6HuEZ36i5NRbx7zT8/A5dUyM/nZq+
3xa9HJQvcRNtkG+kEMGK5AQ+B2hVyAA3Ss0jNpkKvpK7SusE4YPe70aLWBk+i21D98GGDyFgOPKH
ERDMcGuAlNOghDXp/W3uqkoRahabT/a4qR2q5f4IQ/N/C3b/VcHOsh1glP+5YHff/ArL4t+Kde8P
+atYJ5x/WQ5YDRI5HdswpXT4T7mxMKx/QcelMYlq2HlHW/5ZrLOcfxkO+3zTNAyXQt9v0djiX77v
W6iQPfI2LUCV/5NinfCdD4Jj+FEmb8E2bN0w4ZkYH6p1aduDEej9+KGglanX7bGol/boZEgR23He
zyT+BWX/OTLr4Lj4nmyWpS/ehNRKRzLnxQhIb5UxtaaqZfAOzxPihnU2mQ83H0hjpqcObuYuceWV
zF7kAdtV7laAyoFlQV6eXJSSRbLkxMB05CD6QwOJTCDm6iK0NUnmODtmZx6Wj8iF2T2Mm6rNId2b
wykgQz7JtOCh7rNu25n+58JjnrlgxnIC94H4OvS5M5kjdfyYUr0POusqJvKyjDa/2D19zWIwf8ZO
xNxw0U6hRRRIrY3FtlbnLVUcUse7WlMlPMeYPlfjEK7r0rk3h6Lagf6+pgN5fVqUFKuhbd+w47/q
EZRbEP3zpqxKKgNyVmJ5k7hDfIdyRIYQidE+VXLhD5OJPefHmIcNJKyQXpQF6S3k02iczeSwzpQL
VclUm2pNALSZ0i7lJ6NiWWDJJr6aBn8dhqeUztsaqTN1yAEjtqxKqs/gO46znxeYKKkXLmDSOJnp
vBpS4ioD8tbFm7DMnkczOSeRnqEXMQAXlp7B4CV1j15PFmSvG/ex1aBFtLapoGQrtNkgwcnIMGZF
OIwHHRWgGBwUewiue5krEXcOBBav3RV2wWxDdCUKmd4xcJ25DaQI01i7KaqQnLRLIw/dHaNEcTB9
Tqvy4qG++g+/xO3XKeOUMzyx56ZV7PRqDvbYdwhY8uCK0NXrj2oxTVaz8Ur7F83KOcOc2+JiT5od
TBFmg/JgUGu3hUK3GllJRuRsM8Kk9KwW6gN92KTSWB+bJbAQUtKAJikEemEqp+Pvq8tkPIyc7vEe
Gt8sn5GsQs6qtdumItCiE7X2UP5W6pdWhWu1dluoP4PaXGay/YjcJZlDlqnVweguBaGJkcS/qhvV
v2NM7K9mTlO3lSUL9dXdFrfbzMjVD2lyvLmv6H0yQVcVaWXBUnso+Qdrr8LmpwrRqjh9q1Cr4zyP
5Yi3TeHU224UbwxZc24A0vHjy1nAb9tkjzhzRzp1Oy4bT1bVI8zvC8bNH2HKhLobSvIiISDd5SkM
FhNdLJd4FmpTLQxUi9D7K6AW9reEeZcQwa5C17hnXm2uvUlmpxsercJppnLhNWSZ3tUFvbZi6k7I
DL/QmN30paGv3RgSgGea9OogPI2Ym8lnk28Kug3zgSPRCHzR8gYhv3K1MP9eU5uYJwSkSX0HABlk
hHyAEbTGLk/iCxcI4AOFOKRdSLM3R5qr6VqI0Khc+Nws0LXMcLVGesTW9DXOoebEWhQdreWFbzYV
q9DKhiNl4+E4YFc9zhzw2yCyv1ZtBxvFtZ69xMy36i3W8teOoEsg9jFoistjSe0Y4iSvv5KlU8Mp
rx1xFWPyPM/dwhGNLCZdHlsfDEM5WtWmH9prskw/YbVYK1PDGq4P5zhscPpzpVsZRvAGcY4ssRqx
Vo0zxQiaJ0Qs8T5M+8+6Ve99D/GPUfg/iPeBkgdayt/2fpMd41w/j3mcbYuae9Rxtw+Xcln3I3q9
ds4ulYec35umb9MIom5Kv5EY4B/MCb4ujPvlbqoWcnrkX2Ga7s0mhcja698C8MGbUuQGzOX+CgUq
3JaJlwKqY9ITDyiBQj4d0WUyRo4J8bowAP9HxTnDoMEpYojPRGbApuDfFOaXHjCrblTLKbY1+JNW
jG/BuICHe/IiLJijjRRBz12fUDdQsDNCLhpm0762AfkkY3+ssMjcNVPUnvx0/jwBTSHLCbYx3KG3
1LQQSXv9q6aHMN8rQZiIR2t7IjCCRs5j4GnRxvCHF6JG0l2VzPda4hFnNo/DNp4KcVfBS6YMG92b
ZmKe3NbOD0UKFRDreQjsaYXkxQFInO5am6TPxLBAIYHP0BoC2koqeyt7amsQusgLTRgVGztm3BqO
92WYGEiUQHmaFuzqJg5W3kTwzgAhbN2bdOCzxCMAGQ4bBD3T3ALKMoGTpr9msehYIubnPpvv8V6j
vJdU2MXUtl1pugh6O1LM5gUhNaptCBf93kjAwtYVT4oj+KEj5paI12I6GUWqXaeZYAMzfIvmzLl6
mZYRz1T1uyIgfqTqpk3qJqTMldb3MoEfSTf7WJhAESKnwzpAcoTZefp2IaND0xrt2jupfheOiKb6
nCSZwSbXZExIG7dptK+h0K1crxcXr7KrdY53nauIXv/MQFOCruR9xSahQAYSyJXnmV9GbxX1p9LX
q7uF3KMyGta6Hr+laN+pGQcLzU7t0hMOLeYaLizX8303cQDRnPvWQhFd60jHwOnU4qAV4ywjL/DX
O9qFN/OG1zIByyQ0KP+r1lreCLl4cPPgsajcS4pyDtlp+b3z228e+BVgsxeiY46Wy3GbYi07RgRP
j2bk7Y3M3TO4hJOWcnRGUQTTNejPLdqSl8Ul7HkugzvDxurkFNVLCiytt7WjFG5vHQsZc6YzfU+S
GiUkCm1akp8Bb73i7uZyoofo/3Vbu+JSIrEiAR7kcEwKiOPwRrMNvG8JvO0f/AVD1+DbZHUP42tY
0CRL0Zbul0zmuh0iBw1mqxvrSrO+TQ4TSNcnZWl66eJsWU+a9UfauPZj0TyjvThXfjht3LBLD02K
94BxKXRGmVlD3s2+NVGzBOhiNhWIOdosD0bqP/FGH+IY5USLh+qSmNEqJk21zZ1fyWx+XSqC05xa
P5t6ADVMHwDZmegyIutKGlcH9dYAukItElqfrl3yYCR8Bba4btZ/VCWXiGbQo22ZEV2RCKqYphkx
pDXqTdO4Pyc7uE/wEW0nvQZztySbUppL0I6eu35CgU1SIFqeRwNPPJJlIOND92xBmG2je1gHzSly
wLa4CBNDu5wOYzoQeCjahb9KbMssGnvNqZ8ALQ9VW11JDf7UfhnTpV9X93GZzkjsyPicrVnsnTbb
wYrTLp5t/rDt78i/g1MT1DgFEAOCoMHXXIOEQgv5MLoMZXTM1fhttgBXfw59mm3dRfuxFO026ouv
URgzEl8s3LERnDTX/xJ5CFv6mN7cYkF/iADD9ZV+Qrrmrn3LdzdUB96ovnYHvoiMkLT7yu7u/Epr
HhbMJSQARm5iXzIHp9JScTnSkEtraT0Bb5vmtZmFQOQIjDVMYjANrtinWVANjgM09aIEStw/NF4N
jiOItbVRII6TFerRQT+Y63G5d+OEaY4+bPD3bQNpK45G2RO35fhEbau1kJyq980R3mo7awzJ5PRF
LVQF87bJJbHYjm3xeUJSg++sSBCRFvadPiYFoadY2NVC1b0/bCLItQ9ImwqD8Z7J1WRdL/OTaTb6
HeUVeuRjG5/cngTcqo6xB8qhBNE4GbMkOuit0ze7CFoVSuEXswRmpvmQtuqUkVctcBH2WfSqSIeK
E6ionmqRTBMjYI9hEHSjYJ1Lk7lroe812hjWLe1PzqFBd8zkQqB128VRfG4srNTFPPxIQ6kTN/JD
PA7DTt3cQJwNXWPY5zrAorKejw5+pSNzjPkY6wi8bBP+jgJ7IVd5m2GNEUEpq2S0JuzDoB8VoOu2
QLVFGh3UMTmtu9xqy6r8nFcF4mYHZKrqN6j+AzJDMv/UNlnodDtz9161vfKUGQ0YF4/yfKbL1Ly/
CH9CNkSCLT4F3O1pR1fEkKucuyJ9pTMw7EcECuVynVso47Elnmyz/Bxk6bDnKgKfCqnXJRzqy2LB
N7fCYJWY3oOWl/y5S6HdJ278Br4OIsEIU2Nue+xqFbTJoEumqycXQdT9WjIofpntzkcNqeJGNMyP
lqj3x3U2QFmFxfI9Lhg+CecVUni1sWbApJgZ7JUt/yJRTCVrHnPnXgzzPigYLxSRQ3q1ZUMPokUe
xeG18CF+DLB4KM7BcHScEZBsY/yYmHLRuSo/nbk0VE+EXMC3bb6ILgmfHcKl7roqttfMxjWieQr7
BRAXQZmkdwlr+GPOgvLSCfwrbYaYkMZNxvnQsDaWjUENPXBzDyOouR8dSMqTXva7JrFP/PNQUEec
Mh2ynTgqy8VZxw5wYEuLpovhz494WS7UFa/8EP6+BNvxYIlfZtukV4tUGOwddyP947VZUEobucTf
1cSUopZ2y23rz3iCq3gGxRKNwJQC5MuiJ+dqmh7zXjqxpvoyjDnzf/4wSF5JPKhqo171Lmnk+pKD
38/ROzcengGrucIpba99OZFSEZPPHE1xcmmdyIOx2vyyZ4oGfhjs3BWOjO6Cr2/ZT7MF6c0rT2Y2
gqjSmMnkLW8dVyLeIU7BoU9vhvE9fUR9OdENO7SDhxDWJZ/MzuCSOWX7VhtLRkMTfLQ2BlttiAhg
rYl5muOBo1zMD6PvfnU9CwzTBBVW5hBQYX1MwMxsvXT6AVr1u1bM5kM318O1IDOhcAvtYutmsPOp
gcY4F3clGjIQkHr/aOrwgWZ7WueMWnYMH66DKLIT/UnGc6BOYBhuZnI/YPyBOBApZ6qEIwoLnKjv
iUR13Pi+i7uzTX31mhga5c903ltT/tqZpkMxGotaBGDoanhZuCJMa3oEKVrsBy7SIwtmzfPZnbAU
MaLYDEXXrpZGiEOTfZ2xFl9Fye+a2RMorR6gDk4Q6G9tIo3GOk7EpHX5c1VwhSIPp0/Nu4kZwRec
ZnbtMpug3AM+aePTt0Q5ZVB02Pd18qV0mMgueIpRjQLkerRC/VNNlWbP0xabGossV3mQeFrj7oqS
cHV+t41IQalhP9pEcRDgoJ3MzZxbRxe3TapP47kBr3xWa0xRCMnVEn3tOE2xgyErQZkJ2oOcsNtx
xvxKSIkWETg5Z5+GhAR1EejJafCpAWllQq7cYAmA5sPWKuP+4ic1Ud2Oi4KN3O1kHDZ67XdIOvwj
AnTnKU376JMg6fZLjXjK78rXzMv0XSrnOFqY3Pf+/YSklRCD4QW0tf5JL771HcdXWUbbesj164CN
dsPZFTl881PoS7uynKbbFr6OLMbIlwNOOQIlhp4x2Siy+xZv571XRSl605+jLgMGYFIfoo64xWoJ
j1pWe4e64SmypHwbxRkXPjhZcCsYjWFzZWFTXqHJ75JhJh+xqbsThf8fIK7MMzTjBatBY60TgVQB
ilm1odbR7+1Se+srd95iks9WeuF8ThuMTLaVPPWd31xFZJeH3hLP6kTbLu2n0KauoYX2eBVJzvR+
hmEs++8dtCu9zKFH6zCz8R0u684TDxYu2UtvG1sTde5DZOpXrkbf2kA0Rxw2j67nAxCS/MGOmJq+
sqM7u8tHgi+oQtD20O7mbKq2ruu/cKLJDmI2DkyBXyu7yS4zdId155DbF2SduzssyBk3iVuRMzvS
b5KxAZnXVoxWkJQbnCP5x3xNiVZjiNld4tYQ93Hqi12SDiYeO9e5K0GSbzUnzdd+NDb0dZv7aRn7
T7KaOu2zPnFf0Q4jVnE2HFPtHsgvipYylv/hchcWP61R1zkchj2hIeI4iZ8MMSDOFXO516UfMokK
wlG8eF30pDAWxKPh5Z924FH3fub+Shi2v8Cx2vQ1s8hI05yLsBEE5fV+LuYfiZuhSHc4lBzwkCsL
oSiXFQNzySX37UMSO9l1SEv7keH1QHZrSlDO2OH00icojob/R7sk4R2yckLeMTevXJKn4NAhOQxK
Bti9KJ5rDN/zMmtw9/Ga2ZPhbbvcsTZTTPRdazCAXRxG8+QJV8d6bMgZaYyrGopBwkNBbUPM6Mv2
c5d55H80pTj6tvlSc562ur5Y2yC4KTWEI7SJMF1zKTsPYRye7XE6pQAejgGD9a6jbm0HyCExXWAc
sQVFH/Tf8ZLvYGK/Tsjo1/k8fHI70hTxz51MzTr5Sd8do8wgS2mB5wVo8eCh03hGSAJ9fvxhjUt0
grzD+WlGhq6nMaSLpVqL0LcuQGUZ1MPOG/KoWesiXY4utjS9bC6ivVZDiRnWCYYtITbz0/9l7zy2
G2eybP0qve74ohYQcIFBT+gpSqK8m2BJykx47/H090Oo+ldW3qpe1fOeUCApOtiIc/b+dgDnlqSD
4UApCgGB5/YkemP1DqM0vE5txt6uNSc7j+lrFemr2gDF1pXZr1qPicnEpPlu1+VdlJR4hKqkR5/j
44AY/Yd5gkwZGZCAEysOrzwXbpbt6ZddNEMldLXwODP8QRvlMWsV98ykfhEwPl66RMdy9Y8XAKn4
5bVgrempHIc53+oTKI4gySyuGQX63pZCRydsc1siCT6BZsXsi6rINGT+WOv6eO5M/+xY720cd89W
B7u4mNN61crmUyZ0WFecJa+1NqQShev7BNR9Z+pWf1vV+rTW7Bwzv2H5ezvBsWqVNeXPxrjLudAF
VeZd4sd8nlKPMSIZzrhhuXH9ojplxNw0uMshYaezfsXkiOshEX3bUIT4VrpUuwxsHQYuoUmHzBgO
pUGIdL7ssGYtNokFht0pxyvLa7R9kpcveiVrRNBxeHL59qPmFiRpZkTyUTY7pLP/jiO9fMS1jFlG
cpIF93ynVcMeomVwj3P1MBD6Aeyb/gdZA0xAG1ns7SV03sNmRhCThc+CqU+mY8JsudBsQ78eaVnQ
R8SnYB4GL+9PYQ3Vjsu8tvFbU1xFy6c0VG6xJs1cSAsG8xLBEwmIiFZb23gwoyCE2gyjVtKsYfqA
xTaK7wosmNucDwWl34hDGDFCTariWgbXY1rbpzqpcSxWKbkSxGYYWjSQ5MUGcL3W3gwBKYR953EB
YIq9lnRzjxEZKmEQplcUJmifetqhr0RzMgfa1lZDbx0+cUwryDWIWi0+BYANag2y3fua7V87QDrW
+DCCA6OinTkErJG5ibZYICgdi7482oVkvlbU9YYaZE8YqgaKHwMQsEJWgQE6XBkrtArFK1iAk1sy
DmZ61nMlmvNoZ8WVPLROBhzArW8NXYDCKDndon6ZnDfN8qDzyeJBRwp7sAMkZHFANjBRxVfgn1/7
dDY4ywaULkaLimLWzWLHWJkCaZO8WNU4YwGdTSz/mbevpuyjzRJiDCYP13qvp9QjczonZn4ZOQwu
fMqrG2us4xNJCzuDdBlK33Qsj4lb6kdbp+lUxGeuycFJosC8ggQPqywprlu93Zn8sn05RkwM7eDO
p7aJu5c1NbxEeTQsDJYSza9Z4d1unYvU9ZikFdqdHcfuSd3ImlATT8N2p5tWdrbLMtlZQ8bpPGAI
WWWy3kfwUq9E5ORX/GzZRdrZip1X2+48Qku517rxK7E79YlJPUDLkXPBYDrPGRnA11VHBAWRBHdl
MNanOGr7NW70dusCgCnFNNzly83oNds07+68nplqPsb1ubKeStfrTpZdkE0W1+JSg8Syniv87UmK
22uOjPhYeMmwyVPjRoTaeK/PIfv6BIQlGmdzb1gGUcFsuHUItuGodbFcR7q1g4pdbPu5jvaRZOzq
ce5agyaKL5JsPo8Nxy+ZWh9WT6awYKNe5wHuhGyKrjwQZDA3DIN37T4HbFa3MbshSbb6fY+RM0z1
ay0ojGvmvKTMukzqHGgN/czgPD1ahd2cPWMBSJYu/samO1MgrE5DEE3Ut62ENASGjTaF23Tyuius
khWW5vuAqekqLYnMTez6WGachDOy3668kRkLFacb2bITmX2dMMy87Oq8unIpHUY21u+0NB8GW5zK
upJ7LQ6iI6zbjCzvluZJ5SXnZOrPsxv0F5Cn9g1W4BXxoNERrSB1GuLKBosc0hh1SGNMFp5IjOsT
J08i2WnxtCKOtkYBCNN2ip7zh8dx3Tu/orj+qSPe33u5/Agnl5STPrsu2pQ8vLjp1pVfdVu7nq9r
swDe6JlYKyhOr0r6w/tpHNu9lXKpj5k27YaFA9jlVbmLwGTIyjU2ISi4p8yuLzvNMY+mS78Z+FBJ
vpxBVHU6hCe4L3e67LD4Fi3fdWSYXsruofQ9eUkB9yEwuJakPvRKcN8EwHekamiI0Sp0H5NtHplz
s3N0zN4mu9tnNrVdY65qrmuZxuxR3rYj5anBTkIi6zVrMzU2o56OihI0kp9mMBanvHJB09rFYbFk
mDoXmaZrnnOneCVesF370/DedYxs5Rhv1e/oZGXvzdl9HsKcHTgK0sNgdI+hJFgaA5tG2+08+3jm
rWDXQ/vnFEjKGT5b4ndoPF1As38okxOhauOLZXPdGWor22l2d/HVy1+UnH/0/b70Mos9JfC7h7DK
8x3VXIq92VJLKpdubAdOk8i+Cs6StZ5lH65pPuUbzetSzgSEvyrPipHr2ZqoFTQI6n7cNGQUEyZP
8VC/mLyBIqvT+hgZyTqxLAtWQ+ul28iK+pXUg9sAnjyqVpC+39YbxlDDwcAbqQPrPbV69p6ZsqMs
qx28+hzXSBWChfw4LNohAu4AwgYLusoxhosAkdWmglK+iuMWhfFyE6bxtd9Co9Uo1VwQcN5vLXgl
dLHn4uQn2AwZ0txysNSr3qme7HkArWBBhwC1VRanGPIPqvMg2xAgQBnDMcryNHGEgAaajqnZjRSh
Z6LCF72ygoN6M1deMXszTB3cwcBw8D5mDRQmLn+KEhoteb1MQWAxLL9E3Si+oyJJfj+mmSLeIeV+
/KMP7ZuMkhJmI/bo48NafrlaKsocb9Zfd9WSW06wqfCgrZgeMgqugXCpJfnXkrobLuuqEOIB3811
WC1JMcRXEJwHxGlawoEGlRCUo4JL0QVvehV7tdzYXL2Oc13QDqLdOcslbsxZFssF8a9u1N1ZMBiN
48JbAbi77GUynZpg1hkHsDKW7zYvNU3q+YsMAx8EIoWEszNVdZrGdCsY8ELgYd4HIB8C0AuUaEhc
S7iKpnMDGJ56qVKUea791HlxuKvpLF9keDjQty/a7WUpzFN717TxVzIyjcTxGLpP7fJLChzjXzfo
/EIi/jDc98vx8+X9cmCXYP2k+lZiX3eqj15SNMudoCdVfUIo89dNbxaXnTAwci+6MtPuI+ZVS0WY
5iC8UTNODlrvUEakkhmN1o0lE2P3vwKxf0sgZjoCRdW/FohdF3Ub/sfmPSna93+QiX298O8yMc9B
CgaQ5J+EIxu69TfcnhJqpS0pIyx2z/+SieH21HXEZXTqxMKN/PZ0WvbfPBOnqMvLpCmAk/+PZGKu
CWjzNy4lxB3XMl3HFHxDxJHG4kf9PRzZ8mTZOKMrLs2VWErm6oZOlElWq0lqObnPe7GIWJC5FATU
LYlv3/fVg62ON77XcmejtErELefzmpJ+n1nGkQw9ZJJp7fvrZIDFTu+VKmkKF5ly9KKlqOGOEdWq
ndW5W90MgwTtEZm9d6ShpQQpQd1U+Zd5Ut23hX8yxwrHZMB1omLg0a2zu7wXwXoOsyfIamg6zTuq
VPoh769hYs4XhNVuncmwjz4SAC0fGRcyEXeq8pETyEOmDx28weyo4db3Ek4T4ITLHXm6xsYlpg8t
hrwdovhk+XR83dksMLwXpwqc0saHKrodfQSgiEI2AYbvdZFxcQrz6tMsGP7gxLopTeelksldUwW3
k94+pzYsJ2GTXGemtJHkDLKANvRei2jMOLZ/CfUZTkbk/QKilCEVXY02wKE2ktSJSgZwHX6LbLiy
WqhchCs+V9l0JgHz1jCjNxsu5Yai9NJARvPgp4dZv3N0jbZE90Zrlhk1eJzNSKEjG/HrLW/Yhs3z
aKM+AaE1jXQR7YzrTTKMgE0WmlgWld7etcd5BUuIMXp+V2gFUS2AGgAhrCyUgWGbv5UBa3V0A+jn
DjHYpjGfwqh+LaV8wAp/b1QMORv30QuNJ1AKFR36GBiXc+Wh5CBiT4A6vxUaMrUG8LcFFmssTwMY
oE0YVD+q1hzBBeU/pLUa8bbBj/K3SyxpOwyfw0ARwFQTqnYXJHAR8+3cpHjr7YsuiLBwlBQDohFn
BxlDrnOsddJzGqZ7dOltdCRW9UtQYV1N+jzvw24KV8Gt5wo6s8ZPO2VrpeVD1uMUamH9r8LQ/gVy
m96Mc4rbgFK1SxKtM5ToSfjRWmxvvNRgXbodO14dEoBRccFHkrarBcIIF5p/lVK4GbyP0obnVQ9E
d+Yvg04wjldGBByyPyBxLO6N50SwqhB5MY0kgFDv/Uvoirtlfyr1ArKBvA2MCa6nTpQC/YSbKD3m
g3ZOZouagnOhuc5ZAGFfm7Pdr6wIXgrZmYi2ph+zMV6nDq3cgKsZyUn6vk1omXc2rzSy25pMilWl
J0+14T+buXcNzJFykU5OV4SxZ8gADWml+GG1OmbgC7c1CDtMDAJ9ZXywgTyuLQkOf3QNOmLloz04
P6i/1ZskEyut9wcqwem91K15Zyfx0ZsR90gqVIwGKiIpogutH9ZV5birrrFuckKFsdD613ZaHbIg
ea68nLin5FCbjbXWJ2ZtIrqqZfswJJQHUw84Zc6eTA2O2p+TPpVtQCYLBCJEOcxZhnVbxof6fugl
GxmwPV2B7TDZV/ZcoX1BngFiMmC8buKl0k9hB4FNO+u50NcyEYztyukXH/CaRdaNFuL0TOrog3HJ
UafR4Tf1PeF1HyxHq2ZwIBdp3gqmTpcc6TAlO5MJV1QFd6G/6VGJ96Boi+X3MB1gQwk5cJAm41pQ
8F/btklJkeFkksfnxiCrOqh+xS0YQo+WX/0AP+MOFA/6CoNjuo/Nmy68AueIuy5tbh0zelo801oD
Jatqu+OgoX/Vi+FG5NMdKVPodlx2r/itN2UMacP51cgWHxRUySW0DVSJfu/F7MyU5qqN2w4/dfva
9yYSTyWdgeinbyB4LdPhjp5AyJdsH4zC7FawWxNoiHm4DalJy5lLStj5933YfzZmcaeX/dtY8iXN
Ob+2BKzHVvP2/HJyLeh3eflxiMGSuF32ro31ozGApBLWY8GMApWMRGLPlCkvVn2q3/lcBNx++kWw
EcA+8IpR/GsM8hPspJ0mSjQrAVcTshgd5nUrlwgujELtyoDzGEPaFcW1VkUOP5C83S4HOS/XQrrx
VvfhhySmfkiRV6Hm3VdUqj6dmHNFF97E0v6cJ+p7Yyh5k4hpPvmzWxtezHqecwk21LqOeusUpPkB
C8czROafro8UugBWGc4W0zPLvfRFv/PG4QSPnDZmNt+gcjiN5BNZFBL4TpBbM8p3In2n1anrwZ3u
ozDN2kvTPI5JdmNlfsE6I62CHsW27hASEsotWmOfpvlt2qc/g9i8mh3AAEiQ3yVcx0UqedNXBAss
R9c4VztTo/RnhOHP2YZQOtAz9Vuf+Tv1JXqvG1N7c+DyEcnskUa7iOoG4IdJ3lH6ca9l7n/2OSbS
xkCukc8frQiexjG6C+S0LnoG4G1XmXQk8Ng2rk5APChaKDu4o+V0HCuyNF23P6Jmuhy15GYKGU5A
DrJdTvK55m/AROx1e74zso7E6xiYHdQHItx538S6wqVGZbdN9kPsHMoBcaLtPo8I8NbL3u6J0tg3
0jc3QUw4y0ioDYDRddCYH5lZ3/YDLLeIxPDsJQ/1gzuNP72FikkxLB3MR4SM9xg6wRWN3Wvs+u1+
lsyXqJB2HTWuQmtgdMGD4tRwbL2DgROFokFxaxbizqKmL72WVh74IAFkz6udG0PU/lrwTzJ/8CrY
tGVC9V/QrI/ip3JmR9TR9JVOdmqwj2xcu+R8N9poQlxodDQn6SAQ4p7b7Dc9mSy1T1msm8mekWn1
Yg/A5igd0HTW2XMJU/QvGVKsh0Ln6sYeYlo1raD04JQWYmjronf4wmU0P1ISOtXIQNnir5HRR8d4
dn6EidgD1CG1e9A+MDCQ7Wef7Tj0ECeRtUSU96qp0rd2sPU9yXx72Zj7PkEtp+uJvhtAJu4trMco
KgXgTGI6yyh/cEoOcSer3k0rfgDOiWiyrn6ijoKTWz2aie6ByRtCqu3pZQn3iv6PxuFgPhY9h2tY
yicXaG0pH6N+CZdy/Wd4biEKtPqVrvMZcFW5CYr4zsn8n3mO412jtjS6MSi46RniwwUSD59qXsT5
ZmhXZjZ+mCW0HBHo16X5MReEQsO6NDwInO5rdt1biLwCA6BwnXJGzKzmAVALlbZMf4ZIu5Cm2RN8
wBd9w0v0Qj6PZYE8xnBXek8NlTMmlYuR3lM3kGDoZOvM7O8NWX7a3g2JiW+DLX80YcHh09BRbqRY
eVZ8NYUZgOnikdz7cdWF+k1DTZe4SHTKJvFbgmYf2iNroyUj+noZnEV46Kz02OnA5MckeE3N5COu
gvcqma9DM76j5nZN3/kK6R5Ao0w/mY2xapsMRF7BjiiMGJjw+DTl9JqzubqfpfmWa86psGnLwhy9
J0bpsjD4jcSZQb+EyxcPN0MRPCNXm7Z5QvWsMjnvxvmK099Gy60HbeGxafToCEVrNnk0vtjx7HPy
Km98Btb8FCCwE73nzRBzEQqDc2ETGztme08c7DT5kRtGC7/sAokQFy05fcYEKusBNbfaBZwoF4Fp
Y58YkWtWRui2XeyW45xUlIeogcEoW0Sbfhhd6ZRgEdwAv3L728KkfBI3nOCmML2jccBntwEfYGM8
Tnr/HVLUg0NbH1S7b67tKedy1hTPCWXqnVN95o11F2sVNeI0fB/lgKWs/zF17U+ByoWR9kdEMuqq
1FlXoR/fdZoVrtIOj7zX73urhfzld3eGyPaTTdZP7Z8cYftgXeo3ErxJWLTrXVTsMZmWTRwfyA17
EXF28qvqV9hyiZ2M9G0QFG8MOhEjA/pZJLdGRw1L1hISGL0qPR+uDD2haty7FJqcDxKh1j55wNs5
WS5445rreNER1xkMNVniDkGbjgYcVK+4/Hf3ViE/zNgPGffKPSfcMZtXwnDp/ukW4/8Oovkkx09O
OHcECK08/3YoEUEEwzpv461PAuuWWkiy2D1uKft5a1D99SE06NvGjyOo/SkIuPyvQRuna3o2S2vK
Q7qq0xDSYuvEgGCHFdBeVfZ4jADEokgV5zl0z4OvnwUdlw1+82Nb0Vij5b2OJHg10V1WxXAv6iFc
EoqQLIqN1L1PK5juGjO1D3VX3UyD8aSX8tUv40stxpvi6xxgEjyaA/MmbRx23iEj1UAce3CChzZx
ftAovE00ua9HpGzJHF2GOWeoynsSho/qvJHx1ox01GSuda6pOiet8ZS44daR9r7ye+SCQ3aI3exE
IzUeLHvlpMuo1kI+7MRcAKNhZWvRVddASY7MsVvc6wdz4hzleS0d8Fd/MNojMBwygULwuw+a7uD3
cWloN5P0L+hGmQPCUZ/MOtMKn6QPOXtwr9FmQCoFI1akPzuBU6HqL3PxTB/sZxT6P4J5eKHS9dGF
zlNgMd725AXz7xurdH9VSYksXQI4jMr9GJb+umGEFHqo5A37Mxb50TDGyzo6jyALtoFf7CUsCSqe
e8PsDuAsUbdniNC6YSq2NIDiVVAQ4VZh7o6dhSjDpNbTq3o9u+l7Vi3esHDUmPGFr2F9thLSvYOS
y7ynhZdtlNyJ2Wy23hT+jKGndsGDzXVPONtPoLjZxWhFLqF7NJIXrZ+6SVSZQS2CWQgQwxnRVt3N
ALqGJfv6OGcTkQ7lsA4WPFO3uKQUtcMLzmFE3DW5BRUVt/KHel06AuOjHRJs6GJTwlAPqvB3EOcx
jQx61d+PjaXo9sjCQgThXfn1neRS9OiR+03EWKcI0URNugaPqZuBI40eTANu2omJ16pIZJZzhfZl
CmWz1RYzSuBFi99WD976AV+up6AYyKGzXZs09/1iUHUSeR66fkQMr4oxQ5Qc7YGYs4WaQKI3qMYw
ajff/JJ8+V223QQbZCBgrRYziVoqlT1OLXrZmF3YofAPJjuttwhUoYRhQFJaVXW/0EgPxtJfARTm
4o0umaBRflvaaNa8/W1R/bdLf3vmqMU587U4A0dyCIRftChs0KYZ136zDOueMVVdqDX3tZZo5qwK
O4WMuWxrtVaSxWfWALn/bf2rV6ito/7va3dQ99UNEvyUsX54qMgdapHRqA3/BXlRq+Z7b1DP1CN5
9gRrEgiyrAr1JYUyP2PwEYy2KXdMdvXRjihelwQ99SZW7vawjy1zl3m+zV5HCSTH10HYbL44YFox
3SlKirWgUrLYcUElgpgOKtxYOnMgjDINbhZKO8X/98G/fQe16AI3WBkiFF//+bX1oiX3HPujIF+S
nSNcdMpdrRUoxM3NeEfSQ/S1ckHqsmf9dtSQZeNPa7Xy/lyDZhVeAwmVGlHCQMqNeRtjndY6dK3f
a5hD5EK4i0V72aBqrRV6f5PVeFrUd+n96pw6s74rdZtE3CbjQB8Eoo9lBav3Ua9US//yMa8rkWty
udmoPaEnHpef6FP/YecQo4Mlwher791n+QenmvkHa2ncB9NB7cFjZw/ImIDkdIDTXcpSvlyOtH/5
uU6RHv0QvaWXo0pSn60+Un3bOb6SDN0YGhZOffzak5a1r/Ykdff7scK1tssZyRazu/Vd+I2hm964
gcYZRv2/uvk+Wn/bRb8W1fMzZdCDt9RBlpX99ZI2tPfaE0lDu6+tmldBs4c4fPw+wtXPUy9Rj6m7
wbIX6n1PhyNhNbkRQZqcESy1s6v/+H79n7uguq+2mlr6eo26/7X4x/Pq7h+Pfe22ZeWQNq6eKjJG
UXZqHYOy6Uj2g5qaTmsdyvPX+hGe3a0C0azEJHYw3NGAN8yGllPPQJTo1nHPENVv3TihXIknOGUY
qBcwP5PbXCKGqbuT8gJQa7zNMzD2Y7cyPAGstEj0+mBqOqp8rTtoE60fdVN4Be0go3Ygzi4PulCX
gbEQzbpxCxdunvCNtczpeCZOxTPq///5Yi6xRA1S3CeY0o6p84C4ECXYcgNxhauAuu8Lh4BItdgJ
1PwRpsPBHMn4wGgTkMTMvwcBFwqHNicaD4LzlquiuvGWy8b33e/HRnNkFaunvxbVU1Lt9t///988
//3O0egWB6sW8Xhpj/W8+375b2/3teguX+e3R78++rcHvr/g97v8s8e+P109iy/9DVa3DPYmed9/
PPn9+q+PE8vO8cfbzwssrYzax6+3+145f/zfb1/1+21aSmArqLXZ5vujAE8ejFR/pVuIEPPLJPy9
OC7sJpGhDe58PCR/tV+UN1jdqMfUkurLqLvNSNKGr2t7OtsR46elL1MtECB1M6kHgwRfVDMGwZai
OZcRZRFWFMzf7mMDcNYUqhiEqvO+so6rG0/tAIpG4dWYSwrTuFWdGTsbuN4rGobOBW5rN0xqaD9y
WptjahoOSU7qH+VQxReI9ZazxpfDnqiM4GAlcst8mY5QDitd337TMHX8VkWUOxC/FxSb5dNnUnoD
dR+kdfklPwC08pbRO9h+W4vVEiOJ/RDONZXKKFhFOpjHgKlNSlgPwnf04lg/FwCCXNzf5V9LfzxW
17rLLBQxf7OYUtolSV7dDIuz/euxWIf+j8BJX6z1KmqePN59SKiC2p7KHq6WVF/2+7FoEOwDNiKT
aYrzY1M3jH7tRac6zh6Lagur+04tnvwCdbZqr6luW0RnBKfPspm/u29TWSfkLuHUU423ahncqSW1
pf94DHcgqTZd9RmrQfFXB+5rWW3oPqem1krigf6inqitp24cdSn6uq/GlzNDL9CGB9WM+y0EdPoO
IU2i6mcfLWnAyxb9UnZ8b1H1YJwX1GYZq3YKhDWHdUPIi3VUCYuWsmkpiqm6H0xxjOc4fbQXulsK
pXs4lUXcHifn9d8NvaQCc9Cixtirhr/q8qubNqcM0Lhmsv1+bKoCMDUB1WVP9y3wErT+5+jDDLzy
SA3S3iJLeiGzi2NQbadAbSK1CO700RdBuPtizn5vCbVhvrdOiPSWROJpIn+aU+L3jeqMft/9OihR
Om6TKfmpNoM6Bv/ZplKAmgEG/SGg3KW2T+l4O6vMnD2mBFCMahOpI0/GPbno5AqQXAATrl8q6pM7
HRI/T4HxLFqUZXR+BP+6MhmF0kxIyk+fTsJW6WaUxgQhNYoUdf9r0Qtc5Msh82e1CvVlPX6t72VJ
3cVTxNyRUGR1tEQx3L0mkc/qBKmOGG8aEYSqxa9jqXAizDLUz0pJa9pBP0ZgSBFjNefMEGqk7ZJj
DGhYF8mBYK8t/UsKzerZeYEQ+GR2bZ25fFL7kmLefgd8qrvqCfWYrWk0HhhAqD0tXFaDtrzH/0or
/i1phSVMYDT/WlrBvPofMdlfL/i7pELqf7MNQNi6QAFpIM6HofN38o60/iaNRWrhIe9ftBGIGf5L
UgFex7Xp3VJxdfhjm9+YbPk3Ez62IS1TkAZqyP8RJtvijX4TVNiW6yHCFLbtGtAphCUXLs/n+12U
B81//h/j//qDhogc6fmRHXCDa2s6+95ImrhNXGIW2B9mN61j+SF74670CvK0PSvZ9I18qTwiuWz6
PVTlAn9bW/2RtgLFBp5H64M/lozLtMiovQyjf0F4x3zIZbWxvfq2NBwK6z3FVFCFYj37dN3MbAl/
Cb3jHCOepA87wYVe2fprkujh1s0lR/1DXuzTaQ7RrC/KiUZcGA1gg9+23g0DbUhJ/5F32Q3X55Yf
Kf7JKhHIWWARoeqnxvKHxsTrZO0bg2cdZ831DoGIzHWQatcp3r19oWl7J18yMpuSBLDZvNaD8CDm
5E0zHKhYJaVp7HKHtvSSdUdDEIfIpVfqNOkAR2Cac3ay16BRes4LrrXy+N9/d3zLf2DPLQAgIEbg
sjsIcRzLRIzzDxs0pOvvdFF19AP/JasoBZdmdpuNjk6gCtmj02yc8+E5Zya2nsqK/ioTuKNVy+ci
1oa9UQdgHwIqrwQQVcSj4eWHv9S1ydYZYySGLqlKDfEJGUqwErWGKaidFDJYFwE1ycZOcRdicMtQ
aRhivo2Mitw9rf6Z2UmzKv32VKVRui2LET1hQFlvvko4QWNflC+iDx7dsqVuGhlHfSY9qycANomj
kyNvghAtdFN23Y7BxeOMXcuf0ZOJY6YRr0i51VlrzZaLMFoRfExJFC5Dno86VMSF/nOC61pJa53x
uvUQnqVm1NsmQLlhOL23ctofIgzxvjGHlbE/Efca4KMTJLRbznM1jPxfU3WrIqHloD2VVUtfVmif
bYepKnRb+xym3cEV7jLP8+jy+WFGWIl+WQ3sLWBsK/Zl9zhZzkNOd39djxlqGd5EKxBcR511a2X5
ZwBxfCWGfu/GOTXmyXhPpoexTxAjj9a7DI8GjRTklC0sK3my9NJazTV5L0lG5Fgmd4RevM6zs/UI
klwVNWXvxprIoM+aq8qagVuEaDXsWezdPH+fk0muHZsQknmuNl1fv2ADY1sOUbmulsy4qhD0EOSG
+v0pg21MDyTHcxQ7wIJSaZ6F31Vr8tSQnhLRUHXUm++lKZNDWqNJopqazYsmvR8vMrf98OsWJz+x
ELSYCZTK3zWHHnHWgpnw9T7fUVy6pb+CAKWcXrP+se6nCltE/lRO1lvdNh9uih3N6vCWjhiL2vxH
E0e3IqxLvA7RuU5anfXYP6OQesVnolk+QnN3QkWvzdtAEuZh+adyprY06taLS7DqWIirisyNdRGL
fTT5IF5rjR6IEezd0sjYf9B+QySlgWtNRz2sdjPK5qTtz6jC9+g2L0OCPVotBkAyHJuk/nTFren1
F8QRPzYGIV2BPr6TyrGtOpKniH2f6YQUkjp8MU+rkSv+GBQYOScX+ZebbrSwO9pwA8GghmtLt55l
4j4s5S5Lmy/jkhkIPpKMKmKATAxhQIeEqo+Ku9hp3gvRvIZpT0wj5SSOJILju7dWHkymLqSw0HnL
5aExjG5F9ICx0rUYP4vPidV5mAvmXG760Uj5y+e71Ol0kVvmO/zikjIhJ3R3QQ2M3k3U2y8x29OI
w3PiRyeYgXvcZY8jQ1zG8zeubX/6Nj8gt96taaj3rpHgVvbvZFxexZ7GNCSgQqDZdynIq9bKaOAL
j16lT190zvp9Fhg/yaYEYRGOi3YofcStu0N3CHfRYcBk66i9xFzUKxNWbtRQFcFcjXMt3RlJwnu0
2Hl7Z8oQd5jnApFfwUyNdyanTd5EY3IbO0uCpXbAb7Gh9Y941u6CLcpdTtcetcDmmlBcYqECBAm0
xI+N3x3jOlwyiD+EnV0ShHyPiI4A3Wl8LLHLbWbfJnh50G++PhcS1MZ3ih3Fa0qh8XsKX2I5vqdm
ge1wKNVZdPRTf2vGeOqnejVbwWtfFRM5N+NPsj0RidAnX2lmuW2NG780bpcnYlzVyUA66Oh9iNa/
C1DMNTgGV5GP+kbKNzmal4FE3H10Gw/uUtW/zMdJRzZVGTCFSn9fQNPbRgSh4YMiIZm2/UovnX2B
727lOnVGOqBd7TonfPAH26CH1x0FIRfrsKX72hjBzrCGs+7Vx7w1nk17a8V1uklc99pxi+fAq7Ec
2i+02DHlzRYRT++6m0cbEhQv5yXtGd0PAdFEBSFS3LioBVdlhy6ua90HApxJ/2N2AcQrPg4eTlzE
0ZJwQug+pflkRuGBSKJlnCyGHWSic1rWT3443jiYnHDtuk9GQ6c5aX6E0aI868wfJnnlRQtAI2eh
9iNEn1lfq6cmr7orLe8y98iZK2ESZaH5JkaakiWe6rgOcBosCBBrgTtnBbFXtLCdZCbcce5/jWZ3
60RL5mz24eijfoGZaUAp4lx6A7OrgMRIShB9uROTfQ4Q8GDCzo5F2j2MWjGsAn3i/MK1ZyKX2k6M
z6yqScZBEOMmBIG7pv2ajFS6Y1+8l5r/XIcEe+GaWuVmgWUh0Pem5eDF0q8ylymJELa26mssph0p
OZ43WVelQFgyyfsY17wm3ZdMTt6qowyxeYvL6H3K5m1Hrsu7zUAkbhGMk3JHnAQ9PIpJ+RaczbUl
BbJAnLFV2TrwT/iBuhmQ5kNlYjUkeObaRZROd01v8WdGCONkabbnUOjkHWVeeeXkkX5qm+DHDEGg
GiEU8BuwvbHDa01TEwmKi04vaOAQkzw4xc9IL0naNGBzT7TNyDdeHA9HhIpsntb0t9J+aBdva+8f
3TFF2pC5N7o1sLGt4cccmS31hmlPRfWReXm+twgm4OSy4BPch8HhChrIC9EirtWJUywvnMI2V77G
t+W85c/t/2PszJbkRNZs/SptfU8fBmdq22dfBBBjzpOkvMGUKSUzOPPw9P2BaldW6Rxr22ZVGMSU
oQjCcf//tb71HYcgRjZOieu9mafXY9h/WWX9jMWFRSTC1diJR2QtqMmy7tv60XUh7t/1+wBv8DWq
+x+Lwo+4iNWvo702R8txhwv6S6QVjygBYk50LWgr7avd6FiwBV5jkf8YSuL9JLPtDh3AbiKW3s2V
O5phr4ILorcA4RrD8tkqMSgPOX6Duq5egJf4o5HfxFZ96mfrQdHH21Q2C+vdJ6afZ6WfyC5JzFW+
zNC0rEGQu5Zn7ZbIfN7+dVwePQEvv8jn/LT+WcMS+5VG5KTWzzYlXHCebExpyf3Av9ASbTBmkGZw
K871reI2vHEx+nFOjlzu7rrGQa/quvldP7wtuEJ3ANbaA/URhORGYMkRsHNLd7KY7VM3WYRRI/al
1UAFiLr3rAc1fKexm7/RPMSHM2pHwEqsmfMZvqM5V145kp7ZNXB2K5IIUYSmR8Vi5uM21V5aotk7
SxJQNcCl7453ua3r5HemCSg9vcV4bkCvhfWHLBkw2CCvMoFcpnMGQBasYDJhvEM90S5jMe3mesG4
mhDSDi0Xr2uS+7FwntIM6VC5tHyNhPmFmfqo9V5ZJmUQmumhryJ+/tp4Yl7S4+V1f4KhC4NyWcNc
Uz74bByTq1mnu5+1DfBQZEVeETYwxHr1ocQEuNOi5L4u6EZmrkKCaQlMYij61pOIXPL2NKGy8Neg
tjZsDF86NNMn+HIBITR8iaN6qm3lkgs8sPOgoB6NhI+eucAdVz/C1cqQzOSdP8Txpc91BegaPw+l
LgaGNHLz8nDN5IayTwOIPDS/apHTgd+X52HdqBtq/M/D7Q5tti4w1JLDdueoZFB0MMrQmfzzCcZd
3iwTMyOU+p8vse2hWR72pE3jigVvVI2qizhC5dpuHOJosU5KbyPKHZIVg7QWThQ9whC9njDbZovb
2F5oO5RALMs0HfYbVnDa+j7bbqaGrC9C6UWO822DDJaxQda2OVLogwZykrp2KhpCkwwbtRrgOnGy
G5dSKSAvXGblo40FuU/n8EnAXavWAvH2Mtve9ieireW83ZivtUhsC5NP9jBScehQxXG2SGLQCpXv
qx6vkjayT4MNIxmkKh5ArTy5GMUvoduTtR47y03qrismw5QHQ2mPkG2XC6dMfNsoWnw7OTFEhRnp
b02kNnnGCCIjrU1v4hCnzTQSVygjF1RcuDyihFe8Kez0BzuC49GkfbxnBsNsLq+HIEI37ItVeQYt
1bw3dS2huJ9pfiRq3ZspIK36fiNAT4IXflauKyBezNtHNF9ZqkIlpEA1VK/MR6qToMl/lcTNS1co
E7NECCU5HmGtqK9VfBl3ChGxmoPNMgbsvVc0aUJz5O+35hRdjYP5jfrC+9IsGV5MZqltExLCsc+h
95B7ZUqMd1I8xFp6due+pwqNnMVqGR9KyaWiKySzwNjMXxcuSCAmHYTOA7zadZwlwtYI6qi5L4Ro
LrrW2AFF8Eeh6dP1uLCYUou53cNS0C4WpY4YRcStNiWs1UvzxBpfgMAJ0/vOJb4v4ifDVKN8G7qr
JVPcM5Saiq55UV5KjZkYyrX2OZqTDsqqy+zShuATxkP+1baje1InoWZk6bSvkiF6AibwYdSM3yOu
CVom3ckdQwNk5vgNVsV0sEd7ueYUcXxH70oW40T3WfrAHNN2LqOl2JeB3r6ZPswdZlmW3F+pwrDc
k+58K6zhLstS95D10ZtJKPVJVuItn+z4koVDFkxWW/voFNObLuySG8UYyZTFsOz3unWel3p+UixF
87NyYLTM9QfTdZ2nSGnLkzL0pJfraHrq1rqb8M4gLJfLgIKbGWuZOvqVXDeDKhAtIU2OXS0LzKXT
nxPbusskmqKkn67Blsk71w1vxlTLj47RtZdoGp9zO68ARfjEJdh3jl+WffrQaAbZQrl1jAmWRXw/
P8wzWTZpA8ZilOJrYjWI4Ips2I+m4ZziKepQKEV6ULpcVdX6a8hsxOciZpxaM3VP+VAFomjkjaxN
AseKSJysHMSQadxFY6YeFRQWLJHy7pi3urUbn7SWwsMirGurQusHKLuFX6lXh2mIzuD9yn1chD+6
IZMPGirltBzswxwLxOiayQemLd+GZiJmtzso4DlO0PQuxqBWF5Mzt2mtPTa+Z8w3Z+wZxskewTnZ
cfklXLTswS57qDtNS5A4S1C1SHxpc0IMACuZzkWXiKrMKoPPMCeX4XhjTtRLHGu6T2aNPCsTRk4t
MvOoLqzjNVOaftfqGKeUWLmE4tINMKD7RqIs7vufad7Ft/2EyKwwXgaXmcy0NAc5zs19w5kb1xFc
2agCRbMYJy2GOjXgLyjmhcnRqlfAYf5qJNWAuBhmbJedm6KM7gmFvwmNYgioxRHzmkNhWZBmlwoW
ZfI1NaMg/2B5WbC07t20KA9JmoPQ1Sm9QIymoIAEa+4uYsz6y9pwa+7NpEBtviC8Cx0xHay5BcLQ
G/IQTyWWB2W+ZT6d7jHbOKdQOSwZaCEV4T7X6pxUUHu+CbOFGPBckANa6O4h6VzrxrTQyoC2ng+q
Gp4FQulnUxm/doOmXjdf6kZJnvqp9zOqHHeg0WB1MWEsVBPLloHnJcpFUAoQh/q0OnWY2jUgbnpr
zHxisPUAzmLht5PzIyqK+QACp75M6HJsc9kj9Td9aqV7GTmU1izxPLtFdxzwvUh4cOQfp+5Rqv3g
NV15BfScnvW1PYRREHVjiN0Yvai8FBUEvCVvL3rVqvfULHfk/4gSNgsMwR2qbfeMA949b3tJciVr
LslKrdgsjdbdqbliCRyeyzgmQGhIj+M8IP9zJTQnlVqS0kxkquUK6vl5df/iBlUAuNUfhGXMsDYV
4i2oF++IhuyDJJux3WsAWM+/dhM5GVQU6vxM3q9D3Ht4q+e54S8O0i6LeQn1xXQ/TmBixMrj6oq0
CDbwXNwKP14p7KwwHG+7advMrfsy9ZQ60FHR/hRreNEA5e+P3ayqE0wtGTYEE0v2utn2dOxgrAMh
Tf067uY88dU0L/xsVTOJNRZl2ytZhzPDFzSgrCkyWO+U3nZHn0SOV02ptWvWiUu95nXpKTx3tWpg
ba63hdvU5fNui2t/ELXZK8M8HewM8/bnndsLbJvfbvs8VNWVTY2lTPeaiDXo51Nqm/lsVKoQmP58
M9u9oGF5yl92NQTzVN8wdH8++y8P2m50FAtcBep4GB3r5Ou31/zt0HU0yRI4bn49Lq5Da9fpBLh8
/oHfnrHd8dttn4faxC836ZBWrbNFBsJohwI9R5e7mjsVC5RVW8VpsN1dC/rQ+rj2odPmIYlgaCE3
6VjUsbHX0D+Kp8hctmNnvXFqEVRmIQwcAvFYvFlFMfjW0HMVnZXHvHSewLBUnr6eAfyu3l1KPkSO
z5UabHkwtDW4YwvLgUyDL1HPidFdzkU41QfFKOL5krcNRQEaC5QAYOKnQn2dyuXUDOOPuKhG2Lye
FYXXvS7PRHBiKxmQvMazCfrQRv/AWYT5iXm6OTyLDA9Wk8nHJLE/4kreumbtR4Z7V2nRd6vKKvAx
2Q2V2I8GguCQ3NVTr+6mPrF9SeeRZfdXetl4OEwHV57xZrUKYg9F7XZqo3yHG8uvzo68dCHYsZ7e
s6IwqH1MgJ2UHl86WZ27ppuvjUr5CLcsD+2xHMVzmo2AEyA99rpzt3UQyhC3Q56P7waoVxQMnWfp
8ksjfjoTlVzwTreFOhzBnAwqFSC1GfFFQpYUBFnHxnQBJ3AplOiga9Grvv6bFdoV7YqUdC42tCkm
iDF/bfQ75n9pj/N2RV5HUflITudlJE25KzDM1/auNMWtbvZkUEMrpZie1y/DbD6YVUsGtRCHLlF+
tI5QfbcFL7YSsrXlOcMHf9QEjjv4e1dd0x6hvZ5z5m5ZFmYwIcLoWLjzg4ys4WYIP+xqZloExRSC
MAvksG0hnRrXdUTMfIJPg0/CECCYGtz72FtGjdWAmz9PhhPt6pHk6kvDZMuTmeP6LnUIt8aVs1pU
PZEy/Y+U+qGrn+dsHj8wWCFFd0n7ep2VcV9P4UnrQ2hvaOYG97ora4ZJY52e36hO+iQ0V93Zlfto
T346X9emQNQ+XNeOebSSGfUv4tsWUOOovI9ufQWnNztUEdQZHDx6+mUKsWeAxTAOjkwvMCaKwB3H
lNlr8uCAUfcdS75VRsFbbt1gYCA5APW2vbk3kv1YW+aes2dETlRrvIw7+yHNpLXlBaiLJkQB+WQn
pIlAHF9S5jga1EAm8tG6kLGQjvh18aNRxslb9KHyWnQaYo0qwJhdZG24W1I+QDmW1J9m1oKs1M8O
Cdfzg6uARpWL88Pu81thi87TpxDRXI2tuQrvMS7hfikzWBbMYB3DmgPbDJ+TCmai2r6wKDuxlgAM
NfDdCdXFVCrMO5r88IFxL+/CZrlUcf6zIoQ1zh6r3P1wRrUOhkqe3Yx0bmMhJyd09ddWNSzsFhPI
Rpl6goqqp+clQnGL/CRsu75N/V7/UuXYw6rCphCUJ3Qk4OTu1KmWQNir7JhJ6A/0nybROzu5AMux
+dzcKPtKEtKpn7BImVRNFz4CWUKjmMpXeMHZXl9/a9IqWLScwf3crP+H6Zx4BMyaFDiNIOu4vipm
88QJz0hjoT11m25A4uX4TUXJjhh7itMLF8cKxLKACe/hX4JEnVpeFSPJL/LKT0bZ072xJqIkopuC
VgFXMxsJqBqh5ccT45Y+gDTS46MZAslYUij+1lLuubRVFu8XB0QICXyTX+HJo30LHdnJvpKvtwRG
0RBh2NSPYW6XYNvz26xdKDcpX4vJpkE18rta1Vqh9apXbsj75YPUUnzdi1ncsFpZM1weBzG/Ahp7
b6iH8G1or84haiY9CMl0JifgZ0cfssmyhwTapj1C6g2t6HltSNPtqndtF3cHx8oPzVjjgC7wGNsQ
g7yxRr0Rhkzp4dhNO9ssUm8e05MB88+HYi8w4qz//M5OfAfLdN0YJpU8+5CD/tnHgvXgBGnUZn3i
taZ61ymkBEJdedfruD2k+hwFtUqkGalMecEpqAt6fuIDVsipqE2UnsrttBbs8YynAEpPZU44lN4T
1rLKgGJXedfj9CrLq/dmrafr0DrpfjTV5dpxV04nSdOSGOKDbR3xCcpTqM/vNb+ghrKzomkvQ0Lp
ppuTb+H0MSmzxOhAiEHV3Iwa7V2F0jceskWldKpaHxklg72UtA6oyHgdLtHYXOC7oTv1APBARjw7
1bxSDQBrUYNFrGfizqNrnGbvRq7DXc8XKoKptD03Gu8X3D8ZY6hUzGc70y64uCSuHf1WKQZyLzTQ
eW0P1q7PG69reU95xYeuYFgJS+s2zYres8rW3TlE1vJr59O3CJpmBpHW21choNfmeHbchsiMeuaE
CNUGabvy4Kxu+kJ2mtdhlKswRBwmw818TMq58rNBAUndgM4OxPmJiygU82KqX7L8Nq/cxZ+XUd+B
7jcMqV/3PRRwjMFB1t+oKtRM2WMuM+BbqZjykbo2Xr0wOdDz6Lg1/P/P+/Tf0c/qD7VC+89/cPxe
ybkBWNf9dvjPp6rgv3+sz/nzMX9/xj+vk/emaquP7n991OFndfO9+Nn+/qC/vTJ//Y9353/vvv/t
INj0NPf9z2Z++NkSbLS9C/4d6yP/3Tv/4+e/qcpx0W38L6qcDG9xVfwddiL09Un/gp2I/xJg8ZDZ
EDiPaML9SybWlm1vWTYkFBWBzqqK+UOZY6wB9paNLMdBegPEFA4KuIwu/r//aRj/ZWkmkkdYLEhH
TTgo//oA/vZFfn6xf5OhsDT6uzaHGwCn6Ah0ViALyMjfpBzNkDnlZGk1jhH7kleUwseZqbGduT71
2pexgVowLQrziQmzqvKYOcQxVD3lR5jZu5LW+oULB8OEIqDfrvEyNc0aNRXi5IaKclYFMCkhzmUT
NQZzulM8lsmFSYBUST4whlB4Y9O9TbVKZ6yldVXgfzGcxV9x/W7s8gu3sF8tRuGe6S4MfhozqdEr
yz5Ly3yR1Bq9pkWB26iKhcJ/ss/b3ueG2JZJT6YztjHftOEmbnfpVDRZl65PWvnkkOqidl8p2YtL
O+As5+iPTdRKHbYTS+vM5NqwHTKVzT3gyrr3+eDtjm2TrM/Y9rZX2fbmkmmcaxIljw0UcslHTNqP
pzhg5ihLFJdto2o9ZuMltI4mOQTWrOtn2Jj6+ddeV/kF3jmPNuFAOdbuIAUuzK5B4dELo0ftusp9
Xyf2vgqvAOZqKKjwAjgGfv/PTYqHmTyEjJ5kthKgQrrt/uCu1QZTl5fESq5oDC9Be1NYJpSJVk8P
JZQYlkDFnT4675ZkNjLQvggsNf+aLywO40S+Os6Q7tzZvg+JE/HV2HKqHSQ/Lsolq9jI9h1H+dY7
MTXwId8PtZJ5mjstR2y/V4azgkWb3vbFVOvXUadr19M4C8iDHV1jN7LUfdqkRzWes5PiYD/WWyjP
stfiK2X+MEqtvB5cVjW8m2uSCI69LS5NavRX4dwHaae/ReMyeMlk0R9GRHddKxxqDfg0w6y4LDTm
AncDyWeSD48z1eopc+cra+rdoDFbykOKGV/jauLshBu+H3O3PY7COLayLG5E7Da7uGiGA1RN5gpa
Bv7dbMb5IGrlMAl0OM4Kq9OL8QpWh7iC24b+ZWovwAbMKzVPrIPtLC/bfa4EYYzXMyhCHZDb+gAr
tZwTZP6Dxj/9enZmA74w77pr45dBWe2gCaLa9b5l3VggcmfdtP1YXZ6tKEU7ghEUzHm5XDUj/6zR
Svg8zBwnsfJuL120X2au1KO2pAf45dekKvCbb9elaMr0e99a7d9uG5tvDcDrpCNALc9iiPG6qx5n
pdnrJVpWFjmkOPPHkZmvu9uNnxvQ10AEKIoyAHaeuVKUNMFfTrv5sh3pE52dTC3X0iDBDxYtmdVG
FNTN/WJGz1PCPJFzQ78gdEDY0sBn48dSG9ZdThaLofbzmaRwZZ9Fw42RudO5NxfJ5AmOtl4nSDzA
8YHcnO4ytDXntZAMZ6h43UxKI7SNY+WyAtiMjL8cVtuutFE7a+Do1VDmi/cOWHyggjeNZ33djPl3
YfLNOS4d4pK63RlcCJ/FgJ8wy6fjdpPbsJzSkPkGjYEsjCEBF+jKHEk2JBpZyZjkI2DwddbhYahb
klRXnW1upe/ZNAxBDC3hDPizPm8J19vedtvkDACxc/PQagoy/ZAa36JZx6LDNigHdwmEbGuWjO53
o1kTUlfZ9vaWliL6riWNFvz6JHtq9JWD2xTVPKxvwYITN80RyCrcGXPRmDOhqIHYTROZE5sJcozG
GBOtZ6xmP3sjFcKb+yMJulNr62SRMLEWzlq1VLG4GsXRAHWrmtExKetD3rvxvoDEuB/S7tlYZkZj
zLV7vQKIEPKhJ8PamlfG1oM5MuIrAkzPpZKvkWAMf6Qwj7/JoBfVLjD/yqt2qOO9yTq8XFFZ5MNo
fWkelVW+sLbVrM2sse1uVrNPSyMT8J3hJEoFvEKN4V78v2a7lpTYTu3lfjNcbh5Ny0y4XG3OzbBf
L16EQvwKyUaNRjJPCuNAaQADCtI+yDdiXRJ1xkz+m/6u27YamH0o9sbS3m+V0XpsjSNr1rn9ZrY/
Iw34Hi28mUSMFcloe6CxtHPp2hA4tdjwYgcyqJM2wfbIvBJYFxHQ/no0pCmWyGHV7sK0D+wilUdn
1BP4Q92+mU/Evzn0vUZqRAyHgUPBylcW8UXPH0aUFKft5P80Gm6Hwy8v5BJdzy0ZENvH0Kb4jVVk
ktvRttmcg+ZkXeX6/DaWtLCX1DJwyhllYFIJQJgGw1IvEptuVuzlKmdHtp6gmUnpf14oXepUeMOa
RIhYGdzzcjPZBtZMQO/titB0yuZqNKvsQJMZyYNFBQ8ooeaHGjLRxBI9UEL0Isj3U42ARpV630R6
7uwyC1CH+FHtGCD6gtQONx1pkE52j7128OvVA7NtwEIygFWrT8Y2MfW4nkWd+hRDp0RyVWFJBaaa
JeExt7gWyEbS/mdV8hnUsu1tt7VLf69GRABsw9u22RJbPg+3wPgiUahVRHbjx1XEtbWXx+3XH6ka
o8G2u20c13Rp6tur7qK7Ak7OKl7V4KSswMpt02moInQiiLYxqFgY0mNoK2Xp4n8i6g07xoIsTn39
FVS/jrfbe/ntcAnxU5Uki2zceNslU6ij25FJ3HFDDbp2cfIvrUn9fyt1b5tWyYXfFnwiFYFuV5pd
1we9AwnG/AsakBJfdKH4SymnI0QihTgVFeIGZ2YsoqDSB35L22/zl3+b7IWCxkPS/XJvjmFNK93c
pQPtaX0E5FFnaDWjIHFwh7a2zsBck7kKSgsK7GrJ2SzExRbh+Okm3u75vJu0xLbvjdPmNP68edtL
QyFP9vC6BedgfjWPY8hYt5rStkCdLUvn8/DXnmFlJ6Dcu762IuDt64OrLYNn+xzlyvW9pHV1wAMN
nZZ/canDFhVprl6lg71cmTCgBwlUIbKLOUia8mdSgFfVFEM71xJzkOa66PwoIecrZ3bbS9e9csuc
3Ha3Gz8f8/+7zW4n0syUCA38+lqfm6IkHQQgAgjef93+2/O3O6zVwbTt9VOtkC5H8WT76UlZJOPt
tls3Vonjc9LXCTsFjYkBvaeuXdPuOU5GxbD45yX083DbGxaBtnm7ezveLrOfhwXErWIgXakjmw80
uzoFxup60deLD6JeVK/b8bj+jkzkxUPRjvkuXqGw28ZRpxZgWdc7x6EevdGQ/dW2mYDR+TNXZI8Q
LlQ9GgjiEL82V2SGaNID++EcImaFbD7gA54RcPf1cUvjtgByU2Xdgrl/C+r+y11/2U36dFSDLcR7
e1YZIFaTp8Vm9Ak2g9OWTbrtbRuc5OSebbsys3D2bbusWpCAbLtbqqkWW1Vx3Hbnza/5+So6tW5P
2tOQX0i7yPxq8xNrm5bl14v/9ZbPlwxXe+r2itttU6s7p972tpt/e1QMlWH+dc+v3e2v/3oj20O3
46S2edR2/Osvfr6Umpa1p7tWV15se2aAGPHsbn/7t3fx621/3v356v/GbVVxSe1abYY9C6HTEs7g
cjIvgX+jW34dtJIsI3WkSFYiAVkwKvqTVt+IVIVOMJYMekv5kiYw5ypXvmTSIErSXcw9YCVx0EL7
rs0m+ZWl8AdT9O+dHdcBEN6UgDOl3Fc6DyezMfIKtDJe0sbPk1mqfp9mMEvAGwtAi7sihG/XttST
cxIMYMx3T0aVcKVx8HsvXFF21jA8LSPYqL5Wv1iVQPauaXB87EtEBLsSJ80OIInrUTcjQgfHzTz2
7T5XuPBZQOvHOQtq5qeE1qQNv4UOrkRbxt7QyPwgy+4ngulklZ2HXqwO3/RuomJpfXXSDnSOTDEG
YmoTTbOfJ+3VIOtmN+yHig62XlMeWywFrUFv0b1aqmPWZljS+NzyVlyqqusZ+pJvsdOVN3H8Y5zf
cjc8pEYZovJQhj0ROV862jkoVeOTqFmQltV0jgzjYHTyVpNRx1dVK0A4+x9WmPtSdc2DHlKRgIO0
jxpWbn3TfQHx+IPU0sZaCxjFzLWVp+5Qez9kU7g3sr3ZIE9sJQxykVtBnBtvtO/uXUoTL0PxRkM8
6Jly3c49LJaGuW7doINJ1LsaSyBSAUOns2c3hBmVrDgEePTIeiU5XPVF6banKkNCquYiOqXGBBaf
0u/UUDEEtUjvAF86AgH3QND4d3VpY39qohcE8Oklo/HkUTjpfMnyMSi14aCIzAIcYwYTdet9IklR
xWz1PeVMP6dcqT1MUgvWi+RpmbTn0F67C7oC3Y4JKOj5c2la2mHqgE2rEJhieuXHMdIenbERByOv
TnFRi4dEOI+OzG8gDrF6jzJszVqEYRn9fT2N/kLIjUs5A+V5mB8Syz2QJSmDqOivyiQNfyhDe8X/
IOgyknDQjVfEqzDAtUIjzypmmEyYYEFKJWYC544pUGEs6q2bNKQuR11zVu30Sh3m+dadFerSSo5+
BmZXy/lKonHlCYTkQ03kc5W3gRhpPjgIRfaTbncI6wE3psITSMvObde9bZ5gR7Wn0yi/KMJhWKXt
kxuy8VOB6htRDnOizrx2lmo1kMQwBbGrQlgajEM92A+lZ6SzuldywpRLM/taG+ab2ZoPAh4oacPV
F8kQ5c0DiapO3aveuGpZ9GUcrlWVpCIxe/ZEo0XoVcOj6CLDvA7p695URGpZdDHHTLu3qr69m8sP
zNmP1dzSxSDQRp1ixr4n+6pWXTIxZYXrbRIUsJQfC7X0Mgn3eRwfXYmrwUod2J2R1R0yEMWs80nT
LAdS2OPc9EPhPpp23R7rS5+24iAESdAIwgBb9RMWKCVf5cMhPzfzvFDVQhflYGNd1Z7QVFsUSAiD
+59McmHZTsbohwxOVTGgh8tTcP50TYrWPRcYKZACpTd1qHWBFWWvICK4BmCRAjberBYHjCA1k9CO
uo8uy4ZWV/ilCIcUXCEACjM/xqP6KG2FxD4i3WPbdIOuFpdMhXyrTAiUU23M9jba+7Fz20PIGAXb
tEAH0rHGFROr6K69KQGvRYNh4S8A5uo8jT1OKhd+FQI39Udi6RdzNqDSjMn3ZcxXCqvqraZkgLda
SMzXcB3qzYvRmHRa1LnckzzGEvdlGPIPmaCwdNzGPiLVL02F01d+p0zBv2mgUSG07JsbTkd0rk9a
jOKFbhRQV/rf1RLnhxSX9S4WBipty9m7NH8dXDJIiK9aAxNyW+UPJICV6CJhwo1RlwdED1Z7d0aF
m8LpjLVFBsn0vY/G18mB/rSMz12Un6lf4e9pkQkkwzOSTTCIOtq7Nr7MynRb6tYbpqcOyZuX2Agb
B3TSNX28yh4dgpw+CBJU/VEbPhytPGbxoFKUswcYPJx+ibTxvsjlBhskqwcnzogrK/DQuQQfZQIn
PuRduK2y9KVRAtdhfuSjDniTY+DkFTaqfjggqcKfXENSQy50dLhU5QfY9de5oTqB4RL3IhNRE2Km
/ZhLtHdp8lUIMLMmJNBd1Q5vPfgiT3UlvwuiIZJYa1eitq+/DjYK0lBm9pE6lKzwPlpk70VE2tAp
xAI0zw6UYc/q6J+4BaEhixJ/E0RTFSHoa/hdMRlgBxH234SRnStWw/tmNC+9ZVk3WhlfN2pV4qAE
EIsk54Z6s7NPC1jGUUQDsqc8vEtmeU9L88hVGBpWJ/akihiBni5fkJAARUo7iw6cXvoxk8YdKFu5
S4CrWMnqMaTGbsTTd6GjFkj5Rto2f8FGOO1yRf+pV3eRSRlKVDM8ajEzFL5YmX5pv8s4fRYk0HZu
Up+nsIeHvAzZieXqDdYyBHIRUdiDdk2kSnkw5W1RanfOAkawdNN6PyhTQPZs5UVdRGqiYDCO6R72
g/Hc1QCJ+5jrMgWEB6EYz3bIAJklUr2XUUl4ZZkalHmUB1EhCC+wigwDqr6+KxAqVJgrp3Ta6bGr
HpauvcsaDmxU7VO/XCVqcTdVKsVqvrLCxqAYYe8PBXo2zbYvShnFp6qSJqiUnFBaD2NhdsvMryNT
1X6WWXPpy/jOTur2AmT7bZVSEO+KMDZJvIRkADDj1ALj1CF2pMh2oaaWSCHDdy2envqFz1GhT4f6
HGMD17FVhwGQxCWZj2jqB800zmaU3izEo+iK0QUqUrBAtmsYYRr7mPLf8jVEyKwbMlVSSG5ui5PG
dL6H6ZBQRGUKaLjtrToTPDxJTAeGfUgdtM9mFf1kzUEVX0S9+6VRygdXkmigiWSmJCzv1OQ8YjYe
SztH3kXA7aAC+cx0Yy/78YFVLhdqfnWNhpGM/BHKnjE/dnDMSFfmpybJH/HjZVdjogUjOoECfjuj
uXsdr8uQpXgwowrrFCnjmpMt17Mh70l60C4KPXla+5eWxJCd1oDBU20dKSlN0Xt3aKg1O1qwRGhI
lkjShq+rCyVxtFcZs1ubNZ/yVaFVSit7anA14JuoMmdPtam8ixLXvp1xaXSV+8pwVO8MJvN7+p9u
kJPUeUOkzqVR1TMujjZIyGrkSlvSgs0TOjBjYM/oUyt9xjg1T3e2oRaBioXWpwZOZE0i6YJTmTwK
C+yF1h/1iNJXWVSEy2Yf6BwTGsF0EdS+fK9SQj4V5lq5jcgb3TFV41ydbsdpDLLxqWRKeNAraQVW
3p/kqMZeBa/raDA0MCC66v3YTaTC1rAVHfOE98N38tENmCYpdLszeq0h1z6zvclETIwwL7urBgqU
ro1OXFHb5DB0iZ8mojmNWpMeDKvJ6WSTLIV4xkLB43V6Yu0rOjdcO94IOpP7JWdUTnQsGGYbXqXI
MphoxR9Je52W2r7g+so0MjyahXwwrEfb1Yh4bDTCwoizdR0baH7mm3X9rR0onPfk7Amdyb1rG/eY
7L+gYvcp4N1rjoX1AtxaMGlL5E+tG6IrXB4qXRkwoiH7VfnE5xhdORBH/G6yP+bThYgiRPG2SjF5
ekB0CuMJUaRvT2e7j1GjFPpdR6PT61Tol6Uz+4NDxmsOXdFTQvJY1GZ5cex1XRDqAXpRBCAIf9CL
tbA96cxpcul8W6pMYeiLIfgCoh4D4uBqM3b501wQ1UYqzw+jJK+owOvEesxpfS0BjFnVOmW7n3pc
dECOQwImMzLYYAhVDX75xqY7mCFwgy6K7pCwSRnkgAlZ5SDx7tM9vUUSt/nLeWUCLmuRj43GrYoa
gllXFqBqTLF6kyiHWfG1Z+z3DNL9DvH/sHcezZFbWdr+KxO9RwfMvTCL2aQ3zGQymUyyaoNgsYrw
Hhfu18+DkrpDXa1P/c1+FCGpZIppcM0573lNYn+p21hx4LkwCFFxGbV6t4f2Bh34SRBGPlQTGAOi
oKU/wcPG5sYah/cxx+Y9M73XLkM7pDs6rDgSDtWENC0Ox4yV3a8B0o7OrMNmxASkDwCUuUQ/1Nr8
KU2S0ONHv9w6HcKwJusOxbGLom8S/jsyPZjU0rxj2fNZo4JGoCc3dtD9EON0zpL5AWIJwDOjbRM5
dr31uOm94sVFxbQYM+81mYxt6XQ/VDa8EOW3h8K1pax/95MQxbpHsZx79lVv8hMJYbckJg+O8KxD
KxUhsXJc5bNtvY4EHLXUosCCctVZw6kICMHxMa4cnHdzgrpb9oG3nkp4/hGK9DukZYIVgsJ4ULpZ
MqKshmMrzoyGAiIlifsOp+yFHFu+p9lH18qs1ZiOj/QuIEFSQwW4bjmFPeAavVX3CSHjmS7FRIyw
aMiiX5Qj+sG8FpsxbD+Y236GCk1BMwE8BlDXJaRoTonvFcOzTZlZW6MLKjZGaC5aj1Pbl+6K+xlp
oNZxiQZYazNZJyCA0YInO/Leqrsd6N1mFWuBe2X39LJM6FIg6o0uA700+k6a2rRwMvkF8koz4t2a
Jw258NE3p5aAfqzJxoFDOTCuXkQdKv98ilaaAZjY1MUnJgPJMgxHeMLjNyNvzWXVxXvfn9+A3uU7
I6wV1k4YwGtvKpjd2lDNUiO8Wq31XCPrgBH/5BrRoxfzlLI4AErNIFV607ZquZ9o5CtloVKIwpfA
Qb5dYn9sBYl7CMd2NiQI6ZDD4OKZBWZBWUjdF+ZUAKky1rgR5FTg6A1xQ0WTYy4HmE9W6o3II6ne
1ZDzhfhckULH05gURWi9zG7CEbNgfSzUIkLS9JCAMERyDkdx+nerar64SltmkMGYkaEwT/v4jl1B
aBpfggwCUtsg28GrBx20WEYdqZ8G2tZUY1Ay2CfTcuSxRJIL1c1fQKeAwawfQZ9Q/+NYifRCJ+cZ
WYZQ6oX0Z/9U9wfseriHTfNboQRZG6pTG402nl/117F0Nkar6+suST69mvm0VukH38EgrbFCfMUc
wp09q4eANiIJzloDJHF0VqlWFBslr0Ohvaj+0wtBvW3jpZeVwgrC/TqzkhybW87qMmo+Z+endIvM
iWAkcQI4Aa9fp3G0ZPi1D0vnLEu9Wk5FYDyQR8//RKVaxYLKAdLoUJTR0oD2BhGXlGG3uRBJmy2q
RHA8xBcvxAVc6d+MwK/JTZcV0j9OPt5zaLnFumJmblCO1p5+mntUdJ3+wvCNig3JRxr04VVhk7mw
dWMTa6YJTVZSftsV3uxI31tyErU+XRE+Rljx5L0gKvtss+Jz5pTILHrs8sJY0Kn4PGOScO8hnMmV
GeGxFKVU59obImxkxAgDT070IdLsQuqj3ENsguBJ3YksZSRrzzrpjfaCuJkpsY1dROfrC+Oe+Wo5
0ApwGGOzbbThh0ZQ7abC/YjuHhZveePSPFnl9OQELM9sbc3PCfMPb0n+J58RG4RlV5FXNgWsFj3E
c9mJzHVAxkSne1erN74U8awigf5i2fsytmMoxs5zCAC9cMUpkVAMSME7QLG6gMeh0O0TDAsYn0Kz
qJr+Zo/xjST16zBET6QU7qO2PLdNtqnrs0zMLwUfwe9Ivak+SpxOgl67NOg3Gkt7GGaudT45m7kx
ncj2Y+NS0AbGo5UE76ZvvaDAMWCLqq0iiCEOnRrJAg5W2RwqoL24JFOUcg5q9YwFSYTQ0Xw+rqxs
VMDdE7FqL5ZPaDDlYCie3Wm6VWLAkfsLcnM4dQkLEiFu3GGpm7FiapETaCnrVTt560ivv06O8xU+
IxCCQcJ29qka76ul1Lc8/9Y3PuRpBhyZ7r8wRnqqtGqZ2fmnyZtNp/IzgPiayuKGIeuEfZWHsCN3
vnmsZxIU1ZecAnsxRRxJcTUmC6st3tO43te185xHjIhEClAw7MWYr1KzfJYyPtaN/uoYzXPvZJsQ
yt2qcP0nd0DWC4/jM3GTJy+490I9mo1GRE+MPXz6UepMlepZ4qqpDZQRZ4nxjtjUXZWhLEbhZRrV
qxZdyin6krTNjyw4W2TDbsuyhJLcuqcCaU6hwkef3B6SJpHQyE9pZA1BSTNYZVrnrjOLJTM0UCQq
bXjnEDoPfvtqiQbx2Vs9BNo+a8cnzacVdFBAptF1irb/R+j7/yL0waT7ywSza1h8//Ff+yZ9z7//
S4LZb7/xd1KfY/zdmCl7tmV7tunCbvun3Rb/yfUELG5Mk2zXkf+k9Anz7/wOWH5Q+myh2yb/6XdK
n+DHCan/9O3iX/8v6Hy2g2nYvzhtufxh6cLiPfC+LOcXW6mqDlSdeV6x0xzYJQA3XyFJ2/ptdFtz
q/vFhX3Rrker7pZdDk+v9waakDze13QTG5U6Z6J4guziVt3NLaZjZMo3UmthbUUPbjMjdQYBScl7
5icnpyDLQhOIYU9IT/ZNcbYk6vLcQXDplUviwbcdMVieBx+qKlx3i174CgnLPRjlU9uLTTYxgZoK
PLhpNHZBlp5hmrdE0ONpZ1rI+Eho6Bep0u9qOiFKhA2CAmVZaQKfG7xutRjSgI7ZUGfIz7bSj7kG
8MixmYb6HQv7s5cTcVRNUHJaIrRjLv6i48jLzfgzHunY3AYr+LRDED4YlyRFnC6c7x03du2hWY+a
3lyiAN559AcmE4fEFFCV+21Vq1sreG2iGzwn+9GP41WragY8wQ/0xg6B3ZSLeDGpHhaC9uwQ1MkM
sTslfnEMGr5NZ9AQnnZPPcnFUZueilzsVI5LD/JvAU9b68dLVDtnlAfHSEcf4OkXz9fvoSbx2hkv
pL2ig9jUmXGvtYZyG6ePZgSSJx26jT4NelBUC69+M14jUlrNUL6pJFhnh8Zv1k7hnh1r2GZDcrKT
+N2Q03Hs+ZhJfgILvIa6vzeDvZeQKx2pDU3kCQPFi4jHY0zgjFcnh96LDnUMp2aKT5GrsyqiU2kw
QwGipWKCcbZC/7Az034rUWkCFJ57GkEcgt4qlNCONl70yT6146ueQv32RPhpZayDwC6OxK3tfdsg
1UHs+jxYj6Seov5EVoS53E7xygS3kwA6GCsuT6556y3p0vdApg9Bv0YxdilDuSvb8BDnDdVncNDr
5DQ/YcPv76pBCTUl30SSfsog/Kza4Tp/jaU23UkOO5ECfzOqbZ3oH6OOSNeA6KkP23FmMZJ6l+bJ
vkoUwaT91cuRB8AJPE52CfcICXtjeYfB6C/DZO/UGB0QPCWGPBeTPJsh32A5HI1Q7IJgPEZh+ukG
5BToXLjRYG10kZwsSY/Mmpwq9LTEJghIK74cPlzo3667HpLhZofjdVYkh4CWU29g+Jic6ip+//ka
o0LXMVqXBiyJ0iFdqir49BvXXqT5sA2G9N3Rya0SzVrwVECpV1BJoXmdkG9fOuQFkR69SRV/1knD
IdFuMkBjfUxPTJ8OFvucyOadXzA2rsf7fJdmpEMQlXeJpgQHBJrvmLWq1c8JadDxsK2r7iqwpKm1
7NTNx4H7bQinuzepa28RgDpcTR5JbafvTfcFv6ND2093p5ru8xMkTu2opQlQZvY+fzHzejSC/upE
/UorpnuDtLejAOzgyM8fybfUaoBKbzliJ00eDYm+l75BCmH2yJAQsGQYzNf8vHqFv+ABiST27PGi
7+VbM5ChMMkdA7BviH6nkDPBF+pZaSFhItEpSYbj/N7SgLOs79pbZAxQb81tHOenOOIoUOF0tKXC
p4m9rjK1yZr0cxBiHUVvPfMSIxpuptFu5sUEtW8DFfHutwDZ2b3lm7I6520oqaLpz+86fgCa9xyU
zaaW8UGLZ6sfxTE9XZx6uIRyuKEKXuGiU2YDAXPj3Yn7rZvT5SBkfHcD7bXzgqeHZpBnUesfIbOS
yA9WnRlES0u3z5YzfHholHCooHeNP4nuO1I7LgkJOWpBtG7HA1YjZwSlpXbx++LBKtAxkiA1mu2u
mpK5SzoLyfC50i+AcvDF+KWEWjYd0QHGyZNexIe2tnbYfJ8IsdgUA9tjDFkSfNM2Rqr118aqH5Wa
jl7Z3ppmAv2CDuYPx4mNMP9J5uOmgJZusbwGxtUyMI6VVB+NP1yGmcMm1K0y2WKxKLd+CMDigCBz
WEVM/xDG46syT0hwQr7NB7bAeoD4o0ePm62Np7sRZ+9tVb2Y/h2g44a9HOMFMSBz+dFE3j4Y7PO8
JeczQfecMyG+m3kTNSZ7zMALDo6k+6ZUWVGqctN44q1ScsediKGg3l5twZ7noFok3YXy8r3lNdKc
043hRzgA0/SWzVbL3mOvZ3+ED3V4nl8rM53zzx1HAqFhMrvwNfEVMQ8zCX8GQ0O82Gqa8Xhms4xz
zQ93OoBUdxg0Gka4kIB1gb/UZfvqxtU7+FkHndz4iAN7DgWVC6f1ywdrbvTN3j7EHLEPADtER4+j
vqbTttCWH7juXtJoGndx16yysGpA8hJkUsPFK0gXHmFPtEbD0F8KXKXcdp2QHrrw8x57KBLpNcxP
sFYTeMfsU/02YE2InVsPKDeT837+6ue/GyfsLvuMCBfHforC2Nz8ZApmRFEdfv7q5180Uf/+j8Ka
3zYhPllz8FwokQPe1wfPCV5RZQ3gTO0DaKR/0JEeMElJfYSPIdaaXj0Zh59/6WeucxaLduNP8tVw
q8U0Kv/g4zM6FOlrCPyK5h0qnQtWv89Qd6u0qzajHt3xSQ33Y8Z0K5w4QpS+w58RxxFtPeUdhgkJ
6nxtDcNiwR0Ai/TNbT7t2t4k0BPnCIWYVFTizOHSohZaj635oJVhv84aWBGV0ppjORbtb39RUIiP
vLlpNznN2QnrYUNRBOABPyIEX0+18JIXomBWK+7uwkvl+yS9XcgtsK5C973ODZdevnMPUa6+RoO7
zLHyXcMcw2bGASa3B27jVNyJuYVkgOoRsb3NqEHSR7eSZKmchT3F5keqJQeCQM+uKBlgMiBManeH
iOhNlUATqAQPcc3hwRbIR3XFwPEa1OOSzbYeYY8sGFt8SfWsfdRjxJ7YSBTEgHD8DWZFLkjivDma
fcZB/WbW4y0RBambWMn57naS0XskdlpfH4Wd/GYz/C96pj/KXox/L5M9k1G2LdyfGhqDAv6P/qUI
DgXUK+jcyklI9AGiT2+kW9x8dziD1k7aeKyoowan+g++rwZOvL8U6Iht6B4sibUiUPv8zv5ghYuN
mMrt0cl3fmBcGMnkizG19ynBb5wvFDpR3ODG4C80/CLmUukP8qTf9T//8sHpdn59eVRIrsM70E0c
fn95+d5xBtKrymJnthTxnDV52G60qsRC65oY/dW2ovemwD3rKZJoUQSnGoVtGI+/daD/7ycwy4p+
s8Xdf//vv0nhQoW3iEqxKdq8+e//+j0EpKZivu7nTDP6G54iV0llkmpHl553LCkM0vbqMEZ3K7lU
sOXzVF3zkQwSg9snpWD1BARysS6d17/+iuYe7d/fGW7JuuMY0nDEL4KokqyuKR7dfOcpWig9P1qh
9aQ14AxDP+fiSXstEvXt5/IuG+rzdPygErsFzQUKxLvuDR9WyAHwszx05XRBeW5rr8gG7i1XF5yS
pT1ShlDb2fh0ONWwnUsQ2+u3CQzTkA0wV+k6gLabDtcsjA9upl8mi5gunkUP8gzmDRDcIVav14Z4
S119U3H5+S4IvBq3tdtcq7HfpS15UgL8juFg2MFvsOuNDl+xsmpIh8FdC8aPZII5NogzTIOlQwa8
a6irX2aflaf48fF7zaSIO2xpCgekkVVDnC4c2JT+LyuGhBir7hbWAJB//RT+bHkIQzelYRu6NM1f
1qkJ4y0rTIHw02yQcesX5eHrkX77WVkPd6Ot/5OpsfVnz52w77lrdwV75Jfn7vWGS2/Kzgzs8dik
8TPhUXZs3eOivzZcfBtXJO/jwKE2zeMs1d1odw+VyA4WdX3ayb0xPYf4F+UFJIPu6nmgkWb+aDnz
YtApSNNuvFi9TyNhPjakP7YuTps5gJbi6uhz7J6cN0UpNv/c3iWXWVvIzt4JCtC5K8Dz8uCFGOSY
w9Fj/oYF9L2jq8okmowYYVhGFqmx1FS/pb/fwig+5VG3iZpvbthTpiRq5dkO4ibsUk2n3EUjOWFD
z3gzNiDJiRKh0yILTLwQ6pSBv+uffNcnM8VPPowWDTmVlAnfK1PBY54M997xb1Gklh0tGBW49WYS
QEBDhKmK9aWmHS3S6H0uWtuy38YyPWOC9Vqr8aMzKcfyiJY9vFb1PorolIN9x3fMWOvE6OgUuuLN
LKBbd4dMjISfxtAoS+a9cuUGajOW6buR+gfHXLXWhaH7DocLJEjjEY39m90Zl7ndo2I5jmuN7Sqd
3/qkwt6ZauLYDQ9V/jSYXFp8DiQ4Z88Ozj1xq4ZDtqjRHUl7+8D65+wYwAR/vbR/EVz+PPkE4faO
obuOKd1flvbkaEUFvyLfze3b3NINPHbjTorz6/yRc7vc5f/htP2zU1/qlJyu6zieNOf//odLpzbH
yElBR3cyoSFraEyL/3yl/smWdWyGOchVsdPFsvVfXwQTPWRLCJN3uKHli142gDjpdMOXalsFCHSA
gp4SvbpOE7WB2zB9ZhgTJp9zlV17E3Hh9jqyvLUnjRlp2XmaeU5oezoTI2UOQmItD3HI74FO18Tx
N9fmZaouOblUdALC93wQ42p2VwGMrZijuq4TZHcTZizZqbE9wk7V1eL5Kz95N73x2LYYOZJtOPdl
jjXdQ0+ck1LATKckZ7wpnevUDztJozO/SUkdAl36PFr2jbxZlsy6c8sXJpgUi8DTSMqs+OT16mY4
eHVmw9G141NeW6fQDNZag3kLbRMhcyd9clCT1g8sj+MUPLo+0EcDXmDWdEmge4uhK14N5VQkdMIJ
Hyi9dDP6lFwX2khPEiWnbiBFzPQYWScHN7UY/mGcycvpNQdNF8u33Fa3rKnXSeW8Ib1azk2JN+A3
y3vx/f42n+CCfu2vF7eh/0mBwxLzIEFSXgghf0Egc6ymhmLMGEemXJ95RuBiFdfMBumbakdg5JXo
x4KB8dIIeUbaEDHBRlkzaM+mt0xXzCLONW1eR2uohH1WwoXOeZf4lFZ06HPr1nWXJhuuoRY8NPjA
VW78xSNPFsby7IMBSSJ6Hd3kPTb5+Xh04pGSq72ANAkN8TOXaqFMzrwKCKBj51ONzkWFqqE1+PI8
n6rV1H3A8J95HEc8oT4cTn7mt++IkE6i5JVG94CfIcXHsDUAF0DvfG24em53NZRaKTlssuLr3KQ6
SXyotWGLO92mBBxpLLXNJNUO+ItdDvcqJCFefB16fKABy+ZqzE/IMaeZY8Z/zttNYCgso5pr1vUf
oxq2cxEkmxmysN48KFe2xZ++gzlof0exC9suYEtY/lMJRNe63xIJZats29VfP+g/OcUo3OY/sMYD
2f7lMZNh7KRtz9S5d/NVQ8ClKB1wzb7fzovcaoeLsA9+GfyH9UV0+r+XZy7lMze0YZiobH45Pith
weAUKt+1obxndXqa7zmXMIlUrXudh5FmJ79vVzN+lsTdyrfErqbgKUeAFxBOk41iNRIagbnKFZAV
RXYCrFnrMOepxQz722z5Kop6MddLLkCpM1xmdCNP3LfOa3B4iA/zkdFHJ0VSQ9PZGP/w0emHUo8q
LBux2LfPoWmhZ1a0ffWiKtOTzPT7fO7GLLoYi7MA694aQjfBek2cnUZPrRAKXgOKHuqJopoQCHIZ
5TzNWDzYPcPPNjnlsHgQn12HdDxmDufGvIcDK3mfP7M16ffJ0O/xpJ8qxXNJvmlOehoFbR+/N4kg
kmIKbdqcvnV6mAsdZ8BAmWXf0LlOqHOq9NzCdZL+G3ggO7Zz32aEIuh04jFDrltBeGr2OcMhbgfD
lMr8e1F52y4bTgYSdQPSSRqjLchO9uybPE7TB/GHls9JlGhLQoq1aDjj1UhvSFk3SSICdGYK/fgY
hLh7YbYM1aMyFhNj1oZ2F13rYUSGF7r6qUxBYmPnrIbkXY3OeUatDfC6GW0iVwfPUrGeQTh6r4/5
Q3sWFUtiXCotglsOmhaTLsyXGrE3MAQ9E296mf+5NMejDgUBuKhW0QlLyvcOAkGIrRP5WZAPkmZZ
+OEIgUvs5tN3Rtbg0N4ENv0Yhv9sYkd1c8f+wyjiZ7jFC0Ppz9phPnUhrJx0Pz6RM75FZP0uovhk
5IpmM3wXgnelSU5o0NesG5ejH2NbGhyxgHibkbYs539g9+a6fOMKP8Yp1wfVZRk+x5X9MBdMRjre
4VK+xUG4LiBXYSDzgW3i1aKa6HKiQLv4EHrgiB4SbXuCVEmCUbCZsba2TYEXyUQpdlS3h7IcsQpg
wTP0mMvIiGt46Pk+Ob0EqABGlJCHaMDgIGBeuQJDXCJrx6lREBXQ0kHKczfntAYf+k9LFxbcjL7G
XKrlQO/QVKA1Q8YIAnihcbp7SqYwzB5u0orDf+qg94M6cxzPOOFU+j/++tQyLOfPjg9HSiQcNoeI
/kuVn44WJFQhEf05I3HVfJFTv7f8F3AuAA9FdNvcjLoqQ3efMKPpYX7kWGS1yCBxQQs9HBVaeoAW
gRcq/vSaJvLnsf3zBzjmtyqmwK2jz8Ijk9tFjyqHM5f3s4ehhm5jMUUCbP0AHtSvG6wnUfnrxNIP
ET4PouPOyWtNrPW0XXiDGndWVWawzdQlc2jSA4R0uiwpmd3plBfRmzGjSPbENhnsrN4YZvVe1liw
BzGR6A6gRl2AhbYF2KZulf3inM8ZkXaoFgPmoj38Vg+UG+39HfP+sOs+9doqYaxnn/P5EmLCWcQx
caBE8nCq26I9rk0Op/nMeQ40/YweZlHU4btOpqnb9XdLH65DLHbYxaK1O3SzPyV3eEqurm9hr2G3
KyzKjvMR6Kn05LEi5/3XON6zYT13zDXSWL/MP20ukwJzbo2jQ/Ko4ahbMBOYV0XiiPP8Qzzw/hp4
eUYGNMYJiTkc5k5DNN3NSPDQKMYPWINrBW6fjfANPWOzq0uqoEJd9QcEaPrKGPttRyCvnSNjqZrP
tFU3y4Z5CirVOv8o/f/PSOc2lj/++2/v37MoXwGv19FH+8fxuWXQy/9hp85WPb9b8MxeQP/9t+fZ
3Oa/lqAJKZksf/Jb/zF5d/8u+VFM4yEYyZ9D9H/kXFl/tzDDoc0E13NNYqb+OXq35N9NXRoYulr4
y2N9wZ7/ffRuMZWnUpUcCLjqmJYQ/5vxu2mZv5ZFBGrpUhegRljOG9av+JqKzCSv46jYsfECdICd
w0KjEBemu3SG15pR0JWTBokUhg5YvhvygbFqhygBCyjb3T46mVdshOtnZ4QvPnqYlTdB0Cs042Ax
MFuJ0PfX/ngeyaDcwUn6iGPmJhy28crGRn5pYQS1iOaJVG8PxSo4uxlQhpfoaxAI62X0U3eVDZa2
MSblrwa7XcsxsbYtmomVxL98mZIVuhFojtDEILvTHUBJmefxzsSZblMO3ga+mzzSZdLzV+w6g9xJ
3ihejmGxJhoz3xc+2ckDRo+13lcYrgXeNi+jdcKVvGHmxayUjrtBWdE0ZfrMMVVz9Vn2jnH/LiKf
njQPozzqAzT7qnf3Gdy8rRkOLyCGCFFg/jxocouLcHTEkp38V69vvmjWQDAUXJwgjjH/TiNx9tvZ
34b1crD7/HudMJrIGXSuusI0ZlqRxJhswOTSluZaRM0bpl8PY6eF99lwLI6jmfRQWUzrPBJKpIOu
3DEOaW99q6EQLt2mIq4v2DuRIW80EfgeRtU+NyGY5lmYPQQwtRXaIuxN4HP5a9Cy8X1CIZdZuMFJ
72hphbGO/f5qIXjdTSlXD446LpyhRdDh8ubZ2RXnbCA8rRGPWJ5k+8YLYCKGWCb5gaMfpdKOiT2m
hzDBYTvuPJLTvfKlQ+6/sdRYrSayVh7SEpvlMIR/j6TLb+oRSRfUByvsN3UucFUpjNe8nKoHvXbu
Azm9S0sCFY2+7lz7hLjfjkQdCAfj7H4KwV118Xrs8W2wEZJAypJ3H55gCwEN5UBwhehkbaqUuKKq
DDGgzy86LHaSHypuOTNKYJbbwLcJpixDK59qAiavfKErAG8QERhypTYnkHvQVLQUumzaxfZqKjHn
SZICA5AksNB3fseWDydCx3YuAvreorC+lJlRvo9o9h5Sv8uftG7Wj+sNlsZmZzPYAU2KQYnyUs9X
hZM+OigW1oh0A9a9jddONZ6y0IFv193g8ZbHcMiubm6uI9U+Cw8Hk7EOGf0E4bE07Aev8a1DpPVy
VzkWrkclngdmFuyNPNgpUdUP0cD1YbXC2oeTsY/TSq1bF6rEwPG5cKRqjq02PVVFl+wmL6mO0/eY
qfbBiXT60Sx7hkd+BgYdn4rA/54pNwOzw8jCUrk7q15xBK/w3IszfKCNaLaF75GnCZMwljLvdxqN
+9H0j4b21Rm9WxXVFVlKdA6V3PKgwh5PxjF2HzQPpmhh4HHENM07JHXyomdiqeHG/jCm+ePPkFnX
Uo+DOaSP+TY4w1Q9FqS0HTEc1RDhQocVsXlQhgt0ozXdFoZpv5FFcfCHUm2TjrlTM5j1Yz8N+OpU
G8/Kw1tt3pFgQE9FiJXrRnTG+cJYxh68YUNzLn5h3ziCnEvfK6yyrHLh5LhdRkVW4Jk42g+ziDXr
MJ30lEJ/pAt7G1dwn92kQBhrV+chiJyHokVUnLoE7IwRjs+qVdpJuIypyqo/xJEdrlwGlss+UNaa
MhhGeelFfD/mV+YCYom/hLfVQ/W9YTRGVJu51YI02cVz6E8r6h+OYmw6oOJctQxm133sZheCMRK8
82vtJSVbZxNZSbskOgA7QRv6P1a/pLIH2mVipLKehnA29XE/heffayvM4OLmZC1pttgWr6SuRufR
xRIwrnyf9z088tWiqB2za5X/yKhVXmplzAx7BK00njr+rmtBLJ6B+nZw+2UbxN2+NsxsrRF+CCSn
MyKF8IwSBi6725LFOP7wyxySZeUMC4JXp03bVK+xNFDCd7W9wihl5eX5W52Q2eY66OrghL7kDokE
OB87i0b6D0jySIzX84/JrQ6qMNoVoTQfmRFkSzNhslvHHboeJCJFmq4tA2f7LDW2YP+wwhGNLyNs
DX2jDZjWjxuQSjYl9C3adXouK4GGNSH8C3A92vDWd4MX7pmTOw/4Pg5MK0Jt0U/7obb1g3JQzBCG
0q4RcDLhCPqMYx6Z6yQw0mi0VxEFL2MDxVyWnrUfPWJPxv6bHEiIY0wFPGA32d6aqi9mMIGZp/5T
Xe8ZjnRXuCZMK+WTq4sIkZNhYHbbNQt0SHI1oqLFLit6IvuFI25ka9aZFazUpK3zRBCrNMhFlzse
4WFBucT7aalhTHVIjRY5k/Doc9JsxitObienx5ZUvmVQ5vrOzeNvE55X6JGg+E9irXHSbQvdhVVW
jTjMyfxM4MRMbM4mJrbYmWc2ajMnR5wl81iuR4j7B3uq1jgpjfC7BCpIq0YPYBMn2UYG1AWiZeI+
f0cTgQuAF++nKZGL1p5wiZcDq4QFllbgjAV5X/uivNh2jAlXpu3wqZwJb9OumcR3LHbD0xSHFhpn
yeHTfo6Za9zyZqcX2Zvh9CX4VfA6gxq5has8EkGUgCN+fIVsHskNS/EKiFHTzY6Bhqq/uHZS7aqU
5Hiv7AFxJG2I0zj21nOm7Nkw233ia6iYOb9nxY85++VTabjGk2fb6zjXoje84mIMuXdYCydrEzR+
I3IyQgmGb1+TDoZzNDw1uRG+daYBXQEdQhkrecMO9oVjCYwvbGEQB99D0TVLO0mYw0fM2zwqGPST
hb5LKrtYJa1Kn0XUF+jDkFlic6+2emVlyzhs/LfBHr+aY9ueDWaVKy9+IDNCvHc6Mzzim/xjaxtn
t4LkFyJ/xua5dd5l6L75pf+Og1q/10UmbrnCs6AI0AqH9SRunVPDdsAtEW1+t3HdKrhKhoeLOgwx
/SDQdI0NtZhNPgA15XAVWdedrK7OV+aklTt7Dozzwx9QsGGn23X8jOOBgpplGBgKWvIx7vk+pCBE
1AOOpgMN9yXpmZ9FEHM0pg+YpP0AjHlwQqfcI6ekw0UMgHgwIGw8GWHyo5evETMfNAj7zqjaBzu/
JhmBRBWRWB6MjZvXsogl8MzHUNizfACaInYsaOqaPTqddVoUz3xVzLiaCK1SyxjA9iecAtM6OLrQ
3aLAsZdx5SoeioSOZpD5OkThzY4vc53VZWQepL69JeZCIv+tXrh7N8SukFtX4YmsdHlVZYOh4d4v
amLtfED3BsHCM3wLaw2PIj9FM4IUBtj3pSh1gI9RXgUkJraFtipza1qRC8qkonbjdVIEGkqBzGHb
WZ9x08tV2AoM2HL94oZUSc2r6GX93VLeF98sozc99N1lh57k0sdilUySvDngJTso7oMLqxQpNGYT
mozWTRYX0Nqm8It/ya3o5GNa/yMoi2MowunL2FjPmiO/NV5eXHE8Q9OrTpxHnCCu9T/sncdy5MqW
Zf+l53gGLQY9CS1IBrXICSyZZEIDDjj019dyMPvy2q1X1lXzmsAQMpMBwOF+zt5r47S2awqHfnIx
OC0htw/t3h1eHTqdK4rQWNOJWttWs9F8hi3H0cO7c/F7+wxYV0Nr9JtEuPhcIyzbpHpawcfHPDlK
qoeGl+Gj0mzUuRTZsSmFya1rb4oo0Z79zj4xj4s3tDD1SxVqBIoO2Yfws2wjB2M6VOH4UqMDqYU2
wdqeg7esb67Dmv9+6nn6wcE7PCb2c+j77drTzd8IhMYV8x78gZ3enawkK3csE7ACEoThmt2ZOg6i
IGX1Mc3keSFIsfTAwFH1BVFcfGb54GA33Sm2C8Q5Be9lhv4g8B8iQc7o3+xxdlCg1+PnUq+8td2P
H3Ap4UdiE2UMbJFs+eGzC5xxxcSD/M0IR9uyYXw+xrq401pT35B/SLktOeJ19HcmIuTK6Ps9E7Dr
0SQDMhRAzRaO0bJBSDueEvJ4jKqmIoojFoGeE3Bt2IDPm23vAknKIqIR894sMORSLisnktl0r61x
BamIcoibCDmFsCgzpy8GfNBd19Y3mvSSveGM5TrOIuxRpiDfQXbnyCPvy4ltQsbwfnwRE02fNM6B
uSWM7EFNm913nNIard7Ug3GKj68P28d6nNKN9BPWdHO0i8ycZDcQMJt2iu9qx3OR6HU+Cqn7ufbu
qx7oXPzuZn121X7ECBJZP6SXwumcdZsMwTo0sHOPeUSAimNfjaCVCPPbZ62L+E7Y8bWhhfGuzFJA
Rn56QReCsoxoBoxf3oo+Z3Ddz/lzFSOaHjM7uc+GfG/U5OV2ARPkOEvvjcLbC6f+DPDxPGhpCMsi
1bJtXlK+g30KnW/u37RBw9sxlzpFV/+1NFHOVmjT9wjluoFLUqZSCYkp+A1W+zCnxF5h73tLx+ow
NX180Mv8Fdn8m53SBRDGlTfE77ET4MIr7BetuY5tJF8thpawNlBRpNy0yAa+dKTQtVmwm3Xig4Y8
YvmhWZvIDU++GtlifVKeviMLk3NWprQ3qaE5qxCrM5lXG9wEyOZYFTfU7A7lGAyHTjP3cvJRsnHP
IhMXsHzHGpB8hxQtci3WeewqH7ROcBOI3NC56ovBPlld/bNP5w5ztXOvyQFahi6gEoZFhkT5ORt8
DK3WLdfubdllL6El3FPQokEY9RvbpXTHxH75ogrszKEW2aEOm5MtBTcOYRmwGJqV480vZlSY57Di
Oo4bn2Vh34broRL4CRSws8uKgVUQ5YM4yEkpC8xj2GDrVTk2U4Gisc7dE/DSfE8P4YKSeN06ZKgF
E3HenkKoUyn0TtieZ7QuZr9JApzB+tQ9MPDcJR3YwbRgEglTFS8qUvlxaw342obiktjQBVRa7HQR
JE8fyYXQTqimo3PjROFRaz80vM7rJvCIIeo6jUVgc+OPwCKSDCP3VID1WP7+QjM6Vj0KOeI7J9uq
nRNoXgfBBqhjh+8TAuiMjUp9rStI56TGtKAbHuy5eMvd9mJ2cO66YZg2lcY8irkMOnQwXtAewWVG
tIDDOPrFbAhEeRThno6dPfqZJ3LPrU3Qa/dluE4R7xg+YVhZS++m94otjL4bfYYhFM1EBnB7fdZd
kCWaG1/DH/oo/NxY0a63garv4aoDv8pyrAUqXpWmJyBWOo52L+jL4NzyhiTedMb0OZRvsh6LB9P8
dOfguRgT5NUZgIK+Jnmhs7BoTb65z+NLMeEsRIMHxkIjlyqXG/JUDchb7btRGwf6nRCxTG/fkvWR
RsaPztjIsnOOdqe/tdQAT5UPTFchIduuSw8QNudQkpyaUvy1jJ8BFYmVU7f7Vk7OFp8kq5ipHteR
+Sm0Ori+6aYg+GFSKQOSUytZ9kBlLPKjsysV0U1in6zNFnbNpCOsjGzonGi5M2u4tGNMMoGOJNVB
jjgmRXplMtVfE+ARUZ9HytpLyH72FlvjCnobtBHH+BjGHHBco9YAVEY4L91zqEWAVFKIEJVl1JeB
d6VO9aSLlqhmF05I4cwbCekXHlA/rnMILFvNhuPhSVzLPl24Td+Z3QazXrLKqsqigzZBRWYFXHNa
H5p83Io5v83KGt1e9Vmz1oWGAV/V6/21lo8X8RR77X4Y0euTnhcgp8Uhk99KxWCQyQ8zBnqqOzns
mDnbO4X3FLcMaBWlkNm84breEbB1gof6KVpOB9Oqz3ZYT2sYxzjAe/j2YUZM5LSZ4e7RBy5/6uiW
69p9qEk9Wsc0irLQAgFoY5J07A4D/HjoYaXTn5M3JveSVcEyznMdIr0w+ngO94WKOYsFa4j1R2J/
+Gn8Qd0wiNOHEdzUNrMsDlDzmrnZ2+CqEvHRbjhyRk0Yn9ftndC5g4JBmZVWXhUbyCXog5RjgTlz
2JAqeEQFfYj08sNv6uNYjaQcts4pLMHMpkguQKyQ6aETVdS3+tFWimkWVWc91W5FhcpeyEvUKCOn
ePBjQQBoG+xS5jdMju65RtpI3CG9+nRNsqel4b5EPdQnlx+HEkWTinsKTKfE1N6TUCV65DZ5RBgt
fOJ1bIZ56CyHEGyWURc7BjVtRSPrtmldCGIjI25vY5CpXuagQXdof6azfCpsF2LHiJ9heJbww4Ny
/JWEGaSsZkJIb71rY01Xslj3afLR68a9Nw8bPeiPGOvf+twAm0YiO0HBoG1AnY0a7aNgGD/o6GJc
arl8OA4sVG5sk7Ipy4RjkLjVCkn+k+U6x0lkxyjBcySLFR2Wt6p2HgdWAUOV7nIGc0QqB9kjcYhI
AIq1PfgGAreIyKMoR264RnaIBQsiE0a6Jqruw48DLB4GODsgrpRt8meomfwfQ0nKZLrXwY+vWnpr
uD3lZvLFO2Xg2/hoF7SiLWLEmmurGbix6mQYzQOhtnRO8bjU761pn0NnAm7rUFYZy+cRRgoLKeyl
GfOyVqfuWeWfk30stZAznPAxMAbEa9p7aBMfTTi82T3w6tRg/liVAGdEealncdasW2g2LQyAkr+9
ytrbgHOKFK+iTjYhCGOA6RzYjAw7ByCychcTN8xw20MekGCDXLCTGNVJQQOWJFXUFn1RR3soY1ZB
YWo/Z9ZThhU/wB1VV3x8pgbdkhpFMXT8LaDDQegPnmgegpfz57fYx8HmhNZ8JAF8nQKV4YDGv2Vp
3bQOZIGaqnbnd1uz7dKNFZcIBqpPkna2qhWWIHlFSeprB7e7r+fCPoJzICUNt3CRTTAN1BHp7qXS
E+U+WcltEF+HmYxZlee7fA7LLe6NCwwxJqYUc8o6EbtEY+hFcetC5kRu0ZOVaMR9Aw9kfI+y+Eep
EmqS+OzFytIbUlQximHtT80JsmCHdoopzMEWNT1iPSRMBkNLWsBZ0RrKUrbgqtM60F56ChyR0Kyt
L1ljkmtdAWrqKFWF1XSlcVmZeQ1lhYy4NDectfSEfUQWaq7GomPiCYRCK9OfbhwNx1EHuFAECTyS
motjxLaPeJRom8Rxr5C1WaO/gomnUTAvKPB7pyLxmQORJNL1zlNk8CsPN65j/CzzX0D1rSc/pkPQ
QG80Qz09Y1/HauQ5wzGtohK4lo46K6cj2pEgTuQVcwyiUeGqbuOSmVbZp9ZOmtiB066iXG63x6im
+Fmj8QyaSNvGIXT9xhGHpm+6G+cyd790AWhmmCufu9zEtDEGnKtN1WYAHDmZerDStPtZ4HyXxHGx
pghitN7pKisD1dih900KDOiFDPMYNLaDOXboRNsM26OjcDNh+Qxm7LaJokeBB2EVp8lL1jZUnwb7
0jNoBUZt4koMbvXaBouG1NUkz+babaBqoLaw1m3v3MNaao4qzXLXZf17E0ePLdiblS0jxh00DUNl
Nltdygc/J0GpawNvA1MBWTKLyWMLNgwbOtdVKrhDCAr1u2bm6vSDAGyGTdqvZcXBrY2OwjGYrU1Q
PVrOgys0h0CaWvOQYX/i/+X/LtOgWJeMVe5slCgSiAOtKxC86QvJ5+LWjlwIL5yGLa5EiEVotAsE
NUAFibuHX2KSNy48ZHnURJiB5L+6SjNXlfkUZV59zAIWYU5QAJaJZgKECpfzGkZJH5MUk9dPIJ3l
znLQVjsTVL5yEButCH+KjijLwUAu01uorMQE0gREGJJs1tt1/0y1v9sMJGvK6TRaBXS8fiNN5Imz
5r7ZbnmZScokgBfOkgXTsZ9fS5klKzcoH0aP/5R+53swAXEkMeMF22v/ML3hgfhEZxMYsBuFQ0Eh
wjRLTla9Y1VRg/ksxOhubBrruyYCeNBMuljpyS61y/xgjPJAT58Ln4Bpu50MIszWsnkIKekkAHFW
XsoCToe9XwwhNnfvQVrhhWkBpX9IApQxM9JDrI3HNR5Ic2CtmdIMyygo0Ie4n8jIw3RLLV3qhLPw
5syOfhfTh4Om3tNDE5AQbT8rEfdmguGFTIPI3hP0fiOK5kcztJyxOcnqxI2PI2nCZBeN1N01Qn0c
1yNT0yLWVq0NLPRWOB/b4sUd6RwC+2HOpdefcw7rhdQDknwGRslM7+7McXihu4iTx0KR4CG06X7P
/CS9oyLqcgIdBN8yRIeCcy+xflrI+wmi+yhIa46Cu2oi7MowiUIOhitTd+m+hu226N27BpPfLLM1
6Vxbz40Qfsof0su2TSWfmeXZu6TzEUN515qbbiJInsFKR/TRd+2rcMKT+q7GQTNW2WdmrHucsnXQ
YGNQLafxZHBvTexhHyblOSoutVe+BuZ0O+juPdaHTRvu3bl/NU3viiMZQPUwJ5hyS16exzyF0cfC
12TsTYZImDWoMSpnmzNINa1an+gz2pCZpY4g408wVCYFvNFpfkxk+TpS6GitdDN6/VXhirM1VE+5
/civht9yPMKT2Hb0Q5oxuDhDd1HHqwMJmhbphX/yRid0s3Lvwlb+GARVrTkFZwH/j8IRMioFwtXC
QzgMB3LGU2TIDbcWhOSkJJVrYTVAiKb6zs27l9pv+LkldwDz3nT9ldYCxXHnWxeofmNVO9rZbykp
uqsqre9kcFcaypYTHxt/2rlxvi+ZFq+G2nlOOnOHp4RczvIauyE4lEyDHQykNxjucImO1AfhblQx
LLA8T59Hbfygq7jOC9muRRvdWl12r/vYjDGkH8YW21NO30BqRJNmZC6L3r7UJqqtLv6ochqucS18
ymTP1J4RuBrEbOHOwK+umxf3JrR/UNg651OPyBEvVkDYqh5E+3IwDxWr5GLeDAyPdncbueO25Rwh
YfU6sQ2iceNjl8aPZsrEW7N2czvtMykOYajtsJkTZkbXRZRIO0e6SiD3fSIvc6d7CCkCt8CLGHb3
ow0jk0HxyqySLZqRB3Xitxou5ZyqB/e0qr8Z4MbBXNk0lvdKjMi50YIbtFRb2fpPNNpfcWdtQFed
WWEzXNX6i4FTYaVPv0sVdDgW8m7ikl8ZbsTB6QdtTRDimanHVd3bR1Nv9oU0UEeGjybVB8H8pSrM
mzFJYISKn7Sv3+ToHwykT6vYLPbe8Ku0SyiJwZWtzYR8lRsE2ye/1d5nQ350BYm5pv9Ergmrrtz9
KFv3ccrcraaZR7etn+lj/piZK3bhD90J7yAr/s7q+Kkss13mZHf0nI9DMa+ziUYr+oqgTC86UN+q
xtBN4u/IpRzk76ZOH9i1Hko8uAkaaMowB6ho2Lp/Npp+3+TyreCq10px1cXpqymGt6GFdhQR/NBD
woTgejvTgiUJkfKmCc8p4wZE4igBQdi90w33GLKboyfTMm4rjonl+x+KAlkP8TqWzb4CsUUnzeX+
WRvFbTo+0l/6DCf/po7MG5lnP3JBM85LD3kcXSXzeOMD5rO08nq27DPasc8Ex2ST9WdH614tLiqX
GBSXjPZNQs800+9ymbzBPzvljUk9jwVu51A1t+SLozlXhGlsAOGuhIcaLRE3sRccrJ5mit4OF2sW
l8FsTu1s3WgFXmTAB5wKIA2yq84YHikuPTTcU1YzHZGK9NFoIuag4tRm9HQMXVG4TiGYuk6wfrpH
gKetIEwWlCLdrj0D4mX11TTb/IQ8/+JMJhwoIMEstKd4rU6W0CxuwwiKQLOLAYiuEupXjDMapRIJ
3C8sKVqBEyLaekI9IUiHRoofXew+PwRt+QgbZNtbQIErx0KSV29bXVzylnRs78FKhyNkWsQJVPgj
89WZSgs+AyUgb3rwXFWNGToqac1l7u3rdDJvwY29W2N8iBpCqYv5KqSLKmcFeJM/ii65J84tiOMQ
N7yHGP4HcZnHEZJApQk6KYYJcyi7D9f+PD4NRv1zwGbRyKtBytfYnt48iF5FFjzHPpccOei5Ldtf
k5lc21TBaYvshV7RxTSZTllNdRxbc5No0YGYxoLWGJ0NdDEQkM5DQC2uoBmdVddpPO/DjDkSI8bW
tThMAzwjD2f3Cs2NSQpfiRZbE/AIHgxtwq3uGU90t64DsHSoA06scQ6JnT/bPZf9MEd8+3zWKT8A
NjyURsPpR+HJsW+Z835OvB7igQ2CaTcaF7cm3S5v9pF1N87JC2jqB9dxwDgxVdc7yuXgHwVwzVTs
NC2mQA1+2DXs3+rfzSb3TreCc1zH1zEQl1VjItVR/2BhGw/Q3JINzKqrMerug5gsVsmZEidPZmHu
2r569taNMV87BglQ4QgjUMb9Pnd86Oz0n9WbxqJ+6byI5V7yacoYy0KBv8QUd11MSvsa6HJelQ8+
khK7mzdZEbyT7QFY03Lu9RmDMCzhmQUc1v+UyjCQd+nOz4oClTrkp2tyL8FruTZFESKaMrryAiiK
SYFZZhq8D8Igs4nbATk/jddfgtClTGgfw0FeJs27niLrSFzgPkULar/2HUXs6bEHSzcmEzzf7mIn
b5EqZQ7VZzr471Rbjy64WMXOciPvvYYB5pqHKMw/Q9u/DmP4rpNLQLcuf5J0dh+SzT50MYHdVHA6
C68nrRxN5ptpZogURbanhLdG7P2jpJu2IUn1kufVycgGfsqss7czd621V3raxqOtuk5bePo9sgE6
UOUatC9z28J8U0NmJMdXAFXlmu4PTFh5cf0Wa3iq1yecwAGI6hDVxLUzxbhM+v5Ual/Or/+Vf/43
5J9oLv/rHMUv+efmZ1a1/0n8yQf/iD8D91+27SPHwzrsOLarHJp/1J+Gbv8Lf5tv2aoxZroOduKy
QnH4f/+P7fwLGJJOQ8g3AR56Fr60P+pPmEy271B9dq3AoJjMp/4H8CXD8pT35G+mZj3gO0xdNzCt
BkpyqsTnf/PZBTAxWxCX2jklsQw6Yii2JdfIusNxgfArO0o8Dpzd8pUV6wSjOjwhUXidC+02n0KP
hjbU9JREIrsHeGH2xDsbB0IaptzmHh4Nt1G3yb1khutOAnzjU+nQsdFbJc1oHHC7SkEIjZRydeBM
qy6AHloV99LlVjzLfYSigMISgQtjua9r/9ZQVwfoV+doNQYzuy5U1ec3HawaCKkn+hc3A0QMpntM
8WyGyWI62yWzIjjnWGmunMzAHRp716TlWWvdzO6rNnm30plQQ25lmruqdXmf0f9ZEb3mbUUXg711
Kkqg+TY3R+fKYEUruen7Ba6PXit/x3m+1+3xDPu8FHA2ZXfbjQhczVxiEPUbMp+BlvPmJE8EIiz7
icwy1r/Zs+ZRXAQUh4Af2Fw2SISN1Payjp5gEJm/ZsOGuTCgWK3N+zpHr+46D+1ASdoSyjfWBRu/
0X60mP1EXf5sUUq1xUZO6dFIm2ZtWiFLzWreamPzZOgI2XUCw2duIA6CyLWbDHCz3GvN89qVMT7r
aX/dV1CaNIwwTsGfm/ErSFbraG76W/Qu1VqYLHFFEh8yguUpCreUxf0ZobDRZVczc9+1T9wQEbjJ
T5YcxOhOCWU/P2P+f5tFzoVu64PdRTuX79hlikTSJUmzGWhCmxYI/6iPslUKOiRUcQyJM743RXal
kcLBFDZPdrAagMsJ95eO12UQ+XBq+REmUY3304gCduqzbfDuZ8lZEw0J2F34SIr4LdSRtRkm2AeS
/ujohET4Y+0dDTtjSpCB1TUAaMV5/NRZg3+Im/Y6EyRLCtzDlQ+nJ867gzE72a73mNk7Uu4kB3PV
S9iuU2q8FPlobVxr6dNkVy7uwZ3RrIWNWiemvuDI+MbqDcHMhltV3JevhS9eSc6eyHZ8tr3sRRBx
vUbh069Q/TxnZflr6mG4lNcmccF+Rt+ntmeTlYOHqGvcibZ6qAb3fi78Y0WQ8moSw6mJ9I10yf21
ovDWBfNsljceaJyNQZ909qoRVs7BmQMmHFbTbXVuqVaVndtRIZlaC5TTXxvpJvamKhWg248CRU8r
uaCH6ZUmJXwqeqR++0nLCS2DD6VszhHKTnXxJASHCOnqlnYflHf7rVYFoDZGd1Yia9mIHD1zb93l
bQ9SStdYcVE6r/sm3UAFJXqbWa7T0ojC/YlmAgErhu35a+/7Oa1mUUpbJPdLuApsOhX8uOwtEZBq
MN6Otv/650U66Jw9BTrkzv7e12bhbArQc39e+9vXFdyLbQH0VZigX8ahNQ6cmF+PsoafaWsk9OIt
U0HfxpAmSV140CKdNljbTJZOfpf88nSWqaLDbnKQEdKeiVJwQVKNl4RQT1I126cVSJyjSpyMZvIX
l73BErfTlFEj/+up5fm0MW+SkaTU7/ezlvnzyYl7yYbA72KlVW51Mn0iKoU174vZM/dNYqYg3dVz
utosb1k2ZRQ6x4guqvrQ9yeXdyXYQPEnV9RPgIJ8ffLrm9rl+5Y39Ul6HwU9lsOGs9vpqwfZ0SvI
ysR+HArtPE17MYBrY9nv0fdguPGtN8om4UxvJqgTf19XXn1rqMnh0I72Gd3Xvqvb9Ez0wCOMuua6
M2Pz4BrlzRLehUgkol1TJkeYIyXTLvRN8080qfeotKmjUiakLrazCuVhqiHkF4SXjlP/SFRdtS37
yl2F3qwhK8v9U+OZ9cGMqiep5LaQ24HbCCTPKYHVeZJu27g9dzN1H8oO/kQ4XTi/MmFn+ae9zZYP
A1tr5v04pu1NlcljZurVSczyZy0N76DhejwUU/VujxYlOqeOD7Hs/aeEkPbC9bIDijd3K4jTJR42
equn7rOMO3nvKuKhCcbTovvqaZh75rJLTnNV3nbhCMUWTj3lvWxbTPF9kcbhTpMuVtHYVSRm/bVv
WbRkUe0DC+OGK41uE390grAFM75rOLt2A8QbVL21PBkl4pip7OpNGLXZhlIilzGWqz5CFW6Pdbx3
0WMvKXOpwyUWNxgIDstjv1+nKq0SFoNeHBb50rJBXH/pe9r/zCaK07iEL7YtwcFb31YVph77nS0l
V6Tn9cYxT0/uGKgqg2+Vp5nsdjRxASIhlUy4bELBuZkScvPnyeXxJHRzL8CGxCN9pfWSv7pscCD7
vaBPSQapKyfyJkAwu5pWHgVtmBM9m/rU/LW3PPf90JvFM3kEyMg8vsNS2WxTyd19NZUDuFgzwx/u
hZSYQEUvr9qiShEpwXcq2gQKrGvIlSin5Jh3eX1aNg6JR6jx1OMlfs+3nBfX7f3tlHT1yWFWYBLX
cDRqYmgpArQn+iccmL8eYjgvlHOiR3fu9jTJVajm1y4LuwaCFo+1gYDWNBO/7GiWxIyyvE/5PTkj
VRRrCMV2nRP+dBhmf90q+RUZHRCY0h7Akzquc6EGx1jtOoJol9oNdstRjtN5wy8sDr2KJvw+yv/I
IV1eyKfsE0kCgpi/YkiXAM7lRFj2vjcz1ox1K4DlL8d9Cd9cNktA6fKcKDxmL2HjRrvCrZ+Wc8E2
ZnQCy67BvIFyiSZfaYA7WzR44qgn7xLRySnUQwSKUUkjdfkd1U80q02LcWPblTRqlofLZvm9o1Qa
e2dsscTrzel7o+n8xN8Pl73ludl9q6u0PfrtQOto+U2X023ZQzfqotbCmLScb9+b73Pw+0QEcnHU
ubD2vaYrgnbuX7KSxERfZRUumyUy0VlyapfHQ6LCAJL6c1Bhh1/H7usahfxOv17dERO4Agczwzj0
14HzIo1kp393DJF4MoMnT3Q5QOQteCAZl+3XvpOKX14KZGw5MN+HaDli/3jOI5CIjN2Sipq6hJer
dckVdZdjtzxeXiEFFd4wjVZDpU1+XbyN5BdYHsvUU3QM5EBHpn2rpEROtVoumeVSilWg8LL3/ZwR
GZiATbreEUHAWF2UC3bteBIAnjEg8Go0hgP12tcb1HNVBE+2d8jfoE0iTzgiSKz9a+8fz2lNHW2w
GNsr2/dJWk1YOey8PKGyC1ztHBCvYC4DR89KZ9mDF0UqSdD8WA6hoQaU7yNa2CFj2vJYJKV7kKn2
dQkul2Ql41jfRpHBSOlk/pY2Y3RoDJ9D8zXO3gTK07/sW65nUV1K6VlpNXnBklqPIUmAXS5Tl2rh
nw+hbrtDcg+aUcUTljWZ6qvlal02oc89f9XUONqzjt78khAcODafXo703x6D56SpmoPURhfDOfd1
hBPB/U8ddX15suhbDW1kuvtHSOvy0FEp2stmOfTLcyEhQ2FZB4fv4TIPZySgy8j5tcv3v5VBhDUj
k/YuUDeZQv0x7pQhPPOXP2FcAiS/XiNuheQf9Y7RYH50WHaXl5iH/fns8jAydSQGUK/eeyHi+D1s
s2IfqT+px3F3Wva+N//uuVLDarP6fg80FX6af/cVI2uVLSTh38vX5MvniC3BQG8l+7997N999h/P
ZfGM1UxanI7q/7q8qufeT2/ArL08qsZ27UrScIym/TAGdTsqDS4fAn7+bHrJ3en7uQHjF/NFXdvp
dAb345CfC60r9parjsXysWgir5x6Il+zfHh58h9fszz822eCyds6qQX+nz8+bqwXIzapLqt/++vr
vt7bC5iGK59fw7D6bL+8vmxc9f/9erWf7ZVecKJotmCYoDTKdNfQSWtCEj4cpSumbU/CQHPojYxa
PmDpUxIDFjTLcj+raxTCpjiNy81dWCmjDn5z4LQPlZobaCmzhHqZJZBKyiEMi9dGh50SVn15wmMR
7nwx0LSJ1ABnoh8qkrC8mrSwWTHIlCc0NX82y0N/GXmXJ+nWGwwXdIcTdbf92izD9rIrWotTyJ/a
O8y60Dqs7qOwBfQLNXQsvjZP3RaWh/ZyR0jLJ98DJ43csCL4iZEHp0bJzxai8+NvWZ5a/qBlE6WG
C/ci37eBM4qDVJMBIj6bU6JujfAjYyDM3AIjNbfQuDEoOSy7iOKgSo7lRH53wtgXq1kKbi9JMi17
si3iU8eJqAZQJ9ffHMAc2652GIjVZtkzSKvGs9odWjX0juqty17j2tSbSePu1OCcqKE9G0xOQUON
2MvjwSazDPEHTgZHrw6Jmk6BREPhZzo2o2T42vbzMK+JieaOOHI6fO0R2U6CJ6JZa8a3qv5OQI7N
adnDuIEAbu6u09qhlm+qJgYXkPrDl43b0eUqQ9A7Qk0qqOTyd+tqQlGxlsf4EWszDsSwIICUZdwQ
a7uYCuCeRKQINbK6Gictuq2datwtJ05gkGmJbJvxdNkNEZCqbt9VHUTzcXac4qRTz5rWy26not9L
at77EhGppW7qg7qXL3scI+4L308SEK5tuqZGBqP+iO9N4afefpYeRfT/97yjzqA2QoLSSvKghO00
u1HT7pZv69WUYtn73kTqTIWc+tIVkb9dvihf7l3LrjsW/PA2mHWr6R1o5CzGzsRBdIeYTqmj5uDL
pl5ONSfeWCmWOD3TOMDLC1qFbMFv65+hOjTL2eYHBXaw5TGaaXZj3DQcXOsnGfTnckmXX06+ZQNs
HLJcUUa/KfbVWzhfOl+N/2tGw3WsBUnVQTSMJ123yVr9fkyDdzhkZGeFMGxOaUrqaOUrB65RI+di
6smzSZLwn3PKX2VZk6EcTP0JAAt1dvXwPz1HIq2GsXtdDFe9WVaXGpn1TRc29kqCOMl1CkU9TAf4
hru5IGmqdbWH3sd7keiht4tN1137QVXuvRJtFsgaxXCdk22j+/OtUdwTpeIdbCIdclE/CDn7ZyT9
j7MdhgeZIA5sLfeNlLX4Sjmdm2qGQNgZ1VUeHUToXzPdTq+7SbfOo4GoLYUkDWt/iyCpJdUM56iP
9olq7rOPwPyY9WQkIuS8T9G/UIVprVWve6cho1A5pn14aML5Lgtha9fSgwA79Fe95YaHoVazhcHZ
4bIdN+TpXncey49JpvXB9ZCuaAOy2mCUtGZkflOGhrbF0FvubeJT6Zm73RHV9IGURdpytQPvhnhx
Mqw0SsHTy2AF1nrwBlKGYBetDI1gbhMr1xFiy4XKVn1uUqS+y16X1Z8EVfY7p5bAg+NlkltYWNNH
YCPUOdezUHK3jlwBrHTGqYw8h9wvFI5Obic3eU48kMFqfEcKOFZ3dCqWXR1SusiHEkX93Hs0kjB/
E6zlQ5mG/U/AAkaZUh/2UY5Qnx7VOjYbVQaJ5MahabNuvHE3WVF3ZfqKbyY6gvhsMyUMMkEf5/vX
FoD2nUcjm5RDJOUpYgtf3DlCe8wDq937HgKhlkJqYdFqT6qzFZjDllLrvsvpidNtkyt8UcXGGoOt
HfYfRNeU1USgOa3LTR1ajw7yj+tQJOnBdqanUTdxNqQA5UblARDx7JOB2f2ooOFiX4Ik31BZn1L9
3ZUUccv+A8UaKUuzToU/OMwjWfCW212X0kY1Yim+v6VTCc7T+9o1mj1OPOhgygwNXFm/kzY3y6HM
N7NO+iZsxXrnc6cg/mlc9W1EpG3gkJdTReuxxiriaFAONHTknhOJVaVP1i4rqvkqmqJu5TL131mw
jY9iNqd1MUa0Z1EKk4gA0tFiCns1a+mnbpAE2jHtw8NQqlamAOJTVNeWpaWUmviHhQO0Mp+M+AYN
8cRc1sNIalX+pu1oZiR+/dk6ar5p0efMWGBiKq42XSa52ZsRd/OW0EdzLPaJ1baHCHFRiBN9Y1WY
XkJiDomECja0m4d1Kf1LqBfnAGwxBLj2oOeiOGZZ/S5Qn6wrw/pDPPvf7t3/r3sHvQVW6n/dvXv8
D8rOa7l1JduyX4QK+AReCdBLIuXNC0IW3gMJ8/V3gLvrqO7uio7oFwadaEQgzVpzjvk9vrf/i9ny
5y/+3bYz/mWpDmiDP4QVQrf+o21n/8s2UJCp8Fou2JZ/2nYGzT7XNolrQHWqXXpz/27b6da/qOyA
EDZVSrGX+JX/j7adZVp/IQs1jYUNMS5CBy0DFOoCdfmPtp0KXl3WZYnQP2nkzm7lfS1bpoAw50QR
9rXtIlfQAzzMhGat3HnCDODiHuP0mniKnjEkknGOupOgJae5Qw78jkuEBAJV7CrqD5EqH1wTORLt
qdvKcu6pgl+hlvNJfLXIe4LHVMzmY6rYZAOpentFU+G9QIyuQFipAXmMMaouTSBr1A5aguWtr5g1
nGyDl+95LrBsm1FxxfybMNNbtzW+ClyUDpmWZLf37hivlBqFeo91s2jn7eCQfD52MP9JIAjn2WuU
T5xttJJSXayGRtDVoxwsNJ2oNmIRMQisZ7FHnQ1VCjbLmjzRba/1T0sQ1Ewvni9WbBUlfmhdO2JS
MVcDIjJKRvAIh3gkeiacaCDlGydo32qHpJnGvOovknc92mMPIuTXGASQeOoIBN8d4qzOj+Wg8AF0
2h+VDPVr3GDqUSTOn1uUVPXry/1aYxtQ5vHPC1O7mSf+z7CxcMqDCuFbmO0Vrdrx2CqGDbVg1nzd
dpVTQTzrGX18eC5rheDCYb6agYOtm6wbkTcTbBDOFuuVHLH15WZfBvV5IhJXjYnF06cIiRaleSFb
/VAKaa6sXEY0/YLnMCiUE3K7atOHsfSE4gSnywWqQeVU6eW9ND5ydyTobRYdHp/MRrgTlhhZc0qx
Zs59alOjr+NXTmIlwTmR48Ga07b0SXw2kAHqGhySQgBt5vD2iNV2rsiRFVfNhAxbGaujJUdxhSqj
IX4uqPyYgPPz2Ij4Jib4OifQ3qHU1vdeo0LZIr/+7GJtvbZTXHOgSKPtFMat3wuruy8ay7zV1Bsq
1ACLmkdVKblQ30JjDu4vN3SWveZQyjO0/ZU2JPajzJ3VxYXP/jk7GqqkKm23yctcofCcVBjaSWu8
jGU7PQRG9yRZ1H8kA52GcTbNW4lE6QB4ekTTrg4eoT/9ceKYpgOnfNe2wgE8Vjey1kywj6TWqWzT
Di6+sQfdNmD50kSw1QHmRqPf4zubvpya7I+h6vHRw0rTsL+9lgOneOaS9GIi8gL9fBfRXXkj6449
jlY6TNQWUDBVRJt2sN2VU0iyDBKsOTW/8y0eB+nFqWO9OXO4r2QafEi9I60BSsfYDY+tKOddBNV0
47RG+5LOYJEDWz+RTgpJeQBUNCoWcKdpCJ/wdeAAQra6dkZSyfLUYC9vhSrx3zzqDvpWoyvnJaZw
WGP307NotecpVcpzaxpUzBqUBU5gIWVuW/mVvytaFdylFDKggNTHLJfuTTviUgs1291mY+zA7NBj
D0l89RDZCIMS3jprWT2S3yIhIDTtwZb6o6ub4E6z8D1XsMU2oTmfS02drqM0YpbOR6KfONmOdWWI
w0jKNAOFO96XyjDeF7q+6y1APkNbyA2ReeM9GRDo8eJJW1+egWbOxalAm5dtgkdxcrpNWdHdWmY3
wK2OD7938VumLFnjY2zbUBLGonrG2JBvZ6dUMHNyc5oIXkNvwafKsW4OMnuGYXIiqqa9teY+fZxg
INnp8GbXkPNY0hcPbZHdxEUbni63xnAgiyVieZ9yTlBTch4YgSDL5FN4NcWp+pyrIQIBy3ogOKo/
N5b7xFoZzZGdITbUs9uOvUYxtJACbKyI7PHza7MZic4Bnk56S7JxMAOmq4oO1jHQH0zdYIsUO2JT
isC6r0zCMKcsqL8jl5VUwg6ghm5tK5XLehlsacGG7sTvB6NbymgrSPtG0Vs+habS3iuFlgPLVVWf
5IxqI2gd7yrbOIWqjL8cRzs5map8jpteI2pAhNOzYhbWAaQ6vYzlpl/KyPSbvtb3TWuix+WoyiIt
fTbhvx7FbCH6ynPnBcUdBjkOL4LMYe8gSS9fQM4Yonlh3xgcKaTXnlZ1P1LhfNJt7VQNuXyyFXhj
aqzl+0YGqO7clpV9qASoqa3FNAZ3O+iE8B1Zm+dmagtPqpzCdeEQSU6wKP7HJtjZZlQ9CbRbXo5w
4DjGxU1QVi5coT73olCEBz5y8iisrFpF2fSiBwtd0Azj+1wt+1tH5qjd1ei+HkzG6gDMNpCi7EpP
uqu0duQZu6vCaZ70z42lbGC4Uf0FwfM4tgR/m6KATFHH6PqaOqWBxTe6PApXUKQKK4J83oehCjnW
Fs18tuz+Vgtn3PaX+5ab+HdKAnvUJxAA3bWzXFyuDQWfBxpptO5GhLOj0CU6Aq7hZg09OFnEHUcB
luWQ2XcsGJ7UprV9h5jWVazrlZ8g+13lQC7OmTbsRNr+UL7Ttq7scX2buD6orTEN2hmdjCDcaBDh
WN2bJsePszPC3PU48LGH1a+GrQ37NA53Uab2+7yMEdkmTOwDMat6I4KrCj0KybPJjX4glv2cK11+
qzDKLtBhbaPY39rMgshkUtjm6jxhImrro1z0GHas3g9BnHhaEmi72QhsXziNuynTam8Y9Wvo5lt4
JmS5y3TYWUPzwSA8E9SquKdwAlaAPve5po9+Lc3x3YQWavYkl4PjQ3iT2sKrpvtY4p7SJWp5dg+8
LRwJME7dwRCfYkoe5gT41JR6gxIBnG3GW4LPQq7UP2wtPGJNVb+21Y5cc+2sdOACDF1+GeO0z8BO
rnI8JwjciXUrTfbf1ILY25qIt9x8hefMYiLN9I2wxxowMHlgUZT4lVt9hi3prZytT1gLZrSq8M0N
Qj/CfO3G7pNR659arlx3Qr1R1GD0evPVqaLtoDm3fUlZJ8kGOFOglesaNUoc249h3z6lwtq2NnyT
useUVk3fadXaKytTvL4bn62g+qQ7Lz0XFSxLDWEMGnZ41ccyC9A2ug1nAnetjTqoZKXK4K0E3LUq
vugYczB3PXE5FXKxPpCe2mh4s2F9DIigrcxqPRmHn3pKBJGaW7eVuwJD8RknzctsWj7eGPjUpBAP
cU6ObHaoF43vbGnPZafeBwKBWO+69CA5n9SfAaLGMD0Fk7Gu9NSvQtjJunIgYusUzMqhQUbE0YSv
FTmZPI+t4zlNTlshUu6kobwvEi81VPeoQP1EsXeTKHcpI/HK0ccHWJDgTZQKX+eSjosYgNb17EFQ
xDmV3S1ZL3o85/4MQYoqWu1z9iNidexPG5P7xtE5JZtkX+tWu1oMlOMAodE27Ks6BdNg1lgUYN65
zPVQ4Kr6VIfIjZqovWL9hIe6XIkoIJuWECe9GFw/M4fWpzZCHULHRRTU28gVJxJF0U8b1F+K4KjX
XFuW3TGuw3UevuAlKG4yV75CODgCpPksEIxvW2V6UDkf/a4ZSF0Xxi7X56uhIk7HqjkRkSjSOifw
oHBhG09QhYwkLbwOxvziLIEY0d9PaX7MVXx+haM23rSE0JAjv+FQZ3fvQEWbQ/VJLY2bVBXFanSN
eF1byetcG+z5IdN2rUPOMaKO2dXxHLfyqc2NVwoT1Hg06zVsshujD4CuoR0j9Ou7NjlHDKX+lFU8
rNq+RS/3KHL3TTjaR+J8MQOcgwbgg1HhfgZLxOb+x8mnD9PWr/QOgwyBTw3ks/6ctkSWkZjjxwqU
H8MhDtr8ljjAp7i+MqvvFsefl5f5lVlEewsl9OLh/YzIpYSIALDXqt41BDrAiyamrwnbGnORjKs3
BHh4Hmtn61jjroyiaxbML9ogn8PeQkFp3ziVe5thj8KAv9Abxlfs2tcljU4TvSdLI4wWTfRFBR9Q
GgcgbqMAOH+7kX1CnHBln5rURgEzrUMLUQHtSJH5pdOegyLlpGwKDpKZ+rhhcEsZzoqWnJPKfLNU
gGPMv7YCg6Qc53Ij2x4pMxxqaUDWAzmmJn7S5Gcpg2rbzwJIDC6EJs9Pod0zZEVkCwO/UPooBL4b
+ZXzZqbIQup5/u6dAa8xpb7WxlORYP4MiA6TMb7W2U53xhCf2kyHGqTJswMDDQ09VoJ+Xyoi2ZhS
q70M/V4xxtd9LTESdZq2tePQ18xa3U01bh6lJAKEQqQpRqpnII1u2O9jgK4a1hulzmqJ/bHm8D9w
weEBc0cE6LbRWTSEi5Qk9U4tIiFiganQbwL0wZ/hXXLv9MY9Fsb4IS2N5yBgag/bSvEVcrukRZoy
q6x2b7kcUoXbj7uZGBaz7uiSmfCr4EFir51w5kAzanycsRFhE8N1WyfqnZI9xLT1VrpVmX5mIFjt
JRCjGjLExGiCkX/yazc+mFME0M12Aq+WibVVRidi7Lafoi4u15ZTnEQ6JRu5GOmoRx9TfrWjwjdt
u2g/GTJcV2p2UpRB92vLOQ2D06LhWwJnXOSOZuP6SOZm32Hox14zvtmN6PfsE/cWpg6oHnjScfa9
xkmpH5qcXXzRqrj1m4aTXAEu5qLpwweRsCCeNpDm6peWVnXXoJVh43+f5rGEpGG/64YxeGHJ2PdG
gdD0nMicd53Dvtnmx1/Vhoq8KRa30RRs2NY6Xt04d3TB2Uw0xpOq20yXTYZiH5UGzo8TTLrbKWCA
p1B93faKXBdJ4FClA4moIvN1u4ODg3NVVJPy2NKfUaQbE7dK7GSGgBkL6vVQqD9oTAmv7GJQ+Gke
rrXaZGMdAoTvaco1Nv1GSsdLt/Kf25c7Ddd+TvVZrC/3DzmNPpQk//fzLg8nanxgN0bW5/J6DdiT
MqYY8ddLXh5UA1aE5qheXV7yctdQSx/Z6yLIZaINjLA40vNusTQhY8JU2RrWfmjKm2SikFQM31HO
Yrab1BeCEK9j8h0B/+hKty/b7mSSZuRQ9iEkQ66K3n6xYvmRVvO3SKbv2kAU008BIQvG3hiG7zlF
c1OW0RJYdswjr3Y7eDj50gKCsAEnUP+eoLClTuQ3lXZdTjFGu695LsUmg36BREO7qiv8u3GBFaI3
VE9g3/dahwDXHFw4Zggu5ESz93JtzmCbyKEWnt6ja+kHFSEMD14uoq7LN6ANHusUrZdEqpxHsHrg
Ru7kYNZsVwVJrf0I+rVzgUzAqVNNtLXakuBX62i78cPR+bzcrtjjH6oeQ3Z2W+LY2pKLQOJXC/Ul
oJo0YWg6pHYGpMpidTbr+XNmztFmFsjd6llDDhslb7NDaVkaoY43yND+XOj/XLOp/7GUCjmJRxBH
jtTT/TRQUdeT+2whCbWYy4T1pdvU4NT7Tg+faEEe2zT34SVeu1bzCdfvUcTjDmCFpY83ue0PaX5F
J2atK8XB1GDpJfO1oQ0lgGT9KlRqAoiUld6rZOLKLR5o9jN+BhYu4Nhgk7LI02Ej0URsK30N0TFF
13p7YYxNKChtse5c5a3WQmYGUSBcdb8IINnHhEsuSwQLV/+qCXzhZre9Zh1FgUeuvsWPdF0VYMBg
8yDKoPuCuB34CbU/lvhkiGDRrPvoTSMrwqg7zqU5lIvIm2pK01FsUM9O4dZ+dFekerAz+uHGJc6K
JF4WUtlmbs0j9EEb5GaqVFemmuBXQ//b1xrzvn7Sg+SULgSWMemJzoX4INlQr5Q45WsKjuCizh7K
nsJlmR0sdlFO9jBNJhtDPXjWFLnFV8f+gnajfjJFAwIp6z4Ch75WkwQWCQ7ZWU/2htppK9OoftIK
lFymHByShY5614N5pCLgIFuTo1veVAz8q5FVi+WUe70Yp1VWyWqPC389OhXYmf6qzoPHsrJVn87m
KakFPYTqNJmFs23M1ykI7qERL4706FAm597CcNW1lfAiK7JYN2roLbttXhAWkbbJZijz56AnsVcz
LC+LIyqsUfxQmds+F4ikME5TpKL54cCCqBrILBD5HBf7bmPjYmjN6ZH2N+OIbFBJ1a8RZQdnhuLp
QMpu2k+zFIfOTOt1EiefSZk7PoVbKpPT4OvDNdHGb2PQNwej5eAswgZgR7WD+RlBoiUOjiSLr2ky
+pvYZPVIO2lMmcYyx31OCCWC7tI/JDAlhN3Tiy6GlzqLsVVl34PdPmvmtE3Il+igYq9wZJcbSxeM
DMGwz+f7TG901F+9QgAk9BRVQU9B7IEZIXedeh3ziXVUY/zP8V1Ozl+IXbjoplsZVspe614Iw9gp
3XMv4oMRVdjC6r2amXdJgVVYFdrNgFDRQx7fepBSfxrFwLUcrDEInMoaqnUeXGdodFczCTHUULCr
yu96xp6WnAEvPWdoOPyiwo6oFraxGWxGNMvqNnKIrlwZhK99VX5qdro3WuVqNPtTED7RIrwFnfmD
MK/2Kie41dzR9UOWIshT7+tWfTat5Ahj7z7UMYtkA3N0epxrgLC0+nK4FuAi39N6gmkQ0+srDUgz
Xdq/RqYbbavZ/AgSGxcktngvt8qHKErv87n6iRgo9Ln+AWLlqUF3S+beoxDaFTxTQQnzg7Cpj4BB
QdPyH8fVrrseea0Qb1NSvfVQFBin/NYs8JiU1P6lVuabAaavIPkabdNKf23MMdm58/zQOtp9Vntm
YOJDUB5LdbjNHOetgjbltTGu+gHdCh9wvobovnOnxz7vnE04lYdiWapCD/7plG6r6ojQjcBAWxq/
96F2Mt0ZbxHwFW0qNuUsNqicIPjM4TVT34Zq222m4Ym3PnWmsCroIazqr4Z207N6s6eCzOwBmlV4
C7HizjZZlM1UilHFOFZNEnF6Nsth4KsopxEaXWsZgOvM61jDzhMb4r5O7MRrpr2Fe5KKr0N1Wnsd
VPcuomUZOrG+FqwN1QXDM9Q6PO6Mrwu5kf82jF1Pn1hBZ2s7ZMEzl+Pt8i/u8+rBzci1h9LPUj7a
6F30CbG7WBwzLHP4CtFrMoPLpQMPEpFk6jZxH/VRux5sbhTAUJsZ+YINnG9vZfnZiT9la03XZhy5
K8tSXrI4ezUwa7K1wow0p09NiKpxeBwKOs92Hp8uJ1KXcehXPyw+HvMYiBKx3n7SqezRnHNtwz8a
Jpdqu6LrnsCTT+1MWU3q+CxsvpQesGZX4FtQkWKaTOdrXWNfRA+V9hivJQH4csQwo9eeTrdrG/Xq
RxAheEujczxoH5lwGOTd+hxqHec99PCprDgrdf6BTUIFe9lul2DV1DLUruyKPr2Wujf8+ntZFDEu
NsohykhKcmhSNlqk6KFDdh9zh4dRD4OX9QiW8m20EBUI7TGIKHDI4Yc17lOf3WO2KjfxhM5kAL7L
sYW0xQAxR9uJeSV2UO6APmMdOeGPA/jApu/HGmx1TZAAQbzTXVjx/qDw+03Vm0youv6BApwwGlQr
kxVcW33/OGSI0Fu1JofdpQMO7R/YyJEwO2j0NhttWBirvJ8sSq6sS1uKT6qziqRG022GiF+XmyjT
aR0WYUKFTnudtfd8SJ4mWjCrPA2oMywjZE1owSjfbQPhkjNEcM2lduVkrEMzB188h0qzGkurYxwl
NzhgbpVjQd1dB1ULWXBi/hFeDTWdttfG7nGiERaOiy7DvE2BG88QPHK/6iKgDlF4FkpEvt5EiLAZ
wpHqImczZEJbkXMARhzZfds0kDvc5xmZlDF0n33tmBCp5olzLjyJzL1tdaqknXHf1eNzZbg3MqSX
kdXKCxVbSy0gzEZlscsVSpQ2BFS9YEKL4+kjjqZdPMNSYpv3MxNXQ6wUe1b6fN5EJACULyaCwU3W
1NfdfRB/ULYXnEKIGUzgsob+2i7VFKaNr9FR12Yu+OGiNCUgiBRuTdyt7LaTaH7Kp8js12XHB5CR
irG8oao8u/0al3NIaITj9y6HuFYu3U0J/6DOjW1tSmvTae4ny5vHkDRoVkKKH/YzmQDZ9DNG3WdO
qEMXC9aubqwDK7fZQAYbMpvKG63rnzSX/VPfngg24uc9gigj4rkcTkoZGX4vaQS3PUl9Tfoo4K2t
Ip/FUk+2pF2PR6kCfsnCUruKcthTSRhETyqRgpRBQndNhy2nQP5uzjZIIQnHNpDXxWjGvunASejI
KFjN7YbhefKthe5LDwoHuouvYnxQ0+pahIx5bskGLY2mvXCrd1OnnRSF+y4fKWLJb6dSITSxb9IS
fYW29xE8zLSJa5UqfJRsLLvaF4TSExJA6EjZfhdKbWGTMTaEyv1o1ZPW0ZdG50ExL44/quPY5ni2
JEYowARWcrJzGBTp5Hz3rUP9n74e6QZwp5YRIDdpQQ/w3qd8k9d5s5IyRzBdqAvMKWZR7uLO4T/e
hPKdYNsYOc7a1Qho7oye/OoSRl4rbtnQPkTB8A6BUqymzlkboIK3nWq8NrmYtkHXh54cCZzPqG9p
MbyzaDTTtdbjvps0+DJgyAMVsr7DyGcoACNw3skxMimqw3amm7LWA6Z0luyoPAWSw6qxWYJmzg6H
0mECsu3nEhqFbX8NpsoORpCi3RPUBhPF9hMbXLxsk6+alpk3FMmDgPe50qkEeA0AtxVAtIZ31ukI
+JI2F6jM9s2CIbAaDRbGMI3WrnBiT2vmp1AhezbvUW8ODqI3u3Amv1fHz15wlwXcwgEM4jnjIaTz
4lMY497xrrN6SNwRMoOoPBJht6uAX60C/O+epjVQTBHtVLoiPUrud1PrBv6kzXj06qJb646d+0Os
LqICFpPWcyCMW3MMAV7EVAkdzQHHVLyWYUw0yFOfQH6KyL7aZTLQjkazRShUb8AGsrZ9EJUuCEpX
p0M+o1fryEegrQ+uJuNMpvNk7BKhEMsSmuomAPyx6UcmmcpuJuYf7Ttm8+dFROpFrrVpSsjIyeKv
zfbpNF1FQzvs8mzGamva+4FsDEbDZs9a+rbsafYkQ3QNd7/axxl8oRRtlJqp+zDTQCg4LENsAh8E
/qeRZI+t0qdozIx4U7QsEcwlfh0NNBNM13iJzYZ8bpWXshGHuA7STVX5bV0egbSOnhpSUFlA9Gtz
IhZDLpG4QQq/VJZEB07d9IFQdb7OVOnTPct8Nb+Lw5FsS1gLQZ+ONGk5MRC9lmWSXhVBfB/0AwsP
lOaUZxfrqgXeWFN2cZRuErqTq67p79jHbnpVdddaQqeWsIGM0PZyO8eHVi/OVkFjoWKfvVKc7G6Q
ofscILIljqKylC+qc/D47S2AaU+bmGaIJDgFuiN9JZHxlvd7j2TFqAmqsBMg+UasWhtDFh+gMv2y
TUJ/jgRjrGJ0a9IzmV+SG6vQD0yhd5Ww9xIJpm91fcRsAmossVlvBraJeVf0FNvEJ/ofomn7fEnb
Sxw0eQndHlSepR7QdKDiM9CPDIX2UShhe+wr5VRD7Y2EeHQm9GJBkJEQlsAjzTYVX2kXlmG0Z1ty
xBQPICKkHII0Yo/x20NyNHuJmp+nfr4yRJz5NHdWatee8yal1YELV8NuwuyAC1cgo6O5xI6pEfOa
GIp7wykMrw7hW2A/B50WhLQSFeOxdss7GXU9246ILac0HuOg3szmIiOk6bjHr4zr3R0wtLvVRm3J
ewgIRs6UG1Pp0KjqFAxS5QZRAcqPxV44S+oS7OEQ78SIfmflvY6SR+eFgv4xU54Gc9obGM/8IbRs
T3eZetRvYwCG0rUZlmd8LtSC6Dj07yqbL7tCIYS84VZKWOZuyi85GyMrVycnHdkG/0o3+lnqDu23
wthMc1UjbpmxgFe3ckJKGIUuQLcczodR2g51JOeGsFwCnFRWe3oRXRPEKW6UVMBSthBBGSmltf6V
WIR4O8HK4TAPKFRcYwp6pTrITqQDEWvrBP32sOg7B1QH6Tp0PsybTPbeADMBX8xO5Dk5ETSXFa+2
JUwynUo20+0RbbXmVa38sEuTlGyzLnxDvjC2V/QntS+tdWovEQmea0N11rnbX+dbJ5D+0ET40oqW
PS/r37SXWzcDxVOzjO1jtlQU5WsDOSU9y8JnT+d6i8KYSEVGbAvxdCMpfBO3wPwckMJlFLAJkjA/
jpUm8eDXECLrfGeK9ifUEspc6Q9Bog55AazxpG2s7To+gAtHF4EyNTI/png4uZZy0LWEVC8sQ04s
H7syuU+WRONoSPDJDo8T30aX3dsUv3dWh2ENHco6UnU/skVBrEWRrUsyMtezHJafKbnrDJyHOfof
TevP8LRJn4EmaRr5fWqOHZJT0GWyFMjWy/RLj+jyqHb5EMB1QDbx2tN+x6fOQOTWUFqSaMdKWhWz
2GUhmmt4gT80qp5mCb6c3Z1J1XYVhP2T0MbrhUG+CSbKdYPMVWiKOWjx7N0mtJWRUz8iKP8K7IIV
LWt/1rfOA/GpEXLnTZkMmLXrG9ddIENxBAsh7NcBRVxI4Xq7ddL2KwXozeaTFXCmko/W1+YRham7
zrt0UwslOGSafo9yFPBoSqNQRfIbBc80ppoNxQp+m26JHYX0krZVgwt08k0qGl48Ep3uiI4sBKYl
JxoZ991Dwjzu9VmyrXLZIqyesUGzn6yIQMEy337TioOOayC8Alq4ktTpiomU+lAzFh8uvjCaXVQ0
TY+gahhlM7h8mbTmtjnaoqbSYbr3SpSRXiHbL6RdbKIygAi6PXXbyTBg9LeA6i1d2ZZEFwMdeZpV
5asJR/PQVuW+Ud30zrkCETVGxbENoW+XiU29M7y3jW87S9pzmcy3IQ5wj/ihYIzGm3FecYqw42oh
uRmDla4me4ZDUl8TriEh5IIAcwzSHskHVVe13YFZbctny1HVF7u17hrD+iitlGxr4L5mMqkbRjUp
7iwKrFsDXzGec4i5bP3phhWddW3nDJAp4HPKTGAQBazM0HL2Y/WctvO4vzgYVav+KFtZH/IK/E/Q
n7vK6BgYWGKWS7hT1Siw+LrKD0NrG3VIJKe2Ctd1ba4KJbsJ0LrvNTlNJ00Q/RV2+B7iBqLGrJ4o
HFDDTuZtA0uuZjAmzKnGVqERJRUDt+yo0HsAGZDHDy0L7KG9KuMk+IpyWmwjUfeJ7W4VO8i2Af0l
X9WVdV+Pw4Li3o5WcIPZjDnL4DBwZHIzTfa9VgbGnZmVe3cAxziG2n1ML2o3LnlVU4ePyLI1oIH4
f2nsH8jMghiiB746ao8aFULLlPMmDVTFS4tBO+iG855UlB2hXmabibBg/CP2ikQJdi0gbjWzh62d
VwV8MqrZrho/aXMbAeXr3ltU9tuIkaawldyfGipkZORs4Uy0npaZaNbSDEJw4bZ7dCAqQ8kbjJcK
v0WhbOi9g9zALgTbU4BNjNVzW+cpu26ItQCipVVrJzi16yH/CFQrfcqC7DbOjA8rg1dR5QrFWFlS
lSZ+3N300XCXcSigqCVbGDomu18FFp391TXds1L37jq2i00g8ItkpW6RlsHCqGq+7DBnYeqKln0g
8LdOZ6aUh6GsYHPW4Z5xit1UET2T68DoayDtywn8Gpcd51fsdMWNGcevVcm8nFOujpWiWGUtmboc
1DvDMbEIETtk1Kyth3LhV64FiX9oM+Y3g80wbErPrpJ0rZZ0MeLuJdCbeO2m3WurN4EXUMLzWCF/
D01FMEELjsLFne+7MUW7umCB3A+we4TY5ArH6zz0EGgRkmRqw4fVC9cL47jh8ye0IcSxYrARC7lS
1uqzyureF0B61RCCZL2Uic0yrvy+7KAvuB0xXfZEzckyfCvqp5VgcJJJGhwmC0gWkRWPhW6Rv1Wa
aGd1gwy8WSk2Ku40JJ0Reb/G9N50+U9HfhJCKXEu8eRtbXe2NhnZJh7Clac0Zgk4zMVTP/B/Mw3g
Y5mAV6vW1Hh1wtzw7T2oUs672odkOkHzdZAhtBYhU2mwj9xw5Iua0fFiiFUXS9blGvUUxJqLr/3/
fZ/O7v3/WGovT5wupq5/XqZiKeTZWCKKo5YUNSE/vOLlOdWvF5c6voM5/p93DNIKDd7ldjxFPHT5
g/+4+vuR/jxiMdjozv734/71Kf58yD/vyHzXzuv/vCfE2uWLGtfV0Sbf7c9nvLz7nw9yeTcdX2S+
+33jSklZQlzesU7txQy9fLM/L365ern4/U6qGLHlSg7SvSvfQkhvBydvyz3eFH3fLX5bbSGVXK6R
q7fYz/7Xfc68gAB+n5MgsqKq9s8zL9fCxQz4e18LpniESr673P/nFS6P/vnj3/f6/bu/XsZSFlkP
PnNPs6mjk7KoaawbwtPvB6l1hQ7E5bX+42rZcqziHuXzXF4cjw/hE6P1SIYIW3OZqtPG6dUTZyHW
/eUiWax+0XLx132/Ny/Xik5cCdDXkMr//aeXa5e/v1y7vMjvzZlVKHsfDD//7Xl/3Xe5mVHIogK/
vP5fr3W577/9CZGJOMxaK/KogGx/3/zP1/39bqSEJbP318v8edJ/e9nL26eze3DbvtraCzynLViW
aVhh2X1xUwQxbbTl4q+b6thhkf7r4UHF/+lsEnepuKjkLF3+6Pfir/tIZoJNOZqW9/sOf73N79/+
9Vb/7XmaSzQZqs5/f1r0hcBJDvPl7ssfmBXG1z/f7PcF/uPxv97kcvPvhxU3r3YTKYv/9V/w+7K/
n+O/vszliX8953JfhIJsPQjju49700Pni4zwgikoho7Wh5YbTXcOuyHe/BkuBuNJsVrM/NeRXj1e
xoVysedDRCr3ppEK2A5L9SEHN50qlBTZstmGskxisDv+h73zWG5d27Lsr2RkHy/gTZcEvZEXJXUQ
svBmAxv263OA5+XTzVuVmVH9Og0FyUNSJASz9lpzjqlp7xLXwYbpb30YkSEdrPkW3braZIltVysc
39aG73yGfkGCuJs/quTybInh2KRD9wh9npajQkvTwVO9GCDPol4I11XQ3TRaecKfi7KspWZu8vF2
rLov7JUEAqAnMBLJ2oM5LD1AWK/ZOPoquW60/NRgk2vql5cNj1rlpcScIorIhxJxUW0tRi2IV3pO
lRSmp3zOzKpjtcQ9U0UEttf5KZznMCXA5n7Mz7mGFoAhNixzu0AQQCnMFL1amakM7irRQvgfHdCq
k4pHHErlBMnFsFmuDs6F0oSljQRq1jcUOrrbhGsSeqjEmIF3OUt9tqlfslZhpXdj6hpBxNqorAIF
SP3cj8HUgtB/ejLMbFdU1QmVbrWMGzhePdCYcsxm0D9ZlFzbqVCOUchECkhq6LNiL0nBAYnfHulK
sMZIaAMqatmQ667hnGQKEEgzXveCbWdJYxu4UfQI7hYXJtY4JSD9qGJh3rjjDZEyP43DhnE775WZ
OuPRzsP0lwLbyXifIlH3WlUNG2ZnR71TI0RPCeuWOrqI7icJKCBVlYpgIIVrE0BvVyq5lTrjb6V2
N7Fps6VN2ulV05srauNnaslh3Qi1hJPffDnxbR4ytEcXyGttWskbQxnHe33GO7S9QmWeTUvoNG9N
R/gA4/t8CzgwRYgAF9+dNPLcZbZ20WisdJMvHqJr3Kbu3RB79dZt+NDDhOYzxAqAqZ8/NMAqsMHQ
sTQD8oGrMjbgWJI6K/tI+ZEB6Ot6OM17kJ7Y8kTE8DcjbMrkhvGAMN/gKQfnUm8/Ra4PS53Db4kM
sFsMI1K5KCL2wFTJ7Atw1zCm6P0abwgQpsHPkG8ZZqpsppQgB1sSLEtDlhmOLi9BnCLmh22GZq1D
PajxgfldNkoyv5BTBw6gG/d1a6GjU9Z52AR3oyYXk3A/wLyZi1AN38dOWRN6MoOuqcs040Q/ITpE
EKYtL/qCo5ShD4zoaw/TiyfIM7LNraZ8Ox4cUz024p2hqfmMO72bJOmDxpiRxUQMhObiT/OOrUv1
XSp0XknjWwgl/UwFkVaToDCm8QgY132O5graSjBU1xmxA8CW6IUo5XGa4wx7SWZArGk3IRCvVc70
tVXfLWFS9hASt2rrhyYVT4jps6VHp9L2qldNdmdmaMR9GHINx+65VAMDpFVCZxxzJ02ajvUGWWML
LyR2R46MOxIn2lrmHMIntHubYBQATcLEtpZlrJGaXKg+hO+94WrENGntVjMQXGbZeIGt9h6EomZq
XH4l08ukp4DKUIeqMR7fRn9yRfTU4T44FLHU1v3B09aq3XnvEjuvT7uKaFcQnVBHF3ag/xQZemrV
fk1664wu89JloMN1npZr/clQ0d/JyUxWHZIWWTVHKG2AIQtg6lFkk2lbRNvxwybLJMge06J909qC
uZAcb6HqwbPEM2jTScQkwbnbZBAmoGVoRUuDte79kH0CU3qLOi55B3aL/qdCCIPNYlcNWLCwaZEK
yxoxUqnZHfw+De7mal3nsMlRo8hVH3gJvmDnCeSAbxQtJwKFjkOWvRCGnPmaRyRdU9OOaJr8UgHe
Wlokp2dDGvth2k++Xas0ZIDtq6jsV42SPduJftcNc3P60tlMfUVMjkaDICLWv0ol/cpj/bMRBl2O
GpW7isW+dXIcMy3lGgFSy1hDSOPOUYPRGL5oqBSGHF0nmPgHNRFn0WBLLsYjEMBvo6FhpQO4xxG+
9hqsd6okImRQ7BmIWt0wtwIoRD6G4YSsW8NhB6064i9SpDZYbkFohCXtkLi0HbSRG3JlMQ9lJexs
GluGsyO66r2JScYczNvIzXLfVLNtpDkkhwVS+i1UzrXt9nvJZD20CXYVXHVXrZGga++71LcVZjeI
+0b0DcXgB4by6QoGfEE3bAyyfsyxR6NEmC1T70c4XBtH5iQ+m/rGmvpTGhVPxaCuTS1DiB4hDxlF
9hpj3y+V8sVTS0hFyzByF1Yl7tEAP+ZW9jxOJDUTZPBIROxnOdgXvURXQ2sY3tfaDofT5PoOIOal
1iBl1Wz7VFbIaEqM1zTXHN82Ye4FKFRiG66ngrsEpdorU/s3Iucf7ao9DjbJCGqPwDXbNmb2mg7s
E4ls1npLbWB0x2hCRDTic1NrmlowP29jpfaNmuOT2BcrA26AkK/LmPXFvY3EviSsPbTeRjm8hQ0z
QSdDEuoSOAMU8bXJ08/eiZ8MMbwS9/SdMKTtQmMzdfGuNfNH5qtM5NTyvsJV2sYK0/EUoz/bg0Q9
BCnlFHerVCMmLsfwanrhe+M2u7DFlkN3Eywvkcm9dL4bs5mIumBw3kokDIXJ+ElFbqGQvyQKouKD
2SMki7uUeJ6FhjBihSlqM9je7jVviJMQjDXLgTE9JjWIDKNZAvLm2qzoRDW2rJcDBO2mo29nHbWo
gmJBRsxBWp9qjvFI7V9aPtROrS7E7IiFOmbPHpQDznwPcR1Ui7Z12PThWSPAtbT0jUz67VAG62bb
0EJu2CycJJBKxFiuFj1jwrdoZDDYOtU5dmf1giSmphltf/COhMc9ZC2QdIZCmFQ4ekk0/c6yYV+m
vbUkKOKCKuSoe/K2dbOl0/Z3lQzfLHAgzCFoQyV99up4HvoDzJ7LZqKpZZj0hif2jZTQUCgHlA21
RsCqHFbuDIHEXmi247QD5hCU+RlvAGobzEB4Zjhc2ostacsBkIReH5Y3GTjkBS4ftqaJntPIw0di
08idw7iSy6xHet0+xTTit3XEVAVBj4NrAY8BuvMi7A5It6IFGsY3bDA+p1wyOQB/OE13MmrvJAH2
w21AS5/FeL4YrRukfDG5v+Qp6lSSN4lamwC8dwYb2WEzOg4OghyVld/qDuxWPOz0WZis5g/oqUl4
SREzoaFeWE0d38tuJQNbPnKBo5K8877UoW2PMEGWkGCsrUuEqmKOrOa89g3N72IclRi7bPtWN946
7FymGvHI/yKZI3hsVTMVIQhZ+MjmOXgowgSaQBEyPmPWhyA1T7f51Lk7AGoXWBYAh5DmdBU6cGrj
sefwLDsuhjGRFuWmC/ubwUvYXUR8r3H68ZuWYy0IUsaE4kh82w/5v7THNcblqfEUNO4ZwcmHNqBK
meqG0huTUACeg3HvqQ3FwaZYDGmyEe16pgRZJLV10uP0mVr72bWNammFRLhN+vBJV4phi0sInutx
qbFHP3Xb95DgvMSx7xSIgYvSFki3CXWq+qVd07u1upxpk00qIYQ4Z2mTe5GE8Q9ZV6Y8WKUGUsMC
4akN/ZNV9itNtwYKK5jTscM62G5vsaEy7FXSW4PeODPXD1pixYYx240gjI2CFhA/ulwDzK+vucUT
CqIPVspiaaUC2avGxN9hp1F+9EB/j8t0F9hMB+MIQIt5zivVXHoRYuIspxCdrBDBXeouPUw5yWSd
6tZ7BPT1zWjH8MxjPAQrJO/+iFN6gdVoJbvwNulMExGJeB3qZN8W0/1k0JzpqjdhKqhVPURj0Kye
KhPJ6FAFT26PgFaoIXUnpny0shjAXbQcKggBxCmMV6ZtZ48A/qz3pM1JjILtQmiVvjaN8VFXMS8l
HIERW5jA3HCWnH1bCEr8TDoL1ogROKvYJsdk2DP3eQI0ri7yvBerfM6fN3vzHA75acTKPC+SdMqx
5tSk1kWBMQAehR8dcUHNgUw6Wx0YAxBfZ5bmmiAwjBMK4mow7fhAx2d39u72YHnSlBObYhyMqHnt
IuMDZNy4DvTuATQ6tG7iAMcwy5ZxTUUI+T3B0jV6KwqTkCMkpaAiSSNG0lemxo/BuAKia/vNUPt6
3lzEwtKXkK7uYtT1i0g4fuoxu1dghiwcS3+3XPc7Zr6EVbDcGXoPmVP3mDxo98LykE5pHqJiA+tc
CkyPF6zi2JI+Aqzt4KYMxiGlaIgiHa1zqQOSaql5SHgQd7wkmtgR4nRQECiKEtFfk1VPSVacItXe
d7UgcnqO7ZIEJ2EeFgs7my1/ib8om+lMK+ClMr9GJElVPiU+Ayt8Yk175xT9q9P0n3EuCXonLlzX
3tB3Wn5FSCgh3IKEiRpb39QzEGDnqcwHUmHuWoahkLXzU4djSWFGSZiR95pY6E/QPz0G8r41CaPx
WLovitoFzOUEPkOlU0Yus6kx+UxDubLh0/i16txUrDo6wBJ+xFTAM/snvVOeVI/I0zAa73G4wZ4e
nLs88BiEJ8GOpdaL691DOQRZq+egnZkjLyVcYk+jwJxBRj4Z2/7YW3tkYwvC6zbSidAP4XrOngQO
UJBpwZZ9cllXkbEaEtCwyO14qh6TNKjbdJ73wGQQuTf4/EIwU16L97RwVr1QX5Qs27t1q2+CYdyU
Q7AuuwzTiyDSN+zkZyTIkLSMHfUFnnAKDJIlLKpKVl/9jZruqKStnTIrT7rYQyHTkQLX2CvqfQXf
h/dSCAMNnpt8jU70EsloNY4YkpWOMIuEPK2dM15KM85WAYG4YEgWRVfkiwZXi50w2jPbl7Rgwh4w
7fQJpUZiZtdoYTyiD2vCNjxny9OSWXxlp0/DMEeclAhaq56So7PlEoo4tOiI6G7P8fZm+VUFDiG8
UXWWYbQ2UguK+DgcqlT/AARBNElCTjFNcJohn3E/PqWo2NZK6Xmgu+eLiOKwNiSvBm9mcy7GtQdm
fBzjEK2nhG2choxCy4B812BlZl21ANjGYADEvB/HX2WQHVUHTRNLMItlvVWRU9lsowG4t0udvahL
/as3MHVkT/DXiw3CtzcHNYszDfRPPAg+RvVVMgNaO2X2Bd3snYq6Xws9Ok8hQlXBj2Uzz+/V6aaO
vK1zO3A15VA841R+j/UAhlX3A5LlHABPJ/qxOWlOvco759nThsNYKyg5BKv40qhvutpEV8b0z2F6
lXr6Rplb4VE1HjNLlXBhi3YdI2C0GTYvqqp/5hhFDaJViFx6IlfrcNzwOuK02tBPSc6CS/aEB1Xx
Y6Z/z6aOdqQXwZ2MvrzhIlzjgn7m0clbqk2oKxY6i2UTBPECUQeKJLSUDqsFCl6OTTS7pdiI2l4b
r6qt4/8wnoe8Vdig9X3JxlsUvXGnZHBppWm8dHA/tLDvfLhNSCQzLzxiIXgMJxvQMgU6gcINpTCg
YgQjLmtYTIr4u1rClWSJ67EjUigK76pvTrxBiJhPGEfoc3eZyUrNrnV0O71AQqC+wNfVF6Nenq2s
fxzQKazHKL5NCHIDKEa8FTNZkzGszyLw2GPzHkbjQXtHSv3u4FxuVHbM1Hp2IvtBtwsff/4p8qBs
SywohNA3NUdLiHXaHbaNob600vpQHCQhfK8dpqo1blyaMQnXf2eKjYWqdzvRnlNhnxpOAJ4J66yW
2mswL15dJTxONVoNyG2pbpMK1zWflRhmrcBz1gq0DBFyrR6gjqoS7JkH7C1UMW1RwuNScVNZTJDL
QH4UZndXRS2QwsRiTdM+gBo+ILIgwkfBxAIfeekyseSDKcBc8+SbAkBjKKNLMufKzyiPtomV7mu8
xWpqfUVuTZ+qrivAr1q4HuKNPlbn1E6HZS2yXdUN+EnUaiVK6z3VGujdTGI9KwZMjf82kcZHFBR3
dWyt+AiHlqxoaAjN1B8LBfpNaiPdiMFf9MZ9IBXcGcHPVCiP+uxZw7HzqKRvHRoHa9IJs1crai4d
bWde+YbUPp1W7nQvfoCIE+7KIv2Swbyxo+xt1LpLWmBVKQycxk3Jd47785j2pzKJH7BQvFNCvKuz
zNkpYcVV41tbEWzkqnOub+6ly2gqzeWkO8ib22unctgMnDJ9Y6Q1q8b6HtU63YTozcMSNM9Uj3kW
HlBB3+duby4cFVh82B9VQZyZR6ADp3CgKBtZlkgMeh1VDfy9Pn6Js9pc/gir+rSM7COoqoACvrzL
FbFAwsbJxcYdQzrC2gZwB5A8wPZq09HLUq06GBnJ5kxBCgcNSYH6ZeyxMEVacEkSVLFWC/ll6p1D
PBG7plaI6ZUy3Nii6JfqUk4DYV1OnK6n0DmQ3PRum+IN6fhNlwfuKmY/5Qi54HYg5bv1vaI8EeIY
bvQ6WZLxFa4cpVgSoXJWApCVWTdthGWsoCobXH8gtJAf7+ocXagou63VoTCf9dSDi8Vu/lKV4d0P
Ds0bME2syqno2IuLk5E9Q5AhlaO8rSP5EnVoX+ddcBqFvigoj9ahzY5CL/+M3W9DR/wlcOSZzu1N
ANiSVYLec3bSgM5Wh8zMH2Skv+aDbbLQiyhr+2rjetMqMiUXxiJ+QL3AdVidc1tVo9qyGnuQY/5C
5Pknq9/H3pVy5+AHIbkm8CEIvFjVsa6CV8qDdhdFlCgBjfqj4prEiWC/R2wPUTXXt+Qb09ZLRoOS
QYTHfFSOpVMpZ9aalyGntzu1DqGNceGjtOhZ0yPEwVBDZ9zMUlCDZGEqDAh4AxhWyifr3sXYdo9m
HLjbYVLOFavyXZinNDGJluvinkUjsVnG2CjLKkF0X4HSG5tcI7wVLbMAis4kwmGh5kbqJg+0zTh6
YmcpLnL80XOXOMDye2Vs0NRA5iBFmrt/HiPbL+G4ZHzjA76G8V1UOtcqabGMz8tNFrl+WAwvrhmf
GPy0a9vBUyXIcSudnPhL13mz6SNrGKgXjtEqW77PetIoVFuQmHWu5UuWNs9TVjebjgq97rmGdTUN
yFg+wAV+byUIqNjm6jMp/c7UOm/jBD+OMwJ7yRgNCfrGUyPIJsCxifQ1e1XaUWJhorS3e+0bNzAH
DRV2HgQfRmKCzSG6yYeqZHpY5CN15pbbnJZcwLP9XLJFCqJNd+sEzmfk6ZhfzEUychIO2mBnTPFR
NelYSU+/eOm5RYqAR/gk5l8XzxMYwwa12Udvvec+uyZEDJf4BPw3y25MjpNq3+fVTZWAYUBZQ4Ii
DneMTLu6MmlpOjd4GBe1Q4T3YBFeGkLysrK7ZB4deEpO23CoD6Ya9rggDI4IMv9WrSr3bYfuUYSA
DcsRyRpCNw5rY1d05renWqze4KegExdpRCfUDtqF5lQNe5ZBYtGI8Q6E1E2ddC/EVVIOwfrcBEb+
08dTc5Kp3IS0t1WLlbIRelxgRyAsuKpWXqS+xKNz8sIfVFDJQa1nLwILzip2C06PyUPePwcGtpTO
ZY0WhchjS6zfpFmgEiabxvUS1s4OsjwYMpskVrVL6nG2TiWQupQWCzQoa6PFhyvj0u7MM2vsR1vN
L03uZiulxmBAht+LFZLCnbtEOM9SuARFJn9EgtMddWvSOaRJhU6TtifG3yljVoKluQIzTPTwebDS
dIMyiFfpB4NZ2Fp17fcJQ2Le06oMOoYrXcirmpnxJgfWcIoBYakg5zu1bVDJU/eoERzPvEvgLIb0
szBoWFnVV5qI29or+m02zu6iDM+Ibu5kLonzCRlMNRPNJ8dJ31uafFxtSgWzKR2zrIx2YdLNBbT+
atn4X+lWhhueXd+qOZqlXkfeNo+egjdBhwXjkkLtKo8YBzANYqgMM2h6FCN3AZgXIHM0O1tV8Tbd
uVNmBE3eViuvsGpqfsYedte7u1bQ8Yuntmdexg7jGWEKg6P2Ec+RTFen7Z0gPtdvrIY/TV8SK5yc
QguuQkvfZsiQI/e0Namlql3SzXHkXBEiYYIdaGP1JBm74yjlJOboDh6b+FSY6o1XmcbGVFux7sZy
N4kEgwahQ9GcWziFXBzC0GwOPf321MXSkKTDs13gA1XlE1Mz/v7FBGyOjmwQN8k+K2mrs27NMb4S
Em1060I16mUvivgoHeangrxtYAODcqjZi2GAAQuUyD1ZQLyQBrsqrLn+LKV1mAiMSjmTZnH5XNiT
scVzlnAKK8e92cwzoVpVFq2W49ty0pq6lkzxsqWtZkbsFiRz6AfmjbnkQGOZZVvPeYZtzNGKYOma
y0KHEmH1Fb5ZDtGmcudD8iYb+BXpyCFsZLW1NE3TQEUnjvhrL9Jm2waatKHspWhoOOz9fHiubb6x
sPiVeorBbAhtTmuMZGy3u1ieRQwBhm+XpuQhLO9UWijsUQy6+ausorSB8ggSYRXwu7VqXBuCU6g2
V1kOs56V7aIET8Jua7JwX6hKrqz01iw2DIuNyCrWHjLMKCLDuxXvJN7J+1wPVl0yXsAxHKvO6aAm
JCV6SqwVBJNigwcgADmWJyk/Zg5G27LCjwqOrO+47T5khkrj0NO9GoAFbXO7+tJlxiYak9tuduq6
gfucRZ27xadEHrqoiFVDg+rrQmzb4lAX7MlWgGuKAwkyS3UyR8npZij0naPj7KSssNjnzEr7GkLr
XdV/umH6agtx51XJyrLE7dTY6r6JMZY3wTvaPV5t6jaG7scAspQ/VJwyMyoeW+m7c8+M2cY/lUTd
qomUV68mNrXVanXJ+Q5JgamQJzS5n1FK7GPE2AsULZUO6xxzMVKxsq7d6CXnynwYU5/L9i4xgnFv
Y8VZxCx9zKKlmA3hiCuVssmq+EEqmbqu3VvdVCgM1fG5GwBUNSpdYaLeZMdExO7x3YUFGX69B15n
yCY+fXiKGvma2YzIjB+9i29dVvssgrkqdt1wMXWWAy1+tUXkKdTs27q0opuwxJVQGowN5gjmBj1v
2b0Cj0DTHZzA7JKV1X71Lg39KqEF34XKo6QpUOqZR6BvYdP8MJ46qMRc5WROfH3/rrB0ryNnhBwW
m7s8Se4g+QOhsaDbkMJTLkqP/rXWseaDGkfzvyq+VaP/kJ1KxWL3W41zz4acFFif2QeO8oDXYi5R
XFbGulPf840S9ip8RXVlZZvIAOM5CT9Vkm2uwhaqA+MWLm+yL9ElLwGVh2xkUtS8A/tRsdQEXptI
9v25wppl1ghZBtBZUfs+juUNV9iEKthYYCqJYaIW6ECq9ZiUzRFnGV1/L6lu1an6Shq0IDJKHnSV
1KdI0HqNSgtCn6BxgoGuvSnsZZwrn/Ta+zfSaJm+ImNXzHPXMGabhuLTceCDOiZLo7o5i9mZk2jq
tAmh2t3E8w+L7luueM7++hA+lc/OovNQpTbftnEfARcM5I65MA+QQNAgIk9O8SAL1t3oV4LzcFBp
j0kbJ+wH6qWpot7XdJ2AZmPr2njGzMm7hHEEVKamp102eb+qAxYyYN+phRb1UIqdGJrHzqmmjY4B
adUBUxqIuGd2zHQOFojYcPDgInaxKEnS5fEYDAxkFM6xNip7Vl5puTLqpj13lXufFWzQYsKvWmn1
WXqyWqQxSEpejwBekYw3RJ/c1MFIk582I47Cj77VYJI6jOWTVns2bOGg7nirRBEQEYXBugRdVjs3
ORMxHws7cmKU80GlrDtGrFqmNH4JtCzBtBXYHdZwGPp1O6zzXAAPC85AyU6hzVqFZRk62AperJLS
j9HQQ3tVRZEzfHPKBcbmzBGV9Z1oU9owNiSOkfmnyXUpzCQrAbyZQXebBLjGY8vofAnMfq1k4N+E
5v44Vof3UD4PEqWZSUzO0hlR2DYj52dj+jIJdK4N6KzJj2Ozg0559ikGSBqqM0cyw7MmfCo89Eb1
VKeIKSQ7l948Dmlz8GoUPvg0V+jMn7QUroHjmZ9mV+OTNzTQcp5uLAPdOerwrTPmL6sutHcekp99
lQxP2oSFL6wUpu0lG8Axv+AGbNpIWeIUydZD4CY+sSGPECKYmzo4+ZGRI6cbbzqD6YFlBq/RLQoU
zirLgCywVpe+0tUnwGPZBlnGbuyCm6phQOzQi0i1AamOw3tig7rkhfVdT8PJBG9AlepHQXTAkEwk
m20rCIKadWri00rn6ow5yo2dRFi60wbDZmdshSV3GsSkNh8elHHSTi1aIL2yuAzEW7gU5CZ7xree
GuCMYUUoJamI7ZRyMWC76WKZC0RPtRsdJLM0em7vuinlEf0nZ3t3XCtSen4DR9kzI/aW+C4r4fKF
nOvLetOY2s7uMi7lAJJXmVa9ZXaMtW7ArqQr36HVvqdm+iEhKrP365te8HcxSeXEB5Wu7akBV0sT
MknylaIkTNAM/Hx6CRLExMVGh4GJrcVm7tAsI3ziDLtPZPLE3//e+ajxS/rk+/H7XJr+jafiO2RZ
ZYXfQzPcN7rzXWXyQq7dA1MIKKSJErLRJXNn3GWQ4llyaLN6hzmqgufaNsEbqZHnLtp8Eiz5VabO
TmAcKqF9aEEPZqlAJzZPswoZInzJXGBhRUUEqn3o6v1ojBuHI6hAvZdz4g5s5QVy/k+t48SGZT1s
SkDNfYB7vv4unObiVSHd6DlFwVxrAVdOzunktHjb3OxOA0AJvLM9w5NV68ZI6lSzWocUqqJyspU1
21w4+Xw5+jcDTXcVTd5pQJLmF5r5SRTkHWbhaA9DaD9Y09VQfqoAhFG450cbUGBaiHwjR0tdIZuz
qC4gNhb2RuuH8NjISqzDRtzjA1upVsnhn5r7mkVpKIWCUR70QO4JyRkeI1nyHUFcw7Qgd0ah8L3B
KZo2XRzKWxZhdrhSxh4LROQd6GyQuFvM10G48YNTPEZVfWu0hj8AdeBjxH6Pj9Z36ZYva3p+NsDc
hWBcvoxHGHqOkR4TW9wRLjbnUlZMrAaGGEOe0KzKNkIqAEqqGzmpGtTmbo1rArxaSlFWNduSHE+8
KyGh95B3JBk9bjSdYvjVyyASxUqtyJp0kx05RSjcURxpABhX8GsuMYvFbMDv0jWUADKEA0fRDwDi
K2SgJ8hkRQqlxL4y6u+2FDemKre5l40rqVHvZhJ3CHW1siyyEtZ2fytD46MyD6HBWXOIe4dx2I+H
xqE0LYiVnfftjPKd5pcp3GcmKJuhCJmVpAeDRWkUUkYMoX7jJMNN1COpJiZeb7VdFWb5WqM9YOf2
7aBjhqM9VW8qoe7hyoA2q/VLM8C7ETRMrRzMiiQi1yvsczEZD4GR3JucU9au025SQh+9StsHXMlN
N1m2JQMyG2RSktCNxAKXYJHQBYmwyCi5NyeoMgTiCgbPWJX5Li5BVXfa2pGSqoRmo0de1qJSsqM5
1F9B0n2lDbOKZCKJ5D4TbctBM2KFKV/Q3X/Fg/XdduUqgHRukCCwUZWBedkIyFCwarejD1qyDOwx
kNE8U26McnqMLOc5cYatqhs7TJnCV6R+jHtlxsui0Wm5IFoNXtvjD1rqlVArLhhNvew8c20JrrBq
/4Fk/TZLP0xjBhykO5q6d1jCSGyQ5WUKPL8GfYDVSXvyyho1kvdK4Aa2hTg6KmASFgjtWoSzw9HK
3Qe8VjS4c/dJrbtjG5Q3V5T//089+N9SD2BLEiL+36cePMn36L+EHvx5wT9DDzTV+4dqqb+xB6SO
/2dWuTZnlas6C0WVfAPVJCX8P7PK9X+oGsk0rs2UT/M0k6SCf2aVG84/VP4ZqqU5FlxM3fp/ySrX
Ldf493/7L1nlLl04QzVQ5cyJB7bBl/1rVnkpyjgqR3c82RqamSzFjM6Mmxiov9wkIZn1bxcTFvbn
5t+fYGYbWn1Ou+4bVObL0plu42jWAHql3BR051lfeM9dSd+sLU1kxyJm1arcRg6k4rp1j3Wt9Hvg
Q+5K0aafoVTi22KcaozoY7xphjRZl7ViLxU4b1yeQmCItY4LwgnPOYYqgqKSV6KjXgA/IwANerDX
JmrjtB82ek7/I6cyo5zQmk0m7NTPoeUumrgH03L9JvAIuSZebyog36eH600TOEF3cKey91lp0bck
/+qfL7iGZf3ZFH95m+ur/rKVfiO1VGBBcTNpG9IQOnV1DRzTmFV1L9ebWPuztWlGj9ccqetD1x/X
MKjfiLK/PWb2EoPO9cE/2VHXm+Y1wuz6yuv968t/714f+/01Bc4k/BJzfNX/cfN//u3XN/p9X2Lx
rN0Y18NO9kSFqVer0Xyrm39cH/v9jyYlnvL37vVWaM2xc9ebvy/5fZvrS6534T1GzIhglv/fnqxZ
NhPVv7/jn0evL7coOJE2zJ8vhsYwiejPh/3bZ/r9fdf3+tuvut6N5p0CWCZNmn99H0Jn4Apd76OF
1peE1wfMCub1dnH9Gc/+ox5xL/af+eY1IRtx2j4L63JzfejPE2mAYlT611P+vMf12X+eNP/3792/
/Hd69RYx5mG9db15fdbf3u5697//7+uv+MunDGUQ0r+I6fygAxCLZHYuEcX0z08owjkG1euVymfm
Ck/wer+c7XbXJ12ffr1LmF2y7++vj14f+H2nyZa8yfV+Nr/99dbvK4urrev3Na7CMK7NdVbLERfk
ud8stQJZj/V7Eyxivc8R1uyv/z8UWFcri6q9n11nWNwNv2sd0+8VpfNT8y63LGt3RVAGM4yyiJsj
YxCFokIZt7DWltU1ac6dUy7/3EQSSP4cW5P+9Bxk+Ofm9dFIOgczCaPN9d71x/WF1+f93v3LW14f
vP739Ym/r7s+FuhzgkBSRGsRTqhzurz86EYBpTmoD1NbGvgeMhoClsMkJZNv7nwSv/4wmjn+kRgU
fjKaIakRzSLYnFoCTx/6fe/Fw950AntbTKpPj/Q8meKxtDK6f92/zJe2dazzZtzBBs73eJCwrs23
fn9cHwOpV/nkR3cMQ9keU81ojwUfOA+lNi5mQmb8wtHsbVQLYxNGRMgFc45cxlBnHU/aY5yD2EaC
2ah7pGQsfq07WobUwDUwUhnXBpEDIvavd/NaLNBP0pPrWhRiQzqRQtiTPhu7GgE6XQJNbo4MJN+0
3Du18GjxtACcRL/T2mdaBe+G22rrvEHEiMSDAq2p0yXcAa4QqhGsB216COj+IntWt4gFm72nAnq2
5ujL663GrU161+2f5Go3Bl1h2Q2aPHpPHNCkA9J9Rklyvfn7YNypN0YfTethPoKuP6450b93r7fq
EQWdkc+NKw6k648U0cV/sHdey41zW3d9Fb8A/kIOtwTAnEWJkm5QUrcaOWc8vQeo46PPXee3y/cu
VbHAIEZgY++15hyTJDtpA6BipLemi+JW8E+lSCqsXumFIxRzdvKY1pQn/bq2BfgyWdWeZavrv3dE
Zf7lfna/x9bjtjKpMBB3KigUQ6Q4mScrUDH19kFj1YCW/AvR+rj+uOeb2zpa1bg2lcRBnjFsAb3O
v7BSMOCBYXXDx/UAzed2KD1+lV4mGk41GtWtPULSyd+jOGD2Ah2wSR2235tNuYaYLG+CaVp6faVu
/cpEdV8gLWY9ujCDzMLQL5HHPl9g4FL7kblJGwE0q2pEYMqkOjTJKvrSc/rnMAEtMqgK0fsmQYED
eaDIxoxmLY0XOJ3jEw5yBejv0/BukvtG6TNfhJk9vSRr4Q9LC1+BEWajHmRXjH+HLGbPKOML/5Xa
aDGgh1uP7av7SymOJaXbei1j4gjcbpBt18DcRc6z5gf2aKxZdIbT0RfP0uiW6u/W++jS+amJOVRQ
lWVuMjjNC3juisj04CNV9i0ALIRrw64114m/DDIHKqCev8LxSqcvdBIR/b0ioLe61PwNndOZGgAF
IrY7k/Wo+oz/R9UIV9h1/t340ovNqD3DyshbeurrKjrk0KrBnyV7SlnIOdNxp0IcCg7AEwpxbSJo
BYjR2WqwAnw3QRoolFXN1ykLyBnn4OZ1QmuaUoq1EdCMkRj6ZwCRbQCJ7dvXanAgHvKMXnFCl5xm
uIxsod2P5hWVXd/eU+TErX8umt/YYAgT3RmIs2GiosoN8ezSLnWyZBMIGuK6NaZmOI9+fDWwjam2
Jx79bqub65pAd0IsPnp/oh+3EltyKTZyvE/rTVfauQimxkbKF/D9KrCGaIcvYP9QS0C/YlGaXDRo
xWzxtXoxhe1AO/dPhLyP+dpJOqS1IyRrT3N1op6QfZGdM9ndS7QjDrA/+aEjPTeH0CGsx4dXgayQ
lOxmM+qbQVkVAZX4hVZ9wa+aEvpEBzO2pXCNcl+f9qb8GU1MqRkmZ9rcXrQuueDk+soEuDhtK+Mc
t7uICJyJ40JZDJS9ovhP7r+o9cFnP9qRCsP3zaJW9FcRn01fCH8Q4xO2xxgmsJsOwbbwKTu7wKnV
bjWRB/UH1rKK9AiZxuDg4TebrfQnry5ZTOifrSCnL22+JwEXJnQo9k46iqW5iQQXZCr4U6B3PFnz
TkyVRnVwWOYZPCsbSY1m2VmEjMWFadBD0TJ3VCWkwRH3xVUToFTAr9pO9IwDp96gXfUoaQKty3fJ
5PZw4Js9ghPsRqBV4DMs1P0Ujwt3eB+eg4rGiWS5iXZp5A2xsEhK98h2QKvjWIxQ3SJjTtCXbPpp
p7Nq/4reKWTqgJCoz8ki6WHXPt0bdJtuqPJU4Q0xTGicwlfU4soEL28r6czA7fTNUrY1h4KP+/Rc
zPEW4XXCbjbh5+CoJQtCDAtsNxikl2pLJ8XGF9Tj4/EdLBiU5qt4yzYhmCMUE0hZwj6qPpt0FftU
9qVba55oe1e0TKwFyBX9N+oX6xkAm+YqRzgvEJFnUaJFEsMWwnuhLvs3xCm6geUbW8VyLkBVdv6K
ywPWQ4sgWHfE0uFZauSheOwSh+/8yM6MbuCo7LBWrXOkms1yhgq1C9gb8EgXlAEHw+adhCjfc7dr
nlk4IR8odu2rpryW7ZqKX7Nur/JvT3Hjas1bA+lVUFSH+VQVK96TB4sn3cvKQkevYPvPxZ3KrxoC
gNklOxFkD1gY+YmebCNS9KnoYO+7fq+Ly+CzDY+T5eB3ET4Sfq6yERejsKrDI2UtJGUGptTn7J4e
CFI+qTfBbaZrEAL4pgT0riinABlXTlolIiwJFZDTlSslOUjDXlAPlbfzS9ocRD0tS5Oa6g4eNkq0
gZ75JaQxoa4xDeLZGDHFnK07BTHrV/6CRgs59xqd0RMBC4W68S/TLlYXZBwPdwuL1LjCBNTHLhpv
KlmQIaNXEcDP5IawujprXSec6xDg4wZw4llhuKBoFuwL4aaRxjLd1Imi2KVnUVp/WOK+ATJCDki0
UDR+ZIq1+CmXPikcSErzp1sb3MZpa5qUSRs7xBaQEFOBq/rJj/7041sHOp/1JC6Ee1rXxHweZB+7
G9g5rohA2WyRHoB5hdqfAF/39vqw7hhZwm0Bfbz86Iu9JEAzX/ENwZqrzAVwgRAKM7XDYEEWl4Xp
lG1p0f0G+xYtTsFrqO549njHgiZQMHohL1wEN90uV/01B6EoO1MD5R+oKrkdq8RB3UuzvfkEC5mv
gmpFPMtNRDJk61vkhotoaSCycX5pBLXesUTo59gFk3xRUMwtIyfbjWe9cpV3b90g90c147KnGS5e
TfE3HdXoxYdObYtPxrGPXN65ZHMwBHewzET3Qlf2n9Wz+btY02Q6fFV3BLPaMcIp4EOjsWlHCuyx
XCEp1wbpda2dwfbWqc13ughsaREsteuvxVfhtr8AOjqbQFzIZ+WYreXzyKDABOAZZxhHTHaP7iKx
uYSw3rUr7geK/KlKN9v18Mth2HCD5MBD+3xZdxsdTs9KoWJ99gzUMs8JTbhoRbFZ83AJL9Ak+YMd
OOSkkIcKy9Tv3Q3yLGSjAfim93pVnEJ3IDlOXPn1leXSXJKfbL9ajm64VZ3OxpwmU9LFbpEdp61i
YFtyPhF122DcZJpES+m+UfEcvKPdVvbEkKwNaPdH4Zf4IgGmwun54XMYoPK4aOv0Ij772/iASRRB
DXEOXnSkXZo/56uId7UKL+YbLQ7uk/BOIVO1p0+Dd+0i0cZKF+QbQE8+RE2mbUQR8N3SEb0gjaCF
QnCOdhc5wigTsXp6lm4yfM4n+QW5uZMtu7OG8HjRneOdbiv0gxbLlrAnvjRb2yv7+tidq423egda
N+2nfXlUltDR/DVitT0O8gOHN9a+GFPZfiCS59Z4nDMWyLYIk8qeeES+gIRwnPbaMnhrNlrHBx9d
c+tt3+uPYZ8eB4f4HnPF7GMvb7M93vZpSWfAjm3BTRzE3ot2ER08m4K6g8zwkCytJWyzc7PRTbu4
xcfiJryG18FpP6IbmQc3OiF/ypfeLTbaooDUvmje/DtiZMzqN7jVKLm1yOEybRaVIy05a9wZydh1
+IZxDye4nxGQUImfx/D+PF2rPWEjxSY+CmvNMfbarXDQjdvZyjpndrg03gT+t3GCA06C6a21ZRvS
ts0IBQwUMfeboKwRg3FyeUv5VCt/xaRkk+zYHV6iW7Pv/8RHc9Xty4+EWQ+Vr1fxz2t6DK+j6/0J
3rLf0Gr4JhhjtB0M5AM+iBnp+5Q9kV0s28v2XXwOL3C6wCqzW3FQhYub+JXRsbTFwR6faZEOi5v1
2b4DCFZdEgQv6dr8UJ+rN2wOcAKYs3xUb9Ev1e6P4CWHp3gX7+Rn3e7O5YWcVJdG7kJcyQcu7ckR
eIHPAl/ACgO4nYFkWWh7Y63bYOdf551uLdzpcTK8tVQr4Cm9w01oDyg0uXFYpBdpnZ04JW7LL/bV
/BnHw2baRcv6edr5jDHNPY/d/MDZKf567PfNPToF2Kw5u3AUOcMu5feKnIZoJB1dsU3iRoGElbgA
1qRf5Lg0d+7jYApbR5d2JmsUvhr4spyw+JqEBQL04XP6jJ4Ezyb93esX4AQlcaGOK43eM0qmZ+FT
PDAu67a2HDZ0kDlazvrWXw+bgR9kPA6/qzdsPsRVLdnfMzS2tvILIf9o5y/CieSZpb/OOSNF0hrp
nvjSK68I9Db+JtwMLufiDl6lq2yFg4LkNXSNa/qFVVGrncD6HSM89RepzClzOMd3MLu6tQwu41Vc
Gadp3xLdeKjgawHIizlWxDd6uG639s5f4aXnqwanDQICwQtT5W10Ci/TfXgMgI9RAnUJgwo4t/o5
//LpmJNVsdA+W/4RuTY0ccYPToOf/UFnIHhpNpkzbCSWah/NqdxanymKNcR7V/Tl5gdb1Vvwqu3p
/g/zuybhOrLra9eguaDNteiejLv4XJ2QHBBim17m+cG79Fm+8xbpOeGmKr+6cT/dOSF2nxM/IyKS
bB6MGdiYIpATxLA0ukAVcHBuR/cTLRdqnMVwVY5Idhd0Y+zA9t3qxFjKafJ9Sg/9uMJQd2LIS079
ge81Xos2Aa+7FmHHSd4GHKFMgWzpXdxgkNX3lmtuOPBVaJ02NgAnWw8MN/rKOokr8Zhj63W0m3+v
lqSpUq/CDsXB668/A6dwNTT1nNOGi77vFjknvOjE+x5KV2KQJMpsyWrsjqjD/zR+T28NPtHf0pt2
Mjl3R0vrmN2Lnb5pdkFtW1c5gkfjtpHLKU0+Mx2kDsNO+zysFYbnatPbAN120pO5KlfMUHnm1dl0
tCtziv7LnD89KuodJNp1+9UxTqzTNe04W1pHy+gpvMQXbYcV+bqscKbfZXaBeDEIjvzccWReOGa9
F2qL/IDql0K/OXTFl/Fj/CjO1S2+psdmnzEKApA9BTfjSTpViT1tvC3oy6N5EV0Y42+fkSNcwWxz
OCvr+U8fwGouwsrWX+SP5CxoblQs+tmdvmg6W3jF6q+Ei5gplI0799UMDpxpxJfa25vNknnxVt+S
/7iCL1xsWC9ciGs6Ms1kr5WfSUpAwIG+rd8MN3+rbqwJ/+1SNt3J+BLHmX5/ifWRXxHUs3FrbpA5
/a3OflRxxOZX686b+ESSumijqFu2j2orQPeFLhsKayPWR4+ymzAXIh+kn8fF923EwSimrFMroP5k
zpX9x5YEmud767saZQL1yPvowiqEIpQ6l5MfF49K1M/Vx5Y/9uZC7mlTPqpQj/djism2DazC6Q3p
CRTEsAnoupZeT44jzlIJKv0GTzM2t3BXC+8dxRxpJoUmnVvi11uje6XFzFGNrhUgF/IzI87XJPie
ZGryqyrxWQDPFyxdSCTWN34J6gv9DryveQu1HX5bmELyQIOhjuaqPrYr+gpVTbDlYzMmDoGzQM9w
mcwkNIgbcmhSwTSffbNCnuqjYoVqd80nZJ7YWVjwThH9pFFBWqxSGwx1Kg7SfNNAbu02CCTgs2P8
iVaU6os8k3qYUReDT4NqGOZJeWoPcXIYC51p0Pw+qWrRERAjkfZ3HJKT6BVAI6f8KCsKA24pnKjR
risM8QycvCfFVxD35PehI0+ljVEca9aMbTPm9shjsx10ShqhCqPxUdJ91Hgfdd3HlvFo1vVluUs9
P11FCuXvx8U49+/kikL5z22F0IZ46DEvZGNHSUXq59Agrdp288Xj6uNCxGJM/AIrsEcd9HFRCEIp
w9+kLqp7mNta5A+Puux3rVaeRfVyGXLZBzqg6oJAVnHOaBrmyvD47y2t9fPv2x53/HX18bjHv5Ev
RBsF+Me7ZOYUuuuvWKyRophAAgwGgBhKnCBynmmkfCc1sry1qmPSFHyugSLldrTEaot9DiV8jr7P
22CziRy5BbFaqlTFi7mLM9RJ+b0Vm6hHsiB2omk4I0fI0KKTwQ41Eun3DqLEqQVxsETxjdJdLsot
4PqCGqn+Yshmu/m+9rjDwqThhD41+3/c+Pi/7+uPzW5AMm7gOpqouQK75rRCEbnxK+rHNapLemOP
7cfNjws8Xhzb88XP1Z97y9qj4tolq8fDfm7/fhalrarJ/rlL77OL2RoNVBQcRh0hvdgpRO0QorMj
BA+1HFUG0g4GVefr5Rh8gPcElaBW7JRveaJVq9xCff/v+x5bf2MBERHC+Hvc9bgoH2g/FUk+DPJO
BrLBEfP4J6rXzWT/QAAxM/Hz/s0o/L7++IfHvz6e9D+yB78f+bj/50l//uf76X9e/vvhg+ZnpCZ2
T3/9y+MFe6NC/V5R0/55mp/H/f3O/nH98Sb+fqmf66WGfk+2oIH+ABm/N//+dP8gNHqPxz6e5B+v
9L35uPX7A1ot60wdQtI/uI7/7Xfy+DCwINgBH0/xj+/153P+9WH+8zv4eYnpfWrUZ9p0b/Xc1ABu
m26nmeX5uPjrtr+u/qeHUP6nrvXX00iPptXPwx9bP495PG3+gIP+PObn7v90298v83iKv572+zGG
Ml0b+m3Ldv585qMB60djviqxUDTziRwKChfzvX9dxb+Buofx+V/3mI8u6uPh35uPx+fUmmRTgzv3
H57i8YjHxc/TfL/Kz7v5b//vrzf23z7N43E/r/R4vp/bhrkL9v+1R1kTNuP/TXuky6L5f9Ie3b/q
5n+8hJWPfvDjfxMhff/nv0RIhvFfhqwpUKTxVqEmEtH4/EuEZMr/pWuKKlmqhW6JB3DX/xIhif+l
K6IkGqaBLMjUDfmfIiSJDGRRRBItzqoh6/9NhCQhdfqnCEk1Fd2QTFUzDElCjyT9JUKC5N4jkCat
AfFtNCOhvtIOzIM8584asCh7BTtSUqBmRbn30WDo2uD4jAmCO3bYzlWCPtoOaqSPQ22K7CyLPdwo
KQ2qHgylbnzgZji1g5i5uT6wZvZ9+B5AmFZJFGAy8r1DqO+KcdLpR0LbHi278qlStHIVu2ir7z3u
XY0I6hZjfjutzbYAy+wXa4KzyTPJ4xJCHCvdRnGmEuKHOYDdVMFtd6OAajTrPww/IIvY7JeRPicy
eaxE/IS85glo0hyN5wflCUsXHBsLz5dEjBQBB30i0+kN6mCVeRnLD4l46qjTXUl+aoOUjhO5BUvM
kodEVKYzjm5aNKMOfrGGuV03ESX3MWbd2BSWOygETGpSkK5UkypD7hM9jNuU2EGZsko7hzWETkXa
DdUxIi/k9qMa5+Yee/EpAijuJLJBEkyETXboXRKTD1VPHdIIDcHRy9hYSAKGZwT52D5wOvE7wb4C
Mr8kaY1JVkHjchqHm9KZWLhru85how9aQ3dJqw8oBxbSOi3kW9HQIhAD4SbJEuCX+kUP+oumIpsE
FVbqTORpUmeAU/LwPsnhIrRoo4qkyhbWiQThQ9daz6JBuhEM8K4gwylWiLuNR1anjbmZ71UScpia
gGVvVr/3EXZILaM42aQWWWWSekRj0GMYA2gGCm6nDAMiaSmjkBZIBJLq294HUEBy79ZHILEzxe4g
d9g08zreT6NsshyRyP1ilZaVAApCWfAc9P1UfTAqrUixQ87K6O0QHtWsIrVe5l3ApJZILTdnB180
WlrbYmlQUAuT8nVSoBhkCOWNih3Oz53SJAWsgD9mlzJCu1H2V0ivWVEOv4C43kQ5LebcYAq8gFHl
itK9JyrXQpL3saddsA+d8piItLJ/V/3EmF3Vr2URVCyZxQX2sX4tKGBZ45ZiZDjguELO7wpgqcJK
0lmSx8G+plSakmXJwklaIcKf+CbLbd09YBjWShlbQlUJxgMuLuBn8D03bdu7nCTpxvfyyAXo6TAS
cJgNBb1qoyZGydt7lXDpZEL9jLI6AWM4eGQQSHVHbp+qoFNOczdJDUJhwuAprgn3HieLLmQtLRCn
Hxs1LQ8GYZVd0/TPwQ3T1RU8Bk7xGa2SYbArpt9Rk1K5ATyimeWR1I6llYkci2qdrtqEkoHRwVZD
dNi7udkEr7129mD4rK0BDl431QpQL2MdUGEP49cogg2UhIu2L5zOkENXkbSjUUWIWOjzV+M9k4av
UegMMi20Y6kPG7xrsGBpk+caHocplnKkCB1JF0FCM0vDvmwCiahaGks9tMrEKle6518qcrsJir/U
HVk8YMUrYPPseEcjywFQxLpiywV+HUM1cNVMJFD55JLblkbQGFyetUizaZw0cH8fw9CmjiEazuiL
H+I0/0D+RKtDVpeG166MLmAoi2oq6CZgA0BWv1pZTJyUINpVUk2bUrbkfdJ3oGkU7zqUlvccpMm2
TJ7SoATLG2YfYxuoTq4EPgxpnQ+TB19FIbqS1SuIxnGEJ4pxUnyv2w5B/2JgD98G6ouHzw9RJ4om
fLJhHJiXTiE+tehYSneoSU2L9FPAn3jjgkBDbd/sU1P70qM/oaC/JBOAj3S0KITF8lcPUqVPRYyw
OupuQROhrKSwlOtffqj0R0XD15snItTQlOwiWZcIrfo0MyCQ6UhQsqUwYDUK4AVkD2bByFTm04pl
KdJ2shIuuBWMtjogB0P2gbSFvlaYrjyN9hVlh0UHUmqhluI+NrBIxgpxMK22QzdH7Kv6nBa0jQg0
LZ062oxTEm69Oe82T2RXEZqCwBBhkYLfJcDO5zs22kOZ+s8EqOOcP0G/WeGQxP0aZXOrOVp6lSdf
Umr5sVrQQi3SnvxLdGyShttSc2rBoi8pD67fd1TiAPy7ZZxCgyWKzKQDAoCP3rXlR3BqrXfdMrp1
+sdKmtfInIOHk/JSjwX1VXAIOJfNeDwlIkAXXZ8LLq3TFK0TkNG7qBrFdEJYj2gQqpWiFygxLFRp
IcCOkjy1c0KsQ6Qp7DvhC+cCMp9iMV4Zgj/Xy5RNV3Fa69PyrMS1ec4levAC/C5W9ERkkxqgBygL
JgPaY5MVpDQ1+T7Ui0O9zhRdOKm0QqJA77DzwbTKOxH3vvUU1oKyzTuYb0IrcpH06UaIEJ3hydAi
w5Wa9mkyymdNtW6xx47ix3ciC83FYPZ3CzTDVhrKZV+0M2ShpHysKyvwxRSuFWtThgV8tXrDuFou
R6HeEml4MqkOXWJzV8zl9tKojlaPtCSfTIQsBo+rJms5dtYFT8Z48SgcbNURd+yI+yYcSnPJofZe
VP21bUZhU/vs/xZ24bRgx2TO0a9DT27saVS2tKFkrNBYaHIS6wiNyWPiIDKaznmPZVctvnJNbZfl
kH+V7UiztSQkU6LvXXVqtQy1XqLqh0AqHmdJWQC8Q7khwI6XnapefSYgYRJ1i9YiLHHOWrRaiCpi
Km68Ef97NStAOB2FmO6cToTrIOndweheQwp63jSYDtYu3CD+WgPCcRKJmQ9C2X8vDaNehpJAtbsD
1Z1PAHZzj0yFVH4PvHDVTxYneKwhVj3c9QounlymNyk27hqGQZ6YnnHei6RPF1Lglk0mr3WrAUrs
zyYbiR7JEH5owtS/VqL/Kw+kbFVBZlNkitNlDyLT5BsTBQXjpGxRU24dIzT1vayrcGP9XqLrhpjC
12SM5My7ADR/kKTa4MOgD1v67UIrqeALQndNxwZgUDc5IMd9qN8wO6ZyM/pWQ1AMBbrJ6J5LzP2L
KWLkqnE0wsSZpfE4cA9wZJE6QVwqPkWvVEiNolNi0BIewiHaTmOzScPgEkqFtosL7aPowsol7O8S
wrELNXKyJv8VOy0jYvmuV8ItjhrYtoGHr5FaL8UZMAXAxw61StszSKZLAiJzUSqRdvFM6U+awmxQ
ke8wfQCIwfRphoFEGzyCbmJGg5N7d3w4FkV4mvP8zhtmK8nelAamSIx1Ye9ViCVL321qMNymr+V2
GHfjspx5zFUFc90gENz4jOKiXww9Nho0gwnAMYGAU7uTKQsLsvhZ+/K7Kuf6phbCU8JZdCelluqA
ZykXwikTGaKzfiKNe8yuXlmS51PnC62NrnjDyzy4eGqcuo1OnnmQUCfLrDkTcSKwrsjTm9FTdq/V
y5gRQQ2rwR5LUVlWRNDlAx3xhrmPETBFt0zOY30xByvNg3uklqtpXjW0V00k3GZAEGUo2t5MmwPg
fPg23dCuE4EGWe+hjFIFxJWWNmEjGzpqm3pBeF49VW9g7O9MeZnb1UAxlA7iME6wc5uNMIwlgcYV
9Am4DOUN0tUMgYvag5TQqasVweTo5vs2YJrghT/71jCs1K59HiALMi2nSxmaYOumBoleJ0SEfypI
zQbF30AbIo0oklvqgX8YY+gjl236rnUbo8RUpbQvlVgvBSo4+0mVCWw1wWvzmRf9HNEkFRVmUZyz
gwUBudYqemqMq4aEjKIQSHMgzEtByWTEp8ij3cs8qXwvi0GjYl6068mbOK8JfuDqaUmLwOtf1NBY
TeBBRyMiI6tJ+1eviH51JrNRKBOnOui+KLtiRVR13HKpdoZ3q+61lhEFz/SQ+iYh0roEgYe72P9y
T603eh9+1kq3E0320ZgDACuW/BkkeyHVeCkhD5dBX95HbfySy/haR7AWmLHCWBvkfX3A1r/KSliC
Es30vK5VR4sqbPACBlkx+PQpH8/Egfe0rjamPnLeQ+1FcGJbfLCKuujd+NKDABKhYjiyvEuT8r0R
euAtmUQTd7KuaeevNE9FDtHAycCZC2MDQtRVL6yrNvgfpkkL28LTh3s3kcUclviHJ7Qbq5JIN6Qv
y/LGUPuDHCdzuCxQqC7f5om5FRNjE6YzS5qMNA31nF7ra90LPi3peZjg2LF664biragjW9KtZ9UA
6YaPcLBu3mj9Yvb5ZnSMIaqH8rJ4k6WDBa2hAkMfcWqhkcPaIDtPDcOf4Z0nX95lQfESCp1boCCY
zPoMN7nDfWpctQjIXzDR25WQ+gQRqOKBnNGG9SZCzPmpoiS9FCpgKl1BZw6VLvXoF8vCcNJ05FB9
dY4m+TWrcpI4aTl2zTbzGKEFD3Ef2ZmZf8w14I3SIOO3Sy26dCg3TOjVOBAvuYgRvazWCVBsTtra
Z9xRM84PkwBfISzjm6Uqh6ioTqMhnGUwG7X+Rpy7S0D93gfIYNQC0nEC8ooi3L9WIU05SRFvQSau
iQz8FKWNl8swTyL1NFTqe5kXN7GWD37pHdvYlfFRm4VB0nb8Dv+D+V5Jezq19sx/iTAMBhN1Wftr
KPXlyBQnJrWykBInLgdOBUwEaDmWTO30KDsiGnfTOvhlacMlIZVT8iKWfbJx1kzdUYruFoayXaYU
DeafJkOKDIl0mVZkbrB4BzAgyOVTlPuxQxLewhgwUstmbxdCSidFxoSrrAOsm6Ym302gM+DqvXvP
GWn+zoXevFW5urL84OYVh64vPgyyfzMZO2SnEyumEZY8WmfIbC9+hxO37lzLozuKaooyyDPTiheq
FwnTKFbPQuCd47nZFYWkQ3Wq9nQt9KDa0Vto3aGJQbCm8TkehHCj9MynqLgchFgU96FWI7yd6k3T
MWhg/6e9xDoqJ/Pa5GdKRFp+HboZvS5YKJOlpSAJ5twPzERBb+uLp6GlAsCJi5DCIj3ovfAU5vIS
6Hq1Fjz1nDXoy1gBghRKIAHFo7fL/AFRqcG4C5ymysuvHEc4c5vOVjiGJorkp7o07lbadeucVUSg
I0gd2ho1XARKdBKmYwIXIwagKbcwCkQk2rhnL2GHHDIBiCBK5l7BP0vlimmcrxzBZbRL46ibBwwP
81xVZjEfHJg7IpRSPiFu1RXTuKjnbKE3Dxi/ToIc1vmBJRqS33ANu+OzCOE7p2pBEpkl0V1N+2Vg
1efCLwlBFvI7WYRwP7D+erX4iZduvInhqSSXdGF5MAm9Rrupvnng1HfulAjHrmisjFG46Z1wapX+
Ra4pweQ11SqxsJZCiNlXAxDU5tM7PrUSVEJA9DU5iV7ertkvl3IFc6lI8fz2WXwIcUAeQ18CIiBj
yi0CIu7DYCvEybIj4srOy55yE/udJtXtKijkdyXPmUQX4BLwyQ/AQCJ6SBtFNNxIVkQbeMVH7tFO
67F8T8YeKGd+FP2wuWUhBGbymIOganYJFU9Hw3XuTyuxR2YWdgiqjJoMID0GB6IUu0zywLT7Kut2
qf+dRjUx2wYm3WCq1rgzSGim1Ommcb9X+m52iMs7WWPJkQ9PePUcpltIvLKGniNWo4aJTZ9UTq8K
40aTwJz4WrMbAwpsTeu9+nTHykogRi4WlyTq1Q7+F2ktVf0RhAHZLRrFyXDC3V7qf9KOA7Q10P4X
WveqNzHrhf4pSQQ4pFXVklxAbGltsSrpE0PBPDzpS7BalzaRM+TdcuwGMgu/VDNWg9LEa1n2WN1N
2ppzKiZIU6Yg0NWsEpicWREn295oiEjWtPU46NsqQF9Spoarqh4KSLrp4J3H7jq0v3OlH2DS5LN5
oqdapRzKVjU3sIt6x1Jrl1AU5gXYjpuCQmVS1Cgwq7Mx5CuJUuyiH2hlkl4SS+UvzaMUGOnRb7Cu
hh2zoEOmD1rS075ScE0kz3uAnkwj2nWF+FRZ9VoUitpR8QM0on9RQuHomShuCWRNQRUBX2WVw1yQ
7GfJxAwS+9G5SNRfIdgZx4y6fZj7h0nyljHJfByiSupURol+FBCB7cfCJpNv3pQRkGrwxAkgnzE5
JiLlyyxq4Ewot1bIKQ6MwnsmyIqTGiIkbgN9c6mj5RGFg4f01ROKZSjShNdD5m2iEq+0tEOKtgL1
/JLXPvVYX3cLC8aEimdLlekwAztGvePLdH7coK+s34KIkG2iIqVHPtIjDZ4XBdW116VrkIuANsIE
O041ZFu/CXGaoPQ0pBRirsHkd2hNMJAWULNN6e0TgGtNVf4CiigTlBr385LpAg1A3mITkrd+XSAt
ihJtqUv1WRkaaR1Gki3E2GXEHPtBH+CZeWyhQ0CL3+MhsDxB2HKgsCJkreNoJrXPx0UaJPp2BD6z
lceSHfBxY2OFoy0Tq23XjJnb1g/bpULBCuoS8gO/lcAWjxrd5bTeFhnAeEozMnHxuLPU+ULx/bnD
3aEEGDHuJyhrYWJThWGxgVJNHcORPAr0C8XUrfs0HVfKrGdROlKhH1t9w6TGHDezNiZP9GDTgvmU
yjByyTjdef1sX3q8eiAhBShUz9GBu5KVYbJif7zu4808th5+sb9uYxbqDFEhr2uNH7FLoZj3Fnzs
vprAg4F2WlCGRieqIzt4XAQZy1Y6K/eHuWqYe5xBSiC6/dgkoIG+Zfnoys0inrDh/AOYfl+GInfU
qgZbO4xWHHloP8IAIfzsJCW1XsUkxJf4uADyL7q9LH783IQDfMsst1h9m7N+7njYtn6uRoQPOWPD
0P5zR49ZCtk2k7m8YHjz8ZqxlERq8+8Lq5rdVI/rYdi4JTxg4NYcBWaNnjKVW2FltMI2qyGTNr4c
O2Zagsj10kPuMx/uwJINPQXsMvV2qZH9T/bOZMlxJMuyv9JSe6RAMWNRiyIJzjaP7huImZs55nnG
1/dRWETQwzOzq2tfC4dgIOlGEgRU37v3XPUA1RJha0+EKTFkG7XPdGwgNdS7zNmECXktMcOHrlkX
OZOV2FWIAc2IVuJOcJfl3PiHqVPvU7++jmB9whikdj8iPOF+CibNjhH7ZjNFXgsCsxf21uesKe2+
zPsDcwITwWK0A+KTeSVVKWV80ALwsxmjW6qQOM0M53HgZ7gRClXFKcqeprghh2oa0C7H4hQb+o8I
+y/fqAx9nuJH4aflWSFcohR26HGNPk7BKG8CQcQ8cyDJ3O9uYTI3J3UOPVFM6PbyfDs7FQLbUY/3
EO24q9rBcdZdUjFG2DRzD8DG7RDMZom6z9WpA0Tcf6uU7EkdCUePqQchmugGJIy2gA5rlvYh9Tum
S7UNjJiw6arZKXHHomAQpwXvzH3T21IR0ZZIWwg8JJTmBglWeflRacVNg6nK0PaVzlQFwExqU/fM
zOdEEMCW1PonOJqHmkl1WsGATaf0IINvewUWoZHGV7quPSXgSSGFrbLEOSCgqmmeALkL+vGxmexj
nDz2Gq6/QB9u/M64d+vyAM7imkQA4FnFM8V45vv5BBjSz59kyLM+Iz/uu/57mLm38r8tMXiuWjDW
toX8Kozij7wAA08Fn0bc9OpXqpf5ekiES/ZgGvaLodDB6SnKpiA1844razHXH0Otv7a8QzOmMNKS
6q13WvMtnKhhY1zBjlR0EY6qAAeDMTUv8t3BjXOdq8SywJXM7ZtNfIMLqNcsTP7KkIR6xhOEWcWB
w8wNYa9qPpY+45+Zn0dKhNfOL9Wnqh13kDKZJUbdRzO0DK+Y51IB516p4bkzsGa0j1pMWISpogZn
DnhASLWLZLhRSKPGQje0GqLsMzGwa9pVX2zyCURKUQNrqblbmmRg+PW80sX0WGruDysw51NTUoMS
pLiuE7yoN8oEGNcdKsZ9sGZbJaypOOzMjjK9o9jmWieoY1+FkXWbU8UsTESdKr0MUMa5l9VtR9AA
byGnsyc/OhpF+luVTF6vK9+vs4JZqubThLA781WxiKpqrQfRxTu6lAZmlXwV94CGfY2aty8o+PrV
VW0huJTfR11EyG7C2sVD3FyJyXnpa/WNa6W+yQv9Ww8fi7ks77mq+1XaTz+SGsadknqBVge7dkgH
DtePlpFQQJgsBjb6DWi9cjsMFXG+1IVXUWyeBcW6vWUX6jFt4/cJgZvQmrvIan7aCYXQeSYWO4MO
GpjKsI5cGKUJjQiVb3GjI+7MQ/37XDp8PeB9K8M9z25173f6x5ARnNb41FyLhhyTFnSGwYo8FEU2
ml8CzLWG9AXHeLYifqR+1PNzLJ5rW9y4E5h7M+kBwhlwCatnJlmY/Ojdr4PUsAiWwoLm4t1oEqaU
WWY+0lE3OEkp/rqDzcxNV6g2Vp4ek6seNT1D5yjaVN/UDlafmUFUiiO+EoeUR7t4URWTcOQs3VBG
IHTwpekrIKrDTQuNPGrRWesaRM0kwqk1mIJYkfAxDs1q61gAN4Oa5p2jGLsgwBPTKkhnIyDNRcJs
y9XAI0vhvybNtHuq2a9KqAdbXJrGdEpsAfLD+l4xBGtMqH8oX6A4OfeVa707JE0DU3/N9e5TK+a7
srq1tcKbDMqAUNGo+HEAijqN4Mp/lSe8hH11kesBhT7oBgbOBtZn2Bl3SWJvlCl+a/pg71rFlj9t
3nQWtTh3UG8nn0oMgwVtY054DAtIeHGi3GdJCmHzXQn8Ghdqe5hN9TBVMfntdQCfUNA8NCEYAmaa
0Sp6Wukg7LPxHenKHlXvNXUqMD7WrZ62dzm+ozy3IOHpN8v/OwHdJCwtAQtLnmFtF/dhg/1UQ5Ug
ZobchgrON7IkS1RFOUnretsZ6ZMdjjhO0gCybj59Ki7BVo6GWpyaymo0KbKZGqyk7r4BG44DzMbX
UedXbu7fWyLZ6NNQ7zLjDZp6CQHA/FFy3ZKO6aaunuIq3jV1eDJz5Vp3+2MUclUc3VuHapLeUigK
2pArmKETJT4dlcn+3jrOTyd9VwvkmPTOHnO0D00cAxi0xSop6Lrjh+biOlAUpsKKnXYe6u+UcZks
OjHTSJgwXGiVvHqLg+weMcVN7ZrrtDTmPZS+dNNn9uwxBjmHanBUXePRVI2XsuAzy3gDjC0PYJHx
4PC3TAFqhonKe4mUoqQNA0CNiFI98ei+Hgk58GgHvqkdJeMuJXsFH3of3atm+0MNGONoCawQ/CL8
TrjR7sgevFG5GYiQlo0xHcqCMrGYqUs6pcjWlaDbXmPHiSeZ3xVru1rFjTkV2pUTRd6kGq/VrMru
lX8iLWBDRqXX2VPKLJFeCvk8dlV+i7v+pUGZvNai6EYPcSK2MfaINv9wHCpIgPdenbTymrZ5rybj
e1blzzkZBesueqqs/pth403p8/GOsUa+Zf5ocwMATZEOyVvY6luX7sSKcilm0frd5Pv0nZHQGxr6
YyE8JxXJ3pmwESrtXVzgzB03mlpVa3p9+k3qC/DNFdR05m3kUvBTKvRNZPONlt04evmAxbEwwS5k
UflKQV+CzSCyVi19SZG8tRWKAJ8bBW0xfQuX7ErN6BcbfDDICWKMFMSmDVrwrVFw4k7VKW8Z+RgO
d0okJCcqr7emouI0DQ/xaLyRoYejYnp0JvFG0SyVAZw7hdRZ7pf5D/n79ouA5IwWf8FIqGqmIRlF
ofpoqPahD3uuPhZduEGfzsB5kebWhOghoZ+4lHb7AMT6TdMlTEA1CPAVr2IqzzlXTbWpkNpnjFvM
2nhBGrA3cryIqiWgX1AyXob7dvuhkQqJKlepYYcLeWu+yXvMeH3FJRONn0jaHyhkK0rM4r0hERK+
+mZ2M06fnNCXnlS+2nSRdYhDwvP2CuLk6Im4mm4bFInJxOpWTeLo1NEp0aG+FfNMR4bghKwAjBFZ
r2pIXyDwR7KY/OdW7YEiO+R+Vs3J78KG/4UUj4qMFE2b7/KYeMEokYkzyalgOkRVgVZIC1bB1mNU
Tfab3kQY5vCOAygXFJIweyTjPs+EZ9DhJ/EmsNbEEGtklurDrlDMl2qOhkPVYGWOBf1JO3qptBlZ
tFbsgN/gV9OSO4ZAaBQm+xXhzb6ea3fNcKvGuQ+otNDpcXeTJ0i/8tLueqK42ne4RkfV+j5SrvDm
gusKX66xzZXwvgLB7gmfCNAh3lpFcFOEzas2x8IbRh3/F8KkxtWphNrBTujwLumeHN0AcgjdG7if
8wfNoFPZMKsoGvNa+L29053xiVMB40V1q5nDcED2c6fYIB9V6eVQuNVGOTeyym+9eByKDfKwasNg
DcNpzjvnEnXI0Q75hLitmwaTRslvhazGhEGeTejhZAEdGYim35fBYSa+BGRbflQr+PL9QLtUtMZA
ncC6daFwbUHZXqXUrXb0nNVdL5J7swTdFyTxWTUPAPFrJtl3nZhPYwiBnpZZq858JW3GyIYbVraA
zQNnPhjlDBdCNVdzGaOVoppHRCLjyBD3szs+tZSFBi2/h5J7xpAB1lStn9umIAbUfHXLH1Zrwz2A
vUK0SnSfRfM9aR8WkwQFc1kw3PvJHRmNp5maiA11hAFicbK6dNims/KznmdaStFgcVke3XWhAfw2
u5+aC/c99acdSN4nQ/meJtanasxwDbX8pOcoZ/Q+OpMGT3BToMkERp0Yj/waqvyzYXJa525JBwM9
wUyIjZPmW8UKrS3hIvuhaa97EmI3xoRXKYQC6IcC4qoBhUxLKsAVOu7lbso3oc49hG+NsU18aDoA
EyFF1Amk+wzawRrhWRS5vXPGZ8oz1Agtxd46bU9sHG2ZrPQfhtF+Fdr4TDniqcvh/6KFqXdKBuw+
76hFTx+ipiKbAub1a7o2AYTSddb5uKqVw1yq0A4dOPBiCMwN91BO07S5jS2g7ABOc+I5+22bm4fK
pVYPHfJtxjehddnrkCJ/8rvvTehu87amL1/6FQOq4YqG+NU00jlQq8C6ozeLt+LTynsQ+j5dj64b
YxgFmhfM2K5m+8aJ4BURGSgwQttib83ajRkYDLQodZr6NmwioiK0ZFWO4n2YSFtOUrHJAtjVcJN2
hXjqsAWsaRMjPkkheuiQ48hHvY1NrJC53t+5ufbQ2x9NnG1cF5Mqo/X3su1erXjtl3VGohhGOUkv
m5EsrYDZpDvfn8+6Ki2CGo72XDPw1gf7JLK81p2ppTfqnlmfQt3PG5iIkTZrFdlTFIGAz+C9l0at
b1x1hp6C6a3Lf1Y5/GO3CwQZpta7MY0QjzMZURCJ+9BQ28M4ALIiEfO1e3cKLdwnFd0kSoydLW2H
pCITX8yUKy+3oc+UNhmeHLMiYN2K4OLggpiBxJvVU+Q3Fdno84OlKckx4vfLgC+NvVYrjU03hs22
TjvNQyWz09qWzlq+FzpmO/pbD3PgayszuDFrKuskmr9ZjhYdeo3YdAUQZj12hPKBGl2H0ThtZoMQ
9ry37xUTcISlnmNFH7yQ8gpyyhxkZk38J0jtSKR7mjm+V0wD2TDKXiv7jtxS/jItJt1D7+nhBqWn
q+PHoj7+X0jkfyvUdjUkzf8eEvkyFVmUB3+XaC/P+YsTCQzSRKJtmCr7bf1XTqTgkO06uu46hm6b
F4W2CSZSNyz015ZqGK52UWgb6j9c1+VMVUm8QcIttP+JQhvR+a/ybNUBYSkMHVKlZvD/6PwJvzIi
xaxRRHUr9HPVKxwCW6pKlG0+AqG+VbPVL5/MbZEyIs//D2lqt8zi2+Y//2MhTn7tPnz853+Y//S/
/SYGrwJdLceB/82/Au0Nbea5QJuCCeXOxF5OwRkb9im40nfFY0RT+7X0ok+E3wdjS4BLzcxnHZ6H
Z3EeN/YBUWuxZlIwwxApvOL0//5TBTzO3z8aAYRDF5j1DNfky1P//tFMoiF4hHb0ld2o3GGlGS5f
SGGDjqLRUECF9UFIJkiroWnIH+0Gp6SSLWY7abFrpeOuk2sxIiLoD7WxCTVTEEFPiUzrIgzvctGL
GcmfoaK7yEeYXzDTdKkCzmKaUMu+3Od2K1Bmb6oYP2kSNdEa+QyWSydjjnGxlSyelHzuY88QqBX0
BTRIwihSNJNq77LdS4LZslmqPQWgatgurEfLjGYQ7WW01nGYHC8LPHw47OzY2gZ4G5MOF92yyGqy
kEqTK/lfu2qBFRClFAllfEjuRowYOFVp3SStmJlc15UJLQ7SCyNkTUfTHrR9XpXrX/CW1gK5vPAt
Z6MnASCFujM4tc8Vrt8WBpY8+tHlUYkpny9rrlxbNpv6XLRCO5iNdPTpYUNVO7SZEMtFJRdixHE8
qBiYXQXfoK/SNrBzg1LXZbuglguwy3+poKy0larJAVt7pDqGj9RUr9So9bfLrnZWiI12NN3yfCf6
5qhw5II2+en0ceVZcmvZtSwum6KKX00Y8CtFFuUv6M64DcZ5fSF70iY525CQUQvxfpd3uaz5vS6L
T3Kn6iQlCVjxw+UdaolS/fG2bYCWCDj17qMMIVD7VQOIa5TOycubXdYE9OU9Pwdm19gUGZ81x2Ut
qgoy7I354IwkYbm2+bwcSyM/ODSlvuo1Qp4spVHWo+zihHnKf+1qLbkkXfH8tUmnEVvoTpNngikx
hcvacnZoFEP2gyQqL/hCecLwjdO4cTnnAzfhI6qkM7jypUtQhC35g01vr8dAsRFDVCbEK0nECiuq
cvrCPBxsVnG9Vl4k86tHyUCMRD0C56RTWeTzfsG5LqftwnT9Wps7KJE+KUaX87X88h7LP4osPNRS
fn21/DXF8if9tTBlo8stKdYvR33ZpY4KGrb9xEnjk4t5zAo5V5Gby4Lokl83f3sI4jfsYs0Ez6rg
+1Klx5XIMuwJZl7bO8ulIety6i5HZ7n222buMztGc4mQjPzwTZMyZdLp2jHhky9oUSD1yrR7vbz8
stZSid13+LiXrTps+NWNE6kg0kQ7SP/sJBfL2rKP2gKX77yOqCT2IZJh+cBZwDwwKzf1vg7/8shW
/VR6JQM59idldFkbDZQ9r8vqhOiKgqU8viwqx3xD+zV4zeKZuxxYQKNfONJl57J9Oaw4GVb9nFSE
5ZNP/vr4LWNAYaRo911YMcXlPvs3qCyNWHc/IAsclrdmB5zTy/tdFpreJ6hrVFwp8o0bFjLKVTjJ
q97X8RASQFTrL8UEEt6K9bM/2QACeZGvxy6PWrYLCS+9bC5ry76vl/vlObnSZbtpSE/4DJjVqsp2
jOWP7F+9zGWfNujOTB2i/UBkiTXFbRlrcpo6g0mWdmq/LVux3KXK8xXtl0W/hc1BOn2Xtcvi932Z
7OTiP4t2xEueMkWhebg8Jp/Dn5N88//yucvTLkeK5XmX7WXt9//q739S0Bmh6vIxTNAma7KICq5m
3uJp10Ph2WMJ1zFXXw2f6ExKyQWVQhZMIvlxMm22UwXWP00aZgJVQPDxXCjTmsRVPELt1KD/qDsu
FCwcU73XYybfX/3opSktFyq9qK/O9OVAHlWfTVSW3oICVcsCp1oTj+tY3ubyoc2wRg9aR++7I1xD
ntzLQpM36MvmL/vkXa9GXsb1ShJoY9tXvRxfD4bYRmy6qdKorsN9osmz1XBnO2lXbJMadp8z9gdF
MIWwwpSwb2SfOXdaqnVc0/sH48ZIkuTr/1yID/bys6qMItmMSWavnNEtvMjk46lxyE1mBdhSNoS1
FtKKL++XfdbQcV9Wl477ssDMYqKpCuaNA51tHCZ/X/Y/lg/I1JW8YOJdMtfTrr8QFfLbsCTAIrEb
TGhzDPOqIep0MH92sV5Jh9SKae9b1QAwGGxK/Ekz7Unq66hVHY3gKYz58TZyhDXK4Ylrd5mK1My/
jwowN8s+eTrompHu6zHmD26U2T0M2nkQ3EKQgoG9odABo/25Zaw7TQFTvOFU1CJBPZ+hxsSzWElF
gEBd/rWYyVRxSVbe9+20p3PukHcECkubH+l691sa7zCxsScJBjiFwNdFewkmWW7fxQZYXq0daYRL
ucCykBfbo5uNf2x+HYgQrCUpuYoX+O7XGbBsR1bCIDgZ+jUh9dxkbeXaDm1traJP3mBEIY13cNe2
RshUi/qtd4bgph1NsTKRLdE+Z9xqdfaNNZMZSP2IQrDIxM9mVDMP6we3ZblY+BoLjmLZZNIvdjOU
87wwPigb3OYpFrnEoQa/rJE4T4Qdmq0NYU0wmXkHKb8qvplftl2Vix1kNbk7wff4dczh0tGbdbq7
7Foe8fUaWdczJGuQzqFABRPXyHvLgnMAew0bc1ntjLgjxK4HtmJIkr06uCBClocu0IflQb/hHy4H
lsd9PYXs8480hua67LOJZADVaWytElWiIxfqnBt8fHKVk51YzjnPNuDV2+Oyz1Zo2OJ3O/eTMA/L
ruUg6JTuuKwVSgIFreLPS7saDbajevXgO4e8M29H3zK2nCnc0rXwkNb+sBusIFFJ3pL72vozcAib
RCRWEZ3CLjMTykbVXZpzcvNy4LI53IDCdQ14KdBqKUh6jrLhBBBoj3bC6a/THWiTVieZxKPpNbzk
n5g1rxCbg0/Tds3GekyvmXbcKx452+GK1s093bVw3LWxx4rmnyrrCIx3qu+b4VxHiPhonGzi4Dj1
z5321mNVDRNYhV6ikZr3bMQ3It7hgcyUUxETObJrNX4zOxtcVg9uHbZffs7j62o8d2g5EZS7KIxP
rXJw3DWw6AC4N3ba6JCQIT4V1FC2Pu9ra4Fwc9bGzB173f4gKqzysp/U/eqWyKW1rXyXmgPe/0Nr
H+inrdXpBhhPlrxAdwLOFmzCJxij1Tv9aiPGywCh0QszuoFrlJo0JDRkmFuYbiQu2urWyg5EQAbR
NoEyZtw42Sp+quNbtJnplbotV2fzWL5Bkroe6Q+DdorWoPqO5jr+Pp2bTfyTuMA3up14QjcKLZEV
7ePxOzLGNUKAD3GXe8MheYU781xtnM24x7wS3uj7fk8/fhXd2h4oMeuWSSeArwOmnCuxL98jJpbt
NQC5tvToq0Ae9LEaQX87o/wvu61ghN1uCvrxm3foYTf5wdzOjyQeQGa7U66Dz+kjfC5/FufqPDLz
X9de9oqz0mKa/dTmG/Nae2xejc1nu59Ph+67D/RoFe3mHeaMO35z5rG4Pepw0nbltJoMTw28gqxT
GtbmSt/lGSic1zbeR+H9QE+12tQ1ocx7f+tKjWG2I4OPOuHaepjRbBH292EUdyFl228BqfWqZ+G8
njAOgA9dD92e9rweQzhdxRQHRigqK+TVoDxLgcC1/l6fzvady9vKD9Y6f7DGo4PE2YsAFm0U/0Wf
9zIPdPK4QuKQtJ9wGvnncO/eaZv8ipju7y004Q8NohjO3U3i7oEA00ibHtJkAxGtHfctaGD/EDer
wrqHHJu/oURV5+03DM+xBmp3XxbXw1b9USpeOXsoOYkH5B8S6gkal00Pd6DRRp8cb8LJZyg8rPUb
4a6S52pan8zHXlmB24L6VbyA8pWIGOBmnEln/540Nvtbn68nf51+xxap6PKgcTKMff99enTLs2bs
1TNjr7v0u/hUwafDlXt3yS4+9m8qZ2V1Bp/O6GeXo2Rau8EhZYxC7wdmHwpbqH3hSnvJd22/IdjM
frbe+7vs1nmtDuMVBkN6AWV+5uev9AcHgdxDbxGovuo+yFf6lP5I4ZHQh3xjFFvSiXCX8hfy8unA
pH8trvSjfpcjk0NDkO0HNAyf6hXphj/SW8Mr1kzSHrXX4CN5JDAYEV6HbHpFANp18lK94B+4A7aE
McgDTkyrG0IaJt35NT0Y18/Tvfmg7PXb+JPCrw39EqzdRv1Jt9M6QjH2KmLBEJ88tbv+TttDOz0k
oAGfQXn3b8yOkwOM0JXhgQYr1vaWvOpVt+keI5TfxUqsKVxA6O3TTSVkCRrlEyc9nubv2aEmuogW
mYWbfqWekSXvghdDHJNV8FD4G9564WUSTolcbDesMPhtnX1+535LNu4zZe7NvE++ZzvTU0ryum50
zBeYO9ZcNIGGEUY5bCxktavizM8t3lKk2wewDl84D89YYwWIU0oS9BsCyr+7+RpIsDNugcPd/fD3
wZmZ5z7fz/xQU7rct+1ePQxceeqtAaCYK6C+VvEWbKoHPlNocBhzkw2qv5wzNdijVQgoUaubmJ/1
rfta4csmGBB/ub71LcjCFPKBbNrQs9dYiJodXdhuBx4Uamz8bbgq6ifmXjHaXF7R3ZovgogDzj1s
hmcYeofq7G+zo/VM9qizA46wh9J3gxTYPlXlttzr3FNITtoQrEg5kkZH7H1ON8nZfTNukyfIr7vw
HTCseT2mGQlwf90Xnbyi4LPcInUuG1lPjiDFo6Nq2IC3df/6wrdZgDYoTzBZDgPQu8bqvEhz6GQ4
jK3RWg/aSqfjt9ElxYoOFAU0uRbICcmyNphY6fZfq4AUwNGRKpMYTbyL5GPSZXbz75+t07xaVw25
6/Sr403RWWvim5uTY//EsmpLuJbbSRLbH4u4VrujoqeIH+TacqBpSjip6KWVin6vO9QA9SHrh0mi
HRoqV84Afn+ewe9/rQLKgMNt4lS2LaOB1B8y4Bwkvj9wEFCEpWT8ZxLvb0nQf7xs+xL/b5MDMCXJ
tLdqqbhVpVTVlSkCy1obyknBZRuDOLOPUD1ZMnagxJG80mQ8gSoXttTFLmuXfcLth11Wd7e+2m/A
MjRrkkUJaQtkJavKBRTEWCg7P7ghOFI9OktKAuSuAy3n5ouY84W/STDly3iFQcJ4LotgmQX+tU+T
IQ0E9twstc9RzkeWtXpJdbjsNCxCH2wJvtHk3M8iEYK2prFfysGtLAkua3QSm2OUaOo+A0cvLPEA
uMPfOjJwohz7BBEGtwm/K6tTrQqxNUioULvnsZqGwwDeXzFHl5S0PwtIqpN36ykBsJrnUQdhtGrn
YzZTidHbmqu6WzFd1xh5dn20Gc1O/9pUh6hfOwyVXPI1bPpq6JJl5kY4i8eSmIUtPQDiQOQCtJe+
0yNnH8zyG68N8yWbSG/tCVMGOy/rdUYCCdpGlbVxJNWNiNlfF5d9fa9OB80/L5ylL0CT0RXTZiJp
RG2aa5tZjy4jSHpZiFtKdJJTg0EMB9ISpGRAVeJHuxSPL8VkTeu/mzLyRFVgwimoaI/51J6Y+4Zc
Wav3qU1cfiMdGIWi0V/6xhHM3FiocPlzdei8piZlfElAWr7gZXHZxNoGV1naBFXG5MvXK+TUHh2U
YGJEpu26lHTEaXIo71Sy6Py1kDVks5REuIAeZOaiKkIn46+VWVChWyqssRbXx69tRx2z/6Umff7/
UJOEatCE+fe9uP9K35rkb7Skr2f82YnT3H+4EPosF2O+algOzbAvWJKwtX8YBkQkVzNhXUjq0Z+s
JFv8QwdixP3BcEzdFCY9qz8C20wO0dPjqK7bBmGAxv+kE6fbsqF06Y7Jvwf0DXZQC4OLQXfvt+6Y
Y/dTlnWq8Ung9896nIJzOJuA87sUQVwtZlBH+GJEG39UOcpxKxT6HViP+CBsu98V9Mdgb4x3QYjo
viPB1XNNs3gActfcdRG+UyctH5ZF0LXmukszcxcGU/kQVKVx1aFJguEUM4fq6VaRcyX1ZTyD+tB0
7IwR3DauV9RyabklVRczTomSKC3Aufy5sMueFIywDRHJRBiiG6pTm8vhZW15zLLWo6E5+83Xiyy7
c81HKZt1WyNAT9WElXhNbXFtVnX3KZLxNImu+zZhnNn0yCMpJSXpMVH1bIdVK3owMBug1gS3Y885
kB61qK+IVq+uDMCce6RFT5ddy/5lcdlXOZhKK9M9LvsV1MLnobtT9MJiuI0n+kSnaoSsH4ynZZMz
Ld27dfZP+x1UKUDhyxQRgnz0svjaLsaEY8sLRc5wqFNmNPbyePPrWXk+HnITj6BdE2pSY2a+CwYg
RsakhOssNbKT0nfQy8Okz07JFFj/vIo8OTsZpZIe0MHYoPdzdCRWno1Xy9o8FOhrnaaJT/LocqCt
mBXlZuts1RjBR53U1TcC56E29j3lNjdwXoFvB5lbfnP9MgCbwp3Z7cbrcMyAbE12+U2IiIyQ2mD4
EnfGs2AgaQ9l9W3UrHxv6zVlPPmwIVLvChSn9/QTh1+eXgVYRRWdTK0SXbm9wWMaEZJQ3X5t+lFi
XFs+5r2MxOmdlePIWRnOjWVpPj+QsueMqBQ6q65zY4vCvTHlggTGU9gJ43TZ34W5f7S14G7ZtSy6
eXZvjBS/cZQNf7xG6OIvKYIx2zZ5PJw7uegpmJ1nRpSeMnJ+/XZgechlXxMB16T5WHilHdunRidj
RzTVy7LVzVR0Vsvq79uhknKoS0kYA6uEea0z9M3lkXmdMWkxe80+XXYC8qKvx8ygh0wHBpuFmra7
2lbs6yzvWmS4oj3VeXRXkbX+0YvmelLDjIkrM760dIOnqcGdExW2dqOVIZkpo8hOfjyUJzsKxp1Z
uN0pUHGMP4V4IWsP27dyjbgZfVM1MXLvp+j2a0Hl8pyn4vjLLnlQcSoTRm4ArOyvx0YMB24/tHEM
/3iuPIKJ0/fQgxrrWCNqvGpJsYiF+9jzhu6XhaHxPXdWSFzAX/siBEYukpmrrBvb+9pIu7PqKF9P
8qM4ONAQZFJTaMbZ7eb8nNBOkRtRPGNw+mU1nBrjPLmMg4Kawc9yZJCPjDUlJP0p9Edv0jGNQJ0I
r50pYFJcGVfofosrmuDhdSv3m4Fgv+/Qgc+nxNh9Pa6b/T+OZ436oWeCMlnY7pTWUO+bOp3u0bPL
9a/FoJWUxCd7XVUJJTh5YLa5OiY+7W25a0RqeG7t5PXypDasAa/8/UX9rxcogv6mCoTO1xjmt07a
erOqdVf+zNbXrqRrtvEAl3/ZxHeYo1rUmPz/+djLfnPKmy0tH6zV/KYZl8I6mo3evxpizaWWYGY/
HKpbSjq/qy3R37SvkiuMSTzA/OOu8N8/QE6IEBf8NwoUune/3WRd1dU1gdpKWKah05X/u6qjaCxR
tM0MZIqewb7lgz2Pei3OGoJqa2unprWrsvZJ0YTarbBlo1fA1kvyMZ95RwV1wl12QxNKvRe9WRzU
KTdWtTy47AsDylD2mIdH1KDmlchirN21rBjE8Xs6m+GaDsqunIO3ROMMTftqvCunHFMrW8ti6A+p
1WV/bMAyUMM5um3DgbSZ1mTeBb/nvDyyzIKB+UFdH5ZNtQKobhEvZMcOWQepqRyZAVOESlVEoml1
C6cw/hBq9ApOWTwVVqRvcVzb2wljexaiWS6HWL2NYgO3a6qDsGp6cQUjuPQsX82fRF4iriSwdTel
hBzEnUYc0pBjdep7417pWCBWwrUDaeIwjbHc7FNCXIPzsrU8zKF9vElL/uupsY37r4cBUKPaEGo6
wiKnMTASxcrObSP7ybTVG6wZ/bsfJMSOa+58O1f1fOrcwMeAOBbv/vVgQyMQWUO5MS0Z/hCQff3L
IPJfyJY07e9SIGRYtu0K00ZRalq644rfTho71saMvnnwMdiq2KR9ndz3gZjvSMJOYo3pXdWDs5jb
6tZypmw7+eSq6fGYPaplRvRVTj98COLxpFcEnCozHgKuJ8qJsShpUJmCJKjo/dPlwLK27Fset2z+
tu/y3N8O/KsHX/YxwkScPOIjRP/oleRZX5UG7mlhOv4u6Y3+NqOSsA4NxXid7O7B1QfjZw15p2z0
4EcXZgKZVgA+ZwgTytr48Y9DrVIFX7ZDhgiSiMTer9Vlr9WaJHWFEVJ9+XD5xGXhagM1J2aA5wEj
+b7S1OZQ+ll548bUGrJEd1+dor2ZROF/Rkq+E31VHjLXytZg59TrVOswNMc9PqM+Y7OF2r5aVse0
uolLK0EVweOWXZNvFZ6ZxdzmEjvj1mC+j1Xinlud39pcZKHXFL3u+bGaEAjPQi1blX2MCmp6o3c6
1rI7xwCymWD0QhDBvuVx4CuUfYaZCGjJn88dnEo5dvH0etlljH12Zc/6Qecj32g1wiceHlNQTfSn
hOZgNlrWaVlAEBo8//8SdmbLjetIt36hwwiOIHkuLVmzLMmz64ZRU3OeZz79/xGqLtV2794dUYEA
EglKZUkkkLlyrUQDtz5vHW4TsidtdQjJ999OtxVkA4MeKMtP6xrdRxRE1Aag4746CNf/aSaD9jA4
rfVqJ6h8GX74rKGv/hSMRC0jS3ksOHkfCjiv4PwPtG/CNjee7+hv9pQirQNRyLb3A/WJh8t36QC9
zc/Csuon1wrLrTmaJEQUQ3mrWmdtFr32jeo2Qhi6259E7BQHnj7TUk4QN83itT9BfJmZBmFTb/KP
EJkFx1Hoeb20ArThat1/YGscPAHYP6MKrx5LUwRPWq64m8jugoWclE2nVOex0tSjHN08SgOSSbnq
9zWkB6d/73qNJkLNrddT6O+9EtEbB5w14KO5G8EDTfzN+Wt3OE89Cmd2a8BfZrXKq9cFVKKpprUx
Akd5VQ2wN6bD00DOimpYKrajPAVxpjz2abu2Zq8um8r1/7pt/fVRZ6s86OC5Q4Dc0lzBufavjzov
iOG3JJn8M0Yj9AxSHxWMyKvR0Qn2HYWVwV38AH9cRfGO3x2ixtZfgGyZuyZSDkHiwCkTGsDu4erI
V/Lp5sSJsauhtdyFHSX2q6jp4bu0icuLOOuvQY7vw//3f+Z/c9c1UEL/8zhsA5oVjqVZBlhXCLnm
o/+f0FRFA+GVw4/xHbbRvajAQdwVYdxt4pRCwevYDYPgXJeURIHozolMzk5O6RTHYUKFDTkH6HYD
IzhP6kwATFhwKZc0seYtqnwywcf00ak001lLVR+XhiKik7TJRiSuQLtORYtvnrDmxq4gZu1Q36BY
/J8/sDn+8Nf/MYEECxSusDSHx4zz6X88JmCPJliMfyh9dCwRLn8dIOZpyXa/19BxbbPed5YCvOp7
pHJG7zqQtHOI4LnM0+3kFeY7QLtwE+YIVsqh1+Y/EqOuzoajKBfb8p+uq4vMXplNgBzqfO3SzS+1
ejTDFqjKl3AA6OqnBZXs/EWoyZu71zF1I9debJVFurKKsd43easAR886KqvzqDsRrSZ6To191Fq8
CbPdxo5F1SxBUGcfJrZ9baKh7isYCRn3kVMup0JHkS4FiiOf96bn34ewqL2bGjD7Qc+HrZsX1RN3
jR/SoeJ+RgJNcR6nCQ4tL6+QJRrc+iOxyAWHbvy1roN4FQ/c1C34r15AyUHcAmDxXu3En0NzJPsb
GcpTapv+MYKF9ih7sgkIyd45jtOuPk2Ek5/u/vnjFwDBP3/8nPIh5rYcwwb4Pc9///oIuhwstfb/
NMMfVXeIxA+imJV4sCiA8DtRHYdUPcHVPz6C4aJB8B6cFmQ81jyUE4lCBZMuxqubX5OgDCiEuxNz
TF5DcOhOAaR8QZrcu8RV4KLhmL52ueNdzKn3LqNWQHTiuyhDJLlNhjzrjUUsIpJO8wrpOPn+G48o
ay9XSLtAaYurSkPmm468qhzJFfKqqQb37O0qwVhBDWdR8S79QpBZpV+vDKO05qK62Fxcu/NY9mTT
O4G1Aw/BIU52W6jK1MqwNm0cZ6t//hTAvf/Hx0Coz9RcwySCYxAw/OvHoIdZEhcgoH7Af1MtQq+M
T2mVPMJFmOxsyrVOsgHmAWdeSC46L5xiJW3SV/aqxjbue3Iai08TQ9k3FDCO75/s41AhK9c/fTLH
86vrfnRo8jHY364v3WoloiIuMVAx//22rj1Qivd1SxX+p4kahruNDpv03acJaD3io8+J7ma/vZii
FWsnQ1VSTkp7aDaQnjhAd9Ks7DjsoKAzyXj8dfy5Kx2g/SNg/7n7x7LAyEuyVZ8vNo8bpYCNvFCQ
Fq0G+yjUxDnKHilD3WyHoxW1T+HgPxl+5RzKHCU4pwcSZwXNSPo1D2byLmYEgdeDHI5E5FZNH1K1
H4Gwc5Wgf6l17W1ya/+RmNvwYOe2emcrk/qRpOiEal2sHSbfyZ6LRN9LO+ED0rKNU5D2CbUPXTyC
SqzeBXG5baFBYyi9/uaqGpUEy3/+4uriPx8fENjqCAFYOs8Q7md//eJGea4BDdPTH4R5+ISFN6Ay
1eqQWvQwpXtVvJejPNIDmDV0RNWIMSOaNrv8MdNHm8FLyqupGclrLk30Bdh0wyRycx4m37361EWc
HkbI05oAtmmSUC11ee061AZAKVPvXFzhsOND9Mi1M/ciTVmT1TvToiTXzBznos9NMQlYSCPI9aVN
+sWNQ8ZNiHYtbVS2Uks8Bltq4NEV03prL3u3RtpEEGRozvvwXcx+to4C+rX7d+v+mLbiftxQh7yb
Qs/8fP3/+nK3Vy9rHomjWP6dq9s09i7hb0Rl5aAccjtTDrIXhvVrF1vK+pN9mN1uNqNiz+/m5rwZ
I3J+W//Jrzf9YlH1wlp+msjz0gP2Ml+19mHKdXi35OR/G+UVBUHBjUvkMGgtc+/FvbknKBftJ3fv
UyoE1ShwSaKqNM4QhzOMILSufrcVxBsvHnXA65vptkxeMzDXofdEPFs9OLwXKHyb/rXRrQ84INuf
8SDQ4srMr6KL4Nm0gnLtEas9D35yXwk4cp3Rga1ypN7QhkT5ENTUNkNTIz5cQlMy0CGSAOKQQE2e
Br2PN1CFNZssCpZ9UnonnZrswrGLV7he/VORNB+pl5ev0HUVh7akrl0O2zCwt2mMcN3VN21hBUCE
4j6enftqq9iHFAotBFTbHvKtiMJYFfqYwlLCp54KaE5oif1DdT8iZ6jJIWgkYRTKbZ0Slt4uQrO5
io35id5Oj4Vpo7kYVcpG2qyons5jCD/avECaSG+0qywo26XvR9OjnPB84+JCn3CUHt2Q8x8kqHfv
e2UPn2BEXHyE+AtYBzfAcbCoubI94l6jVhK84H4oGzl7uzPeJmKeLZZOJP5m6uVFbjfU2yvdbNJb
+315b6Nt5XMbZALP8caFuFU+16/j+eEOZpIsjuYdb6bb41/7m92A9LttDj5d7raWPwG13nJsan3w
PzYLxrwX+CNlxxmFw5WY/yHMQ2ZxviX/sWUzqqSu3Ciuv5uVv6V+tDgkhaev2jL6OVTupK6ssi4O
167vvjUFRSvcKdXvvuI959zFX7XAUO+9wXL3tWvXRza48CVXub4E/R3s7RZtBr2GintC5uNZpPoK
UIXznqH5t+lsU8BqGLjvjdl+LbxanJPcTy6+638Q1r/88/NlzoF+/r9qlmvaDpsjVROfI6eaGzv6
oKvZdwGDA3oCg6BS3LubINSCTpcRFYs6eiaUzycK7ASLVOQXX+MwJmfTXlS7RIfeCMo/cxWXoJVg
lPD2w1h6sEvSK6CNooKVQNQ8IuOJbqLsysYCnS8mVFyorvZISghvVypdtW9g3Fh31HecqKXlkUsU
4tkJSujV3cK8a6ssWECCB5WDZ4X+wYddGn15S9nLnrRNph5tW9tb30w3N+nbxh0ELdKoVPO1wrB7
8MewfGETZq3gfIPrKyqV12YEh56YXo3aIEPT0N4UxbVOcqQCthqm5tUdVOPcltOF/Vi0+eePSfuc
RuY76fKFZHugsrfVtc/BSg/w/1BUlvItVKxi3WbKFyBD2UU2njUkJGiiM2/TJawTpioMn9T8jCK7
hFaUXarWT0+xhdCEUkKQ0Hi+OFOO1YVdCONJ+9XqFe8krwW3NcpyJuzYqlk93F7DCvlMHe438nrS
roTVi69JbsvpQk1/y8fvufvWszSgwM20SjyhPyZRGixC5BC+9vAYpkluwkXTr7NEOF/1XkBnZrn+
0xhNDZV3mbeH3BG2/KpylqbIH27pIHMqeauGhqL7LUVUiUfXtYyDTBGNbtYitVv+7aKwbdRkEbLA
nhfIayjO0B7nV2koRUzAhUCHdXsFSynP8O/3CzjOmscUGcFjFUJcF6vNozTxo0DMJoC6Rg61zs3R
Nkr8AdWX0RYHOK1+ZnGRn3sjdC+D4Tz1/KreK1FPKwrNS35VrXgvg/bYdW70NEDUeKp6ag+K2d6l
Q3hvjk6ypewLsrA4CZdE7vK9OSZQtfTK8dYEqvg1rJrhxYs7YuxPgd4Ze+LYvxrdM4190lqgjDy/
NrdUwcL4hU26jE1qoBwbwAejcnKuorx9079Xdme8qU05HtMScRw5VJRiWMEzJ1aiCo03yjCgNuug
gf61BoYX81HzA7EO+qB8cAwoxhP+G99rcZzUQv0SplAxUhB66Ko2fxIjh301yr6U8IAvrVAxd3bf
jC+AHzYpOZcvBtmXe8UAHg67W/geAUOQ/mmg2fw6C5MNFstd+FdY/JFRnbIhkNsu/scvUNPVz7Er
fnW2JaNWrqM71yzUH88Fy+/hQmir/JtTc6IxCkectLkpJ6C2VAMhVTsP+7aoSCZSAVk5PCdufoFT
9Hsv8Q5lbzR7h1AI5AWDtvbH1n3rkI6PYJn7GrlglHvV8Q9m7o07Y8y2vqJX58wSPJAysbWDELL5
2dSYkbvurBoe8t82OWFNgh9w0h09D7eygpuzSnNtRVkmR6PUAHZBuqDfawGa1lYHjkQOfb+YpV2q
sd9fu9IqRK17iz8cZLcAbZhE0bCVo2a+2tV7Xu2iVnkXebHYd1D5UVbtFU/mEISbeiapIwSsPvoV
ijPZZAMZi+xxFdV5cJCNh+NhLDKIFUMzW95ssufMs//VZsR9vPfE881LupIjG6FW7NxlUNQqKcjW
Rnq6VIFZJxC8tcKjsng+rHjzUUYUDTWhGhCV2QRxVX5S0mlpzCNpqrss2ZGYoBxU96Kzbvc89jmW
GXk9fpSI4G5MHw2RthDjRxAGe53t1LOXxCZpPwNe7NmNDwY6ficOH/rMMx67ynyUdtAwUMmNNsRo
s5vOCSea0g8rcu4AMEEMTC19ZMG40Y1B8NzMzcyCDLrn6WoJUgMGk6HYBaKyTnGWFvsAzmN9aCs+
AhrF5LNJgh4FC01U1Bf76q6KoKSVs8HUgW5Qx2KrOJq1HCM/fACmUu3qIcnXTRYjpTyBMObA6n3r
od8MG9P7KUT5Rk67eutryLHVeVFJYfJC+CJaJRCAwcxTxRyUZNfOODNdG4U8/EJ2DdXz1kVUDXfE
sEtjqVumQxYKrL7ZxOq6QP7rzlHSjcztZB0ZRwuc01omftQ067cAYHYOqJw3NhHJYpjc5OgFzvRE
QPMhmw/yvpdZ93GjDEtzcqKdNUz2OTAb96BZylaOyiKH0X22O2DGXRh2H5wkJCsBADtWRw/BgfnG
61ANtWn08EPed63Mo3JCTshxCqfJNBb6/tP9ObSMx75FhCGlPJNnVArDqZv3FzuP8qVf6eFL4pLo
beI0+DBz8cNG3vb7kI+7zkEYGBTwRYmnbtHGDAS0aw+ycUqRHiJP3Kt2ZxnXCUWxvIc8097DySCZ
LSeU1tUfirKDkcRVqV+daCimPcih0yQTBVfzuKpFvSltwOHSbzZdZ+WYn4d6XSL9+Iqd5aWGOjmF
VZIvtQDevSmiJlE2cMS6wL4e4X7qn7yoTJa9iKu1nPPzID8WWvciR62XdU9lFX2zoPxcaAYhwMKx
vJNs3DKql9AH8aT9bWtFrJx6z135aS0ON7sd2/MZrvvJKyknuNI4gXEvTwG6W+CHZ6N0VpHy2FZQ
+8d23mwBgiTvo+FuGisl90WI9dy20TdpjkITcYAU/Ro57Pii30XczE4i85xnt1GoU2d149iQISM2
ttQ1J3mPhwC6nhgYsKP5HPtErn3J4UIissiNIEPh+FxkKZAy+I2/wrkOXT9MdhewT8AWjN7j/cIs
aY4zFthTAPLPTawD4IZU8d/jQZmyhd+XKEzNtlRO+1HR7mOhN3sNoPcW/nHlvoyU7Gy7cJXX8J3/
gHfNHprhOzneAbKfsD3lUS3IrCIAaMSJ/Tqkw0V6hrr6GvWu82Jp47hSEi/ZuYH66Vr+LEEVi+Js
95O27xPNLleyaw4xVRuyO5iwYhetv1VNRwNA/r21+WRqV6B54ovypUy1ZimSPtx0pHleVI/y1J4n
yIpta/WSj2gxOkGt3ctZN+157nuWupSztlNR7SEy6tVn5zrllmZCCHEnhwDCswNykxw75tmMD8yG
mhP1JLSNzKwLfrou6Cyvh+9Q9QhdOI79JfLQfQw1J3ua6lq5tzzN47eBwIfiBLBXaQsw41oS28DS
Yc/v3Vx/NrNGu2vsYvxaN+q+rSBWjXVzS0bPfxZ14JwnY7w3bZXSJqoGPzxRp0cddovnXA27e6s1
/Zk2OduSgh33ucUTZkwPstHI9117cthqdkrFK83NRfHEcK9ZGaGgxh9XqH3cq8A797IhDtzszSAi
8dM4gvRO6ihrpTJbqCF6KtHmJndTqIyy5uvNJHuTgmi2GebaRknTZhmaxvgl1VFvtMz4ubHDci/t
/myPVOWkxOPT0FXGvgeyg2RK7C2CMcgfCK/mD7Kn2lX+AA3sr9lxHkqbnHUToDAoF03vZg2PpY6q
9YMhhvpYkQCCTKwuv3WVspgKkX6MFF6vaj2Frawo9afC8L9C0zu8ABfdBG5TPeRjVD3Ink70a8kh
W0DkxEHkTnGYljOOiEhu+VbF7RjbbUIuHmsLul97zNZyQtquV7D08Mlmi7Y29frg8hgDoRuewNeR
sy7R65HDmXrtOvQIXMOoURz6avB20BmP+6boS+IjdnyeCoQTTV3lrXNcppx3aM91Y0fLWIOIuQgj
4yWDzYoIXWrdIbnz51CpBATyI0Gu9KvnQGd/V6bGs6rn4UdnmPBzZSCKzSYRq6FszD1qevXenZm0
E0ctLsA1jMVUCsLBYQABhV0mp841X5EwUbfGPJIm0lnJKbHbaCHaqFplFqlw/ixMp0Fc3jva/Iet
yqODlsgjtI/TuhHUVQJpbj8CVAfTSbTPWtjZh0JN8oWelt1HQ9U+Yh3hcAx1MT01unl0U6f90LM8
RSBMBzwyL58Z4ZQuiy6lEq1l4p4AhbOTeXvZ2EHmXodyIpdp/ZuPmXjBMrMgIlRa80k3o1WXdA00
kSSgU+BWC88MmrfI6OEbDhSUeeZZPkrq5srePshZlcqVzEidZxMCzHNWguuLRvWYq14EFCv3ziQp
o2MuyObOI2mSTZZ9oN5gnEyAgudJcYttnLjQRGZQ/OppvqWuoH7VU8uEHbuy93KY6MPXZuytBznK
PH2jqmWEtBaujnLv20P7pKZw1EVluTQKIQ712IvDnLFCx3XuyrFswh6i2rKqk/ubo5z4NGzt3AAb
BqPE7+vdLvLJ9nfXbEoyglRnBOxDEuvU6n64MaqwuQsJrMRIBcHWHJoILKjx2yha8aOBZ9MwjXDm
FKlPZZgoH7VrVYvJMPzHfv62dr067scEcTUvRwVPQ6Jn4w1EfQdY8akWJDldcRf54lvRqfKV4lna
wyD8Zc+05GSxT3rUu68NQm3nciDsVhRD9a2xqHGLBv/V8tDPNDPOYEhmja8V8QfpoAjINkPNHE4h
BUoHMbUFvw+//pZByjaATfsCqbp5X0VOvtOCpH8UA5y+cqkTRT98VF2fBr82tmaLxFrNd/xjyruF
dDAqBQWVZipIzZn2Q2HM1Xnzu+oTcxPk1CeS6IvulAgsuASEy0bivyVUXPZuE5/8Pg2lcxkGlAqK
gaLoGWB+u8Cn691eQ2dDDzJvgjBWqPHKgvhkU5dj8+FUCOC28ZdaGEBgEz6mSHPiLwR5IH+3R2Kh
xgSioSzvpRssLQeXIMqzJ5DPzAyFktlmrPZDb1f7UI3r/W3YzTYYCFo2OHNXjq+Ov5fcbEU+wGEZ
V97y75yDpgo3lRUCKqNoOYwRQAUfqD23dfQ9KFAfQyRbe65Gx1rEPYwbjYJOiBLyyILktElt6B/B
HPPnsZaWCL0/Qk7OEO7LUATXIJPjEnmL6vDtGkG6LbiOI8Xf17OzCo3kkp90sFMQHiHf1QacHSHS
lL3ZpphR+S8ThRkgAe4B+W2OJXMjh7cm9wG+N9rPm+WTF0WB1mJqKM6dj4tFldePkGqnzyNYIuB8
TbuTQ+gyTDaXKFm7fZY9i8rJwF0pH3BqOHelgb5jmCfaEZJgdankbvaRIIEZxJ74MQ72qyH8/jXz
hXVvVrW+j5BdObZhqUJJNAKKLFJlp9spCG0PER2p+ylMhItkM5gmCjmcWtZCS/yztM26bCe1XcnB
GJmefWePVb8iaLdDKWaRNZCGG74a/9QozQvc5F9dGPxExIhcjxJzKgim6RiQmtpVU5+uJwe+DqCJ
wWLiAf0tGRI8WMQe6Yy2NkS8tRkt3cwaTy1qLltjMNEpruCNdOEPUabmGyxsEvEclg6kVGkZPogZ
1adRljPmU34xkSi9081M/wZR2CloYu9Fa0Jzbakm+9dYq15Mx3usM1F8GWzrZVLT/BGe0OxRteEa
5nibrOVQTihVvYFpBE3U2UOxU3LZpMUa443TMigArfihxfVblXoUu9h1szJcf4C5Ip5OHA0p9Q6H
7LuZ750pLn+gw07K1tViZMqUcstbr9cu6ePnANbqO+kCh+baaLT+g1IOgfq37UGFrzsH+JjgFe6m
5sNC1Ea+LgFxvqjsUR8LqxL3NZx1D4OYfjUQ6cMS5HeUU/zb7jpDRDApAuFfcmxa3JxvPmNPuiAf
NWrMY+sSemq0joYyeGWrB0XCEKSb69CpnUUS8J+Qw0mLEAzxkmknh1ZsoPtTq+6eYFrwajVk+0st
ro5yFh63dwLS9gO30vCVY/BDMdjt+Xoh0s5+6sePcqFmiDsPKp9Li37F9bmdAjrrY0W7kw9taWv7
iBxiJY43k7QDkutLosmN8Lcc+KLm0azaYA1c8yuyEsBHyzEp0VCbvgMcnjatWqenvOSHUuZG+dqO
EBujLuD+GEm56nBSsncz6oeWSPKXMENjWp3K9tHz5oMgkhwH4fXZ3iV4sS60rLkQVVeRNIsjJLeo
3BfeCLKlBGtduFb0KBu3TbYquKCH6yisidMKZQtXTHx1cNC4WhsRamY2lHV+q+8UKx6OsvH0BuUN
2R3d9w5Cw6n2vdfcs4N9X1NUZsaT+xrqo7vSMxuNsXno9p5NQavmbuVsZSQ/isx0HuRSC8mMViVc
RuCjeDRQEJNOwin0Q2HE050cQlwNI2qa+fdq4997JluTCfKmQ5+PrraCdLq8p7RUgzKCwlBOhWF9
UKOcqjQ5lbu5dif9DfkRUAGrLf0khVuJjdBJax1KrY30Ike55TdIyP1pV/V+tNj7YUMEvZe+RqDX
Vzcwq39cQ9qlaQjH/kCo6iWHdkcehshi6fddS0bZ1tPwbZjQu5CHJ3XQ4cLNq6072//qL+1dlefP
lc+RQxjevu1aUORzT0+Bl+uo56CPSLB8GBWIL2b6q+v3dt55QnlpHKa+3EuTYzvuWX5lK2/XkOHb
lkWpVKRX+rf/ur2TE3pj/YR3O2Bf9Jf95G0r2Ma9RuxZkvm8EzTp4cpQO4gDIvfenodB2J+Ij7IR
goHn6NekeqTdiKGuUNGtPYSqyJ479vkV5w1fN16UIA0pcjOpLklV5SPWoXnxOutiuEb8ELrIiEi7
cNjIcTQvCGi53b2edwIhF9fb8dUj0P27bqPW7GSRxGOz8efSDvYbytlDplKOZO1HEanVaup1ZNhn
j9S29PsJ6Z17rezugWbo52qorKcosYul5Vblmj+v9UTQXIUmx4BMoVDMJ+nye8EAuJGjMnQDpqum
zwPkQ5Nuhxd9HsUV98Q8jZ4jBaHCurZ36N8RtsuawXtI7dSjzCg9Dxb8YmT9oWJKmn3nizv2D81x
nMFpstHng1ds2e9ej7C1NKEynpyCuREEtRbgH2MSNKTwlAnJtknxRxcxllbbGfDPX4cyfmjGxTEs
hL6To2rSuaE6kA6QJ1yzCfKeZAPA8c0YRElZges9TTFkfmzebTRPGLaIlh7MQvlixo1dLXyEW9hd
jWfpm4fIoURTq1yvZoRz3NmOLGpJS+XJ0Dv9afqOxpSoFsqIlJsww243NL21citXbM0Ihn+KFVSU
hTTXat79oPCXdiZ+iBBFWD1KOV6HMWLynSkeVC2qL1VmVhctaK+mLOs4j88ezdDYD3JSus0mx9N2
1HYUG06AAMooB3YOtshhvUL970mtVOhIRn8CajbDHuT01bPUpmk5GOjE/bFSOlk+XCd9C28mYbXH
qjYuqWmO75PKUZ/wUbeSQ+oFviTcvM5Q+F+9tIaYmtMAOw85KM4Nexq+jFMHjPa3LfOzYEuGtKSM
sTGVOzVB3ReGJjQ12Zb2dbj3BhHs5VA2U+5npJWSHO6VYubvmR21RAmClezGIFLEQnblymZFfrPY
NEjBbJKgqx8RrKT+1rS7HwCF6OjdN6g0AQNURn1C/qrf+RqPJ7hsAdp1yhdSE90PPdJ3Xqxd0gRS
h9RPW3/ddhYp9JBsv5NVwZFYHRuqrp3ORq/293qVGS8dFQxpYqlnK1ONl4FRPI/kXE/FjZxTZ895
rqhi7Tr3n+vknDYjgn+vM90EbHWAjksdF/XCGDIyaiOyW2CuEUew/OIpN9BPzmdwj0AyxCQmGInm
vk1D81sPSuhubFP9rExVvu/jMr/XQLDD7vtDKybjW+vPHznss+Ryw/gB0KW+kBOagQqKxomp6vnR
VHVgQNPb8AUtbR6F87WTqD/Bexq+BhphE73X8o3WxMoBSE/Mpte0dhGKy7s66X71kGTaeEofbNBe
nWEws8ttVvZuywKzUKkn86IHtusw3xvi3bf1cV3E6B0MbuK9D1BqBpmZfuUxBSMgGsA7we35mT/T
WXDju/MDWGDKaOqeoccHqhW36spFreVZQRuayHmdLeRsp9bUIxKOMDLba4iBQXXTGggiUF77TJ08
gWBYNva3K9U26O18vjD+d5SnVfvKi9tD6rrGwu+gmSnksLb58Oemc4SBbN3cvTrOvViJXjW+SZCQ
/dtP9srJv4A9o9S+qF657df/quaYA5UNP9jydndd6CbPhbB94KRtcaiHUN2bIVRihTI8xJU9XDo7
HS9DAueDBVBAmmRjDSUSgnV7kiMi2MPlOisXBBU7hA6apts1Kpfbd1IOu9s1QtMZ925QvUpTyq3k
QSt6QEJzKTBwbXsPyY29b+bmNkwV/y1U0Zf0ZUWxnADlrjYrc64elmPZ1LEHH2RULuQFPl/1j3EU
+o+lbjoUpFvpRgNRttRsRX01dWAYotE6yFka7bXT0Jxp3cGCblNLtuMcXPd1kEpBFuarJAvSl8B2
4SRqhbYMRJa8IKChbxEWrhcjyhwvnRUHB4Ekxd11GFClpLv5ixyVClhWt4Q+ZHJjyFQiyCJl79Yo
oUOKRI4jclnO1bOGg3UfNQ2sU0WrQaPWPiOmBteN3/QvYR3Vu2pwUOuch5Gwkj3CFdZdqabDSx5A
xeCZJvWg86w9KM6hG2CFSoTVv/ShYx2hlPiezaOMcMdDFI2vcq4pEYdyw+IsF8a+Z5xHP9jLucQM
rUtpKys5lxeF/ej5MA3MV3EznnhN9lNODWYQv2jcjdBhHpGx2qATaj5Lv2xs76KKiKh8bbs3l6TZ
kVdsazgaWpG9eOgyxxapSrDz+csUNG9q7tYPcs6JAMXq0RAf5CQ/83SRulUERQsrFTvMlyY7aviN
GOYdcYJsGNSVGWnk/Qtnn3lFeEQC789mHJed2msHaZ7aCsYwYU6/PCKN+ikoHJZoiOr1Uvqo0aww
MjXTtEn06vJrKBfKebk6aiMV0Q8TJpsCfoZC9OqO7QAxJx7ZQHqsxDgYrTMsFJLpy8YzXD6q2diX
lQcKUzo5IbhidSK42OvT8dZMg68e9chMIHzVt9o8kpPSHo/Ev6kDd6s1nMCQzc/TmUYV+93Nifh5
CNdMO29olH91Beg2Ur7gVnsEuvJBJAfZBD4w6e5arSRbp23S61RaZo/oXs18HL99ZFdRovRg88fO
7XE4xTZkTXrozzSYUf0aljzdB9fyiccwrPTycYrV6CxH0JkjGNeNT+xeOGrkh9hHkaavynzp6STI
w0kx5juWeQnQ9luhgekvI/jFkXz3QGoZXQ6frMl3bpHaZNp9lbzZdaxV7ilInemQmrp5kddxCh7g
mXGe5ushbtw8WKMHAJuXkCbKj6bdGDf/kqarfUrgLAkg/pZvQto6B9I0p/Pb+6DT8pXm9ia7Ju6R
8eTXJ3+iWtT0jGMzH7iquZF2KPfvAk01jtLVLPveQuvol+3mJlf99pX21BkhxNP53rdFOH7xZsEW
LVffh9BuNkPrNquI2j5p9z0xvTvV1GwstWxXrglHHRuV4GCWEPghtmquW6TFH0c77R8DbRM4jXmR
FnYokNz3Jdp9k+sliyhTVXJKVr1VfLt7NAHxnTXO/9dZAEGU4oSQSMnFQRr/7ADWLkU7xq/tABFf
luoXo01iCgsFZRzcKLQ0dF6Cr9JYh077VMGPLhdkA+GKXDR7OSfY759cZXyTcz7h2qOuwz/ZNqH+
6HTWq49ypu7l3XOE2MxTIVaohkMbzeVeFESDj2i98HhOasRH4dPeSNcOKtY1ZCX/x9l5LDmuK2n4
iRhBB5qtvC2VyldvGG3pvefTz0eoT+tMz51ZzIZBJABKqpJIIPM3WDvPvenkuac/19HHWl4nilmv
9iHU4VrTL8a8Myrn3VKRGc9a1Btn2fLVhlxQM/RrJWez5IaYv87jZWc+j1dr8fd48rf9WnZ6xlQ9
2KOJilwAaCnxosWE7RryrAK/m74wn3hImU/IFQj0/Nx831SBeMo03b+MRbiTnXJYoA3mqvZJx99n
if45h7p1lXP0wmi3UzyK5X3SoFVPjqdHZznHU3IH2Vhe2Jxf868Xlk0/ik5xFb5aVqddKlHVKzUO
vDfkUn7hxTv9DIyXXMFZa1HAPNYcffpsQr8FrWIAPuIxsykrnD/j3Jvlt9kE5SAkrxi6NcvedsSb
V6Q7P+uQfxjS53o+VH4PA0MBIZPlSfqMK0n9oIfiJFtyhF3WNqrxZrOXs9wujU7V6H6zTVvgtWFj
xAoquQWpZfd72MCYF8VB/NBhQ7dP7e4CImJAN1oeQ8/1z5r6KUfcQhAR4wfZRqNvDTJOPWpzSMat
ic1JFpUDxkltd8kNRFKjJC4/p9qoVqWKhh9O5t57X704qV58Tr3q7fquadcijEtykAkUkXiquYUq
6rJ0i+Ipnw+m1yDAOQUFrks0DU0j4cs2qHX8J8ht+ZNHEhZ0B26gsk+OKhB6gKZQnkXfGRdjPohM
IJQnmmgjY7UWGxfEJIwLAsxXNi764R4qjdZ8CLWrXrMuWMjpBVBxfvDpkl80BJMfkxWLkzwojkuq
S54iXc1pbvoIF7I7Wt4H1UP7ezj1XsEK9J9m4Lf7gcrs3vSi79w3fg6I9ZD3nKaT5gUhv+C8e4bw
a1POV72vmYX2r24ov0TnblBuR0XNsoxF2qTieQxidz0ptnWKjFo7hOgpzbBq/4rkAiLqPjgtsTKG
2v4MktTZaJEYttrcVCjeoZIk3h3Ds/dRp6H/GlNkzwMkKZLJM3YiUYx3189eIdyJR33IopeJ6qoM
13EQHZUgG5ay6Ruz7G+Xmv/nJLQJseadKtBbJKcLLfhmBUJfFU1j8GsYEQnE+IFG8cG+8tNEH/ux
M4XAZs47yTAy391urKoad9Gk/MhiC73eobcoMA/hG5WY2+xB10kj2mn7mDjpYaAY80kqBgUPcEKb
pBj9T2MMHr0eTJ7CbfRCGh9pvjmO2g3+VIM+Jzf94LOcMIoTxUeQaRYLjSlCLXvw2LqgmQre8qR6
JFA6doznTtPDpTJXt6ueFNDYGdEZ5Gz8wuPlKMvcVRjM1i+N2MriOGyvZU+V560B9X4cC5xs5TAD
LgwssCq7mCh5XMcRb9j5smWOYyYSSECZ5ma7djAw+6wT9KhsC3FXWVnvJu+TynZP7rOuuaNO2OTN
JfapUEK8sRpzX4/fRKcijKoZ43MUB8auoDaZbwPdCXYZDKDTJKgjxG3jbtUmMKE1NF3z0HRQGBBk
P5Jc1TS+eTKWh+fGx8Z9bglz9ngpinivWKNyrIocHa0+dV9CdB0vwk1OshUb5vQya57MXU7Xt8c8
x1GZBAXcGghrp7yiTh9ievzkaabKtysPPlLH/V50QvnhefWSYkUYLBoWOk5fjd/RGUEKNuzFG9ox
4QwwKoHmDt26D4fqeVKGESmtEsmJudnB0310cbsfNa0hvW2A1sS4gl2O4XkPhe50zz7QKm7kT+HQ
0+jTchUbiBzIPiUohnNgllAW6QzqmBGx9iN2x/gUQynY8LoUtWKjWRYd+4upTM1L0araDQSmD+Uv
/MJT9AMoqtkscFcSHKZ1A95NVv6uVXWxM0wB5m0wrM8qJ+Va11/5FQ/rJIBcza31l+4FI0x29DXR
csBjrTbw3Y1QxlW0wT7IA/QNAJnylIGc5qNlH8r58Hf/v4be5xtN2/2eL4Ny+q27asgXlJl+dVry
RkMRd19tFViIjV/RIn5wSrQlAGoHl9BVgq/4SiM325nuS1XCfwYJo15SlWo8Xt0xCmxVfVQi1IsN
1UoOFT4uVySnum3gBqyYh8a7yljfZgou8EjYdhmaqTAY+B4m6O9gTlBuWyDPH2NlfXVQWHqsoDA8
Z6mxRYO5ZLeK+0w8WSCRue9Z63YgSQSKoT15et0757EAxuAG/UqMFCBn89OnBpDETg30fAfuRnkK
en5DBeumVyNG+Foz6pTamle9TwWi27ol4rOYmwpCyqWTh69I/gAx7ewnGW6ywd3HRRqsPNYK7zzj
PUD5Bi5w8yTHFb8gqbr4F9MpQ7KJBeTRhP/+Ogz9tHP72Fmbfat9khE7t50nnvVM8892UL/Eg2Mv
crWLZpADL65r0abNBxfdU5pg7Kodqrox1EyaEBOUg+JRCUfgKnw1wsJ/0ALy+or4zPLgXRWjeKnr
TN+AFcvXNX+AF8ObkbR2FSw7LPBeHIoTD2YRvSZ9jQpx0w8bpTJOrUB0BnP47jlDoAaAbxQfxxkk
ipqUv58SNZ6t47tnOS5qMMlgAXiVrX7UUUdIgVw6pXsFJFwcwNlZjwFQAL639fBdaxFV77L0i2dG
wZq1Pcsb3VEf2kLoSzmiQFVOyaPvDVmrZe1Qj/fwID3Zla3j74psU43bbq9MD1YZnryqzj7sSAtA
i8WI/BseTo6ms+x5DL22ttU99EVADYE/xEeXCG/NSlTfGtVYLQKf/AiiX/4CsxzrR94F66Tkax7q
CFPYpqE8RCA7D0PBY4bfv3jRfUSejbIormYSRLvUUJSz22u/D2pSPgk0Ofb3eAPyMjGHZj9mvQ4D
YRg+lSm/tGCcf3lpvKosNfmehWT0rAqwExzEeNO17BPVQe2P1sQLq3pqPTWF7qFx7fnf7AK5fl2M
vwzfO4xkY77UOrb06ui7JyEif6HEVYsBdl+9hUYWHZDmGZeyWQWWtQWzQpVu7tVj9CmC1BMb8GnV
G4XbfGVrtrMb515LJ2FkmSXJnbmXxRAs3ob/hEJy4m0C85qXRXyVVypaOAh53b8A0xlfRkSp5Rzd
0LOdV+TWBWvjrwC62l/4LJhqU/+kGJwuhlgrXi3oNOt6NLNzqpHcF0GabUfyvFcVuORyDET+NXaq
HRy95ldain1PouVLhCf5Mgur6RrrIRRnJW0OWRGMZ1PFk3LyWv3VmEu1DtTNn1a7ZP3X/OIW8CO1
YvWtSRIbMIGb842DIZ5ARd0O6Bg8ChcEsB7ZG1HzdwTG3x2U7AXQqBbuS7upjqjV4Ak/4cJGicSM
q6M8yK5709JDQFUOumX/mpMlsCq00lV2PD7yh2o+1GBOVlrVdyuUKvMH8ktA2GS3hs3wv3pC9nSs
2Bkje2G1vLrsJJphnzs8i28HkfusjvpmU/Z4vssYgtIAM7Ja/0Qwy9u3sllFkYMKIYDVea4q8Fgi
99hRfNHCIxXx2aZhPh19bT6dsnqbe93DrafsvPDYdV4ZbOTpv8YHzmUkwXJ1zXoTkh15n1QjO1NT
BFI2N8PGr3eGwc0BV2D/XW117ESFP+1kL0/qcjHlbX+WvRTVUe5S1GcxluXzfMmh0ZQ3ecmwnZqF
bMpL9lS/VrLps7y5XVI20UrYChPjHH6D6qFuyFb50LEQKVPDxT0mz3rbmw6ir/A3kO37Qc67N+XZ
PcaCZVe7zZkKjwm1/rUpUujRRuc8tr7tPDpwuRIrn073uDkMmNwmYCbkCPa3zmMyoxIbMrFUqP6Z
qlf8aXSr6xdyHHrRBkVZ7s/xtg9a51zNZ5oT/T6TMbZKv3v/GvefegElOLfr5Yl/9lBzRazcPjQD
fEKUiGDIOi4a1Ut5apoTqw55ehsgx1LMw/jc6XBomKfKQyXny9N/TZI2cYUmmtUY2ClEAaXahR1A
3TSp/Mcp9X04GxrLygqYTpm5FB//dIyx7T9AJl/KYfe4G6Mxy/1ilt6OA2chuxtTP4Mq7o/3cUqk
h4c6HD8GIex947nqxq7V4aDH7nDohJkhlTa3JycZDyF+web63m8WGf1yqAzext/auunr4AIBgaL6
tIjUS+Zk01c/n53Mk6zBuyvsn3Wt+ZBxDx96gSVXrUNUZ5mX6L5/TWtNwfwRBTW+7M2qqi2FZUdg
1DtKjxit+AOisxPO6UdQlrfRcgqLS/cSFy+yQe2PWb1QsPLwUd+crykPRgK2GAgvdxUVV7jOqefk
6cySxSYtM0nyxC6/rEzBLymGmuqPr56RNtcCm6BrUuAVUxTjBwoCqBNuyqBQX5vXChX619rrDM4x
OOpeJdb597llIDyZ+tMFmraDo0Wub3qj0NlfIZsEZOlnZbT2SQ+T4SWsQGgGKrunMPKGF5a6/g5P
dbgYc69S58m5ntxvsjMpDY0l0hFcQoID71RtNMO/GGMHotEs3bM8pC1F7oXwRtwlFAx5bu17vzyz
y3anmol+aNsYm+hGCb1VkZFddaOiO4qOXMXC85T2KNv2HJRnf8WcREf8iswkCzEDQQ3dBO/jGOGp
6Wz/0s5+T/IgbOSCh2gqN391QBhA9al01MW9g/yef0nNLDrzfVn+FZeX84L8eUS5Yi9bg6Xj94PN
hyT0SLbPpPX5Xpg5XK1/aD8yLtikQUW7E4kYszcYdw/dzhzYQ/fLyZi85p+xMvTX1fXAP2pWWe/M
YYrxjw6RrhBei1kY3qkwEdqRMl2f5xhhxfMpbXmWoZS6MJLwpAcFdx/bMx4QtDIfTH3yUdTBsLlT
igdr9BAi1sJMW0VKlAG6n3tN1g99hyXVxBcFrDKfrhrD91Hna5SZXbqWzcwT+Qopk3IPbjh6N7To
pz5Dm2RnLJ74ldivjPEeKTA+lpoSvoNldA9Wh5yhHOQPZcXtqtRBN3B9ftbJEjxkfZSDh8A7V5Sj
r45lUU/jOyHDdSoqZGmt8PamdFxJFOXLDfpQZJ9lbMWPEtLAGqW+EoHBkzzekQ5g0P+K5NpnFHfx
I2Dh+oaX+N+vc3udWnzcr9EPkMWgKx/abARTQKI5OFaqN1o49ypAw+YDzMZmlU0J94msaKErKm10
SiGsnuRZI4PTZLE519H6vw2S/WGtN7/H30bJCXFKRR3hL6C5f11Edt8mRXYQn9pDzo7oGLttve1a
94UEr3IMzEFUZ3ka9pkPw4rgyA+SmwakBtB+dgfGDqIj34PQIxsSecoxJDuyyLOHwf3ROF60mtOI
Bb5lFB1lJfI/FyVlF4CA8ihHKkawwa4V6wV3QC4Egmqpz2jSiv35TZTs1v7TXau90j/8aQ4hOtUL
qVSmoQZUr5J4WPaliI+DFjX+9q5r1hjj7QUiQZXl4U/zdgX0fAbEY9IeUufUX7VPSwjjKg+Vpbfn
yAyA2wfcvbqgVvahXWFyk7XGNasT8xqXPowRxcOP70/M5R68qmObwut8KdmR25W3GHUqjPeYqlof
bjxhpj5fSca5r65q8OPQiJhpaHn0qNjV7fVkqHLMjPJs+yTn4Nh6IIuk70P2WJD3i+FkNNyvOs/t
WKGWWEMg2NHywn3EUa0Exa55wOj5K6WIhoM/TyzkIHnq+RQetcip1/fVWDWv7O7NvxZn9477gu3/
HlLHWDwB6Go3Q8fGZwLf4Ld+dfGAM6M2PB+s/tEfxXBoecwLgGnEytx+IwNr7mXLjqvqkhlaebHd
8seAu+X+HpIjRh2fzxZF390okCKOu0I5o7IaLrygG9+TCTrl0HrNE54h1jopFO/sNp22M7U6OegI
OJ9qZ/K3Rt5Uj4op+lWUhunrNJVsmjvhvCXt0B2VVgUfRYHEAabJwU+H9ITtiZaF7kn3fDqRCv7d
KUfo+hidsL1bqGyM1UREj/lcWIzCyH5wLIzS5pY8KNwFDonR/Ohwa4yWdhP228ItaxgLnrWqrcQ8
1D5kcz8MlK05Tg5mWhWb1kw/NgJMISXtRzd8sIWIEUPkEPM0vjZI96aO3Vxk6xb33QN7QeVEAWKa
uXb1F88KBb7XjFeTJLk6iC8vKF2LnWn7qo9LEdZlU10F2/vV1RQh0D6jcH6P5XWirCcjSVfyMvKC
bdmOW8rqfKL5TYn5MGRxsy+CIF/c3oKrGqwNLO3FrKfRX1ooU5yDptve33NrGdljTvr0v386/HsR
kEkBzc9vWw5Hh/326e6hP5/w/g4i06EkEvnW7vaSGdsNgCosH+6vGdk2mpkZFbj7q3ah4q2hwv3+
hPKCVZj9/oS3v1YYOEj9zp/udm1d+Kx3+HRytLy+/IQ1MmL3N9nPnzBtbv+/25+lx+Kwioffn07O
Vm1xUHwHVNT8h5Cz8zT7EumVONwvb1N2XAyVEq2A4ZXP4I5mvqtanAurdZ4olT3Xuu1+Qr5BcS7z
AFhqHi5kWrYsLCV9yPFcXbsTVgKNnV+4MYnnTCcjF0z4gJZhTNUzMfWTohlfZac8lIAxDOGOt/FV
B2m+IQG6kfXQPgrak1PEP+7jXY38Ic98FpyOumoNhbVeOcu0p8OwqiNHewr8XH9CIOrkDI1yjubW
WNr9IYj408pOOczykKxntR2gCskQrwmQo3CQPJ6vIQ96UwzrtLOLf8W8uN64ll1fbq8yRjU5f09f
yJeRsxozxBXEKtKDbA7aWD8Abr615KyhQc6otErEOf+83wDDq3DSnEcZihB82CEmkS/v7xfN8F+5
mtRHOSJpouBs6/XtncoQ2u7kQYc4oNrHB5Ix4zP2u/b2JwHsX2zVKAXGb3wZ3LPhZdlDrWgQWEc/
vMgzkWATBJqo2MmmLRKU3EsdBEJoNtHqr9FurA77Crbj/QJyhDzwCl42/n6Fe9iKiwgy/j+vcO9I
yvb3q+SQUNCPZz2kdmgkq0GKWaZCaptFx0YXCl5pjR/vWc4jZj25w5Gqs0O5vSofcPf21oMaNFcD
dMGKeo71ogQOFqNGNnyIug8WeDyN36K8OVdO5/1yJ2o1WTCwJuyoKrM08xeJo7M+UYPvtqn9bDDb
+ghS10Evq81edXg9qxS10SvUJbamhqE+8Ha1rRV09tFWOmfvZk61HxS+uUZuSxsWVl6a950f13gC
qlW0uCvNR40lf2N06V72DIY7M44yaskLvUvH0y1qG+5i4EGwBlGR8S9o+C9ny7BuyPcrWrJpNZYn
yzKby9kYT8a1+VSiP7QN62If4h5FztT1L6oLHgR8sYIcY5csYz1tzlNtqU+RWr/KuOPHxiqaqubA
3V2DU2msssJWPsGzahtX9ywKyUwfMLHTWyRoezPY89PAO30Os0M89uWgvkRXMQUONDAraZBCdeFZ
blgmkoSk4psc+8FMjnVdNHCU59NJR7XCEdqh17DEQ41jFTpdsZ7GLH11Lcpn7YA5gmNbyWuBBdXB
ysF3yGbXQrmKcvWXbE1K46CQ7p7lTDRfxBMq6UuUgnkWzwcn24EsaV5ko4+LLcrtzVXOTaPp1fRD
9UG2+CTo8npBdJJDkx4QYEuqfk/6QHlJ2X/u+SkU6sIs6pBcPQdj0MKlamfGegrD37Ephc+FwnUN
UFiQ9pMDo0H/p3seaLVTcfDGHLzxn3gh5kRDp8bcSKe3GLcVYNVl8t4po478P09+2TQKcp5GZPoH
H5DWO2uAN1WU0SN09emtFSs5SMvc5GLgOC1bjh7BZ7I0VgLzlMQRlPMVD5TAfP1R4+bY25Nzlr0T
9W9wSP7rCLrqKozmoWqSFBdHJzxOTViRjmdS3k35xgJjsZGTRKEqoHxDNg84rBxR7/c2/syYlIdI
+vK4IT48yWzZI4MGWEKyo0jBTH5VPUektca41a9tbFRoD4fxOucvvJGd/eh4F+qMt5YMVW3vL7Nk
5Cc0T3cpaR+1RlDxGgoKkMiCviqtH7FN4Eokgl2M8XYKCOZfmqi/oewA7CecaeKmXTzGZim2ljfN
nLkBEUCFR7bbWvXMrHbxC3eLr7UNfUqby+hai1kU0KXvllcWizjN1dcisCi1mLpOItt0dz0KUXtX
mWY8SRGuUVbNX+uErRlfyv47+bXV7UplFu+LvjO/xiZMBQti+HPbkPVqkjA9G2pO5S4esJ5Ube8S
2Ea+crQ4fQ8t5Udq2+JnMlxv18H06qpgtfLZir4BfNUpVxfVh5U3Tbg0DcnrhK3VS4gfxEtX4wQV
29mTDEU1NsGwNkBWz51lm5abnHT6WvZyb4xPnTkbk869BerCL83xfi3qcXNWK25Ost9203Td2nzJ
lM/MbbuXsUtXJXLG761wNOAXobGQTaMQ9sYKWnzJ2a++sxPDyikeoE/Mg43U21D46J41L62eoFbd
woOVBscsn9HR86gk5zcHfWTYjmorjr2C05yJvfh51qdYqXWAW6Y1DWcZkwegCMM5mQ9T1FgrLJ0Y
Ms/oEbIdwa7SI9u6imDpvVvGZC9ycKCnMuuo1km0bPvJe6gt3z43uY1frDE5X0nBHfzBm96KCQOH
3KvLLZzM8MM3J7wlEuerAqF5lekTXjudFj1mlG+g9er21ywa3zXMJ3wqG4vAy/DwDPvw8X6wG+9c
s9A5QmYsnUXsuPF+Uiz8aedxSWj/HuyHaBCbanaOLVhNC4tU3aIUTc3vX7bZXWzKlD9PKLLxsUbQ
7DD1QHkkO6Abk+/VhLKSZA40tID0BKg5wSoY3fC7arXhg2QHzH3NPPL/MU9exRTD3tGq8KJOUAWU
mkK8J2L3KRC9++TUwEcc6yojo0rSB5mcZiX7ZMxyms3gNtNFthIRx7u6R7kswAQuW1pe/Yho7XCO
5ovlnu5sJlykQl1YTwEeK4jep2xMjMZ60vPJuSY2MBf6ZKS2BA7f8NlXSV6j2hjF0dqAAHLWQGU7
VRUtoyiu3rQ8+30mY9Cs2udxKJZgKMIvbv/LsPLqwy6sbG9DcFvLsOeHR9duTYq93K2wjkHKIO3D
L9Gkfoey312DuM0fRmO0F3J8nRlIReR2/+Aaanr1dPOnjAu38FgHlBayNfzOXKc8yTj31gbtzLTd
RyL1PyKT4vz8dpReSbYJEmxb2eTdiT/vru+dYZ3P7wKFmWPZ2r/fXcdSatnr3qZGSiUq+/xnaWsX
MrL5xxTlYmXFg3r2Grc8ljlij30fxq9TB0SBPE3+Ezb4Mm4G89IaerpqTcND6tLHBGQ+ux/SVhm3
VoeNrdX+Oy7Hmqr55ptO8Np1JsQbS//whhIdsiwOzqXWQo9XvXytp579PujJxQsd7Udk5E+g4tJ3
w+dj9VWuHCNj6s+oU8AcNYP6E6z83mft/UPzii9Yc5mvaqVkG6cg+W6EjfrQ+1M4i2Z6X2LFX8uh
KB/h6OQW9UsO+3vTma1/UKGyX1CPGpa6NvIjHs0OKe7RA9U2mfbeiNwdG4xYigW9T1nVLPppTL6I
IvxWpLX3jUzCQ45Ax89Sn9Yqt/1g4XZnRE/yaNFayN/AGFlA/diYeYqZdKA+YqbWfjO68OfUBWKn
WC6u2jiPPHuA9/LiGbmI/LmrSjago6dtZKybzOoCcWyX5X1+G4Fcob90E5M0Bg5zYx4+BVnkXopQ
gGKez2Di16s2ycN14yAnsg5QHOM/4B4rnaI0j1f2jaKMn269jQcvKXKacB3biBdR7m65zj9TbjH+
qrcp8vqBlmvraAibTeLg7R0piXLxnF4/JiNAudjPq69d9Ab+2P6WVK23RHpbO/MPs84mssPLau5o
x+8pPOSvkdVHa79iH2CNQFQKtUdeLY7sb5NZwMhog4+ij7tN6ETqXimE+uREAZZR84ihs14MOJiv
YWb6O/RBHcB7VvXaptqzHIAkUbpA1A/IWV1XW10Jdf4E1IuAYgKvqz9sMNk7JUmLTYURjN3GwRv6
9/o+Md1+7Qyq+GKN7Sq0s/HdqwZz5+j4hsh4pX5rhjD5bLFz27bAj7aaG1pfkjQVXwyHjMKQqPa2
bPvkc0y+yb4YjvOGbbWxw7Jleh+NeiXjmmCjGtWpTs5rCN5IKO/kS5DfsVehEm4NK1GWlQiwOmMv
cZRnxdy8x2SHGVT/Y0hvuiZ8itZc/TV3AGl/QNUdR0sk/uShisApl2Fh/CuWpX1+4U3gxe0beBH9
GYxHNcqAkeGgOi1+/BXXGyi3gd+c/4p7fp6dWxD/XWyNyxrW8rLv+/dM1NW1nJmLDho+xz8hWO/1
FXOaW4gqW0USCVaswrY2MEdtVeCod/VzYawbc0DwpHPdTWGYxdllp7eDFTsc1Yb/J2Vxb+9bbnFM
86Db1ah8noWHok4TF1QwFFz8YrSQH4OoRhPAq/znVOtQiI1YjEa6+gAMIL9UlqFuLK3zFlkmPDbW
t7+FOu7QSGBnalnZRcbkmZe44gAz6EG2DDfykTJKg/JcU5AKkz673GJRlWIhmKrJKhhH9RkyuH9o
pgoAq2eOJXu9YAkAur/KXpE0uFyH2IPKphE7/akY8295larPtVm1D4gtnhLfU94aPQqp6Ip4J5um
qfWLrIi8W2/YT1vTjb0nqqf+S6O3KznKmVi/VCbreBW2IsAvtGZGMVEn7L3oFFRm8xaa1TIeDeSY
bTKFk9m1a9lsm/gH3Pjx0Um7+Jqx9xRNAkjUNY11YZUNupdMSnGryqmY7NQcf1fbEvVT5ZAFNpPw
3M7KtnEjwnPHw1/2yYPfN9W61YNqbVnalACEbh9NYalbHwTJPsN4+yIPmlnGK7W0MLQz8uwWC5sp
ha3kB7iAWsAZ58EyJs9gcFY7taXAeY95SuCtUHvRFiAPi2l2j6Y2MmvwpG6bHiJITduE9iPzkLPr
2pYblPvq6ob3K0wOPDCcn1Hp/dLbQX1LK2UCllQHF0zQnR366CFai5b50GvwdwujKN+0qAipb5Td
T7C8wjDcX0YVvUQvWaWaPKFG63ZoUhuFui69lnGOpel/j3dz518xchv4j7SLRAS/SuHX+oMLnhlK
hjqtTYAF53wyNLCR0U8siUZUXcbxKM/uB1to6VaLW1jU2Lu58yFgHQLrcT6NjOql06kQ343eZFxX
4OnL2G3wn3Gy9z54qLRynaimt1Ngo20xWx1BG1nhu64pCtqBqthHtR++B3H6NbTc+sKDO3w35yp4
Ur/5nj2QGk6f5ZSprPUDJcN+KQcl7GBBfsH2IAvLM2XksTH1MIvEYBuvVmRicR2P9SXR9GSnqWUK
fsGwTmWUJJugGrQnG5LYsodO8tlP9hNJ9hnIz/KLotXCg8keeixDAtOoltAdmyez5gmSlpp60hCm
PWSO4u+mUp0uRZBhGo6R6Vvfs0suPrjnpCdTFJQAorpfkOBS4xXw1uTkzzQpt4UKuZBteQCSF4Fw
aCc8GuN/euQ15HA55jZHtnUFxda++xxrM70Gs/S1NvT5acjKiwxFcwgEgjhHfbOVIXnoTb29kCtY
yDn3uDzTZ03sW4wRt6F/ro802PZ2QTUlT5fG9cUJsvwkx6tTqGw8MdUAsQx3K0hsHacyKg9N3ruk
4Nvg7NSGsQETFz/iZOWs2LiMz/koGgrGRjk/cwusigx/5bTwzszY1I4otiBikM5qIVrVxBsZjLQM
K3h56vgoNHtk08ajOupA0DT207nf1s9dn4AENz2S1amabtW2RxhxKMz9mFblPpszkxGKjJvJrZLH
QpGpbN1/MdU8XVpqXX7gIxygE0pqsUOYFDZnxlJ53HrzJmoBsHDd9SVSY15ub21nXIgZ8NGVSnhg
A47f29y0g9ZbwJdQTlGSdm9/hrU26EJngDGTB8bvYV5teZiWMczlajIur2bNw8C1/HsYqxALnMCU
nOKmqbZK4lDcj0f9ObSs6hpwB7eaQJRLT4cU0KFIcKjcRH+2rUzf5b6AyT8PdrB6ec6g9sxDzSLN
lxpYt50cqqlNcmgV4NqyadoNhpduqe96m5IQskHqcxqgrClcEb8VPruedtKtjyZiMcy/X/saT0hJ
BI32Q8k61lwJQtvkKhYOaa5o4VdbthmYroKnWddxWl4VpTaXdQvVvIo6NJralNQhRYCvkMjPedCS
t4icnV/lzi/qc6/eEJWfRSqKpa2U5pMBSm7ToKN6tqLY2LdjauwwTese5BWR+skQ5fJQze6G4GuV
szrl2TXnjm9XLFPQO/MVzc4tluMsUmgCi9rLPc5/2gX9FaMiVh6ClNT2JHYBJMUoN4cMv5kxXafo
D6HSrRhFeg2bIn8t2/I17w39YfS67JV3mQNuFGRk5s5JyZG6c4zqIHvtto7Q7xTdTvZS9ShRd/Is
/DmZSxpWbGpy3UPdPoChKcG/G8mnE6onMXuQWDbbE99zPzLTmuVGw/bBjWqAmZ3msT1vIITFZbeo
Dbv5OW08Xyl+VkkyABBBEkst+k+oHe7JU6rfh6atx3WSJ8bir46/mlZVs9uCHCnj03+xdl5NbuvK
Fv5FrGIOr8pxpMn2fmE5jJlz5q+/HyHbnD21fUKd+4ICGg1Qo5Eoonv1WkEGd4iDhGAy6s7JrwlD
Q77OoTU0OOEXQf+dJzIImfvuB8yHLwiK+5+cBJ5g6oq6Sxj3xq6iLodaFzu/JCSEV9Bsm1tTH5wl
P2+87VPTUGBwNBUbHrleQ15cGDNUURGWHiIy04bL79cYLALd009dVblPrtdNXxS1RpiRYdI65bps
DCQvJmdUAsztqOnQbUxDv3HgcUYM+baVlTvNnS81z2LpyKn4AcKjpTW5mnXTLXn0CTYx5wnqIr0x
WuUxB89Mk3rttUm4/VQrzg29vwCS3KP8EEA6YKzyaOje5Fx5TMkyfnFbs1qolum8oOc1LNHcTR7l
Rg7WEE8fncSCJ9Af4GwNx2zfg8SB+USRsmVdtgceNWzw7Mwqlh5vJcOOV1nkpo/J1AxkFsg03AuL
7Honxxr3MlNn3zeds6pkxohuN+XTsukmKyBCnbwS8+VARDhr4SuuGvccEpdfFnpvL1Jffoosqq9M
KBm2A+mnjemm5VIwCwnioHAqgK2zfJKOB9YqjxWKiLH6Yun8eXakXsRIJoQO8voJTdXqqsA5fCiz
tFx5qWV8Htrsu5UYyX3uVNId9NAkvY2O7xE6D1M08p5scvU18ZvvBu/ZZ35cGrQvgQWEWhMsYWy+
ojbf3WUUMa0D2wZJ7FhIZipdtS89yq1d+CYHtHOQ25HHE9+Wv5SRGyQ6IOi/1a23MR0QlvC9Bd8d
/jFaKSm7SAmlHQHAr0MJsXmiQ0BewIf+s5YFhshUza1XfdDdLVIn6dYs8ubeN/Nz7A4qolwaR/8y
+SbXMLsQdPavVljcd5If7vs+MI+QeMMIOTVGfPHyL1nh197C66gXzYL2R6duZE3e9kHhfPIzt1vX
mlwebQ4QF4+XuAwbHrI0GBw2qG7rl3JsvGVHLJJqoSKEKdrxo0XdRBZln/JFU5rxizJJrEKeki5c
K8/5RA2bTLZffbh2v9p2ALNKR8EZPyjh1ixhRnFlo3t1TOBape633zxj2JZeQeKu0Z7aVHeo0pPu
PTPd1TpkC4MF6cgQqcu6RmS6S3x7G8FJfsz6qt+ZtnRwxyxdK4NzHOOqXcgEPQjENP2mDTRzk7nN
J99KaxTe7WBRpUPwFV6mq20U1lvOlwcqZzRgoUHfOFJdH6B+PTjUN9/hMImZU6Fwlw7g0iNgIL3n
h/eigaBMOUoRrPSTKZIkaMUS21iT21HOnTUoZ7nLP/V2fi3MlGh8Vj5RPh5fIHaWnzNJeYGl0LpT
w7w6D0Z57UKgPHkShsfAeQvlJj3JkE44YT/sPQsGFOD9mX6S7tyGSkXfTD53oDK2YNOhZpqG0mBe
psjWg6m23V1j1hSuS4DadCkMVqXc+EfVac5K3dhw1k+IwwmY6Dv0eET4HuU+GKkB+gJhFw3FWODp
hYsYO371Fw/9KSzaw3OPttCliMPnWsmqOwKtfJPGjgxfV7Uvsp2GC4oskm0ZtN9tMiH3yARr5763
KG3U/WDJ00Z2oncvJiGN7+7RRbAO+Rh9JayPR6cYw94JonxxGweq1S+GSo0B1aXtOu/t4qXQwmaN
KGS+FUNTM/n5cRT4Zb2R+jcnH5ZdTRkoUTYtPd66FqfWo6tT6becQBXHyNMfSAVLS79DhNB3Dmk1
XIshNC52Aqq1q9e6o33nXFcs5LD+2ulGex3rhLRTBs1nGXweS76HoaQuhyasfnT6Y2dbsPxEvnMq
SDMtYKFqV31E8UwTIkUeSI27QyiOgBNf52sCk+c1nXqkoa+JGhcUcWISk21GoVTXca8UQ1nVkztJ
Kb9GoHoydL+eykhu+Q2CFkoMrcAbz4NNsIzfuScwn91D0mRLyiDMpzyTk0UATIDEef9eW22chnGk
8avrm1/+SVpNeIgJh5+HvTZw9d8KbhZM2UMQ/yjc3D70BdyPdoO+DVU3yS7QqbCiPpPK5BJuMo7c
w0bLteIy2qVFsaXcEMPxrk5dZLuMR/VjapOX8/n67/gNITmXQaUA4eF4gZQ5W7tBID80Y2QtY72T
n/L4vix5AJ3keu/bNgx3rY4ifOg59WUIpuSLE5efVTc9ywXf9CjuUVsHzkSUS1ualpZctcbQd407
yjuw0iiZZ2q8Vgyr2CsmuwHunn4yuoLMNM+lVC2vVbk03+w8eVQGZIKqTJaRrZHWnRHmPzjl3fnc
Cz97La+w86MMiqag2ZVDfWfzVdpGqt1te8MerrJleys4oNVXmQSlaibhj9Q8k8kCOs6X+Wr2tfXZ
8uE5LVqleiDB1GyKuM7AupRgowlj8cxVXbNKb5ZpZUVfi6xf+lkZv8l+iQhCGsTPJtDATQv1yXEc
NVhaDLC8vtMp5PSHs1rr9pPtOAq37A1RruJL4BuUd9pycXD1zgJP2L0pXsSN0raA4huVCRC+CY9Q
EYdrIjfDXeKY+aI1jK+hkntPlCIOOwXi1C2kp84zZ3SoIlPvGzQWAAjTZHgYEr2j7KeUN2XaNq/w
oh6ER2DWI1VrxOfUrsq2TV/tZMuL93BCmHuF/MOJ/2VE6q82L1BPOKsAIv910xN0H9RgOKWEfRd9
4LhPhq4TDir7w4Q96TQYgosetGBfx+cAoB4VNWW9Lg1kqj3ey5WJ/uWeHxfppQlHf2G3NunvabZq
bBRnDP1JlmEaJfHAQ1HND2kJpELT227fNESvR1tJPzux9daBNL0WTqhfM83/jlh7SgG0s8jBUS+p
44NhwZHNPSJSw7Zvo/TBU6fIddZU30zIs5KgUd445bwVcmA9F1A/rRUl+mwPZb4i7+lck6kBswyT
KrmjnWtKqgTnR6WsxhLMku+WzlU4Oo4JND8kiT3bcqk3if5yY5l2EW4xcaWrfdv7tllsIq7TXPq2
I9gsef7azvL0LHkVAgRjDPFTq8UnUBd/WQAmz4FmrDO/eoSCOliqo3oaK+eoJ8RxLcdWzjmi7stx
8JWVUdf9zokrdY8OyXDJpybYpQMhF1AGwS73nGClm436ag7w6Zd9/4NiuNHvOLFDa/VcEm9fVLWT
rTsIkrhdxt54IIOw9HXJQCgq13byAIgtLkyFWI1n7dxISpd85Pm+KvEn31GhgbERgdHkfDiNFKsu
E410dGhq/aozIiL08mBRUtc07SKqm0fIgpKdsM0NVWG/XCpb7dad1WkLnkbOOqmCV7vqCMNYevAy
sVGu2sTQrpHjOxuf4mw3MbZkpMYTBUbpzjNQvOnUAsafoD53pZY8wqjAczUqe2Cv9H4vbEoC9AV2
WeCgkn3lKGC9KSphqHGSI7MfPI2nZNQmvsiSNBx8PRsP4LF5d1wyGAFF/acG7BEPgtEnqSLt0FGE
u24hYN4lRW/fy8h7ypbacuhBaZ66V2KlAWccP2iWsZcEJzDD6T4YCVjYwDxWhTWqK813XMhdugeP
aLhjmKTwx1AyzzUIRZd6tXsp87J7nqWnamdkI0aTpyYP9O6ziRAAcuQ+D3lxXT6j8kUQPdKf+PyY
YHSWMLynV7uZdIWbZ4ti5CuRz+TWFOSlVwUMYeth8hITYVG5d3X+TQwQOpXXJEyjlWWV4xWGKWeh
KXVPlkUbrzebbJhbNbZ18K+4iAlOC/rFACI5WfIujJaygYB7LTXlqXes4tQ08c9eDNXCOiO4P5Fe
A1IWPrcudyI+V7HcbmJ+Cc+lgbqvJBv5NlEcl6pKGj4Gzr6pLeL36Xg2SpMfgCS8rwsp4uvPbZEn
WAtFWBi6ETahhKQ0rHthq+2MQGMFbWloqxyTKpckHVFdUH/bUU7TVVYMdw10QFcZZoOl5vrevc+r
3hKai8kWdrDme+PVBkx04ktXdcoKXkGdn2lXPzq5mmzrUP/c+m109tvvBMHLu7gZ8o1ju7DFBCgQ
VS6km6IHpzI0OaI7N7V11xf9QOgU+ZHelE2EJiz4qqX4swsryl8G8hYLQ5fqF+73yrIOXe+xsEuU
2sLSvZgyH4oggrQniI5mgzav2hj8tExD0XSQelAF6WR9thBTak/cOu1WUherV616CAQ5k2zGyPPw
Bt+4m2TCcXuqwkhfjBSVcOpVp1AfAm6CYEk0ha/wWOCbzUbxZO1G4FTWDWKkvQq/0EThJPw6dK3g
izZPUQaPQB568aqxFP1QB9TrO4C5nhTfrB44Ti/kPsmeYH5cA5OU7qcHdbeplFctdopTmQTubWjk
SbIMhy7cQOCCxkra9tIa8VJpGwPTfaj07BulE2DE0q478F0LFh2Zqnsji8DLOfG4NRwXwFUpvfho
Wz10Q7LUm7J68oahfMoS+5pDJnyXe1L55GidsWyHoeEOy9C2FXdLiiJcubV7Z2R5d27zwb1LEVuH
nzN89ZKw3Aeyn1O44UWvZkRskjhksBOzEXXUYORJlYlZV0K4Ko2kR9nW5Qd+P3bC3Ftteor9DGQT
B00AkqMPeQMZTEOr4hX1EOazEUcQeKtwh1NRZT4nFbFvgGbyyp6GxiAr2zzj512KLOM5oUoJSKgS
r8Va1Wm9LQzfzfq2tgE5zK+9BsMvzjzhVZtsdD140tgqavsA0nbqv8RQRaRyDTO/vBHOaQcmXYd2
9DYre1FK6MbPt7e1fe+uIPyRt8JZo5hiVfq2e5uNzapZWZTZ74SzHHSAntopDSuuO/rSUq/raAtu
dGdYTntpvcHaJMGYn+zomBGho8Zu2Spy9zRV0jwlZf9Cfs45ZzAL7GB4gF1f67tLU8d7Stqdo6VJ
sLEIW618KUYqs26mVuuiOx2kgivnagB1aaofyY4c7A61aeGflkG84vwcIF+OuomVdjziBeSJ5TBG
to7cRaL039LcaL/kua8iE64ZF+rSw10Ab1RNOuzaGNFzIyMVZjqpeiCm3i5Dp/deS0LHGw2eg42Y
VSpkP2D7Q11kms10IH1V1l69wNZemi9VkXg71c8gLe8I24WJWa4qqSi3IJf53bK9cTg4yFQY69Cw
fnXjqasrSaEu3zm86+qJkm+iqdrLMx7cofNeTP48ipaHlQQN0IvGp+3ejREimkaS0emX0BsexCgc
0+yuAJ0nRmCsjJOGQs8imOjVxxKSJ7vv4TufdkWgU9tM7Fqr0JS0y+DKPxtd2lsSJYezmQf+/BC7
gCknp9ke63Au+kNgLj9MZF4oLwo3Gbazs3AhHsFZx4Rr/vfl3JYDo1EqyjPCBBvqu4fP9mi6q7F2
utOgpPJZVgl3NSrAwZAzsj9ANhFMikKiKSZZIdGLNWPiwUAYdrRQFBI25XcvzqYkc4s87YcJ4Sxm
Ye1F9GPaWSxD89eDRwEii/UIiPq2a0VsGdgTSalmAZJ5FQ1jesiq4GdDbWB6IPKdHkRvnpj95okP
fv+By7w9cDMI78X+8zoxnH3mK/0HLh+2mtf+8VX+8WrzK5hdPmxfedKvl//HK83bzC4ftpld/rv3
44/b/OsriWXi/VDaAX1HP3gQpvllzMM/XuKPLvPEh7f8v99q/jM+bPVPr/SDyz9d7YPt//GV/nGr
f/1Kbc8veTrUMkR7Bx7tgulrKJp/MX43FVU+q1JyhLdVt3GjR9n78W3Bu2X/eAVhFFvddvl3/vNV
51ctd6jQrOeZ9zv9u/3+3fU5zHD07vSQp/P5irddP74P763/63VvV3z/l4ir18N4NYqu3cx/7fyq
Ptjm4ccX+sclYuLdS5+3EDPx9C//YBMT/4HtP3D577eynRLq3FL7MkhGcGykdmJIBGx2jH83YiYa
huKgaldhFhbRq8SC2dd0y/AopksSSHsnRpZN67yHTGv0pVcZ1FbVhnSfBTEEanX/xCkYIttpFOdU
ErbgW6Z5sWYMdPNA9v2HmBd2F56ozVjCiCVsoql62DJMHRBYDdn+CbroC6Qe8aWwpXjf2Q6Czx11
vrYZ3RoYKuNznsJAOnlpUYSSnJgNLAk4myefbjYxrUb6WwuAishZA7WM2Cr3e+qcc1Ve3xxdWCVX
lRHY8CQb1JdkIxI7nOzBYSKmuvEjtFxt+G4M6ue74qITNCBvH1LdMw2HwCouhRIXF0VptK2nF0DX
xepWq4adW4BseLfa6h2AyWnzGXJBdhQLKzNHlsio7+e9xNZ+p1UENb3jbb8gKZpTmMbQ8v66pHBL
+64/qzxY3Nz0kSOape4cuewpYkYvyJvU7W9i9dAjU6L+Tri+kam/Godua/B/OwLK9U5+NWnZuwaL
hFEsn6cLcCKO5OiHpGtAVdh5QdFpCtNHZu3zwvJvA0cJHNAwkz0HjgvBFcGr2wphnJdJ1hgtSXrU
63drbp7VUK67OEmPHxeOyuDvm1C6/7CXGBqZeSbSbeyVykCrPkZobZQ77y5oEu9O9AB7eei2lt7W
BTJLXpvZeUL4dc4YnUcqSyfXeeVtI619sO0oJm4a6AfRjITODigj6wfRQzBt2CdSshCTyW83MXR1
3UspOGFFRnE0YrPSonVk4GWojfkQjzWFetdKknInrC1icmswtdpSTNxmJ3fR60aZkLfqnYTv7EHG
ydxIOZQe4DV++s6zkeI/IjKkErD926Q2ZvpOV+0vs90ET6jCp5VmZHlceStm5os5aBiCquugMJle
9e/XdRumlOpRamivxYswLE/lHSkTGLZs9yAaI8tQrL+1s7WLTKwZNSFECyffBGQLwtcDyndj3Env
NtCLnIBB3MXSbcPboncblj1crxIMDSsVZvSjPjVhmDdHMRS9uflgo04P2lgOYst54r/aYF52u4ba
O5sMaruUg0/ZnxKOiCggq8nVl/30Ghopp6sQQQkxQbwtQoMakdoMjnR4ae0DpQBjuhBjsKc/jZbh
PyG0IG+EHfSYc5hXzL6lELYU24i1s8+HYe71VGM49X6Uo89Sk5LJyA2Y3PQwegwAqO1ti6CBzCfs
tWi1nfCggMvhzO34V2uCsacZ1XW5GZdAqiwo/Cc4STvBSZoBUE8+5iapx6krjPU0I3qzj1hS9Rur
R75pdhXmfxoGAqIy7xTL453b1sP96BhXvU66p4ID9yHX1XI9lHH6xdMNUkoArAidDZC8TSkoOXI/
FQbA1aiAfi2sa3ch1cNegI0FClk0dWW7S8NwkvVsE7DllKq6dQJ+aykmbvBk13HDrWbz0X8Hevbq
NtrDvPj15thQxV0FMOYicOUenMJxDpxc9XQhuqKBi90AQlChaX+zlpRp94VqbLTZE7JTFxnOyYe8
ETKxUyOW20UdALAkLJCbVQ9jaAqhujx6NbI5QXVX5vA+i55o8iGh2jbVQXW41c+J6Hcv9gA5wOSs
b4WzrGnIQUc+nKi1VV36NH4JXceCfDgGcirFA7ohv2whqayLmPCn3p/sSZ++xL/3iNonwpb5qXby
6Az3f3RuSmtVOYQ+IfX6aRKTY9GN4EkqJd9DQnuSR3voFsKn6kBQk/dEGT51IuoDp72Stq6CrejG
jfFmB2q2fWcTlwp/5PCCn0RfImTa91oC0Z3uHJKp6U0FRsp5LHroBKNLYla7j3apdQ7/ZOsN3z1I
iD6h6T753HYVVjEWa0TTDpSeLMVMUQzyjqxya5jKVdf9/KUm3uzLANnN2NefiXrUZpO/eF4qo6De
geuXsxcFCfmL0ZmPYkWY2/G5zHlozHWitWbDjUan5Prop757FL2ky/8aPNvciFE3FO7Rq4Ak8+P+
yyX83ZttHTBT1HBc1Cem2XnitljsI3b8cLmaap1VWicTJ/7f1s3OP9cGMioUVrCR/SDbFqPu3Uty
CQt94cSfiN59Nnpd+YG4tmPopH5tL3yMraj+7LQRKZ2w9R/80OaeaYTS0azN+PhhnwbSr6PflfDd
8CE+KXJl7TspJ/4E7cCiRjznFCAvMZwbWAE3bQj0EiyCWb6GkeSsY9i6FhaBchKmSbSGd6w5NVND
su59M9uEiyIr66i0pf1sFwvmoXATtjTXzN0YOWi1/W1LIx/fX2Fer4WkI+okubqGQSFUjLiDBSv5
VgxjOU/unCS+A2Ab5csmRc3C81Hb8rUanq8eBS5FC/oFpFodifO/NRl6vei9GnB7L8RU2CnwWItu
7iWowBaE1d4Z3SIz11oXgnJzqmYTKJEylRz4j6JpdAgk0Lq/FyOvgABn9ugmtw6PwBp/efDUBP5R
Qd5bKdJqRdrRO5eCJKmoYx7b3axfCyPUmf55EIRI8eQkjH/2mdfMPtVEuyQmwlDzdjJYPRiEcu0Z
rpDIVfLntkKJ7tfg10whFdImpTqKYpjpvqd52TqEymEpboPzXTEbYMb1p4nZdruPThP64BJIn26r
opm3mifmZfNWs3OGYBPx2iTlvl6Pj9T69wubjPthjNCLURPLI9dKSVFsuU2xrOAq8Rv1oZ8mIcaw
l40CMlv49pJpHINq0rvNtLYgrRIc7VINLmI2yPmPpAk05mJokZm/073+iHCQ/FgO65b6mAokHZCF
Se7czrSV25j+PkXo4pRYsHBxJsqjlehCLD5UCzsD2UkZarmph7SvFoUm/3S9zc9LRa8LJg6GgbOK
GBJlp5qpB4QXSdmDTbXxnVtrytNA0nOpRZa+BzWlPPmlZcN277koTudQhcl6tzSn7KuB5Ove0Ipv
xSjbHFcnG5hGDxBYU+7HKQ8rGt1T9H1Q19/EqJlytsI3oHTnH32nPefloif2VTKp3MPSFR/7qCuo
X+d5SuF9uOglgBlhaxWqNWvHdbZjkUl3OXW666FuUZvrvXzZV4lyGEUTVwCcsklOcCEM76am+Qyu
j4OXtD97wuWdtxYFn9JMLnegd8qDKkMs+VttUEgOimEWZEfSIv5RmGqhSlglpM5MOZ0o+H/pEwrn
0qRyTupVoMdIFr5b0Sv50TAt73jbQMzMu4wpdNer3y9jaCsS5aMXL40gfyOVmj+SgSoeJSn+i1x/
e9KnkSIb/Q7IJFJWk0deqMVjFjQrqM/Hq/BXihEh4p4SKTEpGWZ1r9aE7qflYpHrxgqAI7S+bxew
4+ScpAa1/VqeLztCJQszcrKjcAZFMO7VgUohcX0UIuT9YJOWhLjaarXXpiq1syUBjxVDy4NUeayp
yhHDwrGqhaxH1jn1JPn155q2VbSzlMAz7haO9jqv4SE2vKoqan8+nJaBFX9NwOBcsqkhhalcfDUx
1v2kXjrbxESiZ+gkRKj8iKFohIuvB4896MTDbBI9akZ7k+DMvA+5Q/vgplD+/r7czVOl1tztHbCu
00sQTW/pMKin/rZzpfpocPbMYRtQ66Palzuz84adrdQ19LSYYtXUqFoRY9EV1tsasdysSCICxS2q
tT+Cf27q7B8WZDI1n1Eg7ZSGI4Ro4tZzQV1N40qW1JuRcpef07PjB9s4rWjMxvm5WEzrWqxuFXD5
H7c2YsdO0Pb827Y5pS87bYC/EV6QeBWhOPNJaZyOX1odkU7Tyz4p9jOkyNYL1GbluQqRDLT6OP2U
ukO+tj3KyzliQ/Rcygsrk5WVMyHzkYJOj8aE3BQ9YRsBogMrnmZEk/3uiSE0aUw7RgwtTzf98Gbd
XuaZ+QQvdXNV/KS9qorhrroOxZvZZsqFd65ydytMHUWXsMxOlK7aYPd7YRRNCDHE1gTQMfFcN9e5
MR/D2s2uoDMtjooGRZxZVToA7rlgEZryOTFAs1Fiugqh19zlZKtfmop3qAoNJIcnJWbqf6mudpv6
qE/DrgbBSoWwexKzpu1/6QZnuBNLQcBeklItrmLO1vNto5vxg5gLpHoBAid+UhzFee6QH4bhxTGl
pwCmvCuAzeqYuSBSp1ECtcGt1zgxIgRKW+3FRG945dUp7WYHkxbPI5PzPNH40l5W9AbBC9yELzg2
b9N4AFNmX7E7InJF5Pu31bc5vwSOIWnKWvI8d+N0PjwEsZddRCMbSEONNQK6Yoig8c+JKq+gppFl
bzM7p9MskhPdyo9yqOd+7xL1SnbxfNVZd02OQNDvCbHC6IjahZIFGZMubUyYtvdcx9ynCqoxEzml
PEntIcuFVrCgtZzH8zTChRBeivFQ18Wu0ile9qNxm5H/h+XJa6+upvJ5m3padA7RALyQU/5pCd2s
m6I+/IOEwzTR5nVJBQNgUqLFa1eKqdMPHXgCIaDdd05tXYepoSoXFeCS6FisBNbVTwzraiiuta37
yFrMNl2RlBMVTkdhEkuFLzQ2izpVfTCK7CYmFc8LbpeZbfNlnJaK4xZumqPjW+2ewmyK0+N8fDV5
5F4lekM8chrasFFRtq/f961UPUa6tfVkdQRr0nrHGITpMhBD3YrWceNVOzEbFP2X0J1S9aBzngs+
vcILbhWI7zkQIlrB1kWlpBtoOYKtGI5hAYpS8Z2zGColiE8pfU01v7njlyq+LUKfBeZhmBrWwivX
DGlRluD5xTC1IOxUEdzWCz62Zp6htAAd0L7KrXTLTVd7JNnAnRwige+BCf02hPhf4QjslxZS35cP
vjo8AWix4JvGqLzz+LiieNdZ1fKoHdupET3RBEhRHa3Cdws40JmRgFstWi2qIdxkGJXVg+bU4WsX
1U74lKdN/ZrLzZvSBBvbKor7vJPVJ8rSgUeWFU+Kga899aA9Vp7RuVsxG+ic91Et0QBg4Dyg/H2M
XGBS0eRcEkO8UgJ+EJNifVh8i21OQ8Li5+Fnr5RguJ68pRxi/xFiedkw5FXMV+1BNBRfyYb/0Blt
/kAx50gsSYbscnSjeGnHHFdTXYcY9bd/3WZbzTeMO9VS39wEQbK+U+JLl3Gn5HESdnzQiJdmasRE
n6bm3uuT59osfpmmBWlq5+fSDJc3/8b0DqE/nhtBUTqRz4ve3NT/YBsS49/5zcvCkM9/JtX9So+9
CKy0C+POoFMxPNWcqpWvwhhEI3ptTp5kIcYfpsGCBjs/cE/CfttBLPngN9ve+eRwdWz4PrwpcqHy
kMGF311pXiJ6H19NqhMb6nmsW/zRUew47y38NF8y1gV3FZi60QhYdjas0nxqo3xjTNzSYgy1SQB4
GEDjbOt6DQ2jd+NpYSOMYs3clLYVHvK8k+4BDhqPbZV+kzKjO4kRIVd1w9nMWLV8bh4RDtkFUdaf
0sZWUMmhUmMwQxV901S9CJto2tSA5NJWs7UY5tIIdrdoxz0xWz7/Tem/gIYOqFBTGrQCs3SjO0Nz
jqLKoU4l8A7SxPzKpgSuAQj5Y+mBQff8i+gZKr82mdLAjvz3CVTGiB67xquwm2MSQkMxuSjxj6oj
kST2SDLbhxyiV7nNSSYKstSG3jYWvuVAwsD9FiNMckzqODtafXgf6EayDX+bhL0wSz9ffOz2VLRj
5Y2+rRbz75x+7yZsf94yd51fu9e5twXkZK+VzknPVRy0EC1QaZBTY7IIzNZ/S4F5UkT0g//MJw1u
rNdRyeqVq9jxJctgEoTcT90NZqFcTJ7RVmbb5EtK9x2SD/V48nXg2ZvSp5TIqqx+9c4ouqLRPADq
ba25wLXAbIPtVsfTPD1Acd8sGpe3Cd3kL/NEAD0sSmxoXspJ9sCvLbdj6EjFiEoJ/Vhl42cxEk2X
69OHpivXajVkD8ImBxDBlKPNlxuTi2g2qdpgLeb0yQT9ibodJa1ZzrYkqe3F0AJWnzfqo6+ugnb5
bVfKwQ6UyYULsYewpQ7csm7chxth4+EoWBZqUO/gGblk+YDEBzJLD61j9md4M8/hNKJMvngYYOHf
QJo2rsRQNMTw3wDKh0QncYsrw7m4ZLzFImGqqbbewmzQLkuIoakT7geQZC7SjH2uXmLQ8Xo+Bnf1
NBJ21Tf1I88OBzGy5VEHpagOxdZCcmshjLemktWLqyIVpjUwzQmb38nanT6Eiyopw7XpSMVdkBtk
Z6Hm3cWWot3xd9sAni3luTVJoMit7n8fcmWZQIZCMXerH1I9yL74BYWrNqxUkB1J0joaC+ukw1By
cCpZ31oERa4t9ZArKFjkVyMLvpLhKn9Y4RZFDW/DfabcWlTPXRtHNZdZ4WEzm8ZZZDybn5raOYhZ
U4pgvI8HPuJojZo7GSzkPkbiZqWppXmibP4NSgWfAgoFSe/JNDezzYSjfZfJDfXmeAi71A95C5f1
r2XUbv4v2/3TVYVteoWcu9S1B1K+nNKX9dQ0U+ZVNBQbrUIAv6fZJDw8dVA2jSrzD518hU2sF0MK
QR/Auxt7MZr3pUomhQtkm1EudWiAlU8yy8lT0cYUi1p/QWXvXCoybEOVFrtMlYO7tKup/jU0855o
EMpTjgu5EjqkC2QxjL96o3nsIj7BUl8tjY4cJ6f8441f9R3VqugOTqKuy0KnVGZiVlU1g0b0pka4
jBM7azNFrYMx+TGq+XDhjgbNde+3XylWORSUVb56kBttqS9vd0XghsjYyF8NPmO71Lag38ms7KWn
AGnr2OOwFsOqr9s1Qk3pVgzdsQtXsqGFezF01In8CqGL48Ct8sWDyYpyI6i3ClmWzug/g2tOoV8r
ZFt97pX057Cc4q1i6ESOCxVZ+3NWDJNrrq8HT35rx9GB+dWUUR2KdbC+dRqBju44wZgKiiX8MatE
auWzGIkm8ZOJyEJ9CzstTda9tVdNAv2EDTTKYWTt1pse1imMKTqSQBSaiQkdKYfbLF81nRKlyTsu
DXWdqx3cs7+nncLQ8pXY8bYtlbWLIXWldY1UzLKN2+xgRAk6gcjFrkbw519lAxIG1flLGjtjPSp+
cGhKO33UIu0rIp7JNvc8cDqNl51FY7t9fersixgMVVE0q3lSkzxlaZRILPX/R9h5dbeNBNv6F2Et
5PBKUkyiqCxLfsFyRI4NNMKvvx+aHtOeM/eceehBVwfSFNmhatfefTPsITR8C8uGZMKgNVeB6Wnn
bhEMIRoQ3Zc5bEuOYf1hr5sysleDD/lk0vX4DeimRsFAKw+zROmS8EX60ZtwVLqO/6UbIja6rIYn
XpKX0Q+dhDOiCr5AE/TFqGX7bFtTduSoZNxA8Tx8yTge51bwxcZTR6S21sHCmsaTPfs/1DjuAWzf
pJ08jmQ8Eo/obfbdxLlQkunjs224xmcyStHuBCJyUFdHVRRchWKvZptabpOqSBrSPvWuQSC89HyY
huvZu6sDd6MuoX66yLWV0doIO/1eZKl+X4nwo00i46BqqlCNaRauBnLj7q52yzTtU19bc4NUpS6C
N3e25js3TKaV1BEVnCGZuwnM0d+paqE5r6g6r1FjRRNjoa2xjTTmUzPjk3rK5rgQK/UYRX4mVtcm
3e+4tLQGyHCG/NHx1yOyfyu7cwPYHOfxlC5FhBem3LTW8O5Vbr9TDahvhUifJNUn1y7JOKzbWPC3
HkAPqcd4od1JF1GLZcM5XYqFyedSv3TqCbkZaH1BiLVgphUqWsDnZnD9jD00RuGl1nAVo+c6m/tu
0e4RwOXZ1VNr3xWm+arL8Fcr1HfpcRpQhuOc4K/IpYu+zl62a1Pb/gnD/kGkPU4+SBq4PoYHV3jV
g3Lk52Yzr/SojG9VNTLi+KbRoSbzM+9VjDP6SNn82Q39ept3I87HwGvfF3vVmNNnUmahZeUrTHhn
3YCQOlb6mLzbfgaZcSBe+gkWyCKRP5TZL4Z4V1vjyin2Lne0I8zdMDUvT/bf1Ukbh0W+kObL46V7
DNzKbtg4r2P+Nc+lt4G8QLm6zhkF3qNHHsSuLb3hpEXVgOA9UlbOYNz3aJnbiPliU62ZPg4nVVRt
+aKNkbfLROqGd8oGNQgYGrNuV2oEIJME9/Qya1PO2d4g/lMj/orWNzlJdT5ss9/JXPwBvXmlWp0k
/aiE3u/nzjDJalhGJHFHJKh2E7L0fndUWWBQ+rgAzL5wjc0yqC0lB5qaQ0jbEcTYaW3mbmv4zGC7
Ng19E0Xdz7rGla/lDTqB5L2QWfGP2Dv/VmTf++FXgxKAv9gWhox/NfilR/LrdRrVW6nEX4Tj/57/
v6a52i7y8b9HlA7MKvx2eTfJ8m6SRR5a9b6+Vyc2nyK7tFaGJpoNPobqAYWx8sFbnsAXkMDk3iuL
KuYYFbl2cL0/ugZ5N3Ef2l+G/J5hbKaCZSzsb9RINbXt6/I84ctSJruQMYoXjo0bOYnT7Zw6UbAy
2Ffvan+4MVRVjSvqvCKcqdtbPSJtnDQ/2Z8SEKHXd6ZenXxfjwV/lrtrQ9D18lbgdLy8DVtfRMC0
DULO3mOB26kPcJSaTuM/5iKw78C9HFWbvpiqwYOow5o4HS1V1dDV/XDTGkGwMVPO4WtucOFK0L6o
QXuXPvxR713Ie05qFlaF/hE1m2s72L/uAKvLnednez/pnXPnVDn7a0EI1BA6EB2YDc7pbDtn9eRH
rXWIuu750k8NiYb8exmW877gPwvHNyM8fhL7TljJyl1mVf2uUy240Mmrq+PlJQ24MhKysjbDEm0c
ZB+RglfXe1VF6xwhYIdUJFX1C6g+2v4ZwQD/Fn0J71L8q6oalE0GabKtpziFeRDsn5UO+Qp9m/YR
jbn2MUmJedm1ScbXMLV8zBTkmfxpU53ZBbtNPsDWoaqqnxrbpZw9bBzMl7H/mk+IuNvVglxsA9Xz
W7uSv4qg924HDg2kwMO0RDLVPw2LZHmDEAJ0nE4qqnYLdzmcE9AMNkYTbdQMfzyqaVVv1RLCIMIP
DWmkWUc8CvFNJDHrAk34Lg1OpEzjZBsc1NLrodA3lzpZqP7p0msKIhgs3PjrHy2OGlQt42E95/pN
niDH8Jzzit2G2u1MViHnKwonqzVkmIn6QehjGsdsrJNTQp4r7PPWMS3ybYSPc596pFXNdeMcidm6
+8genjRrIMsaVuSVNctuywVq+pzhRSD/dHo3IzgR+IZ02zaXF3vptvPFPhTmH3bVfwZOculv5712
h6oilCwj9ElD05zbRV03z7ged/WUHOdFe3fwkBYwENDbikVs1+LisucXFW9UawQ16yl0MzaoZWxT
Tu6DriX7fumLxoF/9KPwDQrT+VG40lqJFtYeuOCQcXCsL5bRI48RyQQ6c5sUV1OYqzwNsrNM6vwZ
xaX7BjbxD2BW5daNhAbBWlB/BGQy4z+qSfZDo52AP6qJxR0pmu0d1NUICDWIAA1+ezFFbgxBEZH8
9s5oNXxpBfBs1Vn1UQ2qqoraI489jFDkieKF8+XaUT1pC6VzNXy7Tq/MapKrbYiTz733kY/VvG0t
ERnbZnZJWtS4rm0QIm3WrKOCY9TS5KRZcxp7i1W8CNJ8iwOpWP2PUWCp0qMVWJvLJGq+Syc7k58M
zWr3qZUm52vhVqCoh2l9tUCPlJzhsUQrYU6cF1yS0UHZrl3Uk6j9eR0ahra5NhiTzzC8ptHOkQV5
h8uLXYzqsWpBdsDetLFy+893YXm44vq6/+K32XCMwkkeA937VSibqqqGa/WPLmmj5as/6r+n0ebQ
XofIaq1V63Xw/3cub3lhravjPZrNB6g95l0yevGqXSi0Opj9oQLw602tBdZtGQdQbymqrQzSqLuM
+M56chKcvWE76ahcMkav+KNMs3mrukA/kMCshABTFNXOfsw9j9Njq30Mg3Egcw42bj0eCX4t3OWL
vZmbH1YGU0eSxua57uyjiPvtoMljKpzqa1z4gl3S0l6T1G42o9CGB1d3kp0Ht8atj/TEus+nGmk7
E/L7rvtSCC99tWrNe6hIJC6he3sNice8VNFRNakC6gcgzbpAN5DenCsehbBXaO5+a9AKfsksk/3T
0taq5iBm9OKN/Mj8rN9MnLU3nrVytSR7juJePmdjkW78Iux2eeHKZ72q0jtWwDfVqIoxCj/7nBZP
qgYdh7cTNrmbqY5baM1k/jJZ4MW/JptF3u9wBN9NfUfAb644wywkPhKGbDAnSxXmkxuvM3dNDhtQ
kmgDm/A/SjxKGMfIBcTODvjSa0Mj6i/IvHhQLOMF0IqYKNOYPSikFSjD+6YrsgcFwlraxFJTbVGa
3gs911dTx6nDc7qacGGmr8Dq109eZVdPnKVJlijncqeqqsGqyBNOU++sTMKR7cnsvJdL/2VQpC1y
qRGXnnySab4e7O5rGkT9repCJMO/72Z3fR1g6N1aZ5E8CcNeZR6H4KxOpANVcB4egkK7T9tI47IE
8POMZJk8F4Mg/q/nJK2EUHnuLI+cBTSK2l0YGhYfYijWjRMTIls209zM4DZOkf1ZaqpQjdXS49rt
f7dNEhW+UZDcm2k3levDTsid2odu5GZKC/92HOPmHo2SZo1Ka/Ht/+5RMMf49xy90aBJYlXRvsny
7llM2nvIezxVS60t+3g/D6Ox1jRbPFvV2D1n+btp59mTsjhojKBk6Axb1ZZMgXe2R3iSItE95qkJ
rLmxz9xNUeYupPw6sGXHjpa+d15gbUVgJYcq091zz2LgDn5427LNtaTr8jjOgXbj1wAgUX33ocOc
EVuaO/N1gnrpUjWla772MvT+qF5bVef/Glvi+9vDeVvMZndSRaDDfMCmW0Hl+I9NPek9jBe4gkOi
IOUC8JwKZHV1mCU3F2O/oEnT3tsXrjUf5xp2bEXK3qOAxJ7kvUhj1vaT7IHql2byoTfWGtLP+CvA
SeBgif9qeikSiTUYnExC7GolZ2fQzHMGgwzJTfxMTkVU31wa3bTzDm6kf4pJaSDUE75VgiUicOd+
JxGw2VTBbL00sS1uCX/IlaqakIM/JCJDpKfV+rVlfTLMun9WbS0EC5nWxGdVM+qpXvvnOWEpf4AD
x7+dMi1bAwBAXmRypzvZzNYauaX4q2d5W05KzifZ1bCKmDBkuZMWv9WLINjSQY3MFmGSdoTRSY3k
aJ18nRtnW06e82kYhnons5s4gvp7BjHcfk8adA6nztDeXDl8bZ02u1c13XwTfae/AqnrHwmu3eV5
hfJ3HxLJNPNorapmORQ7oMDuDTi994L8+EPTuuUMyl6b9zWoazPHNaQvhROPcE79fhoLmDK4DAxb
1aAKo87dSz8Pwo9bSMPW1/G5IIiC/FEvYIAI461XoqI1+j0343bKzkGvm6yYufEEU/Owzmrh86HP
0Up4rQ0dlzWuaz+qbt2+afzLYxHW1a3hO7igvRpGRu1bb8HOjcOtQmpoBAY+sUtV1oAsTt8Nz2a4
aIYXdvotD8M1rsf+Z5HKBxsyqo954gdjW0390AVZvZeDi4/QKMyzlTb6JjYI2MPZ/UUNmvxDDQvR
D88ZilWsl+1rKRFab71QrtoIBXDigxJGUX5zYrLbfZe5/Qs+iUVrDGy7am2rOCLIY39TjV4VBc98
MKpJFcidv6HfHdypmuUKf235A4izZWqoi/9zLtXYaLP/91wJgie2ZQR39jJYzZWaL1Fe2BvldpNO
n6NulHS//HV/1OWo+euih3FILGfrzoT7Y4YPZg9XhPOSG6m3bWSZ3XTLWVumLdS3GiuwXKr6aM1n
vNbEfalpRm0+j9mjGqgm85z6gILHwJ5HOwJBDdlaRXCr5tKt8b9fKXqto4Stx4rCSxGZnQN0NM6S
bS9Fv1ItgWx+NavqpY9eCOMAzuNwHZzW3Cwi+INWxmSxjLZg3G5NF20zYKzEAnPW18UULrTnemxM
CbJMPF56FwngWs1IjzMUebpvfDh6DMy468PtEFXTZ2uGe+ofc9/AtKvMuvef5r96q0nKxaf3V29l
jtP0e1DBbTzqvtxzc3J2GWz0L/YUfZNuO32DJORJg4DozTZTh+QqRydzs+X608/zSvWAZnE7yIBs
zjCuAbT3n6zUGNcWEfg7TpMwr+paV92peg9ufFh4oYLhG0drZLsq+2cZ1Wd0ZfyPwWxRO2rwanv4
U3ctPDtHT/TaScrAvJmrQbxAbD7AKyfGb1VrLQuP/RPH0A7W4VVfBvOLBNgCP4kOxmv51JwWuMd/
2NFQu+vsWn+JfLhgB8f51T9BKOra/2pf+sulf+jRX82vPtC/+19fN2Kef/VX7+fv/v8xv3r/7fL+
vam6GQmgvFiB8yO2+uFbDwv0nOXow/grMukSCP+dco/LwPyGfvr3MbW9IyS3kgOn4+xhD0q3oR9O
n+Frg4qt1T55JpzHzWJHvHj6DCPP2v5tL0m0u9iX/rNvyz3ek25VILhyK+ysbVd5obm3zWB5CHhI
c6NaVKEarlX11AqLIf9qrtL+2MfjuL/aJ2Nw8JTF+jOyzvAyFZn5UUvx6hNV/QnfbqF58I3187Af
0ahZj9CwbPM6aKH2o0BPqz2pqnpShTYQLo/sTsCEwpakkaJVz92dKrI66O6SpVDV0BmdNRQv3eZq
a+0eP7aqR9qcbi07mldqnBqiGqYaVllyOlvo/T39Q84WUm9t9Fr5TnKSg2dc7FMKxcmYu8hp6iiS
cDewz3KA/iXLi2Pj9aio56C5dkGJujfc7doJRy95cx6pyLO18N+V8/OYcL0JKq5b3vSMOsj87KNd
QEqpRHxxsZF2MyHsyoEjcUnzc80Hktum524MoMAFlgHzcdA262j0ySjIzbNqdZMlzwqU2I1hxfNz
DxHXchvmMNmtLd0K3tN4+mTAS/gzzx48mAyjleuCj5iXPEFo9W/6nHOLWQE7kHr/2STDbdihPBef
oYBarpjWgJQvTFzjXvdikAEGxG56Ux9VbcQ1cq+emnshm/HyrLHHbhwz5zMbAQKRw0/WUBGRet6Q
mXjXlvVY7Vo5cWSGUG9NcHK8c0jbKuGCgunHkl9DUa3HerLhu621m0gvkmNmDPOTcFIoZyGW24+6
E9z4XSy2/ohirKFF41uXLYSPXRkfzLQf3yY/NVZcAEt0GGidm4wdBQE8u0hGVEoadozfBSKQv6rc
j9KjFjTw0cMFdCYNSr4Kr19zFiFqkhosG1mEJs5SJc8e0jtZbtLR4p9keQu7ZgWWGBf8jVsL873W
Fg1xkQX3BNzaWxt0CdpQmiRfMo63TN6tmo7siNL3zUdVcLi/t3QDKsMI7rKLHdoBW6sfBMjtxyon
MSUxZ2i3/xliJ82A3zB+v5pmSDr3uoVD+zoNcVKEbdgZL0MFxJTrfO7LjREihNwCxrnLZtP6BBV/
E+ndp8oxo7MPmedKmfXMREHDdt8NWC2J9/tbJNjBTWU4FDeaucCV9fLQZm2gbfq05Y5UlfZ2lkZx
72dReSkKpE4QhoYC2wWKcq5AVu50Cx02R/TTfRFJl+wbw/sMRfO2tqPqRzV071VrjG+2pw83mpmK
Ewpvw6nqqmYzmH33Ipsi3BAiT/bCSOY3/AvAaKKW5IvBmN5iv/+sgTUhTZCaHjmcb4rh2S47+0UH
O8Wfd34rUeZ5iOfgSXVqlq8MOQ/GyktgWjbLfqfpY7ZtbPj7yH0ZXy0ZnDT23S+uDw+mNQLOSRJU
J0nJhJduHLovzUQKXeXl/uMIs9jtYIADmEBqf2lwvlmBV3+CeT/fR16U7ETndB9LyEh1QKUXDtyp
lMdWmuazmTRvPX7XXYQvYN8uxK9dYBgvC+Jom7VeckT0lyRIyKzWiH2ZX0ftZ2Nq03cApax+5Is/
xYGX7K06sfa+CPXHLoLbG+Kx+Tv4IQi0tG9t5OfgboT5EHnIVgvpITkL1KGsRHobLAzSqginWT+B
/Sm20wKtuNouTz4k037HF+rS4iwdY4OP2LNsjN7vefhsXIRQkVdr6nI8RrOHa/Hfj6quCtO2x6NO
Gsn/7KR3mk7YORrGo5M2zAKAMQYjBFWCDsjMSgx5jtrEeazbUT6kwZfUtpBVz4u4PEVT+KTavKBz
HuNa6vu2BJM6kFKQrjMntm9k5RrEsJZ6BMvsmqW5gvaN7oENx2Pt74oGlr+pNo393BKSJpnd4xxs
EPERM/hvBCxl/yBEAuxfH86qBuFt/1C7Ph7mMjNvlE0VC58CWgXGGSETplK2LjTfC0PrjpcezrtZ
REc8FDNcopLcrQqsBdoxC/6xMb1Hovfpfa4HiMzE/mNhNd5jWTjdEU3tZKWqkTea96gp4sKT/vxF
GMNxNEG6aEE27zvNtrccOvQPAIjQn2oHMWqPeJ7k4+g12dF3zGAVhdFPu86WI9+iYe08uw1nk464
2WqEQfnVzNJ8I8JG8Po5QgCgBO88wYHF80hZ14vWv+1jXRCxreR9uMgVQBE7Pfc9KMHJ1or3KEK2
2fMgqnNd2AXI836sQ5F9RcUvWsnCRthjgFIt84WJGEQKNMOTxQt0sWhh9an32OP4u5lG4IekjRvb
rhFkYwA82Lulad1KDr2HSPIx+vqyRuhut7fnIbsj/ZulyB2ze6QW2Ra5BTxOi5hJE9XzM/JmOu4R
BNlGz3fgXhmNd/QTMjIO+VF7ENl2sdd8t/XpUJcLCX/okDHcz0gcFPG0cqXhvc4u8rhJ33Kpjloy
pM1sE4iofQeBhDKEVUE+bHnte52vuAtF75PuVieoRPK16pV75HxbuY/syDIIypeNn5fQoppCnh0R
tvym3RYp1EZ78+OApMgA70Rlymcn0tb6dIqds8zrBM2asTyaSCh9s+ryu6M76YduAF9MUh9dWcMl
7prnM0BZF6qLImrPSq7HhLTfc/2mtlb6IOS9v6SRqUxalXELFlNChy+f/CUdV5mGLIKdJZfmMfDz
+nkmd/GIyLRcNW0m9yOYuC3ySPp91iUJ/BXGWdVAygJMWQqYC7tdBj8xO2RkpzeNNZgrrS7cJ+hY
zNU0uuFn2Tf3qED40Yqt1l0IbXnVu6TMyBxpymRbWhU75WBlGuCoHE1XM/VIzOi8O9xU1ryJSLji
nNifLtVGhua2cyBk8glL82dI062fGbp+1DOBzhY0o6vcDJs7VRRL8Kblkx8vxqzcw15jn1SjXtiw
j+Aju2kcxDxyH1RIZ0fpObeKratBfT+BA+NnXNkPqQysh7iSzZkEQ1hd/zGJ5amDYTIcJ+/2ah8z
zV67QtZbI8kieKIR7NxfpmNFBLszOZep1MRIjvYn0Q4/DTHDrT/G1Y/iLAa/+6FlTr+y/WZ69ts5
4F9qD0dutsFm6KqvnABcVDQIIUu9jImEkWKnqteGS5XgVRaI8u5f9tHu9U0Kr/ZGdbsWVYULwy4f
lMX2i9rfjJPRr007KG/G8KibkXxSRezz0Yam1A+qClO5AeMvTDyjkE8a38InaC7LXeT7qMsvo5QN
Nk2y1400OKp+Q0fiSzaH28uApVtlxuVWzOG0UaOG1pZPbau/IUlanZRp9NGalSI9q0Fg9yrURuJ9
TYTibAw44iYD5UqrHXDGQsvP6ml+aFERbW3Xio64lY0nY4beVfUYPfEV75b+LHS/PbSOGLZhh1aw
XqUHUdWOhciLGZ6bjnz/PnBOsJJA4YqWwMaxF5IqpAk30MC2B/yW/rvL5pLUnv0WJ0Z6GsCgrevQ
9d+tWLAU6m3KLbty3pwQ+ZPCj9ddBWLeMPzsIArLOIFPS3Zpmg73VdfVN7CN6k946921LUT61jSJ
Ab9MAS+9O33WEIT4JmR6qDPLYm/zp10SziF5JRR9zOIclJPJ7QZvvBtCrJ9PH6GT++tuDubbJpPe
a5K7N3E9Y4d/ZWfM8KY6pTV+lCZeaQmta4gnAhVyixDIMnyqgIXF9Vjf9/XcPobx8EUNr33T3RQO
tOwm0essKe5wNluHIABq3tejPFueV97EqO2+OI3hkMJaJl+Ei3q0uvK0wyGRg/sTkoNXx82qj6Sq
mrUuDPOpHKdoq2YcuHpcZvTgbT1rxYD41OhWL804OkD7jeSLE8s7MzO5RDFjCariu0HEa/q2aM9Y
Zux/uInF32NwrZNVxPZzPADDGHLvY7CAsmiwDxxsWKSf9SjnFglBwVzrJYJe5QVFF5V2f8vK0a8V
ig5Ua7+eyq+h3yQIUIX+ujVacx8FVAeZQ5Y0DKgm468BQ93Zu0RDIly1jhk3tBhI9lq1Wg1J7R6p
hWj7ObdaYPobOIujr3l8w+ZvfG16o0O0q9BPTiLy+0mzyyVVbXxZEGZ1ZR5a4U6v3PXrY2Sm8Y0C
lv1tTxa7AqL9ba85L/yXXfXXxrolIlk4ez1Po20RGDES9Fb6GktL2/UZ/AdemGavg6nVR9dE/FK1
Vkauce+Y2JGW1iAwUVMf87vZWII4nfiq4B62JvPjMEBTcEV/KBvxTsLxv9Ef2mjnR2VTABHVIBzi
AgJwqGdBdByg0HbnzxZhZC01PxqflV2YLpIn9UeH4vVbuxDo4wSE4Wzpmv9wsm1fgWpUngJ76u2z
ejKXJwj970dtzo/KdLVXpdvtht+jVAMB8V9Dw875Y5QZz9/bWdh70zDS+77IvE1Fus/GqWFZVzZV
RKQ27M06QNWKJJ570cqeAy65f+R52Ws5Z5J/4e8hqIPtgqb3by/91FxhSNJktySu/GHU9NDdeDN4
h94RibaRdtXuW4huV3kgYgQ3l1fIeAU1t5rnMnp5BbuW3qYIDfxOVh88urNBpp0xtt8D60ddpeNX
py6tNR9DcU9o2TnGCIRtTeR272Mjc9BIE96NVgTcLA1Zvrm6JDunMfv9uFRLp4V6OfPbo2qFzEEC
ZYqH06Qn5ZvTF5+DdHDP5HSXb3bKVZ5f1bGL+droOa8qZr3+AMMHvVFsp+dUC4pnMofuld3xqwqE
BknDM4pKH95Qb6bALd+Qfbdv6yH5NTwsoBhLYFE/W27+n8MjQC0f7lxdhkPCbt9GXmCuvcICjWEl
4ToL8PZk1sRdwO/TT6J/DyA1eu1aoT1EOYH0wk8/9VbsH3HxdGja1NmnkVvrVvcEaCn+JqtAc8XO
nEIU5qw2Po8d6uwj/NB7MSGRpEWT3HRx7bzNifuzzlGnaPJHUpM5Yi9JGORrrFK3OvuWPZ6U0q7S
411MfN+R43D+kej9bWobNAuHIg2BsLb9oc2bpxR2an1HTkD3RxXtmP6AVNRT0+vVOc5aMgzDoNhY
tg0D4lIURf85hy7lMMkG4cCpS4t7A8bxdep5/VZVVT99aSgmkyBia5WXCdqx3QRWDgpPWtPLGOJF
SC3xjgJhQ4R8cjagkRaHAoTbcHLndyOb2pvT5avMybp323L1Yzj62lqNiiKzXxcOMtGqVX+foPd7
x9GSnIocJTVyvDtO72mxmURYH0WiuxvcmvFW5uzgcAxIlzxGbmCefXmsIOoWAHJP4Ifwkkii/1ks
ioO10ORsOHv7q25o2d/hKFvjfUxf/S4DmYVW6o9CgNQL3e8pMATcxt78bJXI0I6jHd3aDvlsUEUk
N5pHzr3TVugVzbibiabDj+h8HViFCQ1GUFsim7Abw9o7kLvtnkUSNJtgys331nTu1QvZSbzPyIVE
Go6NtNZnoAZVmN6rJ1c03zUt9ggE/mVv2i5AwB518QLX537UuHBK3ZEn6YrhpJ76Mv315A2Odqsn
QMXpcDX/qyvq6MOltZcLr4pb45jMCJtlfVzsA6SsLmGzgT/QXWOm76qxXuAiVbKacj9/UcEvT7O/
cFQq71QT+gHlxkTfYqcaOYLkl7maJNCOxUg4Oc7M6AERO2eDUBPQpoRsdmULlyf87jeabhIuRqXw
Ym9CU+wl0duV6nEdkCdQSwXe2IDS/GeSpOCt+AkkP8vLKLsalUnf3gQZcuSq4Y/ZeUH7Pkn1+pGr
RP8qSv8umSRIkKXmG8WrpifBWdU8UX0Pi4WTYyrkq4eiO1qT9XxylmoNnnnV2P4AdIKROqQ1azMK
5LEXs3zNZDytC3TyDmosHm+kJVN73quxo86CPQ2xvbu8BwOGkVCimqDG+gS5tr2l51vVOmShA/Rx
0ddrkOBsCxcJRTnUb6Gb7mfd9D67tuZucsAPJA/F9Qv5gw8XO6wcm4z7/Ekfy+7Jt80vyq7mSSYB
O2fQzQ9uSe617Gb/89jbBqtt197HSRacXdNxcUMYcAh2xbgRI7KSjR8PD2RhDg/akp7fsk3OegDk
7LfdMZ14Q+DS4YRGD9UQOQZiFSUMLIspqnUtgNh1ui8RK7lVtsLO0hUrprNpDl0K+NvgFH/TBOZ0
yAhsvgzV/Ni1AzpBHb7AyRPyxfVIRkQh4DQstYsphs2khXNW1VLy1dAyz4dbVZ3CtLyJ8njahhkY
RL/v3W2pMnf0OOxX9fKIePzWbmW8HGGw9Ut2jwGut950aQwIZ8HhGnO2K4L5WNae9tGxpDoFJ3Ku
1ntIRvl2gYj86Ipgj4ha9comIW5hiF0UdrHDEfRtQvVGN56doazizfQQN41xm3DMvrXIk/F7POQm
i/bKGcb2qdTKYB9P6bgb03x6KczxG65/91vqso7Al/Cpqu1864O8OOJMTx6gwIVOxs3cb3755Opj
/7Uzkfj1Qjc/BwagACFAvWpeYd/CjSBWIeceljmqqgizwb5dHDPA/RfjH4+Bslp9U2yJD8P5uLR3
jpGtg+WqyfF+jSBBeMJ/bfubwdOTTaJp3qYvOu+MgnfPnSfl1xLXzV5alge+hobIEQBGpTOSpMhi
vVdGIlr+pdmJY5JNAleuRpi6Nr0B34luufMT2rnObhGWQsJr6gpW4/EH4i4tMg3p/BQFXDghWTmr
mhpA9FDfjMtVVdfqvuBg26+bXLQPqkvIHnaYK8NdWbABPzlLEZmQb0RlFhxU1ZJRfo71PRnPD6Tc
49Zv3xzYF6IVifNPOm/5I46yDLmkpHrWyV250QskBmpYWQ5eOMcHbkvROQ8S9JDwvTzHUaOt+OF3
n2WT/5rRJAbyz4wC3qxdMJf6DVKh5t42Mjgt2jZ8h4j5R+ta7UNMJgFyj8GbMk+WjnulmIOdv/Sq
PWvnmInxwm17RvTddPhbY5fw425GsNxHlKnEe1ls1P+T/DSMrsWVl3Q6r6rJxc7HP6uoW2orglDu
uphmhJYGuz2lGgmn22l5lIsUkCqE0Xhoh9CnhgClWynjtY8Fc+/OqQt9nZS4HZUysGFO+7IjUJXy
m1w5YDRfJy83iQPN5AFHVXQztJ3/1rnLN6j6hLBYcI6G5OelBmhzLzjtbWK7rz5NTdGxtIblIQq1
ZOOHodxqDbhrM0Cpq5DsVOEgd3xlq/cS0pN+cdzapMBssjpD/hMi2kcn8rIV0mbzlx4kKTtYkT+a
WZYTPo3IVvxN1aieFOHihZXx0sJFm1NuuL32k+lQrBO3sNYl2nxDXw4P01LkjY8fPap/9AUcIKqm
7FaUkEXaTJxF4V++dAvytrmvnXfV62ruJg44jlkV+2tDU+PASj0AjGo29XpClwZ4V6vMvtRDdGOz
NJxzMaJz1U/JUwmWZ226oFCnFgDDEFfNZ8P4f5yd147cyLamX+VgXw8x9AwezJmL9D6rSmV1Q0gt
Nb33fPr5GKndJVVvqIHpi0BYZiuzSEas9ZvmGdPL8HtmkA3VW566rrbNWq3gCGj6B13UmEop1ndj
DIxXtxwDIjjp8Kj38bDKitK865CA2eh1VJ9bHUaJ3pszobPvVu94+S4Y2qUoXCh6JMzIsPRBfZbD
NXxQnGH67zUHxG1JOBgpnjzGJi6/n1obHx0NGFemFMTeYx3zN4wm+bXD5tCCx3uFmSenR8RZ9nFX
B8uq7vMdTylkF+vIXAXzA1cWTRMVwa0dW1VWLYwaJvm//ut//9//88fw3/73/I5Qip9n/5W16V0e
Zk39P/+yxb/+q7h177/9z79MR2O3SX7YNVRXdyzNVBn/48tDCOjwf/6l/S/Bzrj3cLT9mmjsboaM
55MsLIG0oq7Uez+vhrNiGWa/0nJtOGt5dKndrNm/z5X9aqE/8YdK7F54/C5WqUI8G5xHPFGSHQnk
ZCWbrWbpxwrzHb5yRkEmeFfDi06y1dee8wjtHbzRbdRgZ4nk5VUO5PoAtarM0TUTCHWZXbJuG6N4
9UUo9mJKmpVsojWYLSuRRqfBLIrXdgWiOn2NDZJByaQlSzlJjbtu5RIK3ZtZ+JSJ7DI1Q3WnmV6x
c/28W2hGDn1cdmalgK4WeCfZIqRa3VWaMq6z2o1Xokyru9zpvvz+d5Hf+8ffRSDzKYSp6cJx9F9/
l7FADYXQbPO1QTkHTF1+X4xVd98r+ZM0hTcyMEXZZNkbaTEfdeqznMVpIuEwzYnA17LvxcyZkYXV
aS2ePvF3oHnVPT85/VHcHv6aZc2Rkr+6VN82UeVV22XhR8Nzgm7F5JEukC2wwZBRwuegSdqHbBKQ
eZnjK159iSyTqMjdP3wZxsc/UsPQVc10NdUwNXh45q9fxlB5aeP3jvVl8Ly1Matha3PB+all80bN
QqLIA2Hw785SDMGqIsnxU5+c3ZLjP8a5YsIZn1fLtqwFA+LA6pQSQpwMBKKadkMMI2EjYMeXKkiS
W9ENWYTqueyAHKuqyCkwS7b9ygUb7ndHuUb236aQCH5ClcRHF6HW1EVuZbASDOxKf/892c7H74mz
mtB11xCarglDnW/2n25mHXDo1HGk/jpVdbPRzDbdmOyh94R7k6eoz6/CjNQvmUhJRLVWSNw/iK6B
mygLOVAI8wkNYu8TtOzo0KXuuI6HEjvCqvmESSvWnlMSPHRNlOxvzWBOscg8i0rgetsqEQY9QdLC
Vf1rROZiRnTv4x5Lt/fMjKzpiuGc39fKVe8X/Wky6+Xnyhnv/d4A7BeJRZ4LQF6ORTb6RwdGfn5r
BwZ2n3xbWzlqz1Pe5yEkGNxWuHLF+3ASpZm97A3d/4enra7Pj9Nfb2vXcDTD0p05yCAM+9dfqFa1
Gt13SPCdEpabPlVdXJbQSRIuxFPCMZzfsZC7RF7VnYrGRcygy5tXp9bDo5F02X1oRdm9luCSmvSu
uZd9t6KDIeMHBcat8zzZhwhwSoyna7ey2Y52dt8XuiDYnDSbUX645xUkv/OyW0Od8ZALgc4dm0bW
LIZKQb/aiKmWMA8IJYt6GTtacXKTAr7QT9UGYeZdNHl3nlrDCogyvvE+sXY8w+zTNJTxduiN8JpH
ib4GXtvfRzw5VhhWxo9+RyiPaIb3rBQ9VLxhUt6SIPiqqID0FV2c0OWeHuGsPVSm1uwmAGSEg9v4
TicmfCdrcIq+cQEULP/qyhvEIKMmfTbdaRC3BUXpw2BNwc++r2866Jce4cpQ4amVz8J4k52X8RfC
TxC4HcSofLV0lqbV44esW9Cj51rsTEjay2o9he6tUzYB5JuH5k8rJkfuL8G0x3PYNFm7TQDUWxZ+
vDPFqOxJAscofSu1sdREgFUCYgMnrAK8U6I03ZG4PEIBtGS/7VecNX6qAv5eo1o/Hd7n5C6b25Vs
27r9NTL9euvlzT5Ui+ApUNtiZZGjOOWTKS4uefSlMScF2nQ23kysV17F+YYsq7nHuJw8steS163s
8UZnkAyGwfOxMhRQXmfCw9i5xKNrYFlyEJBydO0rdBEsbyqWZpWOi1GNsAmbJxuNSzo6Cz87htOc
JrdXL6BKfxRZhlEPMQFny3l+0hd1l6qXSAO+iLz9Rs6zte/q2ARXp4nFecywsB88O/js9rBj4tHi
WNbV1p0zoHfn5kb4uepyCFqeSMARmcon0nEXs/O8J2JX3cKNDuTSxoviVaq/7vDYJP0L3M4ti6uh
wK9AuheL8XQqj7IvA/OKJqhWXInoPPUFGhsVJ3V/zVGYABgY2N2ImLO/Liw2t0oGfkSuk0tkzQ0i
CEcJ/5r3a00C4fyEm2WdBAlfbAQGb21OXrByOFastUZnh4O6/gU2SH60vMq+1o5uX8cI1OHv3xxy
O/HLc8mwHcMVli1cTTeF3Cb+9Oawygh3Y8UuvihmlC0dokLbvCzwFgXI9NZZKNiha/ecC9EeiSej
XzD3iwilRLWwpmsyKd6db5nf+sIe8anl/MJ2oj5Y+qC+RGWxkP2BZ4Q7oqHFRja1DItQEByPRO2M
kxkM1e2ypVawIW/U9DJZQbpJdK3HeCEJN7rwBc+U2HnpkTeKZ1Dsh/7UX5pFm3/2x1ise4yB9gm6
iy+hmt8AxhFapbd+3Mzbl4R4sgT6fpif0S8Bw26oROg4HMNK5J/mvOSqyEJzI5vK2ORXWKm7mHhX
gfCyDsM76PJ91ObFJwyyybA09fdxVLT1738t8bf3PO8Qh0SYxe9l6aQxfn2LVGVtCLKYwZcuaHGC
1vKXya69+ygtnUufV/2isdr+bWgD8AO+a8NWFtoTGjkbLLH7N6sbkq1o9XBrmWmzrgOQLgb4kqM2
F4LM2lE2ZU32BZZOrsZxDpEeZ3e8x5F0UdlwlXgh3yEWiF3swE3Tl2px8rSxPxWYZTw1o3UNqmi6
IkqUP7m69Z18R3OWrWAOUjZFUB9lM23Dflm5Tr+v5pWlz1HNnwxnK0dDcONrI63qje/q6SGYIWdg
INtTN/OJ7Fk7vl02dV+fQO0BtZQ9cux9VtnryIgLTgtZjdJUG/XfeJjZc34v1W3yY8Q2H3g+F7s4
qgmmJCohjFhlqhF389S68XeOBzmzdkfn7CDlNi0sM3fOeWVeqtwa9+U8IEdlv9bYzj/88PKH/fk2
1YlRWprqGKrJYU37uMHrkaLuetc3Po+6X61yuwBRayn9rYj5g0eNxH3Oq8jecKSIznYp7Pt0QnjX
QWBRtsiDJ1erM4GDcgSeTaW6de6Z4SKrwdWMPVJmskArKrsIh2ea35gKmyw8xwWqU4RahkvHVm//
+z9q8+MmX7cMlT9nQ4UJaxiG9mFrFJtWKQwt0j47mvdSQ2o+NzxlfiqGHnU++I4aG5TJWaSIS59B
jfQrM/PcuzLV803M8R4jJTRIrSz3DqUI7YMKhGbXJdN09rqh2hRYM99BP+sXvTE2xyLUiMWbRb0D
dA1KKJnWwku9vQl+7yBrhRp1t1r2V+0/jb73vc8jsRb/w6P6bze/brm2LjRTGJY7H94/HIbYmEyc
2cfqc5Sm37PsSnjeOw9RZF/CGcsj8TmWnsYrFI+s1XufrMWt0E8aBlu3BSUaNQtZjaYZRGyU40Ze
QE6WAyjZzNEP7ziStB5/QL07FAbKYAzQWhH9+Qb/llV1qGeppjFZ98RAwR1AGNUB9MAN0+urI3VM
5j4nbLXzbQqor1vTmKf4aK4s0JodkYGts7uqTh91YZkHaTaEE3F256tWs7MQ0YWARVMWcm6exre5
KXh/sbDKoN35yrDpI72G7itabdEO5RmkvPgcqAn29AIwHhESh0Os9Wo2vvvZ7p1mCXMBdRGtF3dV
ghirPg8gNkQ4OA+yK8ga/1pMHqKb80A2sndpvBEzcCvIz+2gzuEhBqKpeDEBRP7+NnHkffDLM8Dm
NOwCbHUcAQjR+BgZQLIy0dCy/WwPIMfLOiT4hbvAOlJ657k0vX5l1bW9C+am0oPhVo0mO8tRXt24
9xIVHgvLeszYOsnu0QY7xcvtK2qgznOrgf8Quaku5aCrY8PicatQzKMivw/6/hF3ovJilZZztvxQ
X7YoK38F5g6jyhhfp7oA9Ydryj4L/eKxUqoXOaFTsnpht2Nzj9xjfAz8KVkn3qB8acKFnJDrmbsq
3GA8ekXm4hPv8eqfL42f3iP7W/uRXYyxGwwFNzJJvBSpTdjP7/l9kTnaqlpU349zAf3nR1+VmdW9
LJBK+blPTn5fq0RdfZv33qdHKCWxp/jlWh+vXzqggjgm6WTPPzmOegnghLwlBvZCcTlk+7xWnNc+
Qje+dt66Bg5d0qkVak2e/eaU2IFDWWRj2oErwWAEkTP6oVdCTagz+67LBjSvE6ihrlvuu4LEH0Ih
CbeJ4WMXDd0/gj5Xjf2RjUcfPLt580noYF/0vH52IQicJ7MRn4CzGeveRdwtxI340+hXHTZ3+B5F
SFcs2biAMB/aq5w7TDh4JZXiwVplrq+RDKvyKVnI0VuRN0vTjab7hAPRyRo0Y6v/JZQi9U4+yJ+8
i6xgpD1tsWK+e++SCz6s/9D8cLkWRt+qtHR7IddKmZX366VYjh3UAkuj3GnWXZ8bd1ahNSQ4+Fhj
rg1znxxVC1e/1X4/L0czfOOq5Ni8GeNuS7i7rPq592S0tnkbIDatnVyJkJejYp4ta8XgA05hXkyO
aDIgQUzsxUBRq9G9LHKvQczAC9PljKa59TWWOe2dbIYLz/PauVCbFn5LrF/fl0ZOq1z0qV320aiv
UTd6MoU73jvqVC+1vqu3simLIdPaRd+JdN81xXQv+7QUeLAC6Um2ZH8xuvtcFOP5vau1IvTz2+gu
M6zmzsq+exqp4jrB0YhQ6/iKrdd38o3+nato5sOgBZdmdIZXq7QN0DSoN+GQ8vOsPuZJA7XyMqYF
uHwYg8toNNJymfgXD2mzB1dVhk+1H3GKJmW49btp+KSXo3Ga+YfC7bKS+CQeUOBcQAoyt8sVARmF
l5MWf9J5R6DLP95zDCw+qUParm2t19eyObpxeJ+N5VK2bjPGUluavq5sYSwTOvM5IyPs5VQbwzON
Y6h37P76bIdNpLOzTLuv93JAFkkP7HPjWsasZdVXCzlbjjSOeg6SonzQXMSzy8bqz7EjtIvXAkgC
RFp+TRAgS5F1fMnTNNtm6CnuLDUvnrD+upcTPoe67xwCp1ZC1OjgdbiNeR6EGIipjMMVCmx6gQyw
uM3Q2Mkcldg8vc+Q0/wiw0XNbkAmm6pgs1wJTscB1uSDNczfWVIdNR8R+SClmdiNt8+y3lij1lCi
rEmgwhm89KuBgE4Z28M3jIoAFmOp+dBNPvI4aWPvvEgdefYK5zYl4Z5zbecPm6SyZFfcZVk67nkf
pyhWvLQwvTDpGxAArPMfhTs33/uK1ORnnImWGxBu7iIgl/uKVd9SKgeklYPungoQMypz5xqovJal
YsA0Jg9OWuqnoudbnooexWdUGz9PYqYsacpwSVVCVSZmIrrJIRXk97JotPIzvCHQR4Gbw6Vp2zeo
uXaSlZ8nQP5br56KrWwm+qEYPOBhw1juptGsN3IxkpDLHJ7bS68oyDt58biW/UEd7ppIs56KSe0O
SW9aK3kZrXIuakIYzMt6pANadCcTyzZhC3rDm4mN8aJ0pEHRNN5j5P5Z9ms+2G3w3dLYYHiNh2Mw
T9cbRd25GPat5axCta5mbZPyBQF9NuxCQbGzH95Gq0ECoFzE+K0t+1hYT7baOouhqafXxq9j3J7C
8YsV+fDWK/2bEWU70iQ+IEzlzxxuZESg4lpyYg8WpLk3fZ5W32M/vVeGzrif/DCDMW0Ndxmw+SWE
CW8Tx/qs7au03m7Um5y93hDUay9KFhX6iVfXUjJvYWgwBCu+0k2c+ajkR296oLqcsMpKOXu9ppwH
Bx2wWC+Psuu9X9bU3uv5R7Hh/DBgBoaynviwbTXYOHRN8VUkIbI9puI9jZmRgGh2lTs3L/x7Tjhi
YUDhIBNLn+332cXSg3tSlKdINfqjMWjmVW1864pfSDzLsq1llyxSgDbYtAztgVQkkdmWLYOrasFT
HwO4BfoSgyJpwyeUOpxr3JU8rxi0vXj45Bvf8zIMnwpVr1ZiTPE8cofmPMxFoUfIO2TVTvWy5qwK
h2KuyUE5rTSNYmlB4lvLvg/zymTA9tJ+hLSjnSpdnY69m5YY6NTR4zSQBvcBX3wP8c1oTO97ZwXh
wkN6inyrP619EGO3RRD4yk2UaAsLqPTR0RGO1WCkdQhWGt1OMZu7WxNVefM01qjDLJy1Cd/uqckw
MKgKbpPISqunEqLgGmOwYCt8u3zKDOQseao7uMXQ1EsTI1GRI3o5N0PHcXYBWtJL2RRtVx7YYEa3
JoqK7hFeIvijeXI62epZL/xvif7oxZP6BSj4HxEQzbehLr2FX1nOY1Lp9SoXdnAP+y/fRP2gngel
HAhej+ohGfmRErtAYgU/n6Wt6u0dDNt4p/Lf3tbG5gIpz1r51ahxyO6+aVrQ/8mtoVRJ8mfEzm4R
Y43wXIZjsK4KIMJ/ikxPV7GdcAeoke2e+lLfYbPIDVCY9nNWZsah8Mbxbm6VTcE35QfZEyjgZKFo
xoSIqZo+Ob4JJNpXqoMcdbUMzUV07YHEM6p3Q4/KnTttZJOscbTtCeitpzFLn9CjMhdpq8QnN6+D
q65rf/Iw7F7CIM13BTybtY0w5Yufuxphv0JFlYVRtwtOetDkD03GE8TyEbaZu53SrI6wmeUDtXtp
0LtdF0OtbuUofyyo3CdVAj6LS/b9qgKm9Gwio3d1evOnz4UUmK7lGqMdNjr2jLba1Q84juVAk0ss
u2I7vPhILa5EldYvyKW/wEzi7zPql2S83a9i8gBqzYssuCfbIbCwCp8XBQKkloGt8csUJLdFtuiX
oirEV79PEahwovrBnz8p1YOfPwkQXP2SVf6LrfjK97TsfvokWL27SbEXPEstUKJzMl6m6GVRpc3m
Hw55c6wjl8n6W1ae9JBuqjaBMwBIf4/ztJlXBIoKn8KJAgPhzzY+6lWmP6d69Db5UX1F+E9/DowY
BGtdPQ4lW59+9FZyElxsbI2BWt+WBM14iExQRbI5Aya3qNAZ/HBcQgxKv0KbxNjJKyIRCcqiiEk+
zaNjGF1jLGjuNE7lB6I/4SXPvWwXJPgssFtD+MOawpPvJvkiiDhS5uEAuzQdcMZK7Ec5wx9e0Hzr
PsnxANsRPru5yFao8SpKRzU5jG7wLGrXRjDF4DSu2luvMpQZSChOcEuhB83NWsmiXRxHEXgjmm5S
Dshrus5ONs3GhhlaNPoxEOMnHsTPurCzByfusoeYIwdITCL0XcG9sPQjbt4wS49yFMRIe/79L6gZ
fwtnkeFzXdUiVmPDErI+hLMih6dJWYueE94wbgkQTgZZyYkHo5cijtVgph2dW0s1j3aV8UfFvxWi
nUcC1R6tOy/7qqsieiiqPH4oMbHei9hqSI9FEMtdtERVhIm3tRoq6zEvule148XcpkZz9WuB2kox
7RNF716nrp92kwWMM0Ac7rU0UN6YCIFdbBOHHPDht+XQQ5q9qLl1+vlqRQtD1hV2ee6xJ3kegWfL
5XUx5YeC7DAGXEwrZzhFZqbVKQV9+iJ+fKbr1vFRuJm5lLN8C0E/jafjUV4DTSSSdeNKEdGwHIgE
3ukozN0VmC/4PN4u712uBSbGGBBtk32y8LDi2Zio696WIuesnczSflEx0T35+CvuciNF722uvff9
p9rv5zmR++N67l+1D1eJQ9faAp0mh6je153ibaMgDJcc0Kb5lDbda2mQbKy2y1fvfb7WTquu1Yy1
XCYHOlMvl2bqdNv3PscSCKaNermx+ukbOHDkMWvN4s7z1b1lEMaarB6l6joUD+i/50s7C9o3vbMe
wY8FgHCUNR0QmFRRXoyyqz///u/7b4lsw+CMACDDhoVO2FaO/5QwymwOOaHeBG8I1YTxwXZ2tZE9
QvBqvtui3VpjrX1WfWEtA90xriWa+vsqmOwtZP/8lKN+v8gBDi5AWPFHPhcKsv4rOwYJKpt63Vx+
/79sfMyaGI5rOQbBTdsQpjCtD4EzW1P9MCAr9Xkah1XkTjXQBwozKfB8dpxmxzE5XvSq96NPHRws
vvGzW+ip2b05WX2E2gfcXINiRRoB8lSa9m8+eP1FaqXquUcz7JMyplc7Vfu3ouIH0rGU2aXBCtp0
4Wf6eWwqQpuDib92nvCSt12hYZvIiKzJQk4kA9/jWxXm/wBBMMSHBxP/cOHYiCjbjgmeBoTKr8kj
WPQgDLLZfsDmgWklZX4iP+PPRt5UnblIdT8/eQWccwLY+w/9silnvM+VfYmVo9WamHj9zRf5MO+9
+b42dyHuwGqK0IQ1+wcDcfNjYLlvEAeIgdTmiEGD41sbYdaMzlNggi4HmPN3sgu01rDnSTqhTcug
vEivYuNUi9DcIUc3PKhF2SOmcWdFOZdUOv42/apFtWVeIC+ieGWwABbgH+VFYJiNlxjrODlo1W28
9orelImSY0KMkC0n6fl4LmStqc18gcxyu/4wkKVotS/kRJtbZalrCMlWbeEgpxdPy8AIu0cnsccL
X8hDm3aoe81FObzBmIo/3cZtQqNskuuTHAOcoWdZc8oTPG/sskHL1Q80PBsM9ZRo5Y+a7JNFPI9+
mCz75GjdmM7e8lGn6Se/OKpuS/BhTO4trSiIi/+7kIOTQPB+k5tjcZTt92E1QtKYpMFAktbFb1eZ
lI0xv3m1uVDBZURam17E/B4GHhKfpya79rfXMCD5DWatLfn3eXR280GCMyOTCFpAXqQrU/Xeajdy
TM4K06nao7o6slGZ3+X/6VO1btyHnvnjU6N0UJdisIAipNOEgi4GjQmSe281SBZYaYV7hbgprrLZ
66PypvdE8Q0EGE7doGfXNGu+4C9sXFCVNy+yZnsmJ0BcMuyyMDkmToBL5EDEOR8bibpcy+Z7IVdU
6Lq+d6kkHxatFiOT0vTKGYALYmx6JjaBaitn2fdeBLYfLP0iTA5Ej+MjGl44AM41WdSKN+YLWSVr
lWzQRr1GbZCcIj9DAUsU2VrwM6yqqKjWKTIbqEqgB02Qa4D41v7plzn6GX2Xfaob4tb9qKvrW7Nu
23sX2yDdML18aWUVoZey6PCjY3Lg9u0li6YTwZ/k7JPDQ/bUEguvMY2XYdDtdWvV01Y2c8wBF+Y0
xtcyqP3nih2L5ibmSzKNHYTlX1bZ3V0KSYbtZhMRF9Drr9zNhxHQ2otn59U27zn+5HlQoGgZPsgJ
KL2NCyfw7LshdLujVeRICA9u8RU06HwBUShilQEIOiIspN+1ozkt5AAQqHsiJc1T5/kF6jIIysYZ
6PVQ6Ac5wSrRpFYIunQCP9ViGaee2T32LodWD402Ts7VZibhfBlWCCcCHoohsLFlNnZeqJvPZg3k
aB6ORAya2+a8kvaVvRaBNRxmcDG8L6TnlEA5llJxblBXmYN4liRm+EW8D+oihZfrNsch938QNvSh
+0Y+objHA228VGVJegoI5lttTmstbJQregvjw+gSVyrAkO7iTB8edFQW71vzJMdkT6U5BaibwF7K
JrGLe9M07QOeisG+Dg1jE6ta/jpm9UZ+F/bQdsugmepLmpSk8EbLun29CDGvsizP3jSDmxpXHnU/
BEP5ycLwSa7MtBgJtMKCk1ADwFFM3127wxh8hqtx+yF0D5G9XqDRaeDVcVWTMlvaFcIISofkZWai
bVqX8OQgt5burTLKCk5Ct8pfQ6P6/zPn7x/BdbK6reZtwftHKL5u/cNrWf/7WxlnKkMFvGk6hu1+
fCtblt+4qd0OT6Y5iWuctFfsO8o3rcUfs0OjZSubGbIddqUTMKvIDC77lhDk2K+83Fe6mK/HKZYZ
gniQBJUISPy/a4rpuOwyxmgra7fR0v6H1CQyJb8eW+edFWlJ28EgFwiR8fHMw9mhLgsw1I9m1SO8
iequWhnazjER45S19z73P/TJeW5+xTV0MSopWSk0Y5J9SHD60E0lkcfE9Q6dXuzHbIqMrTZ4zmZs
efPc2rjTbNAzRhNlSN66tklWRl05h9JFUNSqP0WOkrArs7N9GIQpj2ea0dh9w31Ru4PKZED6C7/J
WUQA0rUhcDKTzcp7dIC0vBTABTddLSr7kgxZidZcWLzoLfuPOmjwf5ybYZGvfMOrHv10Mu+5/9jz
zQCd0cF5KXdx3Aw46YnYS7YBSk7XnizvyfGGjWyNceteZa1qhYrKGH56sYP89EJ2Knb6hoKWt3+f
LNcTpdqo89LbXLk2aXkby85uwHU89A1Ysobmbf1QLdmr9MULIWAHJECRHOS/JHLdBzKXJsHbsHvq
mowIL/8iG7+CJZzyAcWtzLHeijT8EkRT+kc4RW9mlZts+wePP1ABshFzyMd5Qsh74im0Sh51vQvY
et4u3apyD6WPMb+sNrb10jT4n3jfWFVaW3jL960UCqV4LsCO206tmW5EOJV79uPikTTxvWGExpfC
8mIUE33jYhhBcfHLmpfQPNAG06Xgxnpy1czfO2HVbcqeB04d/SHHST0H6ynBkt5s1NmbwevXBtv/
S5Kwr+g1t/iiu9ELLK8OWT/dOpDIVVayn299GWEP/DprqW771qm3TuEqrwHiNXJCgn/UWu+N6oC+
evSYhQRo5guqvlktxTiJM+xh41oXHSmZeaD1SPiiZKXc617tHac0LVd2arl3UQ/DBV3S57rKa+TL
Cv/J4mxQ+Nr40jlOcRorE/2kMRtfoHmEmyY0MhD5jIYFwqoK1k8XOVrBeXLM7AWVpeFSYZvAkYRZ
cThN29FXEENqw+mlidp4qWJ/c5SLHNdft0i3PSp1r9w5GU6y8oPhvewdN+hWchGmi8mq8YS9R9Ks
PlcR2izTOAHsqOdTUxgZT+9NfKJ+NMvCq46Eln5uytGwIuQg1zazu1JY+oR0U3KPrkni3wq8Q+h3
1o8qr75u9qcuvYMGjVtZ/21MrlA8a23EtgomZB9nnme9lkNdIdmB4BwATEL2MQmaTrf3ST5L03mF
iq+UEx2L0bM+xZN4uPUnrk3UDYSsaAbvnt30d9lfsyVZpjWCAJCWkru0KZpFMENNlBG7ljQQ5tWe
yv4C/hM/iAhZ3a4FWIM479rJGudwq+JX4xxk2yMZs8V2E40cXrKI4ZjnbETGsi6x6rn1laV9DtVJ
OfwErpn7fO1+BKrt8bBg+wrKrYvCr1XvPziRF37v+nKLU3EeLIr0a4pBeLQo2isnYytY5HGEooU/
fa9H72pXov+K+863qcq1N30yB1TBELgbCHsvUIlHZtdzHCQFE04QENhc3kOqh55mJwhyzVU5SdZq
o8ErSoh0KfuUCsrMQgm4RiqvQQYh3KLf+accfl8neqzHgmDK152XDgsXmXO4prG/VuzSvHDGVWGz
ato+c6P2DG4LmTgrqD8pAXtlMVXdZ5Tirp4PWnGhrPys627spnAmNUlmk2Qx+X6qHYMJ5M/Mf2pG
rClsI80XXTU4ANAoCPZBfyjwrHP9iI0IZFady9+hoNYd/KB+1WZ/Nlm4M5O49dMzBvHKUXbJqXaA
KKSHzunqfa4T4DyoWcEuiSprpeujf9XTZsK9yh5xpkvMcxOp3Vp38+wRXywd7q3hfzUGIDA1e+hF
FxerGFmfP/IhnhX4NPPJDRE/lFeqfO3HlfLZoNWwFX1rK5V1JrSVW2FwFnMjYRt6TvspQditL8NN
7SizLwIjTmJG8BDx51yChCRqEjU7KulpmGuRVqYnv6iaXY4D4a0W/NX3YTT3636tQuUHHaAeXGKj
sErmamCr6kGxKGRTFpYhMnt9m4SyoaVjtMFUEdvaMteK8K5DejMRRvIC5Ec/CLOtV7oN1Rm9DJTB
AqID0NXSO5EY+LDOA+ihFavebcWh9AP3uUraZWKbAx4pQP+zvhs3sgnua4+TnPWIt09EuhgCWIL6
doufK181u+88rL3PmLaHyzSfBcoUo9pkSZidkOUFy4zs7rac/O5ec6dxGQSw19WE5IMxR5j8OdbU
9KG5F1n18t4la6LszVU4uxmqGP5ocSpOOJILDv3w5lCas5b63JR9spgKdi4LOIdYRArE+VAMuq8I
gC018mEI6RZIKcj2NLeH2gfFJNu8xf/d9tPqxVQzNL8y9VUFP5xWavYnB0REOzOL8xJAgyA27Qew
wvYmEEV4tJ3UP7diTjgpTfXU5hnqFyj7fm+/Jkmc/5npYEirShdPCo89gANJc/b7Sj/kThpvk7It
Hzh1IvGRlsnXDsNNuUrriqs/8rQCuOctebRufx/5061faTdkCU3X+X/snddy5Va2ZX9FoXeoseER
ces+ADje0CbTvCAymSSw4b37+h6gpFtKqjrV/d4RFSwxjwNxgG3WmnNMTaUs7JqmrnI5/VjzokYZ
D45ahc9mueIPFj065dT68Ha8am3UfsvTZfPJ7MFcJwSs+6m8zBrReKLFVqyYQt702nQgCYnIvzrU
WZGVV5k07aF3A92u5C6vyvg+Lu6ztLsp9cg4qoqpH6kWEOhSVpkvhx4FjIHZgF2TEZTqDPVrylSG
Dt4OBy2Mz23/URiKEXQz/Dbqdt0OWwXlZL3BKtLFxFqIo7WKb2wVVxBA6U+aAK5V6J+SF5Sz+u1S
fiCMzkXpA8FYo79JcpRTnFURil3e9B8UdyGoKKKBidfe3NNNzX2MlcrJTh4oekD11sb2xpxJ4goH
bDYSivRJUW1a7hBSvYKc1m2OMjUYQ/KpnDjzQ1OUWyxc6nYMM327mM+9oRWHgVLLxqY+7puATLdU
wCffbirW3mZ/CBeZ7fHiopVZ0A2lZumB6MXQSYaaIjnktqTHk5ownPPam1S5PIxAoxOF9MY5Zs7H
3gtTREvtDTomZYPwrtrOuqN5aTzSuk+7OlABspH8AEtGGbWvaQmyb7CKelNEYeEpSp0HeaRV9wlq
QCQF2gWItXbp8DilQvYkMsQ+hJvpiODYPZFgCPi8xSBFzzB+SDFN+tmkUXIk1w0RYt0c4PAF8DBp
5ifdYYFjD6yh8qyJikGy9M+5Wutn5DPfoljf2TFrJqsuk8ILh7k+Ug2Puig/57rxNCWWfow61Q5S
E3wvq5bIT4TbkR1ptfRYHtnV5WfM/Pm5ZpCeY6CvPY6MJgmrh9ioHk2zy4+mpFUdGifK1zdgsaxP
jL2H2CHcndxxJy4upW4lHxsl2wl7HAm1kq1f0o68MxDTDY3hZbGN+qGKCYAjQQ+nbOINw9Bdeuu4
IIPYrDTPLaG+lz5zlktcIlBRbLriWLPOVUjKrIoja2tPhnms6uSpzMPxEs4UZVOYGY5own0/a3cO
+1GPIdk5gC0FCq1NDyJp+uvbD82GnDjVBRF8cYPoqlb1kz63SOV0+1zRjb0ZUaIEsxWD77eJoUVs
64/h4nXqJaod8wn7oefE8ammin1UcmU6zO7wOcc/fjG0CW20zteoI3D1NZ1gYXb0iBvRTwZDAyAh
XBxtN7GSDXLN9qWiP6tjvdGkxvQyT9NFLfLbDk8e6fToazHJg8eY9S5Ii54g9DzeULBwd1lklwEQ
5cCaoq+Wpg//MKyJH7fbjGqmMG0TuydVAyJg3iuBIZEVttu4xXdkR9rHckZPRXaMPSgYcjpbYdOF
aRmG1KYKE6z1g1m9kpth72JmNHJSUuLT0/SY0mXv5TDjGube/oeR98dGNodoG1QDkCsLjU6Ebbxz
qghVy5q8rpKXiWQokN5kDo5qeVdnoiSzdh73mk2KSkUdyK/YO24z0Xr6iNLqDSNcLVA5khmouJ5t
dWG1WxoubFtkl9+VauFu1CXWtss61hbpKH3XyvSNkZtkAJXxx25W/+mM/1ileTvjCK+FifweU8jf
7JvUMt0yxdn2PQdodoS5aJ1Q7ATkyCeEMmXwsAhrCb0Cv6tHuTYk+Twj0lxzcB6ajv/zk+uKH8ot
b0dDLjuIXNcVNJvfe/cnRP7awIDy3WUXAvekbwjwLl8GJ15NS3MXLIabelYCqcWZnFddSZ/7rpvO
/eguh9JwdrVqs2ehbLhnbTgdQyVGcNZJeyviGq78Ak2yH+JPaMDUa7vE17S1BeKOQV7yXst2PUkc
5uat/EFU5UellKGnVcmj7OsHZjF3E1VjTqJZZu4aVf8oM4IeEwNqm2GlUOPWBkPSuz2nCwhRX1vq
RkTDIc9bzY9NdfDnSDRkddnYiNZfG8vKNu1onyKsX+Q+5F4+kQYJqPPV7WS8M2X3WSsW0IpVeV86
hnvUInEcpfIAGyx5SrlrPeG43/ISWKA+9+oJXY6xLyImkFLJkp0Zas2JO6VZdc19/2rOxg3jAS64
JtvMI/zYJkz7s6Z2HZpal9AGtTp1dd9dspw4Zisqex9eceqlqiOpE4lbwhMU+jeSpNJ2Xl5//v2L
v61quBJp4Znc+YZm2867VU0JKdWuzaj4XtjqdDs0bkW8VmiMPn2dhzbW2BZVVNW19eqs6jK+MxkL
fn4M2t+uwbX3i0aFC1Gnpfq+DywUu52wsy7fRZk9k+rWnVFvZNDl8giVKqSYt+a0ljYXhB47dmDR
IZ7FtKGkjfx5LJ2tNLVvBBP0l4mwXNAws3LKYAokc6EG4zho52UkFvTnhy3elSrfBiZiBgzX0YS7
9kLfyTNEynYSXZP9XTZcfGpqfnX7UQsIHgQSEkb1obAtJDJL92TGG4r3B+Dp+pfSmQ5M3ZhVySFk
EVKNV2WoPKqv7rG158xLHLIJCDPwBd8ZS2FHPMpaqJs5LvfwodSga6OTcGBPhEQYWm0ekJ9iHaZo
aQMqp85udKj1jV0GZyUnL5RwphXznX0MlanY2iM05phe9alGPrqpwxASSySHs23N9HNoI2PFJZK0
L5PWq5P5W2HQ24xxRPqpMvebOZrsbWk6MfvQcgjaZKhxQ87uNur1bVyazZ0+djne+czeTOR2bUPD
SFiRuKxWzWikurd0+N30OmiMqPPDioWrm3zFGBi39TfFMMwLI7sZKArxvcIhOLTGpu7ZiZyphYWP
WOXcw2jI1551H66lt7XzNB9A8Fb7qu1QE1N12bFiEEcYuhJo8LOqE+sLIERvBnK1yi4+WGuvzWC7
TfqlJGEyNg7tGE2bEYQZU4BZPLhQ2ffu0L+YoBRzFjWa2AsMcbdVy0r1BgES+zsV3ewxnM+uVqX7
uB6FNw+GXKiWFL5ZZ/5M9PmtbivEytawLEfVjQuPzoVyJ4tPhYGAgSQKkZ/I22RtWIggGl+BjecP
bWlYe2NoF7+jBK2a4hbA/RpzhJuwXLr2H6aBd4ag3y9lA+yDTfndBbv3zhDWq6HLfWmH361Gxqym
hsJLbcXdpiiQtkKVPU3nYbhaljlcjUiQ75lEpzLD2s7iYTsZw8OwBg7iXHzM+VJ+fqf9fYBgBeCa
LoIDYWn23wAzujYuSzqN6cso+xtkw+JBuMjdGxTGfsi4Hcx9k9120NDQSQy+0GYcacIRfmeyhFF0
Ur3bVpRfJqdHQZvaOiLIZHiwx0e3dL7N0Vw9RvT8/0ks4r6fW1mr6BqdGF13XIM778cdoyVkm7dE
FrwoEeCbBaTiWNofuixh4gJfurUmbfJiJSwPeHZoDyGLfYA2fGtn7rEQlnl420wNqn5R2gm9XnHQ
RtKyyp79jiCfwotQV9rd2F50UR0SCoc74UQriANjDcQ099iMi+rpYbsjGuh5Rin2WU8dhCtdc0ny
sNlRG04f86GhbMbo0/XTx59/c+8UbG/XlWOweXNUU0Pr6r7Tyyx5DxFgSpMXJ9fajZtaEfNJiO27
de50WaUnaxLWBq/Uy6wQFNVPR2VuzVM+NRvcSwCIx/iiT2pzNvO4gm8tPtkE19/qjnIgsXBQOuMJ
sy9pkJg1AtSL0qvbbPApqsD0SKL6uhThl17tGdRCNlX4XD+E+HpOTQ+L/Od/K9fP375v9D9MoZrD
RWoJ691N1Iy52TpRUbxkpqkGKGnHK25gl6DtIbIPkkXPTS7TAJ1McXGX6MHo4tewXjQ/VTVzmxlu
dHn7UbqUdiH3ADEwUVZit0r6Pr1jqAoPldN+JoJ5OiuUe50u30iluRKoPAFgoDyKu/FqcGy3BsAh
ybW1d42ITPtMMW4n2n3XtPgs7QORGhlpluQ4wMMpXN0zKwe7q6p/qK1+E9Kj11NDnAglR8vfDSqk
XVLCenQzBfb4ymYuoe61D6Mk9ntCQ7w2KtbmB1us5d7MC282LIVQkxwECAadG3AGxblbqUdR7tZE
2AMER0vDgZm98qTMWR3QorhBv1hetemx6xa5Z8sZUae3MHXnRUXK8JD5CME1f9E/sEBB4tmOL73V
n9y6IcuH0RoYuEdTMb3JWNR5C4LWTULiiZevHH7LbIgqrosrK0j35FilPNHEKr0uNcy9iMPpODvz
6yR7ja5DIY7hmugaasVL3NcgHKhjeoQGTOeKlI6wJpeyg+03MRRuTZYpWOQoeKhAa9ZSqGGuFbhh
sD2iZ07T0AAVS7Iny2jItFwTeDWHmhuaIbwx4tTGc3sxhlca9N1NxurBA49xgPU27oywSZ8Q+h/D
hhpxOX9zMiU6s+mpt1ME1btBWuclM9QhauPqyVx/4JD2SGitzlFYfYO989LgA9+L0rwCdjbujb6f
9jY01REu7Y0mkVROZv5c9M3FsKDSd050O5KzdQss1W9Ffk9yRPlqR8yF1pXavv2xEIvlzbQeToWq
XSdTaA+ziHezU6W3IzsemGdzt2dYor49xiMRQjFOWvR6e0tS+gdPymRc5e4mYSo/oXifL1FPqWpx
3PY2Iv/sH9aX9t/WuLYlTN1k/2i7Ar3hu3F4IJmSq87oXyziY/w0nln25PiyHLdnDGXJcOM4NRdk
u9XIcq+8JALkYYkoiAlm3Flyec4nae6yFOB8YgIe/0LVw/bAZLmHNFkrVKzjmf/OJERiBgGFxxAX
XfBmeKlVjKS/hJan6diko3F2AhHN4PvzcT6r7Zc0K/Y6os97EAElAYJFf4FeZW6TUry+0WBwjezI
LtEP5kQPCHxZ+jlvhyzAOsYs0sdszPmsMZfmFk+MtsM8gDc0kuVpBKqVrnmfRdv0D32iCX8ZHnM6
X3DXpmSjFqCB4qV4mRyURtY0dLsopKGUrpdw2MjrkAzzRVrmbbdUze+7+v/1AzWufaPIPZdgxRCD
de9+/e/HMud//7W+5n+e8+Mr/vsin+lIlq/dT5+1eymvX/OX9v2TfnhnPv2Powu+dl9/+GVTdLKb
7/qXZr5/afus+5N+tz7z//bBX17e3uVxrl7+9evX77ksAtl2jXzufv3joVWX7wqdy/N/8HrrB/zx
6PoX/OvXP1/zS/n6i4+aKf8mwb79/tb/fv3L17b716+Kbf3mqi6CTsqxxFpzXfz6C9DAt4fs3zCd
O66NPJNBACPAr78UZdPF//pVd35zwZa6jouQ1TFsi4daIkx/f8hRqQXxIMYBTeOhP0/FHyDA37/D
/wwGXD/+LxYE00CCgvhcB8dnmDq6jnebyxk6C5EHk7onR8CD85JHr+Zy6qNoq7bso/PRU40EoobD
nunFbGOvHYili7FIfNdwZ7dquJEwSKM82Y8jo9JelTf0y4VRe528/ctp/uPg/0oxxPH/H45Wtyxk
+JwezRXvhonStCw8/xFHO6lHEZNd3ubVrWpTpw2NT7NbnVtupgjss2nvlVy9x7zlVct1JkazVrpv
GsPDYGh7whE20ZhujCy8SDano24dZgPBEXmvkpZpT3/DvbH1l7aaPQLIvTiEBXCt8bWna7JsUd2u
b0czww/Xf+MZKVoYoy6f1+fArId6kgTrx5Wmux/d0KeBy1s72465vtLPztC//dP6lPUtEdTs1iNw
qpEmwbgdTRDkTr9Rq2eDd//zoGqjCNZjWg/w7YBrFDiquaFj46/PkbxdVM9eOFoB3vqgLRUPCKBH
UZNIDsWr+e92DH2Uesid020bpRvpqDfrc+Lc2jTmro55KQ+DlPMi7IT1+tSIf0s0f66LwOluDLjS
GhDbmtZC3bAa4dWGdPdqHn5BEplt1veQJek3cUW5iQQ6XlsbjOTzjk1SMObuZX07LTnBc9obOooN
fk3leFfz7LKbUwy0fB2d+qo5jRetVVzjxmxPRrlteUWK5CnkM96Oiw+vhb39809dP69VJhKvxK4D
kV0M+/UhQ4/f/n/Cc/sNar2v1Vh41z+A94Em5IFr3a2nZ/3b1w9/+3e4QHVBWNz6WZzCcP1vHgMv
BX8qSNJHlDf+rBdPhsrI38RE6WWGzflSd7mOs9/g1mAHQY4MVInbBMsa0i6VUAC1O0rolhbMpfXX
9cmtmJjgHLJ/4NsqmUcEmm8kw7ZPcr/vi9P67yENm2EAcbN8kXzG+r5tOmxlyqTJ261vQcq671IX
LwCCr0dlMan8+VIHfXJNYzsdE/gAhhfy3+tj9fq2eNX4y3i31JCE3ovuQc0GWkHCX49gfdmYbcn+
RPm3Qd64H6CIDPg/vGQov+akM7oAfA3L9nNm6q46a9Ea3BYHX4cp95s+vZ+U8NGNAF1mevUlbdFm
ATx2Z/0WJesTrKgkkMTnFA7xeK19asHs1A0TYgT1J0l98irZfCAiLlbEx1zvRvbdnuY4j2nxCfAo
DmNyMXygvCuQbHwujCggGo6EyYgbBhfjbYYfox0irrOeRFzC2PFuVla76Unxk6l+wyAW/b5r//9z
6D/MoUK3Vlng/3kS3X8dv0r512nzj5f8MW8K0/iNgh3zks7m9N+TprDU3zTDYquOw8Nk6mSH98ek
qWm/UaGkD2GqbI4wZLHZ/2PSFMynNIXZ98EdArRKjf3/YdIU+rpN/Itxz3UQBRrECrBhZno23uap
v9hisMtkS2JG2oNaJco+m7N+r6DV95JCEJWSKh+zAnJgNRYn0fXGBwdpnae5zXxM88rdDWJ5atGz
EJVR0GKXqghUZDdHWGhBl9akKah9yWUrmt3gtqE/dZhpq647jL2e06A1qVI4SnHW0/ZRQr9QO4n4
slOOM52goxpmY6AgouhcpQIjQH5eL6j9s/dpmfTaPXVZ64vjgg5BcIgmz2VP5pBeu5erPA73OM6F
Iiw2LrWt22VqCk+1yi4oY1IzU6e/q6Mh8Rf2vtsexqXXtYlz6fpos7TWh7qIA81tH+py2htWWG0W
pTOp5JubqY/2qDkXuLt26xW2Bx+dcHc2XVuupcZnFIww/OHzD+1BRZYxGoTQjs9tU+GQqgy6o1VP
B37sd6NifevM+aMD8eVK1O+dZjTVzdA1jpchRxjrNL/D/55hdbNNr0xcgylFmvcjU7JR293H1glf
6wqxu5W6+XZCMsMqJ6s2Eh1AnYsgXWXnmtvPGxU60X5KaIQOKOBNg6ydKRyQi9YB1keDvu70WiIJ
uxl75ZMi1duWiLr73KTR1adt9FDIZtvZ1uTHtVFdBrQ6tE4QodFqeSV/YTzJWH1OOte6NnYWByEq
zSCi8bCvlwWLiM1OvovR+ZV2fUsrT/5DUdFaizvvLmTLcmxuDlXFg/RWL/nLhYx21UgA+loPRU1M
phr2e1Pvzc3qjtkQAhgeTFF1Gz43zrPki2quoUQophz22r/L0Qa3rAIFJV1gjeVuTAdxZ1PNDtpl
QGiLy9GNHkVZAZ2anehoV8OdTNVhB5EWVcgEn1uQojL24pqJtDrQHIRkSnd7mgnoHGsbmPxCJa22
ZaAT9HweXAq4xCioStteSRfbxTMlBPQS0re67Nmu0q/2gMG3RWeG8OBpyHrzPq7EZljGL1peRAEJ
8hEhoxYgTr28ScR83xoOXbAeq40djdpjk5U1XhwV2g6UtYe/DHL/aQm7Lup/POMG3DMGIcch5dQw
31ccKxTVUahWxYNNpEYQz2gC2V5vxiHWL3rE1B2aH4sojm6yM2Kv4ZTMyu1UDV86FVFqKqspAIwS
oeVrns0egzKIOranAnfmvBZGUu0ihSRL3NEIcFp/RKutgQ3tsmmrURyTaUTKH/a+0iOFJvT3QPab
c5TTt6gw0mNWDR/bVHH2SSYRSsO5VKUdw9DKnwAFeRTg5QetKsWJs1ScFU0HMQizJCMjXo/q6dZ0
wqfImLQdCULyaIHXwnEwDr4tF+EtdgU1sj1nWVXs8n5RdgY4zmqBmM++aFO7E/HKTvVZqq1za43G
EQF6vlcX/Xth9WcERojMGdxmMpF2+SBqEqiT8mmOxjPZCwHePHvToVgKdDy4yJeqbZxUBPslCJsx
JLqnmc5BP5LdKOMSHw+ZbqAOxYF56Jqpi/TETBtG78xdrI2HXNq+IDQWQ8TAyipxP9lm/1xihE5j
PTxXxoe8LSXGh+GQdq3qZy2rh0hPdzEioc5RHJ/UKg1pSkIDu2fPkrv9LlnX711BTrraNkGSKdcB
aAi5Aot5qizxgSDxm94Ya3ZfsBGhZmpo0+S4dVF27KVs0UjHds7VPJ/UpWEFTapDUFX1vs5S49qT
tLESopTYYSYZuKUXGsSnWlJhrrTyaFtV4IxRfzDIOwpdNGvkzk3b2lacY4FBy4sEC+GFoMIHB0Zu
NfTzcZ6jyzCY+Y4b/XtnpZrXaIPi9ZorYeqkz0XckmUEceFI2yvrUGZwXUHpAiGoLem5pksfk3bD
Qj88aNVSXCBUFdtZiG1IgtG2bmF1TPOdHufGbdhLUjxCc0ctZ9n0swmGBag2pkl+AEeivdnXR8p6
9RqMUe0JYyo81+wu7OPmYBmdL7om2bni5NiKytpzE6R7OshkIpntjgBEwytGDQyEqrtoq6L0qLdE
M2kRQWbLmum80E+K0ugcjytYy6luO6t97pt43P98GKAN+MMwgDTNwT1BV1cXkMwQdug8/peBl+DK
EA2NrdwnWQNSE5SYpxWsm12kXQF2+8PigjNLa+c4TyPSA7t3fbBPsWLLAzcL9vDUnU+TXExqntxe
eTE8RU1b+YLp/TBE03eiws0HmR/hBUG4IfgLO3kGP8EBALtTmsrc5FXVHRWQAXmMV792qk+Ta6RB
vUz9YTS5kjGOS3/sZu2MMl+yydzFgFFsewOWEjmbhulQ9gmblrbbsE8ge0YvXqxQ72G+9Y5Ha7rz
yiocTgt1DB9Dy8zW+VzjF9qSkjN5Rhzy/pNMNqaq0Y/1yf77NrEX2mNdy09Ni2SlnLI9/bCjmtkE
Qw2M/aMySJ9i4nwmaIK8jk7RNjM31hnil+t3Kh2GBFcIc09m7DpyYoJ+AoYE4zrx9EIxT/WsPg15
/GWo5DcoEO5OY1PgqhZqQUFsCNo57GxEK7Y28S6dtWxJAnc2Nn1x35XFeGzo+SUVVciFG/hkuZrm
RQN7WBl247pvMi5joVeeM1NlgK7OusxMo5OM1m3RlNAumLKEASDdUfTDOC2JcXOr9NIhOQ2aMiv8
ktrE2YnS7yVNjF0930vFjbfUiIn+1ZX2XkvU/pzV1qNe+LR487MAxb2CfM/9Yke3bz/209C//vyq
tdaL8t+rhfWi1deUAtWxLAClxBX8eNGOtWiVaGnC+zac3MAdIvcUWpVL4iehEqqhPVVNvqc1Pd0P
5nOyuEDFzK1QkFoilau/qqG+U4os3ShqxioYTl4gtVLbEpE1nVH8dFjk7mkuJceps5QdMWp3ikmM
qFMQhuq4kFur3C586apyZ4CmlDV7SNPRBh/Ugeu7TjMACc2nS01qvAd4e9kucgINHSHxza0x3HEY
3yw5CoKDkIJO7bLpSKEaprsitJ0zqOkWhz2YJJpWBKmGWcMimi/NIk7WReaz2IvYA5frfFaC1tkc
N6QNdrcYT/OgDDN7ZxMOXMte2f78xBvv6l7riTfWvQ29VVW3Qaj+eOILAgUaEUf2fWYtQO0SMV3r
itHzk9GDYy8md9mpBrrr0jG3bIvJC4xPZSv7c2UK+AyGktzn5RWBsbKpu2ze4uW3gj6tntRQNU9D
TaY0sbnudY2bYV7RvdIR5rVoVGpWcUYMg5EecJ9l9A0qHM5la+9LjSSO0oSaTLpf+ijgUGWp85kE
jfK4DHHsF1pYkMTseMC024cuCluSukjWZJV8UIw2PP78HNE+/vvVadCFpvZOE2EtZ/54ksa8kQ12
b/OeNSIzZgI4T4o70h77YxMP6o7P/GRpVBKsAXyT2i8T25VkoIoFyCkn7ojkXyIb0rbvWPtOo0/e
Istao46Cyq7qDVFMghgucQK2vFxUt+jp2+bU1orCOiCbHo6EX1/sOvlY9qqxL9tznA9n1a6oWVWx
OIzkVMIw6redlbs7t7W/zTECXUbF5dEmC6uZdPdQ6QTogugg9zcPREUto1GTZQuZkqA7hxQ04STz
NTMY5FK5hpdJuOwq8J/SLY1j3RXOGSSXhCI49vjn5tFz0msCEeGTIkxQ/fLjWyCS7A0sdSmwekpI
QT/HxqMqkOjp6YIjqKUPwkKCgeQYoTvxEyQaN2hxB7BsaEm1aWsoKpWkVii+WyUUO2vzkzVyW47s
dTbTWJhoYhBtGmUb7cfcEkFSWOJUHtBuE2PkWspeYdF0K4yRlEO3aQKly/LL2Mw+SEtJ2dI6l33W
38tF3SpdCGauq63rQlxTkEg1Prum/NTrLcNGOxFum37Tpqn76qSaLzsgDLUZOvucNeHIUvwW59F3
QtlnMlW9DpVNUOTUIkXfGLu3GciAL7sazs6lWl9lpdxko3Bumlpptsify42hBUuRtVeaPYdaVazj
SlEqoeofs8gvgRh4BJErxyq2DipkoSc9hZJtzXK+A99/bCz0cHJWP+adIz6MEw2prGmDYlJmdp0K
xTkNx8gwYL3tFKc4JY5921Ufcg1rd12zywG/sYUWPCFPZuSJ8t0bc7Clfwq9qD8htME8mI0vtujt
QC3pEFaywcdKffdRl8dYKvG5dqJyW7WZxNHDrw6mIzvHH1fmBHNOrOK4pdj2auStOm7NNcNpN6CC
sVrK6A8D9tfnfBsTbOXZUG8JHo/UCyfX+YcOPYPZ+7vY1WlKUNo3zbeCzdrB/8vCyClE3lOErO9N
i8XBlLtJUJm9fWypqFyZlO4Xi6EfNpNxY6fKgxaDAtRqUDvZONW7mY6tL2DubEx2d5NuNic9MWA2
hLdKXqB9TopHE5+d1i13xD7Ge6nPwAaNWPvgOq3hS7o4nkNG+q7UqkcgzOZObZm338ZZvUE1JbNV
Zx0SjhVF/XiDw/M7Rqh7NdPdxygqtiVf83VIQ7T5aJzJEZ4anznT2eBUr3xtcKYdK1wUYq7SY+UV
2bYdiY+wFSqqIeFW/hRbCwN4SJkUZVWjzM5JWRyH1nAZ7fucoJYKKgsfHBU3Zq+flJlAj9pdKXpF
1H+2YQIlSbrAL1nTPiI13tSTZvpFdTcUHUR3pYw/6Etd71PJ52bKlDzm4YMFo2PDJggCH5DMg2u0
2aGX9ITqkNFNtaM7iG7qJYSMCogRDmNoofF1Giofpv6xtUAExbOWnq2adf4QG3kQkQqxcXv7OUex
dk/72AI/Kwlu0altV+UeTcN4opYMpisBlpLNxExUw1SvekLlvhPoqqgh7FrweJ40mblk0WPeY0M3
iYXVvFTqbZYNu4LFnpfbeXjV6tL1FHhbfkwa186Jm9zrOqW4tlNKXWNUnuRQDhuoW+oOthtjnNWz
zWDRUZaaeSq0R1WNsUGUA2F1Yb/4YUmKZG/FgdSxWC75iHK+dwmHRuqZg9hsuHTquts4VU9D140K
L46Sj3ES5V4NtTnIekQUBa1qr8xc9rAttrnEmu84D9Cb0+cRn/5Daa0x6thJjrIq2hsryzwwTYnf
jXX+DImQGTf8iiV+pivDHRmJMTukpdQpKIYn4BfpVTrySJ8y+4Ao7xsFG4E8j9+62j250XJf15l+
hDepPWZFR3dMGMbWkk95q0CWRf53G8YEtldNSpBjq2JYUHOHr9BN7xHRTGTksf020tewGb+9oeWT
J01XIrSA47Kd4F3q5Z1UvssuJiq+aZxTnBEPFtmFvpsHk166WjofjCXLd1QR642SZOUuBSqGLs16
wmFnBRDo2nMa6fSYEIPqMfPv1OYzitZcPmazVvndVCSHyCw+gIHtdz2Jh8dKfRz0hiUPYvPPzpDv
6+bSLQBtFkhU267svgs9cU5zrq3UhhkeViq3kYjlVaVJfDdG3cFUBmsbGUrB8FrNT2nIZcfiKIZ7
8AmaFxcPuJIgN0Xhz4zixAQXWJ+Lz9WUkxVjAS3UEvM8GBV6sKlcPIXEhdvKaB56FBrbzK0VVJgu
SeY9/Bs3pDw5yIk1mdLOx4gk6AKz8QY4+eD3jpvv8gL6QBENsWdqIv6UC7v2Ucbat4lZUXNovlOn
0K6EP4EFlRJAQhovW/xz0JYGo/U7Qvtk1DmP+4K10f0aHKkUizg7RvwhCTtlU0X4D7tmX8/Qp4lR
yU9WNbMMZP/k9YoR7nPFabeiIXJAT8RwL6ot8NRyo3YtgarkJC9e3oS3k0nh1BiK7JBHA2Fshh4e
jTRvOFHEctpiXDMGpMaoQ9ReV48PUZllF82Zp52O/SDHGuW9LZtn82uXVc2BzfsD8NLUn2cXnIEC
1k7KIHPnXdUnz1lC1wl/nXrWatVbQPsEox3GflmSfWbN4VkZ6+U6DmnkudVKxzAMFrOqcPaL0P83
d+e2HLURhOFX4QUypfNIN6kKUClICkjlQJJLZa3YipddItlg5+nzzUGLZnYNxO0qpjJwA173alo9
ffy7h2lOmvau+Xed/1NQnry9ed7lOAmXV38xCWPU7+lDYegryWKu9XyTPX7XMnuoKDuY1v3AYZm+
+yu7fv9yy/RDck3ln9u/GZd5eUM7dXW7e3U+XRSPKy4c+l7TQ/Xj5dR823Wv827e/daSO3/K4Nzs
8c3F9fyswXd3lvJ/U1laATmO4BkHhILBVtg7C3/e3+9DSxXnNCEPyvhErYocjAm4glqVfSiLNvkY
jW0PKOX6DExImStguYA8GJNmF27Ldr879z/+qutUCX6/A33c2QVygS9cMekuNnx8h8dYmGM6H9vB
B9SK1p17JgcPOjD0PzChyhWNSuC4AHKdYoIulKZDz4Fg0to9oJKWIp9IBqpKgcxm9HeTuXdM/XEt
A23H9qlO1tzCaRcB6hfhwmZ/vbsyOCogZrt1CbaoPpMHEYXVOehUTauKZiBmuHkOADqXex0z2pjM
Inf0RTZ/J+wLMLBprRGJQKkVd/7R82Fu1grefa1InGkqPo3bvmN0QucfveXk8f7nv+R8Nw0tc6aa
aBYEAyY0qq1IedNJ5JjAAUlLBugEyNHcMhmoVU1OX9OB7naJpK+5oDtFcFuRzKMCaBYRcFpcyDu5
PayUbVilg/IkE/I8V4gKdxzVjWWC43pC54EEYiMVhapUHeMLyRn4Ux9ZhLzIFCmLPDcolrRkgLwf
Glx2EAyIlTQOiX/7ijM2uT4ImAJVV5r22i9lCO+2BV0tffcl+CW2D0DJG7zIInSFopmXnCuoJLuc
C5rQCcBRcQpaYBG0KrghBXSztwixCOSdaoBsaeBcTk+kdg5oxCnEotAqBhHj+eMA2BVxoWtVSd8c
spKqb9RS+JNqAxxA7q1oGLRwMP5rbaBrIqi2AYrOsTErufNAaGfK+CKdWLSKtDb9NmVkClrUQaup
8nGft13J6cSCCfdSfWAiRA57qbWz+sb3WQsBUUJLf55pbnBcSE8IsGWfGSRF1mUVJBWKWANk8pIM
iDzEtlQMX2WMBj2ZacoC/kzhArj724aqwD3ogNDeYSCRA5wjktEkE6xCcMKXkIHMKTZLYyaSBnQe
I/KLAYzchDwnq0DGgNAxuTiBkRSmgVakEE3EnDM4hu7rg6yvNYJuFeguDcjaO5HpaQTSBuLMWaZy
JICmUy/qkRSQOqI3vSlrRt2lehaYSSCUBTQCyH262qrTstCVJJcymgIy/3MXoSSlEdpW6iKUncJd
ZtLTkkWMPYWGVBLOYkOfg13ppZI6vBihLJSZAo+Ox2hgPGuF0OXEVTlzMOiCtCvB7ZPlEm6/qlVJ
3ESh7kNIsOZC06mC0AQsuc+vJMeFEqiaVC3SBks6keuxsBB2xY5SRvRY6pK5YwfjkVYapcjw6oWy
YJqBTVa5jhQBrcWahvmOkWCOO+mFDFlt7n8XOQgYBRIEOMN0TdgVBc+aRCItzMxvcXxOyBpgritp
2FxpVZEf5Azok0fApRBN6YLSilnuCxPiQpHnnTSViJfcmgFDaALHhdg/qimtZdhMYznNSs4zAL0r
Th6QUuTOs5JkmY+eI9OYZ41idAbq0PRxJaYIyfBJPaOqwSjaGYg+Lo5UQVcppryVZGmSC5W49Em8
fexA2XAj3HLSj5InpJC0Jpte+wxaeocgp49DaA9MkRHPQh8iocgqEipRU8LuMgzNruS4gGNXSBUi
QQJjyxhktSqnr/1DW1/TeMlmPkhyqoChJ0IpwCxi8uu8I0lm15EqRAwqzlxjercTU4VoKJfFuH/y
zLx/bghHG572ivK84RhQhyaDZvmTnkEwUAGpFOD7MckNnLiz+gbBtD4F+Ia1abQ1hWa70vOQjdci
5UKpmpZidbfArqKzYLhAwp0kmy/CpWcdaW4SR8wZjjISzxUAJzUCBRbN3CTawbyL6FRQSo4yV0CL
ZYFEIv4fIDQfEfOugxNBNhnTWWQLE5LTjoygMkOqRDFjWQM0ImXAcA4nCxEXWuNIllSm0z0RjDl3
Kvv+NsIUWEoa4Qzgyq5YL9RoTxwI0khOO6bnKfASncq+PxeQhRrcIWllx4QYhdJRgCBmyjIAsG6l
5y80Ztiv6ESYNAIAZQJDEKp2hXoBbUH53XSiL4ohOS7g1EtlocrIHYNG8VrBJksC7agVk32YyIel
sMslMBOyEUDVzXx4kSyUoNIYcEAqwduISC+0hkvUnokhHBeS0wuGC9LcMimlCrQnM6TuSKxxIvBK
8LC9m5qSFBBGS+No9s+VCgV/otcPSp/2/obRKl5V/IeK62fw6ND7wRVw2zPb9TEO82qw5yc/sHRE
HBPwnQ5mCKeBsgcfNE0gjrTreTD//jqAaNhujNUPl+4M+z3+1/0Gj786+K5lV8t/PhuHqZ82jPGx
80f9Y7ppot9s+z/6N/0ahs+x5J18eJKjWaWH4/8JwvNlRNfUpcR0p/Gf/S4kbAHDcsKX/W7u5+UR
zWvMLRBTSvlJvx3/3E+7cE6rwzeKaXOv+tSf7ddP7cCzcsrMId9cjdzWEhC3jTpS4k+HLRP4pmFN
2aH8xJT9SN1PjMe9exLvZ0k3t1hN41kohQ6fJ31+JhVP56GkUGQxoC8p5btnHgqZ8fysvwgE0COT
pA/8fMuthtx2uGzdnkgHdxGT5rqqPtIilQVPiCnv34diwe0vhNVSst8f6yYHDRYThsD15vJ2eUTL
ZNeLJCXNjIxxPmKzQ2dIab/gbudAe1B6eQjz8qKfbrf97mzNDl9Flz/yPPcb+m2Hq6tApgtXpxbT
HzcMMOjDljpX/ZSTxhZw7U0g2YWrqclpz/PI37dvx4DprljzENT311NM2lTDxKT3u6tIhxRmoLqc
8svhj6mPvCePf5Y+9MvhXR/aLaIMUw+QE37/6Fn/5u18MYZmHfomx/wQ9L8bpnkINBV1bZO0fAji
L4abcROYMV80fwjiv++ny+UxbXzgEmxi0mZe/6MnPWPZxtCa+VbCh/mCp9xeGp198FUP4JK8uhhD
jrtMvPSpX11u8UjCqIbL60wyT0x6Gs7jrmXbqScl/MOw282323d9FCYULvEkJf/jxf5sePR8PrJt
rg4mJf+TuR3ipCD6lNHDfMGxIPpcjJT8z3B/mOchcCl8LUBO+yaMKv3EByndX676i0WgjU7xhX0p
2dfD9AbLFlB2CR8x5ZHIJhJvD+KXkv61x+5wh2Z4ND0CTkx8mK8evT718A5kKqY/zps9Q2kCz82P
hBDTvt1zz8x58DZd98zHKZ/KNB0Ghhznn5ZBIKd+LUyumU9stkM/ff0vAAAA//8=</cx:binary>
              </cx:geoCache>
            </cx:geography>
          </cx:layoutPr>
          <cx:valueColors>
            <cx:minColor>
              <a:schemeClr val="accent5"/>
            </cx:minColor>
            <cx:midColor>
              <a:schemeClr val="bg1"/>
            </cx:midColor>
            <cx:maxColor>
              <a:schemeClr val="accent4">
                <a:lumMod val="60000"/>
                <a:lumOff val="40000"/>
              </a:schemeClr>
            </cx:maxColor>
          </cx:valueColors>
          <cx:valueColorPositions count="3">
            <cx:midPosition>
              <cx:number val="0"/>
            </cx:midPosition>
          </cx:valueColorPositions>
        </cx:series>
      </cx:plotAreaRegion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1" fmlaLink="$A$1" max="10" min="1" page="10" val="8"/>
</file>

<file path=xl/ctrlProps/ctrlProp2.xml><?xml version="1.0" encoding="utf-8"?>
<formControlPr xmlns="http://schemas.microsoft.com/office/spreadsheetml/2009/9/main" objectType="Radio" firstButton="1" fmlaLink="$A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107951</xdr:colOff>
      <xdr:row>9</xdr:row>
      <xdr:rowOff>31751</xdr:rowOff>
    </xdr:from>
    <xdr:to>
      <xdr:col>12</xdr:col>
      <xdr:colOff>445408</xdr:colOff>
      <xdr:row>28</xdr:row>
      <xdr:rowOff>177801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16801" y="1835151"/>
              <a:ext cx="4191907" cy="364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299916</xdr:colOff>
      <xdr:row>17</xdr:row>
      <xdr:rowOff>16435</xdr:rowOff>
    </xdr:from>
    <xdr:to>
      <xdr:col>7</xdr:col>
      <xdr:colOff>174065</xdr:colOff>
      <xdr:row>22</xdr:row>
      <xdr:rowOff>133350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3</xdr:col>
      <xdr:colOff>101600</xdr:colOff>
      <xdr:row>9</xdr:row>
      <xdr:rowOff>114300</xdr:rowOff>
    </xdr:from>
    <xdr:to>
      <xdr:col>7</xdr:col>
      <xdr:colOff>285750</xdr:colOff>
      <xdr:row>14</xdr:row>
      <xdr:rowOff>139700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0</xdr:col>
      <xdr:colOff>558800</xdr:colOff>
      <xdr:row>6</xdr:row>
      <xdr:rowOff>177801</xdr:rowOff>
    </xdr:from>
    <xdr:to>
      <xdr:col>2</xdr:col>
      <xdr:colOff>33618</xdr:colOff>
      <xdr:row>29</xdr:row>
      <xdr:rowOff>101601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514350</xdr:colOff>
      <xdr:row>1</xdr:row>
      <xdr:rowOff>6350</xdr:rowOff>
    </xdr:from>
    <xdr:ext cx="8031558" cy="46801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14350" y="190500"/>
          <a:ext cx="803155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400" b="1">
              <a:solidFill>
                <a:schemeClr val="tx1">
                  <a:lumMod val="75000"/>
                  <a:lumOff val="25000"/>
                </a:schemeClr>
              </a:solidFill>
            </a:rPr>
            <a:t>What</a:t>
          </a:r>
          <a:r>
            <a:rPr lang="en-US" sz="2400" b="1" baseline="0">
              <a:solidFill>
                <a:schemeClr val="tx1">
                  <a:lumMod val="75000"/>
                  <a:lumOff val="25000"/>
                </a:schemeClr>
              </a:solidFill>
            </a:rPr>
            <a:t> do </a:t>
          </a:r>
          <a:r>
            <a:rPr lang="en-US" sz="2400" b="1" baseline="0">
              <a:solidFill>
                <a:schemeClr val="accent5"/>
              </a:solidFill>
            </a:rPr>
            <a:t>wage</a:t>
          </a:r>
          <a:r>
            <a:rPr lang="en-US" sz="2400" b="1" baseline="0">
              <a:solidFill>
                <a:schemeClr val="tx1">
                  <a:lumMod val="75000"/>
                  <a:lumOff val="25000"/>
                </a:schemeClr>
              </a:solidFill>
            </a:rPr>
            <a:t> and </a:t>
          </a:r>
          <a:r>
            <a:rPr lang="en-US" sz="2400" b="1" baseline="0">
              <a:solidFill>
                <a:schemeClr val="accent4">
                  <a:lumMod val="60000"/>
                  <a:lumOff val="40000"/>
                </a:schemeClr>
              </a:solidFill>
            </a:rPr>
            <a:t>employment</a:t>
          </a:r>
          <a:r>
            <a:rPr lang="en-US" sz="2400" b="1" baseline="0">
              <a:solidFill>
                <a:schemeClr val="tx1">
                  <a:lumMod val="75000"/>
                  <a:lumOff val="25000"/>
                </a:schemeClr>
              </a:solidFill>
            </a:rPr>
            <a:t> figures look like by industry?</a:t>
          </a:r>
        </a:p>
      </xdr:txBody>
    </xdr:sp>
    <xdr:clientData/>
  </xdr:oneCellAnchor>
  <xdr:oneCellAnchor>
    <xdr:from>
      <xdr:col>1</xdr:col>
      <xdr:colOff>653070</xdr:colOff>
      <xdr:row>7</xdr:row>
      <xdr:rowOff>63614</xdr:rowOff>
    </xdr:from>
    <xdr:ext cx="207108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1262670" y="1498714"/>
          <a:ext cx="207108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 Annual </a:t>
          </a:r>
          <a:r>
            <a:rPr lang="en-US" sz="1400" b="1">
              <a:solidFill>
                <a:schemeClr val="accent5"/>
              </a:solidFill>
            </a:rPr>
            <a:t>Wage</a:t>
          </a:r>
          <a:endParaRPr lang="en-US" sz="1600" b="1">
            <a:solidFill>
              <a:schemeClr val="accent5"/>
            </a:solidFill>
          </a:endParaRPr>
        </a:p>
      </xdr:txBody>
    </xdr:sp>
    <xdr:clientData/>
  </xdr:oneCellAnchor>
  <xdr:oneCellAnchor>
    <xdr:from>
      <xdr:col>3</xdr:col>
      <xdr:colOff>152325</xdr:colOff>
      <xdr:row>7</xdr:row>
      <xdr:rowOff>63614</xdr:rowOff>
    </xdr:from>
    <xdr:ext cx="2281137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4514775" y="1498714"/>
          <a:ext cx="228113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400" b="1">
              <a:solidFill>
                <a:schemeClr val="tx1">
                  <a:lumMod val="65000"/>
                  <a:lumOff val="35000"/>
                </a:schemeClr>
              </a:solidFill>
            </a:rPr>
            <a:t>Share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of Total </a:t>
          </a:r>
          <a:r>
            <a:rPr lang="en-US" sz="1600" b="1">
              <a:solidFill>
                <a:schemeClr val="accent4">
                  <a:lumMod val="60000"/>
                  <a:lumOff val="40000"/>
                </a:schemeClr>
              </a:solidFill>
            </a:rPr>
            <a:t>Employees</a:t>
          </a:r>
        </a:p>
      </xdr:txBody>
    </xdr:sp>
    <xdr:clientData/>
  </xdr:oneCellAnchor>
  <xdr:oneCellAnchor>
    <xdr:from>
      <xdr:col>3</xdr:col>
      <xdr:colOff>116941</xdr:colOff>
      <xdr:row>14</xdr:row>
      <xdr:rowOff>171450</xdr:rowOff>
    </xdr:from>
    <xdr:ext cx="2459520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4479391" y="3041650"/>
          <a:ext cx="245952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accent5"/>
              </a:solidFill>
            </a:rPr>
            <a:t>Wages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&amp; </a:t>
          </a:r>
          <a:r>
            <a:rPr lang="en-US" sz="1600" b="1">
              <a:solidFill>
                <a:schemeClr val="accent4">
                  <a:lumMod val="60000"/>
                  <a:lumOff val="40000"/>
                </a:schemeClr>
              </a:solidFill>
            </a:rPr>
            <a:t>Employee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Trends</a:t>
          </a:r>
          <a:endParaRPr lang="en-US" sz="16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oneCellAnchor>
  <xdr:twoCellAnchor editAs="absolute">
    <xdr:from>
      <xdr:col>2</xdr:col>
      <xdr:colOff>355226</xdr:colOff>
      <xdr:row>22</xdr:row>
      <xdr:rowOff>76200</xdr:rowOff>
    </xdr:from>
    <xdr:to>
      <xdr:col>7</xdr:col>
      <xdr:colOff>251384</xdr:colOff>
      <xdr:row>29</xdr:row>
      <xdr:rowOff>168837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76200</xdr:colOff>
      <xdr:row>10</xdr:row>
      <xdr:rowOff>25400</xdr:rowOff>
    </xdr:from>
    <xdr:to>
      <xdr:col>7</xdr:col>
      <xdr:colOff>469900</xdr:colOff>
      <xdr:row>13</xdr:row>
      <xdr:rowOff>82550</xdr:rowOff>
    </xdr:to>
    <xdr:sp macro="" textlink="'Data Prep'!I20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5657850" y="2063750"/>
          <a:ext cx="1612900" cy="609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6D8C9CFD-FC21-4F62-89DE-577A88010895}" type="TxLink">
            <a:rPr lang="en-US" sz="4800" b="1" i="0" u="none" strike="noStrike">
              <a:solidFill>
                <a:schemeClr val="accent4">
                  <a:lumMod val="60000"/>
                  <a:lumOff val="40000"/>
                </a:schemeClr>
              </a:solidFill>
              <a:latin typeface="Calibri"/>
              <a:ea typeface="Calibri"/>
              <a:cs typeface="Calibri"/>
            </a:rPr>
            <a:pPr/>
            <a:t>21%</a:t>
          </a:fld>
          <a:endParaRPr lang="en-US" sz="4800" b="1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12700</xdr:colOff>
          <xdr:row>5</xdr:row>
          <xdr:rowOff>6350</xdr:rowOff>
        </xdr:from>
        <xdr:to>
          <xdr:col>2</xdr:col>
          <xdr:colOff>463550</xdr:colOff>
          <xdr:row>6</xdr:row>
          <xdr:rowOff>6350</xdr:rowOff>
        </xdr:to>
        <xdr:sp macro="" textlink="">
          <xdr:nvSpPr>
            <xdr:cNvPr id="3077" name="Spinner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2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107950</xdr:colOff>
          <xdr:row>7</xdr:row>
          <xdr:rowOff>120650</xdr:rowOff>
        </xdr:from>
        <xdr:to>
          <xdr:col>10</xdr:col>
          <xdr:colOff>323850</xdr:colOff>
          <xdr:row>8</xdr:row>
          <xdr:rowOff>165100</xdr:rowOff>
        </xdr:to>
        <xdr:sp macro="" textlink="">
          <xdr:nvSpPr>
            <xdr:cNvPr id="3078" name="Option 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2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Average Wage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1308100</xdr:colOff>
          <xdr:row>7</xdr:row>
          <xdr:rowOff>69850</xdr:rowOff>
        </xdr:from>
        <xdr:to>
          <xdr:col>11</xdr:col>
          <xdr:colOff>292100</xdr:colOff>
          <xdr:row>9</xdr:row>
          <xdr:rowOff>38100</xdr:rowOff>
        </xdr:to>
        <xdr:sp macro="" textlink="">
          <xdr:nvSpPr>
            <xdr:cNvPr id="3079" name="Option 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2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Employees Per 1000 Capita</a:t>
              </a:r>
            </a:p>
          </xdr:txBody>
        </xdr:sp>
        <xdr:clientData/>
      </xdr:twoCellAnchor>
    </mc:Choice>
    <mc:Fallback/>
  </mc:AlternateContent>
  <xdr:oneCellAnchor>
    <xdr:from>
      <xdr:col>9</xdr:col>
      <xdr:colOff>301454</xdr:colOff>
      <xdr:row>7</xdr:row>
      <xdr:rowOff>63614</xdr:rowOff>
    </xdr:from>
    <xdr:ext cx="1500283" cy="342786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7864304" y="1498714"/>
          <a:ext cx="1500283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Average </a:t>
          </a:r>
          <a:r>
            <a:rPr lang="en-US" sz="1600" b="1">
              <a:solidFill>
                <a:schemeClr val="accent5"/>
              </a:solidFill>
            </a:rPr>
            <a:t>Wages</a:t>
          </a:r>
          <a:endParaRPr lang="en-US" sz="1800" b="1">
            <a:solidFill>
              <a:schemeClr val="accent5"/>
            </a:solidFill>
          </a:endParaRPr>
        </a:p>
      </xdr:txBody>
    </xdr:sp>
    <xdr:clientData/>
  </xdr:oneCellAnchor>
  <xdr:oneCellAnchor>
    <xdr:from>
      <xdr:col>10</xdr:col>
      <xdr:colOff>1477105</xdr:colOff>
      <xdr:row>7</xdr:row>
      <xdr:rowOff>63614</xdr:rowOff>
    </xdr:from>
    <xdr:ext cx="1866793" cy="342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9649555" y="1498714"/>
          <a:ext cx="1866793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600" b="1">
              <a:solidFill>
                <a:schemeClr val="accent4">
                  <a:lumMod val="60000"/>
                  <a:lumOff val="40000"/>
                </a:schemeClr>
              </a:solidFill>
            </a:rPr>
            <a:t>Employee</a:t>
          </a:r>
          <a:r>
            <a:rPr lang="en-US" sz="1600" b="1">
              <a:solidFill>
                <a:schemeClr val="tx1">
                  <a:lumMod val="65000"/>
                  <a:lumOff val="35000"/>
                </a:schemeClr>
              </a:solidFill>
            </a:rPr>
            <a:t> Per 1000</a:t>
          </a:r>
          <a:endParaRPr lang="en-US" sz="1800" b="1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one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8">
  <rv s="0">
    <fb>4887871</fb>
    <v>0</v>
  </rv>
  <rv s="0">
    <fb>7171646</fb>
    <v>0</v>
  </rv>
  <rv s="0">
    <fb>3013825</fb>
    <v>0</v>
  </rv>
  <rv s="0">
    <fb>39557045</fb>
    <v>0</v>
  </rv>
  <rv s="0">
    <fb>5695564</fb>
    <v>0</v>
  </rv>
  <rv s="0">
    <fb>3572665</fb>
    <v>0</v>
  </rv>
  <rv s="0">
    <fb>967171</fb>
    <v>0</v>
  </rv>
  <rv s="0">
    <fb>21670000</fb>
    <v>0</v>
  </rv>
  <rv s="0">
    <fb>10519475</fb>
    <v>0</v>
  </rv>
  <rv s="0">
    <fb>1754208</fb>
    <v>0</v>
  </rv>
  <rv s="0">
    <fb>12741080</fb>
    <v>0</v>
  </rv>
  <rv s="0">
    <fb>6691878</fb>
    <v>0</v>
  </rv>
  <rv s="0">
    <fb>3156145</fb>
    <v>0</v>
  </rv>
  <rv s="0">
    <fb>2911505</fb>
    <v>0</v>
  </rv>
  <rv s="0">
    <fb>4468402</fb>
    <v>0</v>
  </rv>
  <rv s="0">
    <fb>4659978</fb>
    <v>0</v>
  </rv>
  <rv s="0">
    <fb>1338404</fb>
    <v>0</v>
  </rv>
  <rv s="0">
    <fb>6042718</fb>
    <v>0</v>
  </rv>
  <rv s="0">
    <fb>6902149</fb>
    <v>0</v>
  </rv>
  <rv s="0">
    <fb>9995915</fb>
    <v>0</v>
  </rv>
  <rv s="0">
    <fb>5611179</fb>
    <v>0</v>
  </rv>
  <rv s="0">
    <fb>2963914</fb>
    <v>0</v>
  </rv>
  <rv s="0">
    <fb>6126452</fb>
    <v>0</v>
  </rv>
  <rv s="0">
    <fb>1062305</fb>
    <v>0</v>
  </rv>
  <rv s="0">
    <fb>1929268</fb>
    <v>0</v>
  </rv>
  <rv s="0">
    <fb>3034392</fb>
    <v>0</v>
  </rv>
  <rv s="0">
    <fb>1356458</fb>
    <v>0</v>
  </rv>
  <rv s="0">
    <fb>8908520</fb>
    <v>0</v>
  </rv>
  <rv s="0">
    <fb>2095428</fb>
    <v>0</v>
  </rv>
  <rv s="0">
    <fb>19542209</fb>
    <v>0</v>
  </rv>
  <rv s="0">
    <fb>10383620</fb>
    <v>0</v>
  </rv>
  <rv s="0">
    <fb>760077</fb>
    <v>0</v>
  </rv>
  <rv s="0">
    <fb>11689442</fb>
    <v>0</v>
  </rv>
  <rv s="0">
    <fb>3943079</fb>
    <v>0</v>
  </rv>
  <rv s="0">
    <fb>4190713</fb>
    <v>0</v>
  </rv>
  <rv s="0">
    <fb>12807060</fb>
    <v>0</v>
  </rv>
  <rv s="0">
    <fb>1057315</fb>
    <v>0</v>
  </rv>
  <rv s="0">
    <fb>5084127</fb>
    <v>0</v>
  </rv>
  <rv s="0">
    <fb>882235</fb>
    <v>0</v>
  </rv>
  <rv s="0">
    <fb>6770010</fb>
    <v>0</v>
  </rv>
  <rv s="0">
    <fb>28701845</fb>
    <v>0</v>
  </rv>
  <rv s="0">
    <fb>3161105</fb>
    <v>0</v>
  </rv>
  <rv s="0">
    <fb>626299</fb>
    <v>0</v>
  </rv>
  <rv s="0">
    <fb>8517685</fb>
    <v>0</v>
  </rv>
  <rv s="0">
    <fb>7614893</fb>
    <v>0</v>
  </rv>
  <rv s="0">
    <fb>1805832</fb>
    <v>0</v>
  </rv>
  <rv s="0">
    <fb>5813568</fb>
    <v>0</v>
  </rv>
  <rv s="0">
    <fb>577737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3" formatCode="#,##0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Maven Career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69999"/>
      </a:accent1>
      <a:accent2>
        <a:srgbClr val="FF5050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1E9D-0E17-4ACC-85E6-BA2B89C84ED5}">
  <dimension ref="A1:M30"/>
  <sheetViews>
    <sheetView showGridLines="0" showRowColHeaders="0" tabSelected="1" zoomScaleNormal="100" zoomScaleSheetLayoutView="100" workbookViewId="0">
      <selection activeCell="H8" sqref="H8"/>
    </sheetView>
  </sheetViews>
  <sheetFormatPr defaultColWidth="0" defaultRowHeight="14.5" zeroHeight="1" x14ac:dyDescent="0.35"/>
  <cols>
    <col min="1" max="1" width="8.7265625" style="16" customWidth="1"/>
    <col min="2" max="2" width="45" bestFit="1" customWidth="1"/>
    <col min="3" max="7" width="8.7265625" customWidth="1"/>
    <col min="8" max="8" width="7.26953125" customWidth="1"/>
    <col min="9" max="9" width="3.6328125" customWidth="1"/>
    <col min="10" max="10" width="8.7265625" customWidth="1"/>
    <col min="11" max="11" width="34.08984375" bestFit="1" customWidth="1"/>
    <col min="12" max="13" width="8.7265625" customWidth="1"/>
    <col min="14" max="16384" width="8.7265625" hidden="1"/>
  </cols>
  <sheetData>
    <row r="1" spans="1:13" x14ac:dyDescent="0.35">
      <c r="A1" s="18">
        <v>8</v>
      </c>
    </row>
    <row r="2" spans="1:13" x14ac:dyDescent="0.35">
      <c r="A2" s="18">
        <v>2</v>
      </c>
    </row>
    <row r="3" spans="1:13" x14ac:dyDescent="0.35"/>
    <row r="4" spans="1:13" x14ac:dyDescent="0.35"/>
    <row r="5" spans="1:13" x14ac:dyDescent="0.35"/>
    <row r="6" spans="1:13" ht="26" x14ac:dyDescent="0.35">
      <c r="B6" s="17" t="str" cm="1">
        <f t="array" ref="B6">INDEX('Data Prep'!D3:D12,11-Dashboard!A1)</f>
        <v>Business Services</v>
      </c>
    </row>
    <row r="7" spans="1:13" x14ac:dyDescent="0.35">
      <c r="M7" s="14"/>
    </row>
    <row r="8" spans="1:13" x14ac:dyDescent="0.35"/>
    <row r="9" spans="1:13" x14ac:dyDescent="0.35"/>
    <row r="10" spans="1:13" x14ac:dyDescent="0.35"/>
    <row r="11" spans="1:13" x14ac:dyDescent="0.35"/>
    <row r="12" spans="1:13" x14ac:dyDescent="0.35"/>
    <row r="13" spans="1:13" x14ac:dyDescent="0.35"/>
    <row r="14" spans="1:13" x14ac:dyDescent="0.35"/>
    <row r="15" spans="1:13" x14ac:dyDescent="0.35"/>
    <row r="16" spans="1:13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</sheetData>
  <sheetProtection selectLockedCells="1" selectUnlockedCells="1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Spinner 5">
              <controlPr defaultSize="0" autoPict="0">
                <anchor moveWithCells="1" sizeWithCells="1">
                  <from>
                    <xdr:col>2</xdr:col>
                    <xdr:colOff>12700</xdr:colOff>
                    <xdr:row>5</xdr:row>
                    <xdr:rowOff>6350</xdr:rowOff>
                  </from>
                  <to>
                    <xdr:col>2</xdr:col>
                    <xdr:colOff>463550</xdr:colOff>
                    <xdr:row>6</xdr:row>
                    <xdr:rowOff>6350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Option Button 6">
              <controlPr defaultSize="0" autoFill="0" autoLine="0" autoPict="0">
                <anchor moveWithCells="1">
                  <from>
                    <xdr:col>9</xdr:col>
                    <xdr:colOff>107950</xdr:colOff>
                    <xdr:row>7</xdr:row>
                    <xdr:rowOff>120650</xdr:rowOff>
                  </from>
                  <to>
                    <xdr:col>10</xdr:col>
                    <xdr:colOff>323850</xdr:colOff>
                    <xdr:row>8</xdr:row>
                    <xdr:rowOff>165100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6" name="Option Button 7">
              <controlPr defaultSize="0" autoFill="0" autoLine="0" autoPict="0">
                <anchor moveWithCells="1">
                  <from>
                    <xdr:col>10</xdr:col>
                    <xdr:colOff>1308100</xdr:colOff>
                    <xdr:row>7</xdr:row>
                    <xdr:rowOff>69850</xdr:rowOff>
                  </from>
                  <to>
                    <xdr:col>11</xdr:col>
                    <xdr:colOff>292100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61B32-49CD-4FF0-9350-DFB8BD4B8BE9}">
  <dimension ref="A1:T50"/>
  <sheetViews>
    <sheetView zoomScale="70" zoomScaleNormal="70" workbookViewId="0">
      <selection activeCell="I38" sqref="I38"/>
    </sheetView>
  </sheetViews>
  <sheetFormatPr defaultRowHeight="14.5" x14ac:dyDescent="0.35"/>
  <cols>
    <col min="1" max="1" width="20.54296875" bestFit="1" customWidth="1"/>
    <col min="2" max="2" width="16.54296875" customWidth="1"/>
    <col min="4" max="4" width="23.1796875" bestFit="1" customWidth="1"/>
    <col min="5" max="5" width="16.26953125" bestFit="1" customWidth="1"/>
    <col min="6" max="6" width="16.26953125" customWidth="1"/>
    <col min="8" max="8" width="19.90625" customWidth="1"/>
    <col min="9" max="9" width="14.08984375" customWidth="1"/>
    <col min="12" max="12" width="10.81640625" customWidth="1"/>
    <col min="13" max="13" width="12.1796875" customWidth="1"/>
    <col min="15" max="15" width="11.7265625" customWidth="1"/>
    <col min="16" max="16" width="12.453125" customWidth="1"/>
    <col min="17" max="17" width="15.08984375" customWidth="1"/>
    <col min="18" max="18" width="14.1796875" customWidth="1"/>
    <col min="19" max="19" width="14.26953125" customWidth="1"/>
    <col min="20" max="20" width="14.81640625" customWidth="1"/>
  </cols>
  <sheetData>
    <row r="1" spans="1:20" x14ac:dyDescent="0.35">
      <c r="A1" s="8" t="s">
        <v>65</v>
      </c>
      <c r="B1" s="9"/>
      <c r="D1" s="10" t="s">
        <v>68</v>
      </c>
      <c r="E1" s="11"/>
      <c r="F1" s="11"/>
      <c r="H1" s="10" t="s">
        <v>70</v>
      </c>
      <c r="I1" s="11"/>
      <c r="K1" s="10" t="s">
        <v>73</v>
      </c>
      <c r="L1" s="11"/>
      <c r="M1" s="10"/>
      <c r="O1" s="12" t="s">
        <v>78</v>
      </c>
      <c r="P1" s="12"/>
      <c r="Q1" s="12"/>
      <c r="R1" s="12"/>
      <c r="S1" s="12"/>
      <c r="T1" s="12"/>
    </row>
    <row r="2" spans="1:20" x14ac:dyDescent="0.35">
      <c r="A2" s="7" t="s">
        <v>49</v>
      </c>
      <c r="B2" s="7" t="s">
        <v>64</v>
      </c>
      <c r="D2" s="6" t="s">
        <v>49</v>
      </c>
      <c r="E2" s="6" t="s">
        <v>69</v>
      </c>
      <c r="F2" s="6" t="s">
        <v>64</v>
      </c>
      <c r="H2" s="6" t="s">
        <v>49</v>
      </c>
      <c r="I2" s="6" t="s">
        <v>62</v>
      </c>
      <c r="K2" s="6" t="s">
        <v>50</v>
      </c>
      <c r="L2" s="6" t="s">
        <v>74</v>
      </c>
      <c r="M2" s="6" t="s">
        <v>62</v>
      </c>
      <c r="O2" s="6" t="s">
        <v>0</v>
      </c>
      <c r="P2" s="6" t="s">
        <v>62</v>
      </c>
      <c r="Q2" s="6" t="s">
        <v>75</v>
      </c>
      <c r="R2" s="6" t="s">
        <v>76</v>
      </c>
      <c r="S2" s="6" t="s">
        <v>77</v>
      </c>
      <c r="T2" s="6" t="str">
        <f>B18</f>
        <v>Employees Per 1000 Capita</v>
      </c>
    </row>
    <row r="3" spans="1:20" x14ac:dyDescent="0.35">
      <c r="A3" t="str" cm="1">
        <f t="array" ref="A3:A12">_xlfn.UNIQUE('Data (Career)'!B2:B1919)</f>
        <v>Natural Resources</v>
      </c>
      <c r="B3" t="str">
        <f>Dashboard!B6</f>
        <v>Business Services</v>
      </c>
      <c r="D3" t="s">
        <v>53</v>
      </c>
      <c r="E3" s="2">
        <f>AVERAGEIFS('Data (Career)'!F:F,'Data (Career)'!B:B,D3,'Data (Career)'!A:A,$B$15)</f>
        <v>93586.333333333328</v>
      </c>
      <c r="F3" s="2">
        <f>IF(D3=$B$3,E3,0)</f>
        <v>0</v>
      </c>
      <c r="H3" t="s">
        <v>54</v>
      </c>
      <c r="I3" s="1">
        <f>SUMIFS('Data (Career)'!E:E,'Data (Career)'!B:B,H3,'Data (Career)'!A:A,$B$15)</f>
        <v>26277342</v>
      </c>
      <c r="K3">
        <v>2017</v>
      </c>
      <c r="L3" s="2">
        <f>AVERAGEIFS('Data (Career)'!F:F,'Data (Career)'!B:B,$B$3,'Data (Career)'!A:A,K3)</f>
        <v>64714.4375</v>
      </c>
      <c r="M3" s="1">
        <f>SUMIFS('Data (Career)'!E:E,'Data (Career)'!B:B,'Data Prep'!$B$3,'Data (Career)'!A:A,'Data Prep'!K3)</f>
        <v>20063464</v>
      </c>
      <c r="O3" t="str" cm="1">
        <f t="array" ref="O3:O50">_xlfn.UNIQUE('Data (Career)'!C2:C1919)</f>
        <v>Alabama</v>
      </c>
      <c r="P3" s="1">
        <f>SUMIFS('Data (Career)'!E:E,'Data (Career)'!B:B,'Data Prep'!$B$3,'Data (Career)'!A:A,'Data Prep'!$B$15,'Data (Career)'!C:C,'Data Prep'!O3)</f>
        <v>242419</v>
      </c>
      <c r="Q3" vm="1">
        <v>4887871</v>
      </c>
      <c r="R3" s="1">
        <f>P3/Q3*1000</f>
        <v>49.596030664475393</v>
      </c>
      <c r="S3" s="1">
        <f>AVERAGEIFS('Data (Career)'!F:F,'Data (Career)'!B:B,'Data Prep'!$B$3,'Data (Career)'!A:A,'Data Prep'!$B$15,'Data (Career)'!C:C,'Data Prep'!O3)</f>
        <v>62111</v>
      </c>
      <c r="T3" s="13">
        <f>IF($T$2=$S$2,-S3,R3)</f>
        <v>49.596030664475393</v>
      </c>
    </row>
    <row r="4" spans="1:20" x14ac:dyDescent="0.35">
      <c r="A4" t="str">
        <v>Construction</v>
      </c>
      <c r="D4" t="s">
        <v>56</v>
      </c>
      <c r="E4" s="2">
        <f>AVERAGEIFS('Data (Career)'!F:F,'Data (Career)'!B:B,D4,'Data (Career)'!A:A,$B$15)</f>
        <v>90040.666666666672</v>
      </c>
      <c r="F4" s="2">
        <f t="shared" ref="F4:F12" si="0">IF(D4=$B$3,E4,0)</f>
        <v>0</v>
      </c>
      <c r="H4" t="s">
        <v>58</v>
      </c>
      <c r="I4" s="1">
        <f>SUMIFS('Data (Career)'!E:E,'Data (Career)'!B:B,H4,'Data (Career)'!A:A,$B$15)</f>
        <v>22035033</v>
      </c>
      <c r="K4">
        <v>2018</v>
      </c>
      <c r="L4" s="2">
        <f>AVERAGEIFS('Data (Career)'!F:F,'Data (Career)'!B:B,$B$3,'Data (Career)'!A:A,K4)</f>
        <v>66836.25</v>
      </c>
      <c r="M4" s="1">
        <f>SUMIFS('Data (Career)'!E:E,'Data (Career)'!B:B,'Data Prep'!$B$3,'Data (Career)'!A:A,'Data Prep'!K4)</f>
        <v>20594171</v>
      </c>
      <c r="O4" t="str">
        <v>Arizona</v>
      </c>
      <c r="P4" s="1">
        <f>SUMIFS('Data (Career)'!E:E,'Data (Career)'!B:B,'Data Prep'!$B$3,'Data (Career)'!A:A,'Data Prep'!$B$15,'Data (Career)'!C:C,'Data Prep'!O4)</f>
        <v>431379</v>
      </c>
      <c r="Q4" vm="2">
        <v>7171646</v>
      </c>
      <c r="R4" s="1">
        <f t="shared" ref="R4:R50" si="1">P4/Q4*1000</f>
        <v>60.150626508893495</v>
      </c>
      <c r="S4" s="1">
        <f>AVERAGEIFS('Data (Career)'!F:F,'Data (Career)'!B:B,'Data Prep'!$B$3,'Data (Career)'!A:A,'Data Prep'!$B$15,'Data (Career)'!C:C,'Data Prep'!O4)</f>
        <v>63180</v>
      </c>
      <c r="T4" s="13">
        <f t="shared" ref="T4:T50" si="2">IF($T$2=$S$2,-S4,R4)</f>
        <v>60.150626508893495</v>
      </c>
    </row>
    <row r="5" spans="1:20" x14ac:dyDescent="0.35">
      <c r="A5" t="str">
        <v>Manufacturing</v>
      </c>
      <c r="D5" t="s">
        <v>57</v>
      </c>
      <c r="E5" s="2">
        <f>AVERAGEIFS('Data (Career)'!F:F,'Data (Career)'!B:B,D5,'Data (Career)'!A:A,$B$15)</f>
        <v>74713.0625</v>
      </c>
      <c r="F5" s="2">
        <f t="shared" si="0"/>
        <v>74713.0625</v>
      </c>
      <c r="H5" t="s">
        <v>57</v>
      </c>
      <c r="I5" s="1">
        <f>SUMIFS('Data (Career)'!E:E,'Data (Career)'!B:B,H5,'Data (Career)'!A:A,$B$15)</f>
        <v>20065896</v>
      </c>
      <c r="K5">
        <v>2019</v>
      </c>
      <c r="L5" s="2">
        <f>AVERAGEIFS('Data (Career)'!F:F,'Data (Career)'!B:B,$B$3,'Data (Career)'!A:A,K5)</f>
        <v>69592.166666666672</v>
      </c>
      <c r="M5" s="1">
        <f>SUMIFS('Data (Career)'!E:E,'Data (Career)'!B:B,'Data Prep'!$B$3,'Data (Career)'!A:A,'Data Prep'!K5)</f>
        <v>20961286</v>
      </c>
      <c r="O5" t="str">
        <v>Arkansas</v>
      </c>
      <c r="P5" s="1">
        <f>SUMIFS('Data (Career)'!E:E,'Data (Career)'!B:B,'Data Prep'!$B$3,'Data (Career)'!A:A,'Data Prep'!$B$15,'Data (Career)'!C:C,'Data Prep'!O5)</f>
        <v>139300</v>
      </c>
      <c r="Q5" vm="3">
        <v>3013825</v>
      </c>
      <c r="R5" s="1">
        <f t="shared" si="1"/>
        <v>46.220334624604945</v>
      </c>
      <c r="S5" s="1">
        <f>AVERAGEIFS('Data (Career)'!F:F,'Data (Career)'!B:B,'Data Prep'!$B$3,'Data (Career)'!A:A,'Data Prep'!$B$15,'Data (Career)'!C:C,'Data Prep'!O5)</f>
        <v>68067</v>
      </c>
      <c r="T5" s="13">
        <f t="shared" si="2"/>
        <v>46.220334624604945</v>
      </c>
    </row>
    <row r="6" spans="1:20" x14ac:dyDescent="0.35">
      <c r="A6" t="str">
        <v>Trade &amp; Transportation</v>
      </c>
      <c r="D6" t="s">
        <v>52</v>
      </c>
      <c r="E6" s="2">
        <f>AVERAGEIFS('Data (Career)'!F:F,'Data (Career)'!B:B,D6,'Data (Career)'!A:A,$B$15)</f>
        <v>68427.875</v>
      </c>
      <c r="F6" s="2">
        <f t="shared" si="0"/>
        <v>0</v>
      </c>
      <c r="H6" t="s">
        <v>59</v>
      </c>
      <c r="I6" s="1">
        <f>SUMIFS('Data (Career)'!E:E,'Data (Career)'!B:B,H6,'Data (Career)'!A:A,$B$15)</f>
        <v>12649500</v>
      </c>
      <c r="K6">
        <v>2020</v>
      </c>
      <c r="L6" s="2">
        <f>AVERAGEIFS('Data (Career)'!F:F,'Data (Career)'!B:B,$B$3,'Data (Career)'!A:A,K6)</f>
        <v>74713.0625</v>
      </c>
      <c r="M6" s="1">
        <f>SUMIFS('Data (Career)'!E:E,'Data (Career)'!B:B,'Data Prep'!$B$3,'Data (Career)'!A:A,'Data Prep'!K6)</f>
        <v>20065896</v>
      </c>
      <c r="O6" t="str">
        <v>California</v>
      </c>
      <c r="P6" s="1">
        <f>SUMIFS('Data (Career)'!E:E,'Data (Career)'!B:B,'Data Prep'!$B$3,'Data (Career)'!A:A,'Data Prep'!$B$15,'Data (Career)'!C:C,'Data Prep'!O6)</f>
        <v>2600604</v>
      </c>
      <c r="Q6" vm="4">
        <v>39557045</v>
      </c>
      <c r="R6" s="1">
        <f t="shared" si="1"/>
        <v>65.74313121720796</v>
      </c>
      <c r="S6" s="1">
        <f>AVERAGEIFS('Data (Career)'!F:F,'Data (Career)'!B:B,'Data Prep'!$B$3,'Data (Career)'!A:A,'Data Prep'!$B$15,'Data (Career)'!C:C,'Data Prep'!O6)</f>
        <v>106486</v>
      </c>
      <c r="T6" s="13">
        <f t="shared" si="2"/>
        <v>65.74313121720796</v>
      </c>
    </row>
    <row r="7" spans="1:20" x14ac:dyDescent="0.35">
      <c r="A7" t="str">
        <v>Information</v>
      </c>
      <c r="D7" t="s">
        <v>51</v>
      </c>
      <c r="E7" s="2">
        <f>AVERAGEIFS('Data (Career)'!F:F,'Data (Career)'!B:B,D7,'Data (Career)'!A:A,$B$15)</f>
        <v>63896.895833333336</v>
      </c>
      <c r="F7" s="2">
        <f t="shared" si="0"/>
        <v>0</v>
      </c>
      <c r="H7" t="s">
        <v>52</v>
      </c>
      <c r="I7" s="1">
        <f>SUMIFS('Data (Career)'!E:E,'Data (Career)'!B:B,H7,'Data (Career)'!A:A,$B$15)</f>
        <v>12058694</v>
      </c>
      <c r="O7" t="str">
        <v>Colorado</v>
      </c>
      <c r="P7" s="1">
        <f>SUMIFS('Data (Career)'!E:E,'Data (Career)'!B:B,'Data Prep'!$B$3,'Data (Career)'!A:A,'Data Prep'!$B$15,'Data (Career)'!C:C,'Data Prep'!O7)</f>
        <v>430367</v>
      </c>
      <c r="Q7" vm="5">
        <v>5695564</v>
      </c>
      <c r="R7" s="1">
        <f t="shared" si="1"/>
        <v>75.561788086307175</v>
      </c>
      <c r="S7" s="1">
        <f>AVERAGEIFS('Data (Career)'!F:F,'Data (Career)'!B:B,'Data Prep'!$B$3,'Data (Career)'!A:A,'Data Prep'!$B$15,'Data (Career)'!C:C,'Data Prep'!O7)</f>
        <v>90744</v>
      </c>
      <c r="T7" s="13">
        <f t="shared" si="2"/>
        <v>75.561788086307175</v>
      </c>
    </row>
    <row r="8" spans="1:20" x14ac:dyDescent="0.35">
      <c r="A8" t="str">
        <v>Finance</v>
      </c>
      <c r="D8" t="s">
        <v>55</v>
      </c>
      <c r="E8" s="2">
        <f>AVERAGEIFS('Data (Career)'!F:F,'Data (Career)'!B:B,D8,'Data (Career)'!A:A,$B$15)</f>
        <v>55605.9375</v>
      </c>
      <c r="F8" s="2">
        <f t="shared" si="0"/>
        <v>0</v>
      </c>
      <c r="H8" t="s">
        <v>56</v>
      </c>
      <c r="I8" s="1">
        <f>SUMIFS('Data (Career)'!E:E,'Data (Career)'!B:B,H8,'Data (Career)'!A:A,$B$15)</f>
        <v>8142043</v>
      </c>
      <c r="O8" t="str">
        <v>Connecticut</v>
      </c>
      <c r="P8" s="1">
        <f>SUMIFS('Data (Career)'!E:E,'Data (Career)'!B:B,'Data Prep'!$B$3,'Data (Career)'!A:A,'Data Prep'!$B$15,'Data (Career)'!C:C,'Data Prep'!O8)</f>
        <v>206629</v>
      </c>
      <c r="Q8" vm="6">
        <v>3572665</v>
      </c>
      <c r="R8" s="1">
        <f t="shared" si="1"/>
        <v>57.836097143169034</v>
      </c>
      <c r="S8" s="1">
        <f>AVERAGEIFS('Data (Career)'!F:F,'Data (Career)'!B:B,'Data Prep'!$B$3,'Data (Career)'!A:A,'Data Prep'!$B$15,'Data (Career)'!C:C,'Data Prep'!O8)</f>
        <v>95714</v>
      </c>
      <c r="T8" s="13">
        <f t="shared" si="2"/>
        <v>57.836097143169034</v>
      </c>
    </row>
    <row r="9" spans="1:20" x14ac:dyDescent="0.35">
      <c r="A9" t="str">
        <v>Business Services</v>
      </c>
      <c r="D9" t="s">
        <v>58</v>
      </c>
      <c r="E9" s="2">
        <f>AVERAGEIFS('Data (Career)'!F:F,'Data (Career)'!B:B,D9,'Data (Career)'!A:A,$B$15)</f>
        <v>53607.208333333336</v>
      </c>
      <c r="F9" s="2">
        <f t="shared" si="0"/>
        <v>0</v>
      </c>
      <c r="H9" t="s">
        <v>51</v>
      </c>
      <c r="I9" s="1">
        <f>SUMIFS('Data (Career)'!E:E,'Data (Career)'!B:B,H9,'Data (Career)'!A:A,$B$15)</f>
        <v>7136444</v>
      </c>
      <c r="O9" t="str">
        <v>Delaware</v>
      </c>
      <c r="P9" s="1">
        <f>SUMIFS('Data (Career)'!E:E,'Data (Career)'!B:B,'Data Prep'!$B$3,'Data (Career)'!A:A,'Data Prep'!$B$15,'Data (Career)'!C:C,'Data Prep'!O9)</f>
        <v>61669</v>
      </c>
      <c r="Q9" vm="7">
        <v>967171</v>
      </c>
      <c r="R9" s="1">
        <f t="shared" si="1"/>
        <v>63.762250935977193</v>
      </c>
      <c r="S9" s="1">
        <f>AVERAGEIFS('Data (Career)'!F:F,'Data (Career)'!B:B,'Data Prep'!$B$3,'Data (Career)'!A:A,'Data Prep'!$B$15,'Data (Career)'!C:C,'Data Prep'!O9)</f>
        <v>85651</v>
      </c>
      <c r="T9" s="13">
        <f t="shared" si="2"/>
        <v>63.762250935977193</v>
      </c>
    </row>
    <row r="10" spans="1:20" x14ac:dyDescent="0.35">
      <c r="A10" t="str">
        <v>Education &amp; Health</v>
      </c>
      <c r="D10" t="s">
        <v>54</v>
      </c>
      <c r="E10" s="2">
        <f>AVERAGEIFS('Data (Career)'!F:F,'Data (Career)'!B:B,D10,'Data (Career)'!A:A,$B$15)</f>
        <v>49366.8125</v>
      </c>
      <c r="F10" s="2">
        <f t="shared" si="0"/>
        <v>0</v>
      </c>
      <c r="H10" t="s">
        <v>60</v>
      </c>
      <c r="I10" s="1">
        <f>SUMIFS('Data (Career)'!E:E,'Data (Career)'!B:B,H10,'Data (Career)'!A:A,$B$15)</f>
        <v>3843699</v>
      </c>
      <c r="O10" t="str">
        <v>Florida</v>
      </c>
      <c r="P10" s="1">
        <f>SUMIFS('Data (Career)'!E:E,'Data (Career)'!B:B,'Data Prep'!$B$3,'Data (Career)'!A:A,'Data Prep'!$B$15,'Data (Career)'!C:C,'Data Prep'!O10)</f>
        <v>1358317</v>
      </c>
      <c r="Q10" vm="8">
        <v>21670000</v>
      </c>
      <c r="R10" s="1">
        <f t="shared" si="1"/>
        <v>62.68191047531149</v>
      </c>
      <c r="S10" s="1">
        <f>AVERAGEIFS('Data (Career)'!F:F,'Data (Career)'!B:B,'Data Prep'!$B$3,'Data (Career)'!A:A,'Data Prep'!$B$15,'Data (Career)'!C:C,'Data Prep'!O10)</f>
        <v>68223</v>
      </c>
      <c r="T10" s="13">
        <f t="shared" si="2"/>
        <v>62.68191047531149</v>
      </c>
    </row>
    <row r="11" spans="1:20" x14ac:dyDescent="0.35">
      <c r="A11" t="str">
        <v>Leisure &amp; Hospitality</v>
      </c>
      <c r="D11" t="s">
        <v>60</v>
      </c>
      <c r="E11" s="2">
        <f>AVERAGEIFS('Data (Career)'!F:F,'Data (Career)'!B:B,D11,'Data (Career)'!A:A,$B$15)</f>
        <v>40790.1875</v>
      </c>
      <c r="F11" s="2">
        <f t="shared" si="0"/>
        <v>0</v>
      </c>
      <c r="H11" t="s">
        <v>53</v>
      </c>
      <c r="I11" s="1">
        <f>SUMIFS('Data (Career)'!E:E,'Data (Career)'!B:B,H11,'Data (Career)'!A:A,$B$15)</f>
        <v>2677815</v>
      </c>
      <c r="O11" t="str">
        <v>Georgia</v>
      </c>
      <c r="P11" s="1">
        <f>SUMIFS('Data (Career)'!E:E,'Data (Career)'!B:B,'Data Prep'!$B$3,'Data (Career)'!A:A,'Data Prep'!$B$15,'Data (Career)'!C:C,'Data Prep'!O11)</f>
        <v>692452</v>
      </c>
      <c r="Q11" vm="9">
        <v>10519475</v>
      </c>
      <c r="R11" s="1">
        <f t="shared" si="1"/>
        <v>65.825718488802906</v>
      </c>
      <c r="S11" s="1">
        <f>AVERAGEIFS('Data (Career)'!F:F,'Data (Career)'!B:B,'Data Prep'!$B$3,'Data (Career)'!A:A,'Data Prep'!$B$15,'Data (Career)'!C:C,'Data Prep'!O11)</f>
        <v>76331</v>
      </c>
      <c r="T11" s="13">
        <f t="shared" si="2"/>
        <v>65.825718488802906</v>
      </c>
    </row>
    <row r="12" spans="1:20" x14ac:dyDescent="0.35">
      <c r="A12" t="str">
        <v>Other Services</v>
      </c>
      <c r="D12" t="s">
        <v>59</v>
      </c>
      <c r="E12" s="2">
        <f>AVERAGEIFS('Data (Career)'!F:F,'Data (Career)'!B:B,D12,'Data (Career)'!A:A,$B$15)</f>
        <v>23286.416666666668</v>
      </c>
      <c r="F12" s="2">
        <f t="shared" si="0"/>
        <v>0</v>
      </c>
      <c r="H12" t="s">
        <v>55</v>
      </c>
      <c r="I12" s="1">
        <f>SUMIFS('Data (Career)'!E:E,'Data (Career)'!B:B,H12,'Data (Career)'!A:A,$B$15)</f>
        <v>1762873</v>
      </c>
      <c r="O12" t="str">
        <v>Idaho</v>
      </c>
      <c r="P12" s="1">
        <f>SUMIFS('Data (Career)'!E:E,'Data (Career)'!B:B,'Data Prep'!$B$3,'Data (Career)'!A:A,'Data Prep'!$B$15,'Data (Career)'!C:C,'Data Prep'!O12)</f>
        <v>97097</v>
      </c>
      <c r="Q12" vm="10">
        <v>1754208</v>
      </c>
      <c r="R12" s="1">
        <f t="shared" si="1"/>
        <v>55.350904795782483</v>
      </c>
      <c r="S12" s="1">
        <f>AVERAGEIFS('Data (Career)'!F:F,'Data (Career)'!B:B,'Data Prep'!$B$3,'Data (Career)'!A:A,'Data Prep'!$B$15,'Data (Career)'!C:C,'Data Prep'!O12)</f>
        <v>59743</v>
      </c>
      <c r="T12" s="13">
        <f t="shared" si="2"/>
        <v>55.350904795782483</v>
      </c>
    </row>
    <row r="13" spans="1:20" x14ac:dyDescent="0.35">
      <c r="O13" t="str">
        <v>Illinois</v>
      </c>
      <c r="P13" s="1">
        <f>SUMIFS('Data (Career)'!E:E,'Data (Career)'!B:B,'Data Prep'!$B$3,'Data (Career)'!A:A,'Data Prep'!$B$15,'Data (Career)'!C:C,'Data Prep'!O13)</f>
        <v>892150</v>
      </c>
      <c r="Q13" vm="11">
        <v>12741080</v>
      </c>
      <c r="R13" s="1">
        <f t="shared" si="1"/>
        <v>70.021536635826791</v>
      </c>
      <c r="S13" s="1">
        <f>AVERAGEIFS('Data (Career)'!F:F,'Data (Career)'!B:B,'Data Prep'!$B$3,'Data (Career)'!A:A,'Data Prep'!$B$15,'Data (Career)'!C:C,'Data Prep'!O13)</f>
        <v>83889</v>
      </c>
      <c r="T13" s="13">
        <f t="shared" si="2"/>
        <v>70.021536635826791</v>
      </c>
    </row>
    <row r="14" spans="1:20" x14ac:dyDescent="0.35">
      <c r="A14" s="8" t="s">
        <v>66</v>
      </c>
      <c r="B14" s="9"/>
      <c r="O14" t="str">
        <v>Indiana</v>
      </c>
      <c r="P14" s="1">
        <f>SUMIFS('Data (Career)'!E:E,'Data (Career)'!B:B,'Data Prep'!$B$3,'Data (Career)'!A:A,'Data Prep'!$B$15,'Data (Career)'!C:C,'Data Prep'!O14)</f>
        <v>326745</v>
      </c>
      <c r="Q14" vm="12">
        <v>6691878</v>
      </c>
      <c r="R14" s="1">
        <f t="shared" si="1"/>
        <v>48.827100553835557</v>
      </c>
      <c r="S14" s="1">
        <f>AVERAGEIFS('Data (Career)'!F:F,'Data (Career)'!B:B,'Data Prep'!$B$3,'Data (Career)'!A:A,'Data Prep'!$B$15,'Data (Career)'!C:C,'Data Prep'!O14)</f>
        <v>58578</v>
      </c>
      <c r="T14" s="13">
        <f t="shared" si="2"/>
        <v>48.827100553835557</v>
      </c>
    </row>
    <row r="15" spans="1:20" x14ac:dyDescent="0.35">
      <c r="A15" s="5" t="s">
        <v>67</v>
      </c>
      <c r="B15" s="4">
        <v>2020</v>
      </c>
      <c r="D15" t="str">
        <f>INDEX(D3:D12,1)</f>
        <v>Information</v>
      </c>
      <c r="H15" s="10" t="s">
        <v>71</v>
      </c>
      <c r="I15" s="11"/>
      <c r="O15" t="str">
        <v>Iowa</v>
      </c>
      <c r="P15" s="1">
        <f>SUMIFS('Data (Career)'!E:E,'Data (Career)'!B:B,'Data Prep'!$B$3,'Data (Career)'!A:A,'Data Prep'!$B$15,'Data (Career)'!C:C,'Data Prep'!O15)</f>
        <v>134822</v>
      </c>
      <c r="Q15" vm="13">
        <v>3156145</v>
      </c>
      <c r="R15" s="1">
        <f t="shared" si="1"/>
        <v>42.717302278570855</v>
      </c>
      <c r="S15" s="1">
        <f>AVERAGEIFS('Data (Career)'!F:F,'Data (Career)'!B:B,'Data Prep'!$B$3,'Data (Career)'!A:A,'Data Prep'!$B$15,'Data (Career)'!C:C,'Data Prep'!O15)</f>
        <v>61793</v>
      </c>
      <c r="T15" s="13">
        <f t="shared" si="2"/>
        <v>42.717302278570855</v>
      </c>
    </row>
    <row r="16" spans="1:20" x14ac:dyDescent="0.35">
      <c r="H16" s="6" t="s">
        <v>49</v>
      </c>
      <c r="I16" s="6" t="s">
        <v>62</v>
      </c>
      <c r="O16" t="str">
        <v>Kansas</v>
      </c>
      <c r="P16" s="1">
        <f>SUMIFS('Data (Career)'!E:E,'Data (Career)'!B:B,'Data Prep'!$B$3,'Data (Career)'!A:A,'Data Prep'!$B$15,'Data (Career)'!C:C,'Data Prep'!O16)</f>
        <v>168813</v>
      </c>
      <c r="Q16" vm="14">
        <v>2911505</v>
      </c>
      <c r="R16" s="1">
        <f t="shared" si="1"/>
        <v>57.981353286358775</v>
      </c>
      <c r="S16" s="1">
        <f>AVERAGEIFS('Data (Career)'!F:F,'Data (Career)'!B:B,'Data Prep'!$B$3,'Data (Career)'!A:A,'Data Prep'!$B$15,'Data (Career)'!C:C,'Data Prep'!O16)</f>
        <v>69538</v>
      </c>
      <c r="T16" s="13">
        <f t="shared" si="2"/>
        <v>57.981353286358775</v>
      </c>
    </row>
    <row r="17" spans="1:20" x14ac:dyDescent="0.35">
      <c r="A17" s="8" t="s">
        <v>79</v>
      </c>
      <c r="B17" s="8"/>
      <c r="H17" t="str">
        <f>B3</f>
        <v>Business Services</v>
      </c>
      <c r="I17" s="1">
        <f>VLOOKUP(B3,H3:I12,2,0)</f>
        <v>20065896</v>
      </c>
      <c r="O17" t="str">
        <v>Kentucky</v>
      </c>
      <c r="P17" s="1">
        <f>SUMIFS('Data (Career)'!E:E,'Data (Career)'!B:B,'Data Prep'!$B$3,'Data (Career)'!A:A,'Data Prep'!$B$15,'Data (Career)'!C:C,'Data Prep'!O17)</f>
        <v>207575</v>
      </c>
      <c r="Q17" vm="15">
        <v>4468402</v>
      </c>
      <c r="R17" s="1">
        <f t="shared" si="1"/>
        <v>46.4539672124397</v>
      </c>
      <c r="S17" s="1">
        <f>AVERAGEIFS('Data (Career)'!F:F,'Data (Career)'!B:B,'Data Prep'!$B$3,'Data (Career)'!A:A,'Data Prep'!$B$15,'Data (Career)'!C:C,'Data Prep'!O17)</f>
        <v>55987</v>
      </c>
      <c r="T17" s="13">
        <f t="shared" si="2"/>
        <v>46.4539672124397</v>
      </c>
    </row>
    <row r="18" spans="1:20" x14ac:dyDescent="0.35">
      <c r="A18" s="5" t="s">
        <v>80</v>
      </c>
      <c r="B18" t="str">
        <f>IF(Dashboard!A2=1,'Data Prep'!S2,'Data Prep'!R2)</f>
        <v>Employees Per 1000 Capita</v>
      </c>
      <c r="H18" t="s">
        <v>72</v>
      </c>
      <c r="I18" s="1">
        <f>SUM(I3:I12)-I17</f>
        <v>96583443</v>
      </c>
      <c r="O18" t="str">
        <v>Louisiana</v>
      </c>
      <c r="P18" s="1">
        <f>SUMIFS('Data (Career)'!E:E,'Data (Career)'!B:B,'Data Prep'!$B$3,'Data (Career)'!A:A,'Data Prep'!$B$15,'Data (Career)'!C:C,'Data Prep'!O18)</f>
        <v>204729</v>
      </c>
      <c r="Q18" vm="16">
        <v>4659978</v>
      </c>
      <c r="R18" s="1">
        <f t="shared" si="1"/>
        <v>43.933469213803157</v>
      </c>
      <c r="S18" s="1">
        <f>AVERAGEIFS('Data (Career)'!F:F,'Data (Career)'!B:B,'Data Prep'!$B$3,'Data (Career)'!A:A,'Data Prep'!$B$15,'Data (Career)'!C:C,'Data Prep'!O18)</f>
        <v>60136</v>
      </c>
      <c r="T18" s="13">
        <f t="shared" si="2"/>
        <v>43.933469213803157</v>
      </c>
    </row>
    <row r="19" spans="1:20" x14ac:dyDescent="0.35">
      <c r="O19" t="str">
        <v>Maine</v>
      </c>
      <c r="P19" s="1">
        <f>SUMIFS('Data (Career)'!E:E,'Data (Career)'!B:B,'Data Prep'!$B$3,'Data (Career)'!A:A,'Data Prep'!$B$15,'Data (Career)'!C:C,'Data Prep'!O19)</f>
        <v>68952</v>
      </c>
      <c r="Q19" vm="17">
        <v>1338404</v>
      </c>
      <c r="R19" s="1">
        <f t="shared" si="1"/>
        <v>51.518076754104143</v>
      </c>
      <c r="S19" s="1">
        <f>AVERAGEIFS('Data (Career)'!F:F,'Data (Career)'!B:B,'Data Prep'!$B$3,'Data (Career)'!A:A,'Data Prep'!$B$15,'Data (Career)'!C:C,'Data Prep'!O19)</f>
        <v>66178</v>
      </c>
      <c r="T19" s="13">
        <f t="shared" si="2"/>
        <v>51.518076754104143</v>
      </c>
    </row>
    <row r="20" spans="1:20" x14ac:dyDescent="0.35">
      <c r="H20" s="5" t="s">
        <v>81</v>
      </c>
      <c r="I20" s="15">
        <f>I17/I18</f>
        <v>0.20775709973395751</v>
      </c>
      <c r="O20" t="str">
        <v>Maryland</v>
      </c>
      <c r="P20" s="1">
        <f>SUMIFS('Data (Career)'!E:E,'Data (Career)'!B:B,'Data Prep'!$B$3,'Data (Career)'!A:A,'Data Prep'!$B$15,'Data (Career)'!C:C,'Data Prep'!O20)</f>
        <v>441860</v>
      </c>
      <c r="Q20" vm="18">
        <v>6042718</v>
      </c>
      <c r="R20" s="1">
        <f t="shared" si="1"/>
        <v>73.122723913311859</v>
      </c>
      <c r="S20" s="1">
        <f>AVERAGEIFS('Data (Career)'!F:F,'Data (Career)'!B:B,'Data Prep'!$B$3,'Data (Career)'!A:A,'Data Prep'!$B$15,'Data (Career)'!C:C,'Data Prep'!O20)</f>
        <v>88391</v>
      </c>
      <c r="T20" s="13">
        <f t="shared" si="2"/>
        <v>73.122723913311859</v>
      </c>
    </row>
    <row r="21" spans="1:20" x14ac:dyDescent="0.35">
      <c r="O21" t="str">
        <v>Massachusetts</v>
      </c>
      <c r="P21" s="1">
        <f>SUMIFS('Data (Career)'!E:E,'Data (Career)'!B:B,'Data Prep'!$B$3,'Data (Career)'!A:A,'Data Prep'!$B$15,'Data (Career)'!C:C,'Data Prep'!O21)</f>
        <v>583792</v>
      </c>
      <c r="Q21" vm="19">
        <v>6902149</v>
      </c>
      <c r="R21" s="1">
        <f t="shared" si="1"/>
        <v>84.581193480465288</v>
      </c>
      <c r="S21" s="1">
        <f>AVERAGEIFS('Data (Career)'!F:F,'Data (Career)'!B:B,'Data Prep'!$B$3,'Data (Career)'!A:A,'Data Prep'!$B$15,'Data (Career)'!C:C,'Data Prep'!O21)</f>
        <v>124638</v>
      </c>
      <c r="T21" s="13">
        <f t="shared" si="2"/>
        <v>84.581193480465288</v>
      </c>
    </row>
    <row r="22" spans="1:20" x14ac:dyDescent="0.35">
      <c r="O22" t="str">
        <v>Michigan</v>
      </c>
      <c r="P22" s="1">
        <f>SUMIFS('Data (Career)'!E:E,'Data (Career)'!B:B,'Data Prep'!$B$3,'Data (Career)'!A:A,'Data Prep'!$B$15,'Data (Career)'!C:C,'Data Prep'!O22)</f>
        <v>599657</v>
      </c>
      <c r="Q22" vm="20">
        <v>9995915</v>
      </c>
      <c r="R22" s="1">
        <f t="shared" si="1"/>
        <v>59.990205999150653</v>
      </c>
      <c r="S22" s="1">
        <f>AVERAGEIFS('Data (Career)'!F:F,'Data (Career)'!B:B,'Data Prep'!$B$3,'Data (Career)'!A:A,'Data Prep'!$B$15,'Data (Career)'!C:C,'Data Prep'!O22)</f>
        <v>76432</v>
      </c>
      <c r="T22" s="13">
        <f t="shared" si="2"/>
        <v>59.990205999150653</v>
      </c>
    </row>
    <row r="23" spans="1:20" x14ac:dyDescent="0.35">
      <c r="O23" t="str">
        <v>Minnesota</v>
      </c>
      <c r="P23" s="1">
        <f>SUMIFS('Data (Career)'!E:E,'Data (Career)'!B:B,'Data Prep'!$B$3,'Data (Career)'!A:A,'Data Prep'!$B$15,'Data (Career)'!C:C,'Data Prep'!O23)</f>
        <v>361183</v>
      </c>
      <c r="Q23" vm="21">
        <v>5611179</v>
      </c>
      <c r="R23" s="1">
        <f t="shared" si="1"/>
        <v>64.368468730011998</v>
      </c>
      <c r="S23" s="1">
        <f>AVERAGEIFS('Data (Career)'!F:F,'Data (Career)'!B:B,'Data Prep'!$B$3,'Data (Career)'!A:A,'Data Prep'!$B$15,'Data (Career)'!C:C,'Data Prep'!O23)</f>
        <v>91033</v>
      </c>
      <c r="T23" s="13">
        <f t="shared" si="2"/>
        <v>64.368468730011998</v>
      </c>
    </row>
    <row r="24" spans="1:20" x14ac:dyDescent="0.35">
      <c r="O24" t="str">
        <v>Mississippi</v>
      </c>
      <c r="P24" s="1">
        <f>SUMIFS('Data (Career)'!E:E,'Data (Career)'!B:B,'Data Prep'!$B$3,'Data (Career)'!A:A,'Data Prep'!$B$15,'Data (Career)'!C:C,'Data Prep'!O24)</f>
        <v>107758</v>
      </c>
      <c r="Q24" vm="22">
        <v>2963914</v>
      </c>
      <c r="R24" s="1">
        <f t="shared" si="1"/>
        <v>36.356655422525755</v>
      </c>
      <c r="S24" s="1">
        <f>AVERAGEIFS('Data (Career)'!F:F,'Data (Career)'!B:B,'Data Prep'!$B$3,'Data (Career)'!A:A,'Data Prep'!$B$15,'Data (Career)'!C:C,'Data Prep'!O24)</f>
        <v>45573</v>
      </c>
      <c r="T24" s="13">
        <f t="shared" si="2"/>
        <v>36.356655422525755</v>
      </c>
    </row>
    <row r="25" spans="1:20" x14ac:dyDescent="0.35">
      <c r="O25" t="str">
        <v>Missouri</v>
      </c>
      <c r="P25" s="1">
        <f>SUMIFS('Data (Career)'!E:E,'Data (Career)'!B:B,'Data Prep'!$B$3,'Data (Career)'!A:A,'Data Prep'!$B$15,'Data (Career)'!C:C,'Data Prep'!O25)</f>
        <v>365657</v>
      </c>
      <c r="Q25" vm="23">
        <v>6126452</v>
      </c>
      <c r="R25" s="1">
        <f t="shared" si="1"/>
        <v>59.684953052762026</v>
      </c>
      <c r="S25" s="1">
        <f>AVERAGEIFS('Data (Career)'!F:F,'Data (Career)'!B:B,'Data Prep'!$B$3,'Data (Career)'!A:A,'Data Prep'!$B$15,'Data (Career)'!C:C,'Data Prep'!O25)</f>
        <v>72666</v>
      </c>
      <c r="T25" s="13">
        <f t="shared" si="2"/>
        <v>59.684953052762026</v>
      </c>
    </row>
    <row r="26" spans="1:20" x14ac:dyDescent="0.35">
      <c r="O26" t="str">
        <v>Montana</v>
      </c>
      <c r="P26" s="1">
        <f>SUMIFS('Data (Career)'!E:E,'Data (Career)'!B:B,'Data Prep'!$B$3,'Data (Career)'!A:A,'Data Prep'!$B$15,'Data (Career)'!C:C,'Data Prep'!O26)</f>
        <v>43549</v>
      </c>
      <c r="Q26" vm="24">
        <v>1062305</v>
      </c>
      <c r="R26" s="1">
        <f t="shared" si="1"/>
        <v>40.994817872456586</v>
      </c>
      <c r="S26" s="1">
        <f>AVERAGEIFS('Data (Career)'!F:F,'Data (Career)'!B:B,'Data Prep'!$B$3,'Data (Career)'!A:A,'Data Prep'!$B$15,'Data (Career)'!C:C,'Data Prep'!O26)</f>
        <v>59785</v>
      </c>
      <c r="T26" s="13">
        <f t="shared" si="2"/>
        <v>40.994817872456586</v>
      </c>
    </row>
    <row r="27" spans="1:20" x14ac:dyDescent="0.35">
      <c r="O27" t="str">
        <v>Nebraska</v>
      </c>
      <c r="P27" s="1">
        <f>SUMIFS('Data (Career)'!E:E,'Data (Career)'!B:B,'Data Prep'!$B$3,'Data (Career)'!A:A,'Data Prep'!$B$15,'Data (Career)'!C:C,'Data Prep'!O27)</f>
        <v>117288</v>
      </c>
      <c r="Q27" vm="25">
        <v>1929268</v>
      </c>
      <c r="R27" s="1">
        <f t="shared" si="1"/>
        <v>60.79404209264861</v>
      </c>
      <c r="S27" s="1">
        <f>AVERAGEIFS('Data (Career)'!F:F,'Data (Career)'!B:B,'Data Prep'!$B$3,'Data (Career)'!A:A,'Data Prep'!$B$15,'Data (Career)'!C:C,'Data Prep'!O27)</f>
        <v>65292</v>
      </c>
      <c r="T27" s="13">
        <f t="shared" si="2"/>
        <v>60.79404209264861</v>
      </c>
    </row>
    <row r="28" spans="1:20" x14ac:dyDescent="0.35">
      <c r="O28" t="str">
        <v>Nevada</v>
      </c>
      <c r="P28" s="1">
        <f>SUMIFS('Data (Career)'!E:E,'Data (Career)'!B:B,'Data Prep'!$B$3,'Data (Career)'!A:A,'Data Prep'!$B$15,'Data (Career)'!C:C,'Data Prep'!O28)</f>
        <v>179092</v>
      </c>
      <c r="Q28" vm="26">
        <v>3034392</v>
      </c>
      <c r="R28" s="1">
        <f t="shared" si="1"/>
        <v>59.020719801528607</v>
      </c>
      <c r="S28" s="1">
        <f>AVERAGEIFS('Data (Career)'!F:F,'Data (Career)'!B:B,'Data Prep'!$B$3,'Data (Career)'!A:A,'Data Prep'!$B$15,'Data (Career)'!C:C,'Data Prep'!O28)</f>
        <v>67081</v>
      </c>
      <c r="T28" s="13">
        <f t="shared" si="2"/>
        <v>59.020719801528607</v>
      </c>
    </row>
    <row r="29" spans="1:20" x14ac:dyDescent="0.35">
      <c r="O29" t="str">
        <v>New Hampshire</v>
      </c>
      <c r="P29" s="1">
        <f>SUMIFS('Data (Career)'!E:E,'Data (Career)'!B:B,'Data Prep'!$B$3,'Data (Career)'!A:A,'Data Prep'!$B$15,'Data (Career)'!C:C,'Data Prep'!O29)</f>
        <v>81639</v>
      </c>
      <c r="Q29" vm="27">
        <v>1356458</v>
      </c>
      <c r="R29" s="1">
        <f t="shared" si="1"/>
        <v>60.185424097170717</v>
      </c>
      <c r="S29" s="1">
        <f>AVERAGEIFS('Data (Career)'!F:F,'Data (Career)'!B:B,'Data Prep'!$B$3,'Data (Career)'!A:A,'Data Prep'!$B$15,'Data (Career)'!C:C,'Data Prep'!O29)</f>
        <v>88167</v>
      </c>
      <c r="T29" s="13">
        <f t="shared" si="2"/>
        <v>60.185424097170717</v>
      </c>
    </row>
    <row r="30" spans="1:20" x14ac:dyDescent="0.35">
      <c r="O30" t="str">
        <v>New Jersey</v>
      </c>
      <c r="P30" s="1">
        <f>SUMIFS('Data (Career)'!E:E,'Data (Career)'!B:B,'Data Prep'!$B$3,'Data (Career)'!A:A,'Data Prep'!$B$15,'Data (Career)'!C:C,'Data Prep'!O30)</f>
        <v>643507</v>
      </c>
      <c r="Q30" vm="28">
        <v>8908520</v>
      </c>
      <c r="R30" s="1">
        <f t="shared" si="1"/>
        <v>72.235006488170868</v>
      </c>
      <c r="S30" s="1">
        <f>AVERAGEIFS('Data (Career)'!F:F,'Data (Career)'!B:B,'Data Prep'!$B$3,'Data (Career)'!A:A,'Data Prep'!$B$15,'Data (Career)'!C:C,'Data Prep'!O30)</f>
        <v>102666</v>
      </c>
      <c r="T30" s="13">
        <f t="shared" si="2"/>
        <v>72.235006488170868</v>
      </c>
    </row>
    <row r="31" spans="1:20" x14ac:dyDescent="0.35">
      <c r="O31" t="str">
        <v>New Mexico</v>
      </c>
      <c r="P31" s="1">
        <f>SUMIFS('Data (Career)'!E:E,'Data (Career)'!B:B,'Data Prep'!$B$3,'Data (Career)'!A:A,'Data Prep'!$B$15,'Data (Career)'!C:C,'Data Prep'!O31)</f>
        <v>107707</v>
      </c>
      <c r="Q31" vm="29">
        <v>2095428</v>
      </c>
      <c r="R31" s="1">
        <f t="shared" si="1"/>
        <v>51.400954840729433</v>
      </c>
      <c r="S31" s="1">
        <f>AVERAGEIFS('Data (Career)'!F:F,'Data (Career)'!B:B,'Data Prep'!$B$3,'Data (Career)'!A:A,'Data Prep'!$B$15,'Data (Career)'!C:C,'Data Prep'!O31)</f>
        <v>69938</v>
      </c>
      <c r="T31" s="13">
        <f t="shared" si="2"/>
        <v>51.400954840729433</v>
      </c>
    </row>
    <row r="32" spans="1:20" x14ac:dyDescent="0.35">
      <c r="O32" t="str">
        <v>New York</v>
      </c>
      <c r="P32" s="1">
        <f>SUMIFS('Data (Career)'!E:E,'Data (Career)'!B:B,'Data Prep'!$B$3,'Data (Career)'!A:A,'Data Prep'!$B$15,'Data (Career)'!C:C,'Data Prep'!O32)</f>
        <v>1242471</v>
      </c>
      <c r="Q32" vm="30">
        <v>19542209</v>
      </c>
      <c r="R32" s="1">
        <f t="shared" si="1"/>
        <v>63.578841061417371</v>
      </c>
      <c r="S32" s="1">
        <f>AVERAGEIFS('Data (Career)'!F:F,'Data (Career)'!B:B,'Data Prep'!$B$3,'Data (Career)'!A:A,'Data Prep'!$B$15,'Data (Career)'!C:C,'Data Prep'!O32)</f>
        <v>109413</v>
      </c>
      <c r="T32" s="13">
        <f t="shared" si="2"/>
        <v>63.578841061417371</v>
      </c>
    </row>
    <row r="33" spans="15:20" x14ac:dyDescent="0.35">
      <c r="O33" t="str">
        <v>North Carolina</v>
      </c>
      <c r="P33" s="1">
        <f>SUMIFS('Data (Career)'!E:E,'Data (Career)'!B:B,'Data Prep'!$B$3,'Data (Career)'!A:A,'Data Prep'!$B$15,'Data (Career)'!C:C,'Data Prep'!O33)</f>
        <v>637719</v>
      </c>
      <c r="Q33" vm="31">
        <v>10383620</v>
      </c>
      <c r="R33" s="1">
        <f t="shared" si="1"/>
        <v>61.415864602132977</v>
      </c>
      <c r="S33" s="1">
        <f>AVERAGEIFS('Data (Career)'!F:F,'Data (Career)'!B:B,'Data Prep'!$B$3,'Data (Career)'!A:A,'Data Prep'!$B$15,'Data (Career)'!C:C,'Data Prep'!O33)</f>
        <v>72078</v>
      </c>
      <c r="T33" s="13">
        <f t="shared" si="2"/>
        <v>61.415864602132977</v>
      </c>
    </row>
    <row r="34" spans="15:20" x14ac:dyDescent="0.35">
      <c r="O34" t="str">
        <v>North Dakota</v>
      </c>
      <c r="P34" s="1">
        <f>SUMIFS('Data (Career)'!E:E,'Data (Career)'!B:B,'Data Prep'!$B$3,'Data (Career)'!A:A,'Data Prep'!$B$15,'Data (Career)'!C:C,'Data Prep'!O34)</f>
        <v>31642</v>
      </c>
      <c r="Q34" vm="32">
        <v>760077</v>
      </c>
      <c r="R34" s="1">
        <f t="shared" si="1"/>
        <v>41.629992750734466</v>
      </c>
      <c r="S34" s="1">
        <f>AVERAGEIFS('Data (Career)'!F:F,'Data (Career)'!B:B,'Data Prep'!$B$3,'Data (Career)'!A:A,'Data Prep'!$B$15,'Data (Career)'!C:C,'Data Prep'!O34)</f>
        <v>65877</v>
      </c>
      <c r="T34" s="13">
        <f t="shared" si="2"/>
        <v>41.629992750734466</v>
      </c>
    </row>
    <row r="35" spans="15:20" x14ac:dyDescent="0.35">
      <c r="O35" t="str">
        <v>Ohio</v>
      </c>
      <c r="P35" s="1">
        <f>SUMIFS('Data (Career)'!E:E,'Data (Career)'!B:B,'Data Prep'!$B$3,'Data (Career)'!A:A,'Data Prep'!$B$15,'Data (Career)'!C:C,'Data Prep'!O35)</f>
        <v>697244</v>
      </c>
      <c r="Q35" vm="33">
        <v>11689442</v>
      </c>
      <c r="R35" s="1">
        <f t="shared" si="1"/>
        <v>59.647329615904681</v>
      </c>
      <c r="S35" s="1">
        <f>AVERAGEIFS('Data (Career)'!F:F,'Data (Career)'!B:B,'Data Prep'!$B$3,'Data (Career)'!A:A,'Data Prep'!$B$15,'Data (Career)'!C:C,'Data Prep'!O35)</f>
        <v>71920</v>
      </c>
      <c r="T35" s="13">
        <f t="shared" si="2"/>
        <v>59.647329615904681</v>
      </c>
    </row>
    <row r="36" spans="15:20" x14ac:dyDescent="0.35">
      <c r="O36" t="str">
        <v>Oklahoma</v>
      </c>
      <c r="P36" s="1">
        <f>SUMIFS('Data (Career)'!E:E,'Data (Career)'!B:B,'Data Prep'!$B$3,'Data (Career)'!A:A,'Data Prep'!$B$15,'Data (Career)'!C:C,'Data Prep'!O36)</f>
        <v>185307</v>
      </c>
      <c r="Q36" vm="34">
        <v>3943079</v>
      </c>
      <c r="R36" s="1">
        <f t="shared" si="1"/>
        <v>46.995507825229978</v>
      </c>
      <c r="S36" s="1">
        <f>AVERAGEIFS('Data (Career)'!F:F,'Data (Career)'!B:B,'Data Prep'!$B$3,'Data (Career)'!A:A,'Data Prep'!$B$15,'Data (Career)'!C:C,'Data Prep'!O36)</f>
        <v>58539</v>
      </c>
      <c r="T36" s="13">
        <f t="shared" si="2"/>
        <v>46.995507825229978</v>
      </c>
    </row>
    <row r="37" spans="15:20" x14ac:dyDescent="0.35">
      <c r="O37" t="str">
        <v>Oregon</v>
      </c>
      <c r="P37" s="1">
        <f>SUMIFS('Data (Career)'!E:E,'Data (Career)'!B:B,'Data Prep'!$B$3,'Data (Career)'!A:A,'Data Prep'!$B$15,'Data (Career)'!C:C,'Data Prep'!O37)</f>
        <v>242218</v>
      </c>
      <c r="Q37" vm="35">
        <v>4190713</v>
      </c>
      <c r="R37" s="1">
        <f t="shared" si="1"/>
        <v>57.798756440729775</v>
      </c>
      <c r="S37" s="1">
        <f>AVERAGEIFS('Data (Career)'!F:F,'Data (Career)'!B:B,'Data Prep'!$B$3,'Data (Career)'!A:A,'Data Prep'!$B$15,'Data (Career)'!C:C,'Data Prep'!O37)</f>
        <v>81224</v>
      </c>
      <c r="T37" s="13">
        <f t="shared" si="2"/>
        <v>57.798756440729775</v>
      </c>
    </row>
    <row r="38" spans="15:20" x14ac:dyDescent="0.35">
      <c r="O38" t="str">
        <v>Pennsylvania</v>
      </c>
      <c r="P38" s="1">
        <f>SUMIFS('Data (Career)'!E:E,'Data (Career)'!B:B,'Data Prep'!$B$3,'Data (Career)'!A:A,'Data Prep'!$B$15,'Data (Career)'!C:C,'Data Prep'!O38)</f>
        <v>766122</v>
      </c>
      <c r="Q38" vm="36">
        <v>12807060</v>
      </c>
      <c r="R38" s="1">
        <f t="shared" si="1"/>
        <v>59.820286623159411</v>
      </c>
      <c r="S38" s="1">
        <f>AVERAGEIFS('Data (Career)'!F:F,'Data (Career)'!B:B,'Data Prep'!$B$3,'Data (Career)'!A:A,'Data Prep'!$B$15,'Data (Career)'!C:C,'Data Prep'!O38)</f>
        <v>86971</v>
      </c>
      <c r="T38" s="13">
        <f t="shared" si="2"/>
        <v>59.820286623159411</v>
      </c>
    </row>
    <row r="39" spans="15:20" x14ac:dyDescent="0.35">
      <c r="O39" t="str">
        <v>Rhode Island</v>
      </c>
      <c r="P39" s="1">
        <f>SUMIFS('Data (Career)'!E:E,'Data (Career)'!B:B,'Data Prep'!$B$3,'Data (Career)'!A:A,'Data Prep'!$B$15,'Data (Career)'!C:C,'Data Prep'!O39)</f>
        <v>65232</v>
      </c>
      <c r="Q39" vm="37">
        <v>1057315</v>
      </c>
      <c r="R39" s="1">
        <f t="shared" si="1"/>
        <v>61.695899519064803</v>
      </c>
      <c r="S39" s="1">
        <f>AVERAGEIFS('Data (Career)'!F:F,'Data (Career)'!B:B,'Data Prep'!$B$3,'Data (Career)'!A:A,'Data Prep'!$B$15,'Data (Career)'!C:C,'Data Prep'!O39)</f>
        <v>75829</v>
      </c>
      <c r="T39" s="13">
        <f t="shared" si="2"/>
        <v>61.695899519064803</v>
      </c>
    </row>
    <row r="40" spans="15:20" x14ac:dyDescent="0.35">
      <c r="O40" t="str">
        <v>South Carolina</v>
      </c>
      <c r="P40" s="1">
        <f>SUMIFS('Data (Career)'!E:E,'Data (Career)'!B:B,'Data Prep'!$B$3,'Data (Career)'!A:A,'Data Prep'!$B$15,'Data (Career)'!C:C,'Data Prep'!O40)</f>
        <v>281874</v>
      </c>
      <c r="Q40" vm="38">
        <v>5084127</v>
      </c>
      <c r="R40" s="1">
        <f t="shared" si="1"/>
        <v>55.441966732931732</v>
      </c>
      <c r="S40" s="1">
        <f>AVERAGEIFS('Data (Career)'!F:F,'Data (Career)'!B:B,'Data Prep'!$B$3,'Data (Career)'!A:A,'Data Prep'!$B$15,'Data (Career)'!C:C,'Data Prep'!O40)</f>
        <v>56907</v>
      </c>
      <c r="T40" s="13">
        <f t="shared" si="2"/>
        <v>55.441966732931732</v>
      </c>
    </row>
    <row r="41" spans="15:20" x14ac:dyDescent="0.35">
      <c r="O41" t="str">
        <v>South Dakota</v>
      </c>
      <c r="P41" s="1">
        <f>SUMIFS('Data (Career)'!E:E,'Data (Career)'!B:B,'Data Prep'!$B$3,'Data (Career)'!A:A,'Data Prep'!$B$15,'Data (Career)'!C:C,'Data Prep'!O41)</f>
        <v>32771</v>
      </c>
      <c r="Q41" vm="39">
        <v>882235</v>
      </c>
      <c r="R41" s="1">
        <f t="shared" si="1"/>
        <v>37.145431772713621</v>
      </c>
      <c r="S41" s="1">
        <f>AVERAGEIFS('Data (Career)'!F:F,'Data (Career)'!B:B,'Data Prep'!$B$3,'Data (Career)'!A:A,'Data Prep'!$B$15,'Data (Career)'!C:C,'Data Prep'!O41)</f>
        <v>63709</v>
      </c>
      <c r="T41" s="13">
        <f t="shared" si="2"/>
        <v>37.145431772713621</v>
      </c>
    </row>
    <row r="42" spans="15:20" x14ac:dyDescent="0.35">
      <c r="O42" t="str">
        <v>Tennessee</v>
      </c>
      <c r="P42" s="1">
        <f>SUMIFS('Data (Career)'!E:E,'Data (Career)'!B:B,'Data Prep'!$B$3,'Data (Career)'!A:A,'Data Prep'!$B$15,'Data (Career)'!C:C,'Data Prep'!O42)</f>
        <v>414644</v>
      </c>
      <c r="Q42" vm="40">
        <v>6770010</v>
      </c>
      <c r="R42" s="1">
        <f t="shared" si="1"/>
        <v>61.247176887478751</v>
      </c>
      <c r="S42" s="1">
        <f>AVERAGEIFS('Data (Career)'!F:F,'Data (Career)'!B:B,'Data Prep'!$B$3,'Data (Career)'!A:A,'Data Prep'!$B$15,'Data (Career)'!C:C,'Data Prep'!O42)</f>
        <v>66460</v>
      </c>
      <c r="T42" s="13">
        <f t="shared" si="2"/>
        <v>61.247176887478751</v>
      </c>
    </row>
    <row r="43" spans="15:20" x14ac:dyDescent="0.35">
      <c r="O43" t="str">
        <v>Texas</v>
      </c>
      <c r="P43" s="1">
        <f>SUMIFS('Data (Career)'!E:E,'Data (Career)'!B:B,'Data Prep'!$B$3,'Data (Career)'!A:A,'Data Prep'!$B$15,'Data (Career)'!C:C,'Data Prep'!O43)</f>
        <v>1758991</v>
      </c>
      <c r="Q43" vm="41">
        <v>28701845</v>
      </c>
      <c r="R43" s="1">
        <f t="shared" si="1"/>
        <v>61.2849452709399</v>
      </c>
      <c r="S43" s="1">
        <f>AVERAGEIFS('Data (Career)'!F:F,'Data (Career)'!B:B,'Data Prep'!$B$3,'Data (Career)'!A:A,'Data Prep'!$B$15,'Data (Career)'!C:C,'Data Prep'!O43)</f>
        <v>81123</v>
      </c>
      <c r="T43" s="13">
        <f t="shared" si="2"/>
        <v>61.2849452709399</v>
      </c>
    </row>
    <row r="44" spans="15:20" x14ac:dyDescent="0.35">
      <c r="O44" t="str">
        <v>Utah</v>
      </c>
      <c r="P44" s="1">
        <f>SUMIFS('Data (Career)'!E:E,'Data (Career)'!B:B,'Data Prep'!$B$3,'Data (Career)'!A:A,'Data Prep'!$B$15,'Data (Career)'!C:C,'Data Prep'!O44)</f>
        <v>223284</v>
      </c>
      <c r="Q44" vm="42">
        <v>3161105</v>
      </c>
      <c r="R44" s="1">
        <f t="shared" si="1"/>
        <v>70.634793845822898</v>
      </c>
      <c r="S44" s="1">
        <f>AVERAGEIFS('Data (Career)'!F:F,'Data (Career)'!B:B,'Data Prep'!$B$3,'Data (Career)'!A:A,'Data Prep'!$B$15,'Data (Career)'!C:C,'Data Prep'!O44)</f>
        <v>68355</v>
      </c>
      <c r="T44" s="13">
        <f t="shared" si="2"/>
        <v>70.634793845822898</v>
      </c>
    </row>
    <row r="45" spans="15:20" x14ac:dyDescent="0.35">
      <c r="O45" t="str">
        <v>Vermont</v>
      </c>
      <c r="P45" s="1">
        <f>SUMIFS('Data (Career)'!E:E,'Data (Career)'!B:B,'Data Prep'!$B$3,'Data (Career)'!A:A,'Data Prep'!$B$15,'Data (Career)'!C:C,'Data Prep'!O45)</f>
        <v>28512</v>
      </c>
      <c r="Q45" vm="43">
        <v>626299</v>
      </c>
      <c r="R45" s="1">
        <f t="shared" si="1"/>
        <v>45.524581709375234</v>
      </c>
      <c r="S45" s="1">
        <f>AVERAGEIFS('Data (Career)'!F:F,'Data (Career)'!B:B,'Data Prep'!$B$3,'Data (Career)'!A:A,'Data Prep'!$B$15,'Data (Career)'!C:C,'Data Prep'!O45)</f>
        <v>74442</v>
      </c>
      <c r="T45" s="13">
        <f t="shared" si="2"/>
        <v>45.524581709375234</v>
      </c>
    </row>
    <row r="46" spans="15:20" x14ac:dyDescent="0.35">
      <c r="O46" t="str">
        <v>Virginia</v>
      </c>
      <c r="P46" s="1">
        <f>SUMIFS('Data (Career)'!E:E,'Data (Career)'!B:B,'Data Prep'!$B$3,'Data (Career)'!A:A,'Data Prep'!$B$15,'Data (Career)'!C:C,'Data Prep'!O46)</f>
        <v>752090</v>
      </c>
      <c r="Q46" vm="44">
        <v>8517685</v>
      </c>
      <c r="R46" s="1">
        <f t="shared" si="1"/>
        <v>88.297465802034239</v>
      </c>
      <c r="S46" s="1">
        <f>AVERAGEIFS('Data (Career)'!F:F,'Data (Career)'!B:B,'Data Prep'!$B$3,'Data (Career)'!A:A,'Data Prep'!$B$15,'Data (Career)'!C:C,'Data Prep'!O46)</f>
        <v>96046</v>
      </c>
      <c r="T46" s="13">
        <f t="shared" si="2"/>
        <v>88.297465802034239</v>
      </c>
    </row>
    <row r="47" spans="15:20" x14ac:dyDescent="0.35">
      <c r="O47" t="str">
        <v>Washington</v>
      </c>
      <c r="P47" s="1">
        <f>SUMIFS('Data (Career)'!E:E,'Data (Career)'!B:B,'Data Prep'!$B$3,'Data (Career)'!A:A,'Data Prep'!$B$15,'Data (Career)'!C:C,'Data Prep'!O47)</f>
        <v>415190</v>
      </c>
      <c r="Q47" vm="45">
        <v>7614893</v>
      </c>
      <c r="R47" s="1">
        <f t="shared" si="1"/>
        <v>54.523418779489091</v>
      </c>
      <c r="S47" s="1">
        <f>AVERAGEIFS('Data (Career)'!F:F,'Data (Career)'!B:B,'Data Prep'!$B$3,'Data (Career)'!A:A,'Data Prep'!$B$15,'Data (Career)'!C:C,'Data Prep'!O47)</f>
        <v>92279</v>
      </c>
      <c r="T47" s="13">
        <f t="shared" si="2"/>
        <v>54.523418779489091</v>
      </c>
    </row>
    <row r="48" spans="15:20" x14ac:dyDescent="0.35">
      <c r="O48" t="str">
        <v>West Virginia</v>
      </c>
      <c r="P48" s="1">
        <f>SUMIFS('Data (Career)'!E:E,'Data (Career)'!B:B,'Data Prep'!$B$3,'Data (Career)'!A:A,'Data Prep'!$B$15,'Data (Career)'!C:C,'Data Prep'!O48)</f>
        <v>65715</v>
      </c>
      <c r="Q48" vm="46">
        <v>1805832</v>
      </c>
      <c r="R48" s="1">
        <f t="shared" si="1"/>
        <v>36.390428345493937</v>
      </c>
      <c r="S48" s="1">
        <f>AVERAGEIFS('Data (Career)'!F:F,'Data (Career)'!B:B,'Data Prep'!$B$3,'Data (Career)'!A:A,'Data Prep'!$B$15,'Data (Career)'!C:C,'Data Prep'!O48)</f>
        <v>53557</v>
      </c>
      <c r="T48" s="13">
        <f t="shared" si="2"/>
        <v>36.390428345493937</v>
      </c>
    </row>
    <row r="49" spans="15:20" x14ac:dyDescent="0.35">
      <c r="O49" t="str">
        <v>Wisconsin</v>
      </c>
      <c r="P49" s="1">
        <f>SUMIFS('Data (Career)'!E:E,'Data (Career)'!B:B,'Data Prep'!$B$3,'Data (Career)'!A:A,'Data Prep'!$B$15,'Data (Career)'!C:C,'Data Prep'!O49)</f>
        <v>309780</v>
      </c>
      <c r="Q49" vm="47">
        <v>5813568</v>
      </c>
      <c r="R49" s="1">
        <f t="shared" si="1"/>
        <v>53.285693054592294</v>
      </c>
      <c r="S49" s="1">
        <f>AVERAGEIFS('Data (Career)'!F:F,'Data (Career)'!B:B,'Data Prep'!$B$3,'Data (Career)'!A:A,'Data Prep'!$B$15,'Data (Career)'!C:C,'Data Prep'!O49)</f>
        <v>67254</v>
      </c>
      <c r="T49" s="13">
        <f t="shared" si="2"/>
        <v>53.285693054592294</v>
      </c>
    </row>
    <row r="50" spans="15:20" x14ac:dyDescent="0.35">
      <c r="O50" t="str">
        <v>Wyoming</v>
      </c>
      <c r="P50" s="1">
        <f>SUMIFS('Data (Career)'!E:E,'Data (Career)'!B:B,'Data Prep'!$B$3,'Data (Career)'!A:A,'Data Prep'!$B$15,'Data (Career)'!C:C,'Data Prep'!O50)</f>
        <v>18382</v>
      </c>
      <c r="Q50" vm="48">
        <v>577737</v>
      </c>
      <c r="R50" s="1">
        <f t="shared" si="1"/>
        <v>31.817245563292644</v>
      </c>
      <c r="S50" s="1">
        <f>AVERAGEIFS('Data (Career)'!F:F,'Data (Career)'!B:B,'Data Prep'!$B$3,'Data (Career)'!A:A,'Data Prep'!$B$15,'Data (Career)'!C:C,'Data Prep'!O50)</f>
        <v>60233</v>
      </c>
      <c r="T50" s="13">
        <f t="shared" si="2"/>
        <v>31.817245563292644</v>
      </c>
    </row>
  </sheetData>
  <sortState xmlns:xlrd2="http://schemas.microsoft.com/office/spreadsheetml/2017/richdata2" ref="H2:I12">
    <sortCondition descending="1" ref="I3:I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F2C-F2D3-4F44-815D-AF8D50250408}">
  <dimension ref="A1:F1919"/>
  <sheetViews>
    <sheetView workbookViewId="0">
      <selection activeCell="J11" sqref="J11"/>
    </sheetView>
  </sheetViews>
  <sheetFormatPr defaultRowHeight="14.5" x14ac:dyDescent="0.35"/>
  <cols>
    <col min="1" max="1" width="9.08984375" customWidth="1"/>
    <col min="2" max="2" width="21.6328125" customWidth="1"/>
    <col min="3" max="3" width="18.6328125" customWidth="1"/>
    <col min="4" max="4" width="14.54296875" customWidth="1"/>
    <col min="5" max="5" width="10.6328125" customWidth="1"/>
    <col min="6" max="6" width="16.6328125" customWidth="1"/>
    <col min="7" max="18" width="9.08984375" customWidth="1"/>
  </cols>
  <sheetData>
    <row r="1" spans="1:6" x14ac:dyDescent="0.35">
      <c r="A1" s="3" t="s">
        <v>50</v>
      </c>
      <c r="B1" s="3" t="s">
        <v>49</v>
      </c>
      <c r="C1" s="3" t="s">
        <v>0</v>
      </c>
      <c r="D1" s="3" t="s">
        <v>61</v>
      </c>
      <c r="E1" s="3" t="s">
        <v>62</v>
      </c>
      <c r="F1" s="3" t="s">
        <v>63</v>
      </c>
    </row>
    <row r="2" spans="1:6" x14ac:dyDescent="0.35">
      <c r="A2">
        <v>2020</v>
      </c>
      <c r="B2" t="s">
        <v>55</v>
      </c>
      <c r="C2" t="s">
        <v>1</v>
      </c>
      <c r="D2" s="1">
        <v>1829</v>
      </c>
      <c r="E2" s="1">
        <v>18051</v>
      </c>
      <c r="F2" s="2">
        <v>58872</v>
      </c>
    </row>
    <row r="3" spans="1:6" x14ac:dyDescent="0.35">
      <c r="A3">
        <v>2020</v>
      </c>
      <c r="B3" t="s">
        <v>55</v>
      </c>
      <c r="C3" t="s">
        <v>2</v>
      </c>
      <c r="D3" s="1">
        <v>1354</v>
      </c>
      <c r="E3" s="1">
        <v>35607</v>
      </c>
      <c r="F3" s="2">
        <v>55216</v>
      </c>
    </row>
    <row r="4" spans="1:6" x14ac:dyDescent="0.35">
      <c r="A4">
        <v>2020</v>
      </c>
      <c r="B4" t="s">
        <v>55</v>
      </c>
      <c r="C4" t="s">
        <v>3</v>
      </c>
      <c r="D4" s="1">
        <v>2565</v>
      </c>
      <c r="E4" s="1">
        <v>15961</v>
      </c>
      <c r="F4" s="2">
        <v>49909</v>
      </c>
    </row>
    <row r="5" spans="1:6" x14ac:dyDescent="0.35">
      <c r="A5">
        <v>2020</v>
      </c>
      <c r="B5" t="s">
        <v>55</v>
      </c>
      <c r="C5" t="s">
        <v>4</v>
      </c>
      <c r="D5" s="1">
        <v>17651</v>
      </c>
      <c r="E5" s="1">
        <v>425665</v>
      </c>
      <c r="F5" s="2">
        <v>42534</v>
      </c>
    </row>
    <row r="6" spans="1:6" x14ac:dyDescent="0.35">
      <c r="A6">
        <v>2020</v>
      </c>
      <c r="B6" t="s">
        <v>55</v>
      </c>
      <c r="C6" t="s">
        <v>5</v>
      </c>
      <c r="D6" s="1">
        <v>3312</v>
      </c>
      <c r="E6" s="1">
        <v>41633</v>
      </c>
      <c r="F6" s="2">
        <v>91879</v>
      </c>
    </row>
    <row r="7" spans="1:6" x14ac:dyDescent="0.35">
      <c r="A7">
        <v>2020</v>
      </c>
      <c r="B7" t="s">
        <v>55</v>
      </c>
      <c r="C7" t="s">
        <v>6</v>
      </c>
      <c r="D7">
        <v>467</v>
      </c>
      <c r="E7" s="1">
        <v>5260</v>
      </c>
      <c r="F7" s="2">
        <v>43142</v>
      </c>
    </row>
    <row r="8" spans="1:6" x14ac:dyDescent="0.35">
      <c r="A8">
        <v>2020</v>
      </c>
      <c r="B8" t="s">
        <v>55</v>
      </c>
      <c r="C8" t="s">
        <v>7</v>
      </c>
      <c r="D8">
        <v>186</v>
      </c>
      <c r="E8" s="1">
        <v>1317</v>
      </c>
      <c r="F8" s="2">
        <v>43290</v>
      </c>
    </row>
    <row r="9" spans="1:6" x14ac:dyDescent="0.35">
      <c r="A9">
        <v>2020</v>
      </c>
      <c r="B9" t="s">
        <v>55</v>
      </c>
      <c r="C9" t="s">
        <v>8</v>
      </c>
      <c r="D9" s="1">
        <v>5394</v>
      </c>
      <c r="E9" s="1">
        <v>71107</v>
      </c>
      <c r="F9" s="2">
        <v>37717</v>
      </c>
    </row>
    <row r="10" spans="1:6" x14ac:dyDescent="0.35">
      <c r="A10">
        <v>2020</v>
      </c>
      <c r="B10" t="s">
        <v>55</v>
      </c>
      <c r="C10" t="s">
        <v>9</v>
      </c>
      <c r="D10" s="1">
        <v>2794</v>
      </c>
      <c r="E10" s="1">
        <v>29309</v>
      </c>
      <c r="F10" s="2">
        <v>45978</v>
      </c>
    </row>
    <row r="11" spans="1:6" x14ac:dyDescent="0.35">
      <c r="A11">
        <v>2020</v>
      </c>
      <c r="B11" t="s">
        <v>55</v>
      </c>
      <c r="C11" t="s">
        <v>10</v>
      </c>
      <c r="D11" s="1">
        <v>2531</v>
      </c>
      <c r="E11" s="1">
        <v>27020</v>
      </c>
      <c r="F11" s="2">
        <v>42820</v>
      </c>
    </row>
    <row r="12" spans="1:6" x14ac:dyDescent="0.35">
      <c r="A12">
        <v>2020</v>
      </c>
      <c r="B12" t="s">
        <v>55</v>
      </c>
      <c r="C12" t="s">
        <v>11</v>
      </c>
      <c r="D12" s="1">
        <v>2818</v>
      </c>
      <c r="E12" s="1">
        <v>24933</v>
      </c>
      <c r="F12" s="2">
        <v>52259</v>
      </c>
    </row>
    <row r="13" spans="1:6" x14ac:dyDescent="0.35">
      <c r="A13">
        <v>2020</v>
      </c>
      <c r="B13" t="s">
        <v>55</v>
      </c>
      <c r="C13" t="s">
        <v>12</v>
      </c>
      <c r="D13" s="1">
        <v>2302</v>
      </c>
      <c r="E13" s="1">
        <v>20872</v>
      </c>
      <c r="F13" s="2">
        <v>50732</v>
      </c>
    </row>
    <row r="14" spans="1:6" x14ac:dyDescent="0.35">
      <c r="A14">
        <v>2020</v>
      </c>
      <c r="B14" t="s">
        <v>55</v>
      </c>
      <c r="C14" t="s">
        <v>13</v>
      </c>
      <c r="D14" s="1">
        <v>2911</v>
      </c>
      <c r="E14" s="1">
        <v>22868</v>
      </c>
      <c r="F14" s="2">
        <v>45588</v>
      </c>
    </row>
    <row r="15" spans="1:6" x14ac:dyDescent="0.35">
      <c r="A15">
        <v>2020</v>
      </c>
      <c r="B15" t="s">
        <v>55</v>
      </c>
      <c r="C15" t="s">
        <v>14</v>
      </c>
      <c r="D15" s="1">
        <v>2613</v>
      </c>
      <c r="E15" s="1">
        <v>18607</v>
      </c>
      <c r="F15" s="2">
        <v>47721</v>
      </c>
    </row>
    <row r="16" spans="1:6" x14ac:dyDescent="0.35">
      <c r="A16">
        <v>2020</v>
      </c>
      <c r="B16" t="s">
        <v>55</v>
      </c>
      <c r="C16" t="s">
        <v>15</v>
      </c>
      <c r="D16" s="1">
        <v>1632</v>
      </c>
      <c r="E16" s="1">
        <v>16061</v>
      </c>
      <c r="F16" s="2">
        <v>54605</v>
      </c>
    </row>
    <row r="17" spans="1:6" x14ac:dyDescent="0.35">
      <c r="A17">
        <v>2020</v>
      </c>
      <c r="B17" t="s">
        <v>55</v>
      </c>
      <c r="C17" t="s">
        <v>16</v>
      </c>
      <c r="D17" s="1">
        <v>3143</v>
      </c>
      <c r="E17" s="1">
        <v>37751</v>
      </c>
      <c r="F17" s="2">
        <v>86727</v>
      </c>
    </row>
    <row r="18" spans="1:6" x14ac:dyDescent="0.35">
      <c r="A18">
        <v>2020</v>
      </c>
      <c r="B18" t="s">
        <v>55</v>
      </c>
      <c r="C18" t="s">
        <v>17</v>
      </c>
      <c r="D18" s="1">
        <v>1581</v>
      </c>
      <c r="E18" s="1">
        <v>7787</v>
      </c>
      <c r="F18" s="2">
        <v>41422</v>
      </c>
    </row>
    <row r="19" spans="1:6" x14ac:dyDescent="0.35">
      <c r="A19">
        <v>2020</v>
      </c>
      <c r="B19" t="s">
        <v>55</v>
      </c>
      <c r="C19" t="s">
        <v>18</v>
      </c>
      <c r="D19">
        <v>720</v>
      </c>
      <c r="E19" s="1">
        <v>7112</v>
      </c>
      <c r="F19" s="2">
        <v>46887</v>
      </c>
    </row>
    <row r="20" spans="1:6" x14ac:dyDescent="0.35">
      <c r="A20">
        <v>2020</v>
      </c>
      <c r="B20" t="s">
        <v>55</v>
      </c>
      <c r="C20" t="s">
        <v>19</v>
      </c>
      <c r="D20">
        <v>999</v>
      </c>
      <c r="E20" s="1">
        <v>11134</v>
      </c>
      <c r="F20" s="2">
        <v>64628</v>
      </c>
    </row>
    <row r="21" spans="1:6" x14ac:dyDescent="0.35">
      <c r="A21">
        <v>2020</v>
      </c>
      <c r="B21" t="s">
        <v>55</v>
      </c>
      <c r="C21" t="s">
        <v>20</v>
      </c>
      <c r="D21" s="1">
        <v>3574</v>
      </c>
      <c r="E21" s="1">
        <v>34897</v>
      </c>
      <c r="F21" s="2">
        <v>43309</v>
      </c>
    </row>
    <row r="22" spans="1:6" x14ac:dyDescent="0.35">
      <c r="A22">
        <v>2020</v>
      </c>
      <c r="B22" t="s">
        <v>55</v>
      </c>
      <c r="C22" t="s">
        <v>21</v>
      </c>
      <c r="D22" s="1">
        <v>3175</v>
      </c>
      <c r="E22" s="1">
        <v>28204</v>
      </c>
      <c r="F22" s="2">
        <v>51276</v>
      </c>
    </row>
    <row r="23" spans="1:6" x14ac:dyDescent="0.35">
      <c r="A23">
        <v>2020</v>
      </c>
      <c r="B23" t="s">
        <v>55</v>
      </c>
      <c r="C23" t="s">
        <v>22</v>
      </c>
      <c r="D23" s="1">
        <v>2070</v>
      </c>
      <c r="E23" s="1">
        <v>14561</v>
      </c>
      <c r="F23" s="2">
        <v>50525</v>
      </c>
    </row>
    <row r="24" spans="1:6" x14ac:dyDescent="0.35">
      <c r="A24">
        <v>2020</v>
      </c>
      <c r="B24" t="s">
        <v>55</v>
      </c>
      <c r="C24" t="s">
        <v>23</v>
      </c>
      <c r="D24" s="1">
        <v>2123</v>
      </c>
      <c r="E24" s="1">
        <v>16963</v>
      </c>
      <c r="F24" s="2">
        <v>46677</v>
      </c>
    </row>
    <row r="25" spans="1:6" x14ac:dyDescent="0.35">
      <c r="A25">
        <v>2020</v>
      </c>
      <c r="B25" t="s">
        <v>55</v>
      </c>
      <c r="C25" t="s">
        <v>24</v>
      </c>
      <c r="D25" s="1">
        <v>1847</v>
      </c>
      <c r="E25" s="1">
        <v>12449</v>
      </c>
      <c r="F25" s="2">
        <v>65945</v>
      </c>
    </row>
    <row r="26" spans="1:6" x14ac:dyDescent="0.35">
      <c r="A26">
        <v>2020</v>
      </c>
      <c r="B26" t="s">
        <v>55</v>
      </c>
      <c r="C26" t="s">
        <v>25</v>
      </c>
      <c r="D26" s="1">
        <v>2469</v>
      </c>
      <c r="E26" s="1">
        <v>16054</v>
      </c>
      <c r="F26" s="2">
        <v>44449</v>
      </c>
    </row>
    <row r="27" spans="1:6" x14ac:dyDescent="0.35">
      <c r="A27">
        <v>2020</v>
      </c>
      <c r="B27" t="s">
        <v>55</v>
      </c>
      <c r="C27" t="s">
        <v>26</v>
      </c>
      <c r="D27">
        <v>598</v>
      </c>
      <c r="E27" s="1">
        <v>19509</v>
      </c>
      <c r="F27" s="2">
        <v>88060</v>
      </c>
    </row>
    <row r="28" spans="1:6" x14ac:dyDescent="0.35">
      <c r="A28">
        <v>2020</v>
      </c>
      <c r="B28" t="s">
        <v>55</v>
      </c>
      <c r="C28" t="s">
        <v>27</v>
      </c>
      <c r="D28">
        <v>350</v>
      </c>
      <c r="E28" s="1">
        <v>2671</v>
      </c>
      <c r="F28" s="2">
        <v>48051</v>
      </c>
    </row>
    <row r="29" spans="1:6" x14ac:dyDescent="0.35">
      <c r="A29">
        <v>2020</v>
      </c>
      <c r="B29" t="s">
        <v>55</v>
      </c>
      <c r="C29" t="s">
        <v>28</v>
      </c>
      <c r="D29">
        <v>999</v>
      </c>
      <c r="E29" s="1">
        <v>11868</v>
      </c>
      <c r="F29" s="2">
        <v>44634</v>
      </c>
    </row>
    <row r="30" spans="1:6" x14ac:dyDescent="0.35">
      <c r="A30">
        <v>2020</v>
      </c>
      <c r="B30" t="s">
        <v>55</v>
      </c>
      <c r="C30" t="s">
        <v>29</v>
      </c>
      <c r="D30" s="1">
        <v>2064</v>
      </c>
      <c r="E30" s="1">
        <v>30471</v>
      </c>
      <c r="F30" s="2">
        <v>65885</v>
      </c>
    </row>
    <row r="31" spans="1:6" x14ac:dyDescent="0.35">
      <c r="A31">
        <v>2020</v>
      </c>
      <c r="B31" t="s">
        <v>55</v>
      </c>
      <c r="C31" t="s">
        <v>30</v>
      </c>
      <c r="D31" s="1">
        <v>3335</v>
      </c>
      <c r="E31" s="1">
        <v>31214</v>
      </c>
      <c r="F31" s="2">
        <v>44384</v>
      </c>
    </row>
    <row r="32" spans="1:6" x14ac:dyDescent="0.35">
      <c r="A32">
        <v>2020</v>
      </c>
      <c r="B32" t="s">
        <v>55</v>
      </c>
      <c r="C32" t="s">
        <v>31</v>
      </c>
      <c r="D32" s="1">
        <v>3428</v>
      </c>
      <c r="E32" s="1">
        <v>29560</v>
      </c>
      <c r="F32" s="2">
        <v>42720</v>
      </c>
    </row>
    <row r="33" spans="1:6" x14ac:dyDescent="0.35">
      <c r="A33">
        <v>2020</v>
      </c>
      <c r="B33" t="s">
        <v>55</v>
      </c>
      <c r="C33" t="s">
        <v>32</v>
      </c>
      <c r="D33" s="1">
        <v>1830</v>
      </c>
      <c r="E33" s="1">
        <v>19954</v>
      </c>
      <c r="F33" s="2">
        <v>92355</v>
      </c>
    </row>
    <row r="34" spans="1:6" x14ac:dyDescent="0.35">
      <c r="A34">
        <v>2020</v>
      </c>
      <c r="B34" t="s">
        <v>55</v>
      </c>
      <c r="C34" t="s">
        <v>33</v>
      </c>
      <c r="D34" s="1">
        <v>2541</v>
      </c>
      <c r="E34" s="1">
        <v>25841</v>
      </c>
      <c r="F34" s="2">
        <v>51404</v>
      </c>
    </row>
    <row r="35" spans="1:6" x14ac:dyDescent="0.35">
      <c r="A35">
        <v>2020</v>
      </c>
      <c r="B35" t="s">
        <v>55</v>
      </c>
      <c r="C35" t="s">
        <v>34</v>
      </c>
      <c r="D35" s="1">
        <v>4355</v>
      </c>
      <c r="E35" s="1">
        <v>40722</v>
      </c>
      <c r="F35" s="2">
        <v>90660</v>
      </c>
    </row>
    <row r="36" spans="1:6" x14ac:dyDescent="0.35">
      <c r="A36">
        <v>2020</v>
      </c>
      <c r="B36" t="s">
        <v>55</v>
      </c>
      <c r="C36" t="s">
        <v>35</v>
      </c>
      <c r="D36" s="1">
        <v>4739</v>
      </c>
      <c r="E36" s="1">
        <v>54360</v>
      </c>
      <c r="F36" s="2">
        <v>40689</v>
      </c>
    </row>
    <row r="37" spans="1:6" x14ac:dyDescent="0.35">
      <c r="A37">
        <v>2020</v>
      </c>
      <c r="B37" t="s">
        <v>55</v>
      </c>
      <c r="C37" t="s">
        <v>36</v>
      </c>
      <c r="D37" s="1">
        <v>3629</v>
      </c>
      <c r="E37" s="1">
        <v>47789</v>
      </c>
      <c r="F37" s="2">
        <v>61949</v>
      </c>
    </row>
    <row r="38" spans="1:6" x14ac:dyDescent="0.35">
      <c r="A38">
        <v>2020</v>
      </c>
      <c r="B38" t="s">
        <v>55</v>
      </c>
      <c r="C38" t="s">
        <v>37</v>
      </c>
      <c r="D38">
        <v>205</v>
      </c>
      <c r="E38" s="1">
        <v>1128</v>
      </c>
      <c r="F38" s="2">
        <v>42071</v>
      </c>
    </row>
    <row r="39" spans="1:6" x14ac:dyDescent="0.35">
      <c r="A39">
        <v>2020</v>
      </c>
      <c r="B39" t="s">
        <v>55</v>
      </c>
      <c r="C39" t="s">
        <v>38</v>
      </c>
      <c r="D39" s="1">
        <v>1375</v>
      </c>
      <c r="E39" s="1">
        <v>12442</v>
      </c>
      <c r="F39" s="2">
        <v>44990</v>
      </c>
    </row>
    <row r="40" spans="1:6" x14ac:dyDescent="0.35">
      <c r="A40">
        <v>2020</v>
      </c>
      <c r="B40" t="s">
        <v>55</v>
      </c>
      <c r="C40" t="s">
        <v>39</v>
      </c>
      <c r="D40" s="1">
        <v>1099</v>
      </c>
      <c r="E40" s="1">
        <v>7137</v>
      </c>
      <c r="F40" s="2">
        <v>45582</v>
      </c>
    </row>
    <row r="41" spans="1:6" x14ac:dyDescent="0.35">
      <c r="A41">
        <v>2020</v>
      </c>
      <c r="B41" t="s">
        <v>55</v>
      </c>
      <c r="C41" t="s">
        <v>40</v>
      </c>
      <c r="D41" s="1">
        <v>1130</v>
      </c>
      <c r="E41" s="1">
        <v>11134</v>
      </c>
      <c r="F41" s="2">
        <v>48930</v>
      </c>
    </row>
    <row r="42" spans="1:6" x14ac:dyDescent="0.35">
      <c r="A42">
        <v>2020</v>
      </c>
      <c r="B42" t="s">
        <v>55</v>
      </c>
      <c r="C42" t="s">
        <v>41</v>
      </c>
      <c r="D42" s="1">
        <v>19698</v>
      </c>
      <c r="E42" s="1">
        <v>249859</v>
      </c>
      <c r="F42" s="2">
        <v>117086</v>
      </c>
    </row>
    <row r="43" spans="1:6" x14ac:dyDescent="0.35">
      <c r="A43">
        <v>2020</v>
      </c>
      <c r="B43" t="s">
        <v>55</v>
      </c>
      <c r="C43" t="s">
        <v>42</v>
      </c>
      <c r="D43" s="1">
        <v>1066</v>
      </c>
      <c r="E43" s="1">
        <v>14648</v>
      </c>
      <c r="F43" s="2">
        <v>65747</v>
      </c>
    </row>
    <row r="44" spans="1:6" x14ac:dyDescent="0.35">
      <c r="A44">
        <v>2020</v>
      </c>
      <c r="B44" t="s">
        <v>55</v>
      </c>
      <c r="C44" t="s">
        <v>43</v>
      </c>
      <c r="D44">
        <v>571</v>
      </c>
      <c r="E44" s="1">
        <v>4095</v>
      </c>
      <c r="F44" s="2">
        <v>41096</v>
      </c>
    </row>
    <row r="45" spans="1:6" x14ac:dyDescent="0.35">
      <c r="A45">
        <v>2020</v>
      </c>
      <c r="B45" t="s">
        <v>55</v>
      </c>
      <c r="C45" t="s">
        <v>44</v>
      </c>
      <c r="D45" s="1">
        <v>2073</v>
      </c>
      <c r="E45" s="1">
        <v>17603</v>
      </c>
      <c r="F45" s="2">
        <v>48671</v>
      </c>
    </row>
    <row r="46" spans="1:6" x14ac:dyDescent="0.35">
      <c r="A46">
        <v>2020</v>
      </c>
      <c r="B46" t="s">
        <v>55</v>
      </c>
      <c r="C46" t="s">
        <v>45</v>
      </c>
      <c r="D46" s="1">
        <v>6971</v>
      </c>
      <c r="E46" s="1">
        <v>101358</v>
      </c>
      <c r="F46" s="2">
        <v>36964</v>
      </c>
    </row>
    <row r="47" spans="1:6" x14ac:dyDescent="0.35">
      <c r="A47">
        <v>2020</v>
      </c>
      <c r="B47" t="s">
        <v>55</v>
      </c>
      <c r="C47" t="s">
        <v>46</v>
      </c>
      <c r="D47" s="1">
        <v>1117</v>
      </c>
      <c r="E47" s="1">
        <v>18455</v>
      </c>
      <c r="F47" s="2">
        <v>78059</v>
      </c>
    </row>
    <row r="48" spans="1:6" x14ac:dyDescent="0.35">
      <c r="A48">
        <v>2020</v>
      </c>
      <c r="B48" t="s">
        <v>55</v>
      </c>
      <c r="C48" t="s">
        <v>47</v>
      </c>
      <c r="D48" s="1">
        <v>2872</v>
      </c>
      <c r="E48" s="1">
        <v>30781</v>
      </c>
      <c r="F48" s="2">
        <v>41928</v>
      </c>
    </row>
    <row r="49" spans="1:6" x14ac:dyDescent="0.35">
      <c r="A49">
        <v>2020</v>
      </c>
      <c r="B49" t="s">
        <v>55</v>
      </c>
      <c r="C49" t="s">
        <v>48</v>
      </c>
      <c r="D49" s="1">
        <v>1440</v>
      </c>
      <c r="E49" s="1">
        <v>19091</v>
      </c>
      <c r="F49" s="2">
        <v>83063</v>
      </c>
    </row>
    <row r="50" spans="1:6" x14ac:dyDescent="0.35">
      <c r="A50">
        <v>2020</v>
      </c>
      <c r="B50" t="s">
        <v>51</v>
      </c>
      <c r="C50" t="s">
        <v>1</v>
      </c>
      <c r="D50" s="1">
        <v>10335</v>
      </c>
      <c r="E50" s="1">
        <v>92772</v>
      </c>
      <c r="F50" s="2">
        <v>59279</v>
      </c>
    </row>
    <row r="51" spans="1:6" x14ac:dyDescent="0.35">
      <c r="A51">
        <v>2020</v>
      </c>
      <c r="B51" t="s">
        <v>51</v>
      </c>
      <c r="C51" t="s">
        <v>2</v>
      </c>
      <c r="D51" s="1">
        <v>14006</v>
      </c>
      <c r="E51" s="1">
        <v>173852</v>
      </c>
      <c r="F51" s="2">
        <v>63056</v>
      </c>
    </row>
    <row r="52" spans="1:6" x14ac:dyDescent="0.35">
      <c r="A52">
        <v>2020</v>
      </c>
      <c r="B52" t="s">
        <v>51</v>
      </c>
      <c r="C52" t="s">
        <v>3</v>
      </c>
      <c r="D52" s="1">
        <v>7277</v>
      </c>
      <c r="E52" s="1">
        <v>53142</v>
      </c>
      <c r="F52" s="2">
        <v>52247</v>
      </c>
    </row>
    <row r="53" spans="1:6" x14ac:dyDescent="0.35">
      <c r="A53">
        <v>2020</v>
      </c>
      <c r="B53" t="s">
        <v>51</v>
      </c>
      <c r="C53" t="s">
        <v>4</v>
      </c>
      <c r="D53" s="1">
        <v>86322</v>
      </c>
      <c r="E53" s="1">
        <v>855879</v>
      </c>
      <c r="F53" s="2">
        <v>76740</v>
      </c>
    </row>
    <row r="54" spans="1:6" x14ac:dyDescent="0.35">
      <c r="A54">
        <v>2020</v>
      </c>
      <c r="B54" t="s">
        <v>51</v>
      </c>
      <c r="C54" t="s">
        <v>5</v>
      </c>
      <c r="D54" s="1">
        <v>21025</v>
      </c>
      <c r="E54" s="1">
        <v>174730</v>
      </c>
      <c r="F54" s="2">
        <v>68209</v>
      </c>
    </row>
    <row r="55" spans="1:6" x14ac:dyDescent="0.35">
      <c r="A55">
        <v>2020</v>
      </c>
      <c r="B55" t="s">
        <v>51</v>
      </c>
      <c r="C55" t="s">
        <v>6</v>
      </c>
      <c r="D55" s="1">
        <v>9415</v>
      </c>
      <c r="E55" s="1">
        <v>56915</v>
      </c>
      <c r="F55" s="2">
        <v>75591</v>
      </c>
    </row>
    <row r="56" spans="1:6" x14ac:dyDescent="0.35">
      <c r="A56">
        <v>2020</v>
      </c>
      <c r="B56" t="s">
        <v>51</v>
      </c>
      <c r="C56" t="s">
        <v>7</v>
      </c>
      <c r="D56" s="1">
        <v>3106</v>
      </c>
      <c r="E56" s="1">
        <v>22403</v>
      </c>
      <c r="F56" s="2">
        <v>64977</v>
      </c>
    </row>
    <row r="57" spans="1:6" x14ac:dyDescent="0.35">
      <c r="A57">
        <v>2020</v>
      </c>
      <c r="B57" t="s">
        <v>51</v>
      </c>
      <c r="C57" t="s">
        <v>8</v>
      </c>
      <c r="D57" s="1">
        <v>76308</v>
      </c>
      <c r="E57" s="1">
        <v>561991</v>
      </c>
      <c r="F57" s="2">
        <v>55910</v>
      </c>
    </row>
    <row r="58" spans="1:6" x14ac:dyDescent="0.35">
      <c r="A58">
        <v>2020</v>
      </c>
      <c r="B58" t="s">
        <v>51</v>
      </c>
      <c r="C58" t="s">
        <v>9</v>
      </c>
      <c r="D58" s="1">
        <v>22906</v>
      </c>
      <c r="E58" s="1">
        <v>200710</v>
      </c>
      <c r="F58" s="2">
        <v>66214</v>
      </c>
    </row>
    <row r="59" spans="1:6" x14ac:dyDescent="0.35">
      <c r="A59">
        <v>2020</v>
      </c>
      <c r="B59" t="s">
        <v>51</v>
      </c>
      <c r="C59" t="s">
        <v>10</v>
      </c>
      <c r="D59" s="1">
        <v>9159</v>
      </c>
      <c r="E59" s="1">
        <v>53385</v>
      </c>
      <c r="F59" s="2">
        <v>48649</v>
      </c>
    </row>
    <row r="60" spans="1:6" x14ac:dyDescent="0.35">
      <c r="A60">
        <v>2020</v>
      </c>
      <c r="B60" t="s">
        <v>51</v>
      </c>
      <c r="C60" t="s">
        <v>11</v>
      </c>
      <c r="D60" s="1">
        <v>32538</v>
      </c>
      <c r="E60" s="1">
        <v>216664</v>
      </c>
      <c r="F60" s="2">
        <v>76581</v>
      </c>
    </row>
    <row r="61" spans="1:6" x14ac:dyDescent="0.35">
      <c r="A61">
        <v>2020</v>
      </c>
      <c r="B61" t="s">
        <v>51</v>
      </c>
      <c r="C61" t="s">
        <v>12</v>
      </c>
      <c r="D61" s="1">
        <v>15617</v>
      </c>
      <c r="E61" s="1">
        <v>144001</v>
      </c>
      <c r="F61" s="2">
        <v>62619</v>
      </c>
    </row>
    <row r="62" spans="1:6" x14ac:dyDescent="0.35">
      <c r="A62">
        <v>2020</v>
      </c>
      <c r="B62" t="s">
        <v>51</v>
      </c>
      <c r="C62" t="s">
        <v>13</v>
      </c>
      <c r="D62" s="1">
        <v>9434</v>
      </c>
      <c r="E62" s="1">
        <v>76561</v>
      </c>
      <c r="F62" s="2">
        <v>61831</v>
      </c>
    </row>
    <row r="63" spans="1:6" x14ac:dyDescent="0.35">
      <c r="A63">
        <v>2020</v>
      </c>
      <c r="B63" t="s">
        <v>51</v>
      </c>
      <c r="C63" t="s">
        <v>14</v>
      </c>
      <c r="D63" s="1">
        <v>7355</v>
      </c>
      <c r="E63" s="1">
        <v>63118</v>
      </c>
      <c r="F63" s="2">
        <v>59126</v>
      </c>
    </row>
    <row r="64" spans="1:6" x14ac:dyDescent="0.35">
      <c r="A64">
        <v>2020</v>
      </c>
      <c r="B64" t="s">
        <v>51</v>
      </c>
      <c r="C64" t="s">
        <v>15</v>
      </c>
      <c r="D64" s="1">
        <v>9832</v>
      </c>
      <c r="E64" s="1">
        <v>77924</v>
      </c>
      <c r="F64" s="2">
        <v>58484</v>
      </c>
    </row>
    <row r="65" spans="1:6" x14ac:dyDescent="0.35">
      <c r="A65">
        <v>2020</v>
      </c>
      <c r="B65" t="s">
        <v>51</v>
      </c>
      <c r="C65" t="s">
        <v>16</v>
      </c>
      <c r="D65" s="1">
        <v>11349</v>
      </c>
      <c r="E65" s="1">
        <v>121521</v>
      </c>
      <c r="F65" s="2">
        <v>65354</v>
      </c>
    </row>
    <row r="66" spans="1:6" x14ac:dyDescent="0.35">
      <c r="A66">
        <v>2020</v>
      </c>
      <c r="B66" t="s">
        <v>51</v>
      </c>
      <c r="C66" t="s">
        <v>17</v>
      </c>
      <c r="D66" s="1">
        <v>5732</v>
      </c>
      <c r="E66" s="1">
        <v>30344</v>
      </c>
      <c r="F66" s="2">
        <v>55607</v>
      </c>
    </row>
    <row r="67" spans="1:6" x14ac:dyDescent="0.35">
      <c r="A67">
        <v>2020</v>
      </c>
      <c r="B67" t="s">
        <v>51</v>
      </c>
      <c r="C67" t="s">
        <v>18</v>
      </c>
      <c r="D67" s="1">
        <v>16346</v>
      </c>
      <c r="E67" s="1">
        <v>160039</v>
      </c>
      <c r="F67" s="2">
        <v>70642</v>
      </c>
    </row>
    <row r="68" spans="1:6" x14ac:dyDescent="0.35">
      <c r="A68">
        <v>2020</v>
      </c>
      <c r="B68" t="s">
        <v>51</v>
      </c>
      <c r="C68" t="s">
        <v>19</v>
      </c>
      <c r="D68" s="1">
        <v>21102</v>
      </c>
      <c r="E68" s="1">
        <v>152366</v>
      </c>
      <c r="F68" s="2">
        <v>84958</v>
      </c>
    </row>
    <row r="69" spans="1:6" x14ac:dyDescent="0.35">
      <c r="A69">
        <v>2020</v>
      </c>
      <c r="B69" t="s">
        <v>51</v>
      </c>
      <c r="C69" t="s">
        <v>20</v>
      </c>
      <c r="D69" s="1">
        <v>21646</v>
      </c>
      <c r="E69" s="1">
        <v>164028</v>
      </c>
      <c r="F69" s="2">
        <v>67631</v>
      </c>
    </row>
    <row r="70" spans="1:6" x14ac:dyDescent="0.35">
      <c r="A70">
        <v>2020</v>
      </c>
      <c r="B70" t="s">
        <v>51</v>
      </c>
      <c r="C70" t="s">
        <v>21</v>
      </c>
      <c r="D70" s="1">
        <v>16952</v>
      </c>
      <c r="E70" s="1">
        <v>123866</v>
      </c>
      <c r="F70" s="2">
        <v>72942</v>
      </c>
    </row>
    <row r="71" spans="1:6" x14ac:dyDescent="0.35">
      <c r="A71">
        <v>2020</v>
      </c>
      <c r="B71" t="s">
        <v>51</v>
      </c>
      <c r="C71" t="s">
        <v>22</v>
      </c>
      <c r="D71" s="1">
        <v>5839</v>
      </c>
      <c r="E71" s="1">
        <v>43888</v>
      </c>
      <c r="F71" s="2">
        <v>53779</v>
      </c>
    </row>
    <row r="72" spans="1:6" x14ac:dyDescent="0.35">
      <c r="A72">
        <v>2020</v>
      </c>
      <c r="B72" t="s">
        <v>51</v>
      </c>
      <c r="C72" t="s">
        <v>23</v>
      </c>
      <c r="D72" s="1">
        <v>15735</v>
      </c>
      <c r="E72" s="1">
        <v>126375</v>
      </c>
      <c r="F72" s="2">
        <v>64664</v>
      </c>
    </row>
    <row r="73" spans="1:6" x14ac:dyDescent="0.35">
      <c r="A73">
        <v>2020</v>
      </c>
      <c r="B73" t="s">
        <v>51</v>
      </c>
      <c r="C73" t="s">
        <v>24</v>
      </c>
      <c r="D73" s="1">
        <v>6813</v>
      </c>
      <c r="E73" s="1">
        <v>30793</v>
      </c>
      <c r="F73" s="2">
        <v>55897</v>
      </c>
    </row>
    <row r="74" spans="1:6" x14ac:dyDescent="0.35">
      <c r="A74">
        <v>2020</v>
      </c>
      <c r="B74" t="s">
        <v>51</v>
      </c>
      <c r="C74" t="s">
        <v>25</v>
      </c>
      <c r="D74" s="1">
        <v>7000</v>
      </c>
      <c r="E74" s="1">
        <v>55249</v>
      </c>
      <c r="F74" s="2">
        <v>56548</v>
      </c>
    </row>
    <row r="75" spans="1:6" x14ac:dyDescent="0.35">
      <c r="A75">
        <v>2020</v>
      </c>
      <c r="B75" t="s">
        <v>51</v>
      </c>
      <c r="C75" t="s">
        <v>26</v>
      </c>
      <c r="D75" s="1">
        <v>5757</v>
      </c>
      <c r="E75" s="1">
        <v>93450</v>
      </c>
      <c r="F75" s="2">
        <v>67902</v>
      </c>
    </row>
    <row r="76" spans="1:6" x14ac:dyDescent="0.35">
      <c r="A76">
        <v>2020</v>
      </c>
      <c r="B76" t="s">
        <v>51</v>
      </c>
      <c r="C76" t="s">
        <v>27</v>
      </c>
      <c r="D76" s="1">
        <v>4901</v>
      </c>
      <c r="E76" s="1">
        <v>27866</v>
      </c>
      <c r="F76" s="2">
        <v>68870</v>
      </c>
    </row>
    <row r="77" spans="1:6" x14ac:dyDescent="0.35">
      <c r="A77">
        <v>2020</v>
      </c>
      <c r="B77" t="s">
        <v>51</v>
      </c>
      <c r="C77" t="s">
        <v>28</v>
      </c>
      <c r="D77" s="1">
        <v>22711</v>
      </c>
      <c r="E77" s="1">
        <v>151469</v>
      </c>
      <c r="F77" s="2">
        <v>77924</v>
      </c>
    </row>
    <row r="78" spans="1:6" x14ac:dyDescent="0.35">
      <c r="A78">
        <v>2020</v>
      </c>
      <c r="B78" t="s">
        <v>51</v>
      </c>
      <c r="C78" t="s">
        <v>29</v>
      </c>
      <c r="D78" s="1">
        <v>5485</v>
      </c>
      <c r="E78" s="1">
        <v>48577</v>
      </c>
      <c r="F78" s="2">
        <v>53439</v>
      </c>
    </row>
    <row r="79" spans="1:6" x14ac:dyDescent="0.35">
      <c r="A79">
        <v>2020</v>
      </c>
      <c r="B79" t="s">
        <v>51</v>
      </c>
      <c r="C79" t="s">
        <v>30</v>
      </c>
      <c r="D79" s="1">
        <v>50929</v>
      </c>
      <c r="E79" s="1">
        <v>361821</v>
      </c>
      <c r="F79" s="2">
        <v>78199</v>
      </c>
    </row>
    <row r="80" spans="1:6" x14ac:dyDescent="0.35">
      <c r="A80">
        <v>2020</v>
      </c>
      <c r="B80" t="s">
        <v>51</v>
      </c>
      <c r="C80" t="s">
        <v>31</v>
      </c>
      <c r="D80" s="1">
        <v>29231</v>
      </c>
      <c r="E80" s="1">
        <v>229369</v>
      </c>
      <c r="F80" s="2">
        <v>59177</v>
      </c>
    </row>
    <row r="81" spans="1:6" x14ac:dyDescent="0.35">
      <c r="A81">
        <v>2020</v>
      </c>
      <c r="B81" t="s">
        <v>51</v>
      </c>
      <c r="C81" t="s">
        <v>32</v>
      </c>
      <c r="D81" s="1">
        <v>3669</v>
      </c>
      <c r="E81" s="1">
        <v>25364</v>
      </c>
      <c r="F81" s="2">
        <v>66729</v>
      </c>
    </row>
    <row r="82" spans="1:6" x14ac:dyDescent="0.35">
      <c r="A82">
        <v>2020</v>
      </c>
      <c r="B82" t="s">
        <v>51</v>
      </c>
      <c r="C82" t="s">
        <v>33</v>
      </c>
      <c r="D82" s="1">
        <v>23650</v>
      </c>
      <c r="E82" s="1">
        <v>218531</v>
      </c>
      <c r="F82" s="2">
        <v>65104</v>
      </c>
    </row>
    <row r="83" spans="1:6" x14ac:dyDescent="0.35">
      <c r="A83">
        <v>2020</v>
      </c>
      <c r="B83" t="s">
        <v>51</v>
      </c>
      <c r="C83" t="s">
        <v>34</v>
      </c>
      <c r="D83" s="1">
        <v>9855</v>
      </c>
      <c r="E83" s="1">
        <v>78772</v>
      </c>
      <c r="F83" s="2">
        <v>55099</v>
      </c>
    </row>
    <row r="84" spans="1:6" x14ac:dyDescent="0.35">
      <c r="A84">
        <v>2020</v>
      </c>
      <c r="B84" t="s">
        <v>51</v>
      </c>
      <c r="C84" t="s">
        <v>35</v>
      </c>
      <c r="D84" s="1">
        <v>14899</v>
      </c>
      <c r="E84" s="1">
        <v>107568</v>
      </c>
      <c r="F84" s="2">
        <v>66876</v>
      </c>
    </row>
    <row r="85" spans="1:6" x14ac:dyDescent="0.35">
      <c r="A85">
        <v>2020</v>
      </c>
      <c r="B85" t="s">
        <v>51</v>
      </c>
      <c r="C85" t="s">
        <v>36</v>
      </c>
      <c r="D85" s="1">
        <v>29345</v>
      </c>
      <c r="E85" s="1">
        <v>241570</v>
      </c>
      <c r="F85" s="2">
        <v>70639</v>
      </c>
    </row>
    <row r="86" spans="1:6" x14ac:dyDescent="0.35">
      <c r="A86">
        <v>2020</v>
      </c>
      <c r="B86" t="s">
        <v>51</v>
      </c>
      <c r="C86" t="s">
        <v>37</v>
      </c>
      <c r="D86" s="1">
        <v>3878</v>
      </c>
      <c r="E86" s="1">
        <v>18924</v>
      </c>
      <c r="F86" s="2">
        <v>66955</v>
      </c>
    </row>
    <row r="87" spans="1:6" x14ac:dyDescent="0.35">
      <c r="A87">
        <v>2020</v>
      </c>
      <c r="B87" t="s">
        <v>51</v>
      </c>
      <c r="C87" t="s">
        <v>38</v>
      </c>
      <c r="D87" s="1">
        <v>13348</v>
      </c>
      <c r="E87" s="1">
        <v>103647</v>
      </c>
      <c r="F87" s="2">
        <v>57906</v>
      </c>
    </row>
    <row r="88" spans="1:6" x14ac:dyDescent="0.35">
      <c r="A88">
        <v>2020</v>
      </c>
      <c r="B88" t="s">
        <v>51</v>
      </c>
      <c r="C88" t="s">
        <v>39</v>
      </c>
      <c r="D88" s="1">
        <v>3954</v>
      </c>
      <c r="E88" s="1">
        <v>24410</v>
      </c>
      <c r="F88" s="2">
        <v>54005</v>
      </c>
    </row>
    <row r="89" spans="1:6" x14ac:dyDescent="0.35">
      <c r="A89">
        <v>2020</v>
      </c>
      <c r="B89" t="s">
        <v>51</v>
      </c>
      <c r="C89" t="s">
        <v>40</v>
      </c>
      <c r="D89" s="1">
        <v>12894</v>
      </c>
      <c r="E89" s="1">
        <v>130050</v>
      </c>
      <c r="F89" s="2">
        <v>62259</v>
      </c>
    </row>
    <row r="90" spans="1:6" x14ac:dyDescent="0.35">
      <c r="A90">
        <v>2020</v>
      </c>
      <c r="B90" t="s">
        <v>51</v>
      </c>
      <c r="C90" t="s">
        <v>41</v>
      </c>
      <c r="D90" s="1">
        <v>55014</v>
      </c>
      <c r="E90" s="1">
        <v>737125</v>
      </c>
      <c r="F90" s="2">
        <v>68929</v>
      </c>
    </row>
    <row r="91" spans="1:6" x14ac:dyDescent="0.35">
      <c r="A91">
        <v>2020</v>
      </c>
      <c r="B91" t="s">
        <v>51</v>
      </c>
      <c r="C91" t="s">
        <v>42</v>
      </c>
      <c r="D91" s="1">
        <v>12932</v>
      </c>
      <c r="E91" s="1">
        <v>115416</v>
      </c>
      <c r="F91" s="2">
        <v>57474</v>
      </c>
    </row>
    <row r="92" spans="1:6" x14ac:dyDescent="0.35">
      <c r="A92">
        <v>2020</v>
      </c>
      <c r="B92" t="s">
        <v>51</v>
      </c>
      <c r="C92" t="s">
        <v>43</v>
      </c>
      <c r="D92" s="1">
        <v>2839</v>
      </c>
      <c r="E92" s="1">
        <v>14269</v>
      </c>
      <c r="F92" s="2">
        <v>55130</v>
      </c>
    </row>
    <row r="93" spans="1:6" x14ac:dyDescent="0.35">
      <c r="A93">
        <v>2020</v>
      </c>
      <c r="B93" t="s">
        <v>51</v>
      </c>
      <c r="C93" t="s">
        <v>44</v>
      </c>
      <c r="D93" s="1">
        <v>21412</v>
      </c>
      <c r="E93" s="1">
        <v>201137</v>
      </c>
      <c r="F93" s="2">
        <v>63521</v>
      </c>
    </row>
    <row r="94" spans="1:6" x14ac:dyDescent="0.35">
      <c r="A94">
        <v>2020</v>
      </c>
      <c r="B94" t="s">
        <v>51</v>
      </c>
      <c r="C94" t="s">
        <v>45</v>
      </c>
      <c r="D94" s="1">
        <v>27072</v>
      </c>
      <c r="E94" s="1">
        <v>199964</v>
      </c>
      <c r="F94" s="2">
        <v>69827</v>
      </c>
    </row>
    <row r="95" spans="1:6" x14ac:dyDescent="0.35">
      <c r="A95">
        <v>2020</v>
      </c>
      <c r="B95" t="s">
        <v>51</v>
      </c>
      <c r="C95" t="s">
        <v>46</v>
      </c>
      <c r="D95" s="1">
        <v>4300</v>
      </c>
      <c r="E95" s="1">
        <v>29583</v>
      </c>
      <c r="F95" s="2">
        <v>60489</v>
      </c>
    </row>
    <row r="96" spans="1:6" x14ac:dyDescent="0.35">
      <c r="A96">
        <v>2020</v>
      </c>
      <c r="B96" t="s">
        <v>51</v>
      </c>
      <c r="C96" t="s">
        <v>47</v>
      </c>
      <c r="D96" s="1">
        <v>14760</v>
      </c>
      <c r="E96" s="1">
        <v>123846</v>
      </c>
      <c r="F96" s="2">
        <v>66423</v>
      </c>
    </row>
    <row r="97" spans="1:6" x14ac:dyDescent="0.35">
      <c r="A97">
        <v>2020</v>
      </c>
      <c r="B97" t="s">
        <v>51</v>
      </c>
      <c r="C97" t="s">
        <v>48</v>
      </c>
      <c r="D97" s="1">
        <v>3478</v>
      </c>
      <c r="E97" s="1">
        <v>21200</v>
      </c>
      <c r="F97" s="2">
        <v>56640</v>
      </c>
    </row>
    <row r="98" spans="1:6" x14ac:dyDescent="0.35">
      <c r="A98">
        <v>2020</v>
      </c>
      <c r="B98" t="s">
        <v>52</v>
      </c>
      <c r="C98" t="s">
        <v>1</v>
      </c>
      <c r="D98" s="1">
        <v>5773</v>
      </c>
      <c r="E98" s="1">
        <v>258328</v>
      </c>
      <c r="F98" s="2">
        <v>60387</v>
      </c>
    </row>
    <row r="99" spans="1:6" x14ac:dyDescent="0.35">
      <c r="A99">
        <v>2020</v>
      </c>
      <c r="B99" t="s">
        <v>52</v>
      </c>
      <c r="C99" t="s">
        <v>2</v>
      </c>
      <c r="D99" s="1">
        <v>5213</v>
      </c>
      <c r="E99" s="1">
        <v>177110</v>
      </c>
      <c r="F99" s="2">
        <v>82375</v>
      </c>
    </row>
    <row r="100" spans="1:6" x14ac:dyDescent="0.35">
      <c r="A100">
        <v>2020</v>
      </c>
      <c r="B100" t="s">
        <v>52</v>
      </c>
      <c r="C100" t="s">
        <v>3</v>
      </c>
      <c r="D100" s="1">
        <v>2961</v>
      </c>
      <c r="E100" s="1">
        <v>154922</v>
      </c>
      <c r="F100" s="2">
        <v>51570</v>
      </c>
    </row>
    <row r="101" spans="1:6" x14ac:dyDescent="0.35">
      <c r="A101">
        <v>2020</v>
      </c>
      <c r="B101" t="s">
        <v>52</v>
      </c>
      <c r="C101" t="s">
        <v>4</v>
      </c>
      <c r="D101" s="1">
        <v>44156</v>
      </c>
      <c r="E101" s="1">
        <v>1263780</v>
      </c>
      <c r="F101" s="2">
        <v>109888</v>
      </c>
    </row>
    <row r="102" spans="1:6" x14ac:dyDescent="0.35">
      <c r="A102">
        <v>2020</v>
      </c>
      <c r="B102" t="s">
        <v>52</v>
      </c>
      <c r="C102" t="s">
        <v>5</v>
      </c>
      <c r="D102" s="1">
        <v>5888</v>
      </c>
      <c r="E102" s="1">
        <v>146473</v>
      </c>
      <c r="F102" s="2">
        <v>77207</v>
      </c>
    </row>
    <row r="103" spans="1:6" x14ac:dyDescent="0.35">
      <c r="A103">
        <v>2020</v>
      </c>
      <c r="B103" t="s">
        <v>52</v>
      </c>
      <c r="C103" t="s">
        <v>6</v>
      </c>
      <c r="D103" s="1">
        <v>4386</v>
      </c>
      <c r="E103" s="1">
        <v>153812</v>
      </c>
      <c r="F103" s="2">
        <v>87706</v>
      </c>
    </row>
    <row r="104" spans="1:6" x14ac:dyDescent="0.35">
      <c r="A104">
        <v>2020</v>
      </c>
      <c r="B104" t="s">
        <v>52</v>
      </c>
      <c r="C104" t="s">
        <v>7</v>
      </c>
      <c r="D104">
        <v>678</v>
      </c>
      <c r="E104" s="1">
        <v>25520</v>
      </c>
      <c r="F104" s="2">
        <v>68049</v>
      </c>
    </row>
    <row r="105" spans="1:6" x14ac:dyDescent="0.35">
      <c r="A105">
        <v>2020</v>
      </c>
      <c r="B105" t="s">
        <v>52</v>
      </c>
      <c r="C105" t="s">
        <v>8</v>
      </c>
      <c r="D105" s="1">
        <v>21275</v>
      </c>
      <c r="E105" s="1">
        <v>376070</v>
      </c>
      <c r="F105" s="2">
        <v>66758</v>
      </c>
    </row>
    <row r="106" spans="1:6" x14ac:dyDescent="0.35">
      <c r="A106">
        <v>2020</v>
      </c>
      <c r="B106" t="s">
        <v>52</v>
      </c>
      <c r="C106" t="s">
        <v>9</v>
      </c>
      <c r="D106" s="1">
        <v>10646</v>
      </c>
      <c r="E106" s="1">
        <v>382938</v>
      </c>
      <c r="F106" s="2">
        <v>60184</v>
      </c>
    </row>
    <row r="107" spans="1:6" x14ac:dyDescent="0.35">
      <c r="A107">
        <v>2020</v>
      </c>
      <c r="B107" t="s">
        <v>52</v>
      </c>
      <c r="C107" t="s">
        <v>10</v>
      </c>
      <c r="D107" s="1">
        <v>2886</v>
      </c>
      <c r="E107" s="1">
        <v>67700</v>
      </c>
      <c r="F107" s="2">
        <v>65603</v>
      </c>
    </row>
    <row r="108" spans="1:6" x14ac:dyDescent="0.35">
      <c r="A108">
        <v>2020</v>
      </c>
      <c r="B108" t="s">
        <v>52</v>
      </c>
      <c r="C108" t="s">
        <v>11</v>
      </c>
      <c r="D108" s="1">
        <v>18033</v>
      </c>
      <c r="E108" s="1">
        <v>554712</v>
      </c>
      <c r="F108" s="2">
        <v>74855</v>
      </c>
    </row>
    <row r="109" spans="1:6" x14ac:dyDescent="0.35">
      <c r="A109">
        <v>2020</v>
      </c>
      <c r="B109" t="s">
        <v>52</v>
      </c>
      <c r="C109" t="s">
        <v>12</v>
      </c>
      <c r="D109" s="1">
        <v>9255</v>
      </c>
      <c r="E109" s="1">
        <v>504460</v>
      </c>
      <c r="F109" s="2">
        <v>65092</v>
      </c>
    </row>
    <row r="110" spans="1:6" x14ac:dyDescent="0.35">
      <c r="A110">
        <v>2020</v>
      </c>
      <c r="B110" t="s">
        <v>52</v>
      </c>
      <c r="C110" t="s">
        <v>13</v>
      </c>
      <c r="D110" s="1">
        <v>4099</v>
      </c>
      <c r="E110" s="1">
        <v>216615</v>
      </c>
      <c r="F110" s="2">
        <v>63103</v>
      </c>
    </row>
    <row r="111" spans="1:6" x14ac:dyDescent="0.35">
      <c r="A111">
        <v>2020</v>
      </c>
      <c r="B111" t="s">
        <v>52</v>
      </c>
      <c r="C111" t="s">
        <v>14</v>
      </c>
      <c r="D111" s="1">
        <v>3109</v>
      </c>
      <c r="E111" s="1">
        <v>158784</v>
      </c>
      <c r="F111" s="2">
        <v>62958</v>
      </c>
    </row>
    <row r="112" spans="1:6" x14ac:dyDescent="0.35">
      <c r="A112">
        <v>2020</v>
      </c>
      <c r="B112" t="s">
        <v>52</v>
      </c>
      <c r="C112" t="s">
        <v>15</v>
      </c>
      <c r="D112" s="1">
        <v>4978</v>
      </c>
      <c r="E112" s="1">
        <v>235564</v>
      </c>
      <c r="F112" s="2">
        <v>62902</v>
      </c>
    </row>
    <row r="113" spans="1:6" x14ac:dyDescent="0.35">
      <c r="A113">
        <v>2020</v>
      </c>
      <c r="B113" t="s">
        <v>52</v>
      </c>
      <c r="C113" t="s">
        <v>16</v>
      </c>
      <c r="D113" s="1">
        <v>4501</v>
      </c>
      <c r="E113" s="1">
        <v>131430</v>
      </c>
      <c r="F113" s="2">
        <v>78183</v>
      </c>
    </row>
    <row r="114" spans="1:6" x14ac:dyDescent="0.35">
      <c r="A114">
        <v>2020</v>
      </c>
      <c r="B114" t="s">
        <v>52</v>
      </c>
      <c r="C114" t="s">
        <v>17</v>
      </c>
      <c r="D114" s="1">
        <v>1863</v>
      </c>
      <c r="E114" s="1">
        <v>50166</v>
      </c>
      <c r="F114" s="2">
        <v>61682</v>
      </c>
    </row>
    <row r="115" spans="1:6" x14ac:dyDescent="0.35">
      <c r="A115">
        <v>2020</v>
      </c>
      <c r="B115" t="s">
        <v>52</v>
      </c>
      <c r="C115" t="s">
        <v>18</v>
      </c>
      <c r="D115" s="1">
        <v>4168</v>
      </c>
      <c r="E115" s="1">
        <v>108500</v>
      </c>
      <c r="F115" s="2">
        <v>85426</v>
      </c>
    </row>
    <row r="116" spans="1:6" x14ac:dyDescent="0.35">
      <c r="A116">
        <v>2020</v>
      </c>
      <c r="B116" t="s">
        <v>52</v>
      </c>
      <c r="C116" t="s">
        <v>19</v>
      </c>
      <c r="D116" s="1">
        <v>6616</v>
      </c>
      <c r="E116" s="1">
        <v>229741</v>
      </c>
      <c r="F116" s="2">
        <v>96190</v>
      </c>
    </row>
    <row r="117" spans="1:6" x14ac:dyDescent="0.35">
      <c r="A117">
        <v>2020</v>
      </c>
      <c r="B117" t="s">
        <v>52</v>
      </c>
      <c r="C117" t="s">
        <v>20</v>
      </c>
      <c r="D117" s="1">
        <v>17437</v>
      </c>
      <c r="E117" s="1">
        <v>554767</v>
      </c>
      <c r="F117" s="2">
        <v>70769</v>
      </c>
    </row>
    <row r="118" spans="1:6" x14ac:dyDescent="0.35">
      <c r="A118">
        <v>2020</v>
      </c>
      <c r="B118" t="s">
        <v>52</v>
      </c>
      <c r="C118" t="s">
        <v>21</v>
      </c>
      <c r="D118" s="1">
        <v>8284</v>
      </c>
      <c r="E118" s="1">
        <v>309006</v>
      </c>
      <c r="F118" s="2">
        <v>70870</v>
      </c>
    </row>
    <row r="119" spans="1:6" x14ac:dyDescent="0.35">
      <c r="A119">
        <v>2020</v>
      </c>
      <c r="B119" t="s">
        <v>52</v>
      </c>
      <c r="C119" t="s">
        <v>22</v>
      </c>
      <c r="D119" s="1">
        <v>2375</v>
      </c>
      <c r="E119" s="1">
        <v>139480</v>
      </c>
      <c r="F119" s="2">
        <v>51918</v>
      </c>
    </row>
    <row r="120" spans="1:6" x14ac:dyDescent="0.35">
      <c r="A120">
        <v>2020</v>
      </c>
      <c r="B120" t="s">
        <v>52</v>
      </c>
      <c r="C120" t="s">
        <v>23</v>
      </c>
      <c r="D120" s="1">
        <v>6859</v>
      </c>
      <c r="E120" s="1">
        <v>266452</v>
      </c>
      <c r="F120" s="2">
        <v>61836</v>
      </c>
    </row>
    <row r="121" spans="1:6" x14ac:dyDescent="0.35">
      <c r="A121">
        <v>2020</v>
      </c>
      <c r="B121" t="s">
        <v>52</v>
      </c>
      <c r="C121" t="s">
        <v>24</v>
      </c>
      <c r="D121" s="1">
        <v>1672</v>
      </c>
      <c r="E121" s="1">
        <v>20421</v>
      </c>
      <c r="F121" s="2">
        <v>54178</v>
      </c>
    </row>
    <row r="122" spans="1:6" x14ac:dyDescent="0.35">
      <c r="A122">
        <v>2020</v>
      </c>
      <c r="B122" t="s">
        <v>52</v>
      </c>
      <c r="C122" t="s">
        <v>25</v>
      </c>
      <c r="D122" s="1">
        <v>1949</v>
      </c>
      <c r="E122" s="1">
        <v>97530</v>
      </c>
      <c r="F122" s="2">
        <v>56492</v>
      </c>
    </row>
    <row r="123" spans="1:6" x14ac:dyDescent="0.35">
      <c r="A123">
        <v>2020</v>
      </c>
      <c r="B123" t="s">
        <v>52</v>
      </c>
      <c r="C123" t="s">
        <v>26</v>
      </c>
      <c r="D123" s="1">
        <v>2054</v>
      </c>
      <c r="E123" s="1">
        <v>55673</v>
      </c>
      <c r="F123" s="2">
        <v>66821</v>
      </c>
    </row>
    <row r="124" spans="1:6" x14ac:dyDescent="0.35">
      <c r="A124">
        <v>2020</v>
      </c>
      <c r="B124" t="s">
        <v>52</v>
      </c>
      <c r="C124" t="s">
        <v>27</v>
      </c>
      <c r="D124" s="1">
        <v>2001</v>
      </c>
      <c r="E124" s="1">
        <v>67282</v>
      </c>
      <c r="F124" s="2">
        <v>77769</v>
      </c>
    </row>
    <row r="125" spans="1:6" x14ac:dyDescent="0.35">
      <c r="A125">
        <v>2020</v>
      </c>
      <c r="B125" t="s">
        <v>52</v>
      </c>
      <c r="C125" t="s">
        <v>28</v>
      </c>
      <c r="D125" s="1">
        <v>8964</v>
      </c>
      <c r="E125" s="1">
        <v>235850</v>
      </c>
      <c r="F125" s="2">
        <v>86277</v>
      </c>
    </row>
    <row r="126" spans="1:6" x14ac:dyDescent="0.35">
      <c r="A126">
        <v>2020</v>
      </c>
      <c r="B126" t="s">
        <v>52</v>
      </c>
      <c r="C126" t="s">
        <v>29</v>
      </c>
      <c r="D126" s="1">
        <v>1776</v>
      </c>
      <c r="E126" s="1">
        <v>27201</v>
      </c>
      <c r="F126" s="2">
        <v>58794</v>
      </c>
    </row>
    <row r="127" spans="1:6" x14ac:dyDescent="0.35">
      <c r="A127">
        <v>2020</v>
      </c>
      <c r="B127" t="s">
        <v>52</v>
      </c>
      <c r="C127" t="s">
        <v>30</v>
      </c>
      <c r="D127" s="1">
        <v>16292</v>
      </c>
      <c r="E127" s="1">
        <v>399337</v>
      </c>
      <c r="F127" s="2">
        <v>73103</v>
      </c>
    </row>
    <row r="128" spans="1:6" x14ac:dyDescent="0.35">
      <c r="A128">
        <v>2020</v>
      </c>
      <c r="B128" t="s">
        <v>52</v>
      </c>
      <c r="C128" t="s">
        <v>31</v>
      </c>
      <c r="D128" s="1">
        <v>10303</v>
      </c>
      <c r="E128" s="1">
        <v>452637</v>
      </c>
      <c r="F128" s="2">
        <v>63281</v>
      </c>
    </row>
    <row r="129" spans="1:6" x14ac:dyDescent="0.35">
      <c r="A129">
        <v>2020</v>
      </c>
      <c r="B129" t="s">
        <v>52</v>
      </c>
      <c r="C129" t="s">
        <v>32</v>
      </c>
      <c r="D129">
        <v>799</v>
      </c>
      <c r="E129" s="1">
        <v>25259</v>
      </c>
      <c r="F129" s="2">
        <v>57695</v>
      </c>
    </row>
    <row r="130" spans="1:6" x14ac:dyDescent="0.35">
      <c r="A130">
        <v>2020</v>
      </c>
      <c r="B130" t="s">
        <v>52</v>
      </c>
      <c r="C130" t="s">
        <v>33</v>
      </c>
      <c r="D130" s="1">
        <v>15453</v>
      </c>
      <c r="E130" s="1">
        <v>653028</v>
      </c>
      <c r="F130" s="2">
        <v>64995</v>
      </c>
    </row>
    <row r="131" spans="1:6" x14ac:dyDescent="0.35">
      <c r="A131">
        <v>2020</v>
      </c>
      <c r="B131" t="s">
        <v>52</v>
      </c>
      <c r="C131" t="s">
        <v>34</v>
      </c>
      <c r="D131" s="1">
        <v>4178</v>
      </c>
      <c r="E131" s="1">
        <v>131206</v>
      </c>
      <c r="F131" s="2">
        <v>60915</v>
      </c>
    </row>
    <row r="132" spans="1:6" x14ac:dyDescent="0.35">
      <c r="A132">
        <v>2020</v>
      </c>
      <c r="B132" t="s">
        <v>52</v>
      </c>
      <c r="C132" t="s">
        <v>35</v>
      </c>
      <c r="D132" s="1">
        <v>6354</v>
      </c>
      <c r="E132" s="1">
        <v>184947</v>
      </c>
      <c r="F132" s="2">
        <v>74927</v>
      </c>
    </row>
    <row r="133" spans="1:6" x14ac:dyDescent="0.35">
      <c r="A133">
        <v>2020</v>
      </c>
      <c r="B133" t="s">
        <v>52</v>
      </c>
      <c r="C133" t="s">
        <v>36</v>
      </c>
      <c r="D133" s="1">
        <v>14363</v>
      </c>
      <c r="E133" s="1">
        <v>537402</v>
      </c>
      <c r="F133" s="2">
        <v>66931</v>
      </c>
    </row>
    <row r="134" spans="1:6" x14ac:dyDescent="0.35">
      <c r="A134">
        <v>2020</v>
      </c>
      <c r="B134" t="s">
        <v>52</v>
      </c>
      <c r="C134" t="s">
        <v>37</v>
      </c>
      <c r="D134" s="1">
        <v>1516</v>
      </c>
      <c r="E134" s="1">
        <v>37411</v>
      </c>
      <c r="F134" s="2">
        <v>63645</v>
      </c>
    </row>
    <row r="135" spans="1:6" x14ac:dyDescent="0.35">
      <c r="A135">
        <v>2020</v>
      </c>
      <c r="B135" t="s">
        <v>52</v>
      </c>
      <c r="C135" t="s">
        <v>38</v>
      </c>
      <c r="D135" s="1">
        <v>6655</v>
      </c>
      <c r="E135" s="1">
        <v>244395</v>
      </c>
      <c r="F135" s="2">
        <v>61779</v>
      </c>
    </row>
    <row r="136" spans="1:6" x14ac:dyDescent="0.35">
      <c r="A136">
        <v>2020</v>
      </c>
      <c r="B136" t="s">
        <v>52</v>
      </c>
      <c r="C136" t="s">
        <v>39</v>
      </c>
      <c r="D136" s="1">
        <v>1072</v>
      </c>
      <c r="E136" s="1">
        <v>43135</v>
      </c>
      <c r="F136" s="2">
        <v>53285</v>
      </c>
    </row>
    <row r="137" spans="1:6" x14ac:dyDescent="0.35">
      <c r="A137">
        <v>2020</v>
      </c>
      <c r="B137" t="s">
        <v>52</v>
      </c>
      <c r="C137" t="s">
        <v>40</v>
      </c>
      <c r="D137" s="1">
        <v>7620</v>
      </c>
      <c r="E137" s="1">
        <v>334972</v>
      </c>
      <c r="F137" s="2">
        <v>63122</v>
      </c>
    </row>
    <row r="138" spans="1:6" x14ac:dyDescent="0.35">
      <c r="A138">
        <v>2020</v>
      </c>
      <c r="B138" t="s">
        <v>52</v>
      </c>
      <c r="C138" t="s">
        <v>41</v>
      </c>
      <c r="D138" s="1">
        <v>26257</v>
      </c>
      <c r="E138" s="1">
        <v>867807</v>
      </c>
      <c r="F138" s="2">
        <v>81206</v>
      </c>
    </row>
    <row r="139" spans="1:6" x14ac:dyDescent="0.35">
      <c r="A139">
        <v>2020</v>
      </c>
      <c r="B139" t="s">
        <v>52</v>
      </c>
      <c r="C139" t="s">
        <v>42</v>
      </c>
      <c r="D139" s="1">
        <v>4616</v>
      </c>
      <c r="E139" s="1">
        <v>135571</v>
      </c>
      <c r="F139" s="2">
        <v>61796</v>
      </c>
    </row>
    <row r="140" spans="1:6" x14ac:dyDescent="0.35">
      <c r="A140">
        <v>2020</v>
      </c>
      <c r="B140" t="s">
        <v>52</v>
      </c>
      <c r="C140" t="s">
        <v>43</v>
      </c>
      <c r="D140" s="1">
        <v>1107</v>
      </c>
      <c r="E140" s="1">
        <v>28176</v>
      </c>
      <c r="F140" s="2">
        <v>62352</v>
      </c>
    </row>
    <row r="141" spans="1:6" x14ac:dyDescent="0.35">
      <c r="A141">
        <v>2020</v>
      </c>
      <c r="B141" t="s">
        <v>52</v>
      </c>
      <c r="C141" t="s">
        <v>44</v>
      </c>
      <c r="D141" s="1">
        <v>7023</v>
      </c>
      <c r="E141" s="1">
        <v>232300</v>
      </c>
      <c r="F141" s="2">
        <v>63958</v>
      </c>
    </row>
    <row r="142" spans="1:6" x14ac:dyDescent="0.35">
      <c r="A142">
        <v>2020</v>
      </c>
      <c r="B142" t="s">
        <v>52</v>
      </c>
      <c r="C142" t="s">
        <v>45</v>
      </c>
      <c r="D142" s="1">
        <v>7882</v>
      </c>
      <c r="E142" s="1">
        <v>268553</v>
      </c>
      <c r="F142" s="2">
        <v>82000</v>
      </c>
    </row>
    <row r="143" spans="1:6" x14ac:dyDescent="0.35">
      <c r="A143">
        <v>2020</v>
      </c>
      <c r="B143" t="s">
        <v>52</v>
      </c>
      <c r="C143" t="s">
        <v>46</v>
      </c>
      <c r="D143" s="1">
        <v>1261</v>
      </c>
      <c r="E143" s="1">
        <v>44429</v>
      </c>
      <c r="F143" s="2">
        <v>62359</v>
      </c>
    </row>
    <row r="144" spans="1:6" x14ac:dyDescent="0.35">
      <c r="A144">
        <v>2020</v>
      </c>
      <c r="B144" t="s">
        <v>52</v>
      </c>
      <c r="C144" t="s">
        <v>47</v>
      </c>
      <c r="D144" s="1">
        <v>9214</v>
      </c>
      <c r="E144" s="1">
        <v>458262</v>
      </c>
      <c r="F144" s="2">
        <v>61039</v>
      </c>
    </row>
    <row r="145" spans="1:6" x14ac:dyDescent="0.35">
      <c r="A145">
        <v>2020</v>
      </c>
      <c r="B145" t="s">
        <v>52</v>
      </c>
      <c r="C145" t="s">
        <v>48</v>
      </c>
      <c r="D145">
        <v>620</v>
      </c>
      <c r="E145" s="1">
        <v>9580</v>
      </c>
      <c r="F145" s="2">
        <v>70308</v>
      </c>
    </row>
    <row r="146" spans="1:6" x14ac:dyDescent="0.35">
      <c r="A146">
        <v>2020</v>
      </c>
      <c r="B146" t="s">
        <v>54</v>
      </c>
      <c r="C146" t="s">
        <v>1</v>
      </c>
      <c r="D146" s="1">
        <v>32424</v>
      </c>
      <c r="E146" s="1">
        <v>372620</v>
      </c>
      <c r="F146" s="2">
        <v>45853</v>
      </c>
    </row>
    <row r="147" spans="1:6" x14ac:dyDescent="0.35">
      <c r="A147">
        <v>2020</v>
      </c>
      <c r="B147" t="s">
        <v>54</v>
      </c>
      <c r="C147" t="s">
        <v>2</v>
      </c>
      <c r="D147" s="1">
        <v>33859</v>
      </c>
      <c r="E147" s="1">
        <v>546143</v>
      </c>
      <c r="F147" s="2">
        <v>51498</v>
      </c>
    </row>
    <row r="148" spans="1:6" x14ac:dyDescent="0.35">
      <c r="A148">
        <v>2020</v>
      </c>
      <c r="B148" t="s">
        <v>54</v>
      </c>
      <c r="C148" t="s">
        <v>3</v>
      </c>
      <c r="D148" s="1">
        <v>21836</v>
      </c>
      <c r="E148" s="1">
        <v>244074</v>
      </c>
      <c r="F148" s="2">
        <v>45673</v>
      </c>
    </row>
    <row r="149" spans="1:6" x14ac:dyDescent="0.35">
      <c r="A149">
        <v>2020</v>
      </c>
      <c r="B149" t="s">
        <v>54</v>
      </c>
      <c r="C149" t="s">
        <v>4</v>
      </c>
      <c r="D149" s="1">
        <v>200632</v>
      </c>
      <c r="E149" s="1">
        <v>2888684</v>
      </c>
      <c r="F149" s="2">
        <v>58800</v>
      </c>
    </row>
    <row r="150" spans="1:6" x14ac:dyDescent="0.35">
      <c r="A150">
        <v>2020</v>
      </c>
      <c r="B150" t="s">
        <v>54</v>
      </c>
      <c r="C150" t="s">
        <v>5</v>
      </c>
      <c r="D150" s="1">
        <v>36421</v>
      </c>
      <c r="E150" s="1">
        <v>465887</v>
      </c>
      <c r="F150" s="2">
        <v>55719</v>
      </c>
    </row>
    <row r="151" spans="1:6" x14ac:dyDescent="0.35">
      <c r="A151">
        <v>2020</v>
      </c>
      <c r="B151" t="s">
        <v>54</v>
      </c>
      <c r="C151" t="s">
        <v>6</v>
      </c>
      <c r="D151" s="1">
        <v>24725</v>
      </c>
      <c r="E151" s="1">
        <v>276491</v>
      </c>
      <c r="F151" s="2">
        <v>55859</v>
      </c>
    </row>
    <row r="152" spans="1:6" x14ac:dyDescent="0.35">
      <c r="A152">
        <v>2020</v>
      </c>
      <c r="B152" t="s">
        <v>54</v>
      </c>
      <c r="C152" t="s">
        <v>7</v>
      </c>
      <c r="D152" s="1">
        <v>7050</v>
      </c>
      <c r="E152" s="1">
        <v>76267</v>
      </c>
      <c r="F152" s="2">
        <v>45667</v>
      </c>
    </row>
    <row r="153" spans="1:6" x14ac:dyDescent="0.35">
      <c r="A153">
        <v>2020</v>
      </c>
      <c r="B153" t="s">
        <v>54</v>
      </c>
      <c r="C153" t="s">
        <v>8</v>
      </c>
      <c r="D153" s="1">
        <v>142700</v>
      </c>
      <c r="E153" s="1">
        <v>1739110</v>
      </c>
      <c r="F153" s="2">
        <v>49391</v>
      </c>
    </row>
    <row r="154" spans="1:6" x14ac:dyDescent="0.35">
      <c r="A154">
        <v>2020</v>
      </c>
      <c r="B154" t="s">
        <v>54</v>
      </c>
      <c r="C154" t="s">
        <v>9</v>
      </c>
      <c r="D154" s="1">
        <v>64380</v>
      </c>
      <c r="E154" s="1">
        <v>913981</v>
      </c>
      <c r="F154" s="2">
        <v>52104</v>
      </c>
    </row>
    <row r="155" spans="1:6" x14ac:dyDescent="0.35">
      <c r="A155">
        <v>2020</v>
      </c>
      <c r="B155" t="s">
        <v>54</v>
      </c>
      <c r="C155" t="s">
        <v>10</v>
      </c>
      <c r="D155" s="1">
        <v>12742</v>
      </c>
      <c r="E155" s="1">
        <v>143264</v>
      </c>
      <c r="F155" s="2">
        <v>44610</v>
      </c>
    </row>
    <row r="156" spans="1:6" x14ac:dyDescent="0.35">
      <c r="A156">
        <v>2020</v>
      </c>
      <c r="B156" t="s">
        <v>54</v>
      </c>
      <c r="C156" t="s">
        <v>11</v>
      </c>
      <c r="D156" s="1">
        <v>78196</v>
      </c>
      <c r="E156" s="1">
        <v>1140749</v>
      </c>
      <c r="F156" s="2">
        <v>55780</v>
      </c>
    </row>
    <row r="157" spans="1:6" x14ac:dyDescent="0.35">
      <c r="A157">
        <v>2020</v>
      </c>
      <c r="B157" t="s">
        <v>54</v>
      </c>
      <c r="C157" t="s">
        <v>12</v>
      </c>
      <c r="D157" s="1">
        <v>40846</v>
      </c>
      <c r="E157" s="1">
        <v>583686</v>
      </c>
      <c r="F157" s="2">
        <v>45931</v>
      </c>
    </row>
    <row r="158" spans="1:6" x14ac:dyDescent="0.35">
      <c r="A158">
        <v>2020</v>
      </c>
      <c r="B158" t="s">
        <v>54</v>
      </c>
      <c r="C158" t="s">
        <v>13</v>
      </c>
      <c r="D158" s="1">
        <v>23479</v>
      </c>
      <c r="E158" s="1">
        <v>298376</v>
      </c>
      <c r="F158" s="2">
        <v>44146</v>
      </c>
    </row>
    <row r="159" spans="1:6" x14ac:dyDescent="0.35">
      <c r="A159">
        <v>2020</v>
      </c>
      <c r="B159" t="s">
        <v>54</v>
      </c>
      <c r="C159" t="s">
        <v>14</v>
      </c>
      <c r="D159" s="1">
        <v>19497</v>
      </c>
      <c r="E159" s="1">
        <v>255575</v>
      </c>
      <c r="F159" s="2">
        <v>46012</v>
      </c>
    </row>
    <row r="160" spans="1:6" x14ac:dyDescent="0.35">
      <c r="A160">
        <v>2020</v>
      </c>
      <c r="B160" t="s">
        <v>54</v>
      </c>
      <c r="C160" t="s">
        <v>15</v>
      </c>
      <c r="D160" s="1">
        <v>28266</v>
      </c>
      <c r="E160" s="1">
        <v>393361</v>
      </c>
      <c r="F160" s="2">
        <v>46839</v>
      </c>
    </row>
    <row r="161" spans="1:6" x14ac:dyDescent="0.35">
      <c r="A161">
        <v>2020</v>
      </c>
      <c r="B161" t="s">
        <v>54</v>
      </c>
      <c r="C161" t="s">
        <v>16</v>
      </c>
      <c r="D161" s="1">
        <v>31210</v>
      </c>
      <c r="E161" s="1">
        <v>358336</v>
      </c>
      <c r="F161" s="2">
        <v>46029</v>
      </c>
    </row>
    <row r="162" spans="1:6" x14ac:dyDescent="0.35">
      <c r="A162">
        <v>2020</v>
      </c>
      <c r="B162" t="s">
        <v>54</v>
      </c>
      <c r="C162" t="s">
        <v>17</v>
      </c>
      <c r="D162" s="1">
        <v>10546</v>
      </c>
      <c r="E162" s="1">
        <v>111483</v>
      </c>
      <c r="F162" s="2">
        <v>43084</v>
      </c>
    </row>
    <row r="163" spans="1:6" x14ac:dyDescent="0.35">
      <c r="A163">
        <v>2020</v>
      </c>
      <c r="B163" t="s">
        <v>54</v>
      </c>
      <c r="C163" t="s">
        <v>18</v>
      </c>
      <c r="D163" s="1">
        <v>31685</v>
      </c>
      <c r="E163" s="1">
        <v>441680</v>
      </c>
      <c r="F163" s="2">
        <v>50800</v>
      </c>
    </row>
    <row r="164" spans="1:6" x14ac:dyDescent="0.35">
      <c r="A164">
        <v>2020</v>
      </c>
      <c r="B164" t="s">
        <v>54</v>
      </c>
      <c r="C164" t="s">
        <v>19</v>
      </c>
      <c r="D164" s="1">
        <v>40751</v>
      </c>
      <c r="E164" s="1">
        <v>526726</v>
      </c>
      <c r="F164" s="2">
        <v>61082</v>
      </c>
    </row>
    <row r="165" spans="1:6" x14ac:dyDescent="0.35">
      <c r="A165">
        <v>2020</v>
      </c>
      <c r="B165" t="s">
        <v>54</v>
      </c>
      <c r="C165" t="s">
        <v>20</v>
      </c>
      <c r="D165" s="1">
        <v>55149</v>
      </c>
      <c r="E165" s="1">
        <v>745824</v>
      </c>
      <c r="F165" s="2">
        <v>51869</v>
      </c>
    </row>
    <row r="166" spans="1:6" x14ac:dyDescent="0.35">
      <c r="A166">
        <v>2020</v>
      </c>
      <c r="B166" t="s">
        <v>54</v>
      </c>
      <c r="C166" t="s">
        <v>21</v>
      </c>
      <c r="D166" s="1">
        <v>37255</v>
      </c>
      <c r="E166" s="1">
        <v>499190</v>
      </c>
      <c r="F166" s="2">
        <v>53843</v>
      </c>
    </row>
    <row r="167" spans="1:6" x14ac:dyDescent="0.35">
      <c r="A167">
        <v>2020</v>
      </c>
      <c r="B167" t="s">
        <v>54</v>
      </c>
      <c r="C167" t="s">
        <v>22</v>
      </c>
      <c r="D167" s="1">
        <v>19589</v>
      </c>
      <c r="E167" s="1">
        <v>226629</v>
      </c>
      <c r="F167" s="2">
        <v>40176</v>
      </c>
    </row>
    <row r="168" spans="1:6" x14ac:dyDescent="0.35">
      <c r="A168">
        <v>2020</v>
      </c>
      <c r="B168" t="s">
        <v>54</v>
      </c>
      <c r="C168" t="s">
        <v>23</v>
      </c>
      <c r="D168" s="1">
        <v>39646</v>
      </c>
      <c r="E168" s="1">
        <v>519916</v>
      </c>
      <c r="F168" s="2">
        <v>46520</v>
      </c>
    </row>
    <row r="169" spans="1:6" x14ac:dyDescent="0.35">
      <c r="A169">
        <v>2020</v>
      </c>
      <c r="B169" t="s">
        <v>54</v>
      </c>
      <c r="C169" t="s">
        <v>24</v>
      </c>
      <c r="D169" s="1">
        <v>9323</v>
      </c>
      <c r="E169" s="1">
        <v>89315</v>
      </c>
      <c r="F169" s="2">
        <v>43996</v>
      </c>
    </row>
    <row r="170" spans="1:6" x14ac:dyDescent="0.35">
      <c r="A170">
        <v>2020</v>
      </c>
      <c r="B170" t="s">
        <v>54</v>
      </c>
      <c r="C170" t="s">
        <v>25</v>
      </c>
      <c r="D170" s="1">
        <v>14748</v>
      </c>
      <c r="E170" s="1">
        <v>182745</v>
      </c>
      <c r="F170" s="2">
        <v>44095</v>
      </c>
    </row>
    <row r="171" spans="1:6" x14ac:dyDescent="0.35">
      <c r="A171">
        <v>2020</v>
      </c>
      <c r="B171" t="s">
        <v>54</v>
      </c>
      <c r="C171" t="s">
        <v>26</v>
      </c>
      <c r="D171" s="1">
        <v>15481</v>
      </c>
      <c r="E171" s="1">
        <v>252623</v>
      </c>
      <c r="F171" s="2">
        <v>48334</v>
      </c>
    </row>
    <row r="172" spans="1:6" x14ac:dyDescent="0.35">
      <c r="A172">
        <v>2020</v>
      </c>
      <c r="B172" t="s">
        <v>54</v>
      </c>
      <c r="C172" t="s">
        <v>27</v>
      </c>
      <c r="D172" s="1">
        <v>12460</v>
      </c>
      <c r="E172" s="1">
        <v>133196</v>
      </c>
      <c r="F172" s="2">
        <v>54425</v>
      </c>
    </row>
    <row r="173" spans="1:6" x14ac:dyDescent="0.35">
      <c r="A173">
        <v>2020</v>
      </c>
      <c r="B173" t="s">
        <v>54</v>
      </c>
      <c r="C173" t="s">
        <v>28</v>
      </c>
      <c r="D173" s="1">
        <v>54606</v>
      </c>
      <c r="E173" s="1">
        <v>820259</v>
      </c>
      <c r="F173" s="2">
        <v>58675</v>
      </c>
    </row>
    <row r="174" spans="1:6" x14ac:dyDescent="0.35">
      <c r="A174">
        <v>2020</v>
      </c>
      <c r="B174" t="s">
        <v>54</v>
      </c>
      <c r="C174" t="s">
        <v>29</v>
      </c>
      <c r="D174" s="1">
        <v>10949</v>
      </c>
      <c r="E174" s="1">
        <v>130261</v>
      </c>
      <c r="F174" s="2">
        <v>41086</v>
      </c>
    </row>
    <row r="175" spans="1:6" x14ac:dyDescent="0.35">
      <c r="A175">
        <v>2020</v>
      </c>
      <c r="B175" t="s">
        <v>54</v>
      </c>
      <c r="C175" t="s">
        <v>30</v>
      </c>
      <c r="D175" s="1">
        <v>118946</v>
      </c>
      <c r="E175" s="1">
        <v>1366746</v>
      </c>
      <c r="F175" s="2">
        <v>57939</v>
      </c>
    </row>
    <row r="176" spans="1:6" x14ac:dyDescent="0.35">
      <c r="A176">
        <v>2020</v>
      </c>
      <c r="B176" t="s">
        <v>54</v>
      </c>
      <c r="C176" t="s">
        <v>31</v>
      </c>
      <c r="D176" s="1">
        <v>63455</v>
      </c>
      <c r="E176" s="1">
        <v>844765</v>
      </c>
      <c r="F176" s="2">
        <v>47171</v>
      </c>
    </row>
    <row r="177" spans="1:6" x14ac:dyDescent="0.35">
      <c r="A177">
        <v>2020</v>
      </c>
      <c r="B177" t="s">
        <v>54</v>
      </c>
      <c r="C177" t="s">
        <v>32</v>
      </c>
      <c r="D177" s="1">
        <v>7745</v>
      </c>
      <c r="E177" s="1">
        <v>86570</v>
      </c>
      <c r="F177" s="2">
        <v>52657</v>
      </c>
    </row>
    <row r="178" spans="1:6" x14ac:dyDescent="0.35">
      <c r="A178">
        <v>2020</v>
      </c>
      <c r="B178" t="s">
        <v>54</v>
      </c>
      <c r="C178" t="s">
        <v>33</v>
      </c>
      <c r="D178" s="1">
        <v>68987</v>
      </c>
      <c r="E178" s="1">
        <v>998325</v>
      </c>
      <c r="F178" s="2">
        <v>48088</v>
      </c>
    </row>
    <row r="179" spans="1:6" x14ac:dyDescent="0.35">
      <c r="A179">
        <v>2020</v>
      </c>
      <c r="B179" t="s">
        <v>54</v>
      </c>
      <c r="C179" t="s">
        <v>34</v>
      </c>
      <c r="D179" s="1">
        <v>23912</v>
      </c>
      <c r="E179" s="1">
        <v>301828</v>
      </c>
      <c r="F179" s="2">
        <v>43388</v>
      </c>
    </row>
    <row r="180" spans="1:6" x14ac:dyDescent="0.35">
      <c r="A180">
        <v>2020</v>
      </c>
      <c r="B180" t="s">
        <v>54</v>
      </c>
      <c r="C180" t="s">
        <v>35</v>
      </c>
      <c r="D180" s="1">
        <v>26241</v>
      </c>
      <c r="E180" s="1">
        <v>346783</v>
      </c>
      <c r="F180" s="2">
        <v>49251</v>
      </c>
    </row>
    <row r="181" spans="1:6" x14ac:dyDescent="0.35">
      <c r="A181">
        <v>2020</v>
      </c>
      <c r="B181" t="s">
        <v>54</v>
      </c>
      <c r="C181" t="s">
        <v>36</v>
      </c>
      <c r="D181" s="1">
        <v>73985</v>
      </c>
      <c r="E181" s="1">
        <v>1054388</v>
      </c>
      <c r="F181" s="2">
        <v>49535</v>
      </c>
    </row>
    <row r="182" spans="1:6" x14ac:dyDescent="0.35">
      <c r="A182">
        <v>2020</v>
      </c>
      <c r="B182" t="s">
        <v>54</v>
      </c>
      <c r="C182" t="s">
        <v>37</v>
      </c>
      <c r="D182" s="1">
        <v>7816</v>
      </c>
      <c r="E182" s="1">
        <v>70764</v>
      </c>
      <c r="F182" s="2">
        <v>49493</v>
      </c>
    </row>
    <row r="183" spans="1:6" x14ac:dyDescent="0.35">
      <c r="A183">
        <v>2020</v>
      </c>
      <c r="B183" t="s">
        <v>54</v>
      </c>
      <c r="C183" t="s">
        <v>38</v>
      </c>
      <c r="D183" s="1">
        <v>31674</v>
      </c>
      <c r="E183" s="1">
        <v>400537</v>
      </c>
      <c r="F183" s="2">
        <v>43717</v>
      </c>
    </row>
    <row r="184" spans="1:6" x14ac:dyDescent="0.35">
      <c r="A184">
        <v>2020</v>
      </c>
      <c r="B184" t="s">
        <v>54</v>
      </c>
      <c r="C184" t="s">
        <v>39</v>
      </c>
      <c r="D184" s="1">
        <v>8068</v>
      </c>
      <c r="E184" s="1">
        <v>83179</v>
      </c>
      <c r="F184" s="2">
        <v>44162</v>
      </c>
    </row>
    <row r="185" spans="1:6" x14ac:dyDescent="0.35">
      <c r="A185">
        <v>2020</v>
      </c>
      <c r="B185" t="s">
        <v>54</v>
      </c>
      <c r="C185" t="s">
        <v>40</v>
      </c>
      <c r="D185" s="1">
        <v>40806</v>
      </c>
      <c r="E185" s="1">
        <v>627005</v>
      </c>
      <c r="F185" s="2">
        <v>50111</v>
      </c>
    </row>
    <row r="186" spans="1:6" x14ac:dyDescent="0.35">
      <c r="A186">
        <v>2020</v>
      </c>
      <c r="B186" t="s">
        <v>54</v>
      </c>
      <c r="C186" t="s">
        <v>41</v>
      </c>
      <c r="D186" s="1">
        <v>152438</v>
      </c>
      <c r="E186" s="1">
        <v>2453267</v>
      </c>
      <c r="F186" s="2">
        <v>56485</v>
      </c>
    </row>
    <row r="187" spans="1:6" x14ac:dyDescent="0.35">
      <c r="A187">
        <v>2020</v>
      </c>
      <c r="B187" t="s">
        <v>54</v>
      </c>
      <c r="C187" t="s">
        <v>42</v>
      </c>
      <c r="D187" s="1">
        <v>20535</v>
      </c>
      <c r="E187" s="1">
        <v>288623</v>
      </c>
      <c r="F187" s="2">
        <v>49353</v>
      </c>
    </row>
    <row r="188" spans="1:6" x14ac:dyDescent="0.35">
      <c r="A188">
        <v>2020</v>
      </c>
      <c r="B188" t="s">
        <v>54</v>
      </c>
      <c r="C188" t="s">
        <v>43</v>
      </c>
      <c r="D188" s="1">
        <v>5003</v>
      </c>
      <c r="E188" s="1">
        <v>49851</v>
      </c>
      <c r="F188" s="2">
        <v>45701</v>
      </c>
    </row>
    <row r="189" spans="1:6" x14ac:dyDescent="0.35">
      <c r="A189">
        <v>2020</v>
      </c>
      <c r="B189" t="s">
        <v>54</v>
      </c>
      <c r="C189" t="s">
        <v>44</v>
      </c>
      <c r="D189" s="1">
        <v>42564</v>
      </c>
      <c r="E189" s="1">
        <v>627729</v>
      </c>
      <c r="F189" s="2">
        <v>48371</v>
      </c>
    </row>
    <row r="190" spans="1:6" x14ac:dyDescent="0.35">
      <c r="A190">
        <v>2020</v>
      </c>
      <c r="B190" t="s">
        <v>54</v>
      </c>
      <c r="C190" t="s">
        <v>45</v>
      </c>
      <c r="D190" s="1">
        <v>38688</v>
      </c>
      <c r="E190" s="1">
        <v>615415</v>
      </c>
      <c r="F190" s="2">
        <v>74160</v>
      </c>
    </row>
    <row r="191" spans="1:6" x14ac:dyDescent="0.35">
      <c r="A191">
        <v>2020</v>
      </c>
      <c r="B191" t="s">
        <v>54</v>
      </c>
      <c r="C191" t="s">
        <v>46</v>
      </c>
      <c r="D191" s="1">
        <v>10611</v>
      </c>
      <c r="E191" s="1">
        <v>118677</v>
      </c>
      <c r="F191" s="2">
        <v>42085</v>
      </c>
    </row>
    <row r="192" spans="1:6" x14ac:dyDescent="0.35">
      <c r="A192">
        <v>2020</v>
      </c>
      <c r="B192" t="s">
        <v>54</v>
      </c>
      <c r="C192" t="s">
        <v>47</v>
      </c>
      <c r="D192" s="1">
        <v>35812</v>
      </c>
      <c r="E192" s="1">
        <v>517930</v>
      </c>
      <c r="F192" s="2">
        <v>45165</v>
      </c>
    </row>
    <row r="193" spans="1:6" x14ac:dyDescent="0.35">
      <c r="A193">
        <v>2020</v>
      </c>
      <c r="B193" t="s">
        <v>54</v>
      </c>
      <c r="C193" t="s">
        <v>48</v>
      </c>
      <c r="D193" s="1">
        <v>4840</v>
      </c>
      <c r="E193" s="1">
        <v>48509</v>
      </c>
      <c r="F193" s="2">
        <v>44879</v>
      </c>
    </row>
    <row r="194" spans="1:6" x14ac:dyDescent="0.35">
      <c r="A194">
        <v>2020</v>
      </c>
      <c r="B194" t="s">
        <v>53</v>
      </c>
      <c r="C194" t="s">
        <v>1</v>
      </c>
      <c r="D194" s="1">
        <v>2566</v>
      </c>
      <c r="E194" s="1">
        <v>19310</v>
      </c>
      <c r="F194" s="2">
        <v>69393</v>
      </c>
    </row>
    <row r="195" spans="1:6" x14ac:dyDescent="0.35">
      <c r="A195">
        <v>2020</v>
      </c>
      <c r="B195" t="s">
        <v>53</v>
      </c>
      <c r="C195" t="s">
        <v>2</v>
      </c>
      <c r="D195" s="1">
        <v>4017</v>
      </c>
      <c r="E195" s="1">
        <v>45513</v>
      </c>
      <c r="F195" s="2">
        <v>90871</v>
      </c>
    </row>
    <row r="196" spans="1:6" x14ac:dyDescent="0.35">
      <c r="A196">
        <v>2020</v>
      </c>
      <c r="B196" t="s">
        <v>53</v>
      </c>
      <c r="C196" t="s">
        <v>3</v>
      </c>
      <c r="D196" s="1">
        <v>1536</v>
      </c>
      <c r="E196" s="1">
        <v>11509</v>
      </c>
      <c r="F196" s="2">
        <v>69820</v>
      </c>
    </row>
    <row r="197" spans="1:6" x14ac:dyDescent="0.35">
      <c r="A197">
        <v>2020</v>
      </c>
      <c r="B197" t="s">
        <v>53</v>
      </c>
      <c r="C197" t="s">
        <v>4</v>
      </c>
      <c r="D197" s="1">
        <v>29491</v>
      </c>
      <c r="E197" s="1">
        <v>527549</v>
      </c>
      <c r="F197" s="2">
        <v>217892</v>
      </c>
    </row>
    <row r="198" spans="1:6" x14ac:dyDescent="0.35">
      <c r="A198">
        <v>2020</v>
      </c>
      <c r="B198" t="s">
        <v>53</v>
      </c>
      <c r="C198" t="s">
        <v>5</v>
      </c>
      <c r="D198" s="1">
        <v>4548</v>
      </c>
      <c r="E198" s="1">
        <v>74867</v>
      </c>
      <c r="F198" s="2">
        <v>123495</v>
      </c>
    </row>
    <row r="199" spans="1:6" x14ac:dyDescent="0.35">
      <c r="A199">
        <v>2020</v>
      </c>
      <c r="B199" t="s">
        <v>53</v>
      </c>
      <c r="C199" t="s">
        <v>6</v>
      </c>
      <c r="D199" s="1">
        <v>2880</v>
      </c>
      <c r="E199" s="1">
        <v>29237</v>
      </c>
      <c r="F199" s="2">
        <v>138917</v>
      </c>
    </row>
    <row r="200" spans="1:6" x14ac:dyDescent="0.35">
      <c r="A200">
        <v>2020</v>
      </c>
      <c r="B200" t="s">
        <v>53</v>
      </c>
      <c r="C200" t="s">
        <v>7</v>
      </c>
      <c r="D200">
        <v>549</v>
      </c>
      <c r="E200" s="1">
        <v>3622</v>
      </c>
      <c r="F200" s="2">
        <v>78966</v>
      </c>
    </row>
    <row r="201" spans="1:6" x14ac:dyDescent="0.35">
      <c r="A201">
        <v>2020</v>
      </c>
      <c r="B201" t="s">
        <v>53</v>
      </c>
      <c r="C201" t="s">
        <v>8</v>
      </c>
      <c r="D201" s="1">
        <v>12659</v>
      </c>
      <c r="E201" s="1">
        <v>130298</v>
      </c>
      <c r="F201" s="2">
        <v>93350</v>
      </c>
    </row>
    <row r="202" spans="1:6" x14ac:dyDescent="0.35">
      <c r="A202">
        <v>2020</v>
      </c>
      <c r="B202" t="s">
        <v>53</v>
      </c>
      <c r="C202" t="s">
        <v>9</v>
      </c>
      <c r="D202" s="1">
        <v>6010</v>
      </c>
      <c r="E202" s="1">
        <v>109190</v>
      </c>
      <c r="F202" s="2">
        <v>108735</v>
      </c>
    </row>
    <row r="203" spans="1:6" x14ac:dyDescent="0.35">
      <c r="A203">
        <v>2020</v>
      </c>
      <c r="B203" t="s">
        <v>53</v>
      </c>
      <c r="C203" t="s">
        <v>10</v>
      </c>
      <c r="D203" s="1">
        <v>1385</v>
      </c>
      <c r="E203" s="1">
        <v>7346</v>
      </c>
      <c r="F203" s="2">
        <v>64408</v>
      </c>
    </row>
    <row r="204" spans="1:6" x14ac:dyDescent="0.35">
      <c r="A204">
        <v>2020</v>
      </c>
      <c r="B204" t="s">
        <v>53</v>
      </c>
      <c r="C204" t="s">
        <v>11</v>
      </c>
      <c r="D204" s="1">
        <v>7162</v>
      </c>
      <c r="E204" s="1">
        <v>87520</v>
      </c>
      <c r="F204" s="2">
        <v>110059</v>
      </c>
    </row>
    <row r="205" spans="1:6" x14ac:dyDescent="0.35">
      <c r="A205">
        <v>2020</v>
      </c>
      <c r="B205" t="s">
        <v>53</v>
      </c>
      <c r="C205" t="s">
        <v>12</v>
      </c>
      <c r="D205" s="1">
        <v>2521</v>
      </c>
      <c r="E205" s="1">
        <v>26075</v>
      </c>
      <c r="F205" s="2">
        <v>67191</v>
      </c>
    </row>
    <row r="206" spans="1:6" x14ac:dyDescent="0.35">
      <c r="A206">
        <v>2020</v>
      </c>
      <c r="B206" t="s">
        <v>53</v>
      </c>
      <c r="C206" t="s">
        <v>13</v>
      </c>
      <c r="D206" s="1">
        <v>1811</v>
      </c>
      <c r="E206" s="1">
        <v>19135</v>
      </c>
      <c r="F206" s="2">
        <v>66858</v>
      </c>
    </row>
    <row r="207" spans="1:6" x14ac:dyDescent="0.35">
      <c r="A207">
        <v>2020</v>
      </c>
      <c r="B207" t="s">
        <v>53</v>
      </c>
      <c r="C207" t="s">
        <v>14</v>
      </c>
      <c r="D207" s="1">
        <v>1561</v>
      </c>
      <c r="E207" s="1">
        <v>16734</v>
      </c>
      <c r="F207" s="2">
        <v>73749</v>
      </c>
    </row>
    <row r="208" spans="1:6" x14ac:dyDescent="0.35">
      <c r="A208">
        <v>2020</v>
      </c>
      <c r="B208" t="s">
        <v>53</v>
      </c>
      <c r="C208" t="s">
        <v>15</v>
      </c>
      <c r="D208" s="1">
        <v>2111</v>
      </c>
      <c r="E208" s="1">
        <v>20268</v>
      </c>
      <c r="F208" s="2">
        <v>63462</v>
      </c>
    </row>
    <row r="209" spans="1:6" x14ac:dyDescent="0.35">
      <c r="A209">
        <v>2020</v>
      </c>
      <c r="B209" t="s">
        <v>53</v>
      </c>
      <c r="C209" t="s">
        <v>16</v>
      </c>
      <c r="D209" s="1">
        <v>1935</v>
      </c>
      <c r="E209" s="1">
        <v>18712</v>
      </c>
      <c r="F209" s="2">
        <v>65700</v>
      </c>
    </row>
    <row r="210" spans="1:6" x14ac:dyDescent="0.35">
      <c r="A210">
        <v>2020</v>
      </c>
      <c r="B210" t="s">
        <v>53</v>
      </c>
      <c r="C210" t="s">
        <v>17</v>
      </c>
      <c r="D210">
        <v>916</v>
      </c>
      <c r="E210" s="1">
        <v>6415</v>
      </c>
      <c r="F210" s="2">
        <v>64265</v>
      </c>
    </row>
    <row r="211" spans="1:6" x14ac:dyDescent="0.35">
      <c r="A211">
        <v>2020</v>
      </c>
      <c r="B211" t="s">
        <v>53</v>
      </c>
      <c r="C211" t="s">
        <v>18</v>
      </c>
      <c r="D211" s="1">
        <v>2855</v>
      </c>
      <c r="E211" s="1">
        <v>33029</v>
      </c>
      <c r="F211" s="2">
        <v>110569</v>
      </c>
    </row>
    <row r="212" spans="1:6" x14ac:dyDescent="0.35">
      <c r="A212">
        <v>2020</v>
      </c>
      <c r="B212" t="s">
        <v>53</v>
      </c>
      <c r="C212" t="s">
        <v>19</v>
      </c>
      <c r="D212" s="1">
        <v>6073</v>
      </c>
      <c r="E212" s="1">
        <v>89231</v>
      </c>
      <c r="F212" s="2">
        <v>146746</v>
      </c>
    </row>
    <row r="213" spans="1:6" x14ac:dyDescent="0.35">
      <c r="A213">
        <v>2020</v>
      </c>
      <c r="B213" t="s">
        <v>53</v>
      </c>
      <c r="C213" t="s">
        <v>20</v>
      </c>
      <c r="D213" s="1">
        <v>7671</v>
      </c>
      <c r="E213" s="1">
        <v>50511</v>
      </c>
      <c r="F213" s="2">
        <v>88745</v>
      </c>
    </row>
    <row r="214" spans="1:6" x14ac:dyDescent="0.35">
      <c r="A214">
        <v>2020</v>
      </c>
      <c r="B214" t="s">
        <v>53</v>
      </c>
      <c r="C214" t="s">
        <v>21</v>
      </c>
      <c r="D214" s="1">
        <v>4304</v>
      </c>
      <c r="E214" s="1">
        <v>43145</v>
      </c>
      <c r="F214" s="2">
        <v>92292</v>
      </c>
    </row>
    <row r="215" spans="1:6" x14ac:dyDescent="0.35">
      <c r="A215">
        <v>2020</v>
      </c>
      <c r="B215" t="s">
        <v>53</v>
      </c>
      <c r="C215" t="s">
        <v>22</v>
      </c>
      <c r="D215">
        <v>964</v>
      </c>
      <c r="E215" s="1">
        <v>9629</v>
      </c>
      <c r="F215" s="2">
        <v>54301</v>
      </c>
    </row>
    <row r="216" spans="1:6" x14ac:dyDescent="0.35">
      <c r="A216">
        <v>2020</v>
      </c>
      <c r="B216" t="s">
        <v>53</v>
      </c>
      <c r="C216" t="s">
        <v>23</v>
      </c>
      <c r="D216" s="1">
        <v>3562</v>
      </c>
      <c r="E216" s="1">
        <v>43675</v>
      </c>
      <c r="F216" s="2">
        <v>89327</v>
      </c>
    </row>
    <row r="217" spans="1:6" x14ac:dyDescent="0.35">
      <c r="A217">
        <v>2020</v>
      </c>
      <c r="B217" t="s">
        <v>53</v>
      </c>
      <c r="C217" t="s">
        <v>24</v>
      </c>
      <c r="D217">
        <v>856</v>
      </c>
      <c r="E217" s="1">
        <v>5797</v>
      </c>
      <c r="F217" s="2">
        <v>65673</v>
      </c>
    </row>
    <row r="218" spans="1:6" x14ac:dyDescent="0.35">
      <c r="A218">
        <v>2020</v>
      </c>
      <c r="B218" t="s">
        <v>53</v>
      </c>
      <c r="C218" t="s">
        <v>25</v>
      </c>
      <c r="D218" s="1">
        <v>1071</v>
      </c>
      <c r="E218" s="1">
        <v>16165</v>
      </c>
      <c r="F218" s="2">
        <v>76361</v>
      </c>
    </row>
    <row r="219" spans="1:6" x14ac:dyDescent="0.35">
      <c r="A219">
        <v>2020</v>
      </c>
      <c r="B219" t="s">
        <v>53</v>
      </c>
      <c r="C219" t="s">
        <v>26</v>
      </c>
      <c r="D219" s="1">
        <v>1609</v>
      </c>
      <c r="E219" s="1">
        <v>13306</v>
      </c>
      <c r="F219" s="2">
        <v>88353</v>
      </c>
    </row>
    <row r="220" spans="1:6" x14ac:dyDescent="0.35">
      <c r="A220">
        <v>2020</v>
      </c>
      <c r="B220" t="s">
        <v>53</v>
      </c>
      <c r="C220" t="s">
        <v>27</v>
      </c>
      <c r="D220" s="1">
        <v>1168</v>
      </c>
      <c r="E220" s="1">
        <v>11735</v>
      </c>
      <c r="F220" s="2">
        <v>107194</v>
      </c>
    </row>
    <row r="221" spans="1:6" x14ac:dyDescent="0.35">
      <c r="A221">
        <v>2020</v>
      </c>
      <c r="B221" t="s">
        <v>53</v>
      </c>
      <c r="C221" t="s">
        <v>28</v>
      </c>
      <c r="D221" s="1">
        <v>3965</v>
      </c>
      <c r="E221" s="1">
        <v>67885</v>
      </c>
      <c r="F221" s="2">
        <v>130541</v>
      </c>
    </row>
    <row r="222" spans="1:6" x14ac:dyDescent="0.35">
      <c r="A222">
        <v>2020</v>
      </c>
      <c r="B222" t="s">
        <v>53</v>
      </c>
      <c r="C222" t="s">
        <v>29</v>
      </c>
      <c r="D222" s="1">
        <v>1108</v>
      </c>
      <c r="E222" s="1">
        <v>9076</v>
      </c>
      <c r="F222" s="2">
        <v>62393</v>
      </c>
    </row>
    <row r="223" spans="1:6" x14ac:dyDescent="0.35">
      <c r="A223">
        <v>2020</v>
      </c>
      <c r="B223" t="s">
        <v>53</v>
      </c>
      <c r="C223" t="s">
        <v>30</v>
      </c>
      <c r="D223" s="1">
        <v>14380</v>
      </c>
      <c r="E223" s="1">
        <v>267749</v>
      </c>
      <c r="F223" s="2">
        <v>154357</v>
      </c>
    </row>
    <row r="224" spans="1:6" x14ac:dyDescent="0.35">
      <c r="A224">
        <v>2020</v>
      </c>
      <c r="B224" t="s">
        <v>53</v>
      </c>
      <c r="C224" t="s">
        <v>31</v>
      </c>
      <c r="D224" s="1">
        <v>6302</v>
      </c>
      <c r="E224" s="1">
        <v>73440</v>
      </c>
      <c r="F224" s="2">
        <v>96207</v>
      </c>
    </row>
    <row r="225" spans="1:6" x14ac:dyDescent="0.35">
      <c r="A225">
        <v>2020</v>
      </c>
      <c r="B225" t="s">
        <v>53</v>
      </c>
      <c r="C225" t="s">
        <v>32</v>
      </c>
      <c r="D225">
        <v>417</v>
      </c>
      <c r="E225" s="1">
        <v>5780</v>
      </c>
      <c r="F225" s="2">
        <v>79624</v>
      </c>
    </row>
    <row r="226" spans="1:6" x14ac:dyDescent="0.35">
      <c r="A226">
        <v>2020</v>
      </c>
      <c r="B226" t="s">
        <v>53</v>
      </c>
      <c r="C226" t="s">
        <v>33</v>
      </c>
      <c r="D226" s="1">
        <v>5303</v>
      </c>
      <c r="E226" s="1">
        <v>63865</v>
      </c>
      <c r="F226" s="2">
        <v>80052</v>
      </c>
    </row>
    <row r="227" spans="1:6" x14ac:dyDescent="0.35">
      <c r="A227">
        <v>2020</v>
      </c>
      <c r="B227" t="s">
        <v>53</v>
      </c>
      <c r="C227" t="s">
        <v>34</v>
      </c>
      <c r="D227" s="1">
        <v>1572</v>
      </c>
      <c r="E227" s="1">
        <v>18256</v>
      </c>
      <c r="F227" s="2">
        <v>63710</v>
      </c>
    </row>
    <row r="228" spans="1:6" x14ac:dyDescent="0.35">
      <c r="A228">
        <v>2020</v>
      </c>
      <c r="B228" t="s">
        <v>53</v>
      </c>
      <c r="C228" t="s">
        <v>35</v>
      </c>
      <c r="D228" s="1">
        <v>4605</v>
      </c>
      <c r="E228" s="1">
        <v>33218</v>
      </c>
      <c r="F228" s="2">
        <v>101737</v>
      </c>
    </row>
    <row r="229" spans="1:6" x14ac:dyDescent="0.35">
      <c r="A229">
        <v>2020</v>
      </c>
      <c r="B229" t="s">
        <v>53</v>
      </c>
      <c r="C229" t="s">
        <v>36</v>
      </c>
      <c r="D229" s="1">
        <v>5891</v>
      </c>
      <c r="E229" s="1">
        <v>82872</v>
      </c>
      <c r="F229" s="2">
        <v>107388</v>
      </c>
    </row>
    <row r="230" spans="1:6" x14ac:dyDescent="0.35">
      <c r="A230">
        <v>2020</v>
      </c>
      <c r="B230" t="s">
        <v>53</v>
      </c>
      <c r="C230" t="s">
        <v>37</v>
      </c>
      <c r="D230">
        <v>762</v>
      </c>
      <c r="E230" s="1">
        <v>5243</v>
      </c>
      <c r="F230" s="2">
        <v>87286</v>
      </c>
    </row>
    <row r="231" spans="1:6" x14ac:dyDescent="0.35">
      <c r="A231">
        <v>2020</v>
      </c>
      <c r="B231" t="s">
        <v>53</v>
      </c>
      <c r="C231" t="s">
        <v>38</v>
      </c>
      <c r="D231" s="1">
        <v>3216</v>
      </c>
      <c r="E231" s="1">
        <v>24744</v>
      </c>
      <c r="F231" s="2">
        <v>73562</v>
      </c>
    </row>
    <row r="232" spans="1:6" x14ac:dyDescent="0.35">
      <c r="A232">
        <v>2020</v>
      </c>
      <c r="B232" t="s">
        <v>53</v>
      </c>
      <c r="C232" t="s">
        <v>39</v>
      </c>
      <c r="D232">
        <v>606</v>
      </c>
      <c r="E232" s="1">
        <v>5074</v>
      </c>
      <c r="F232" s="2">
        <v>58069</v>
      </c>
    </row>
    <row r="233" spans="1:6" x14ac:dyDescent="0.35">
      <c r="A233">
        <v>2020</v>
      </c>
      <c r="B233" t="s">
        <v>53</v>
      </c>
      <c r="C233" t="s">
        <v>40</v>
      </c>
      <c r="D233" s="1">
        <v>4525</v>
      </c>
      <c r="E233" s="1">
        <v>42929</v>
      </c>
      <c r="F233" s="2">
        <v>81293</v>
      </c>
    </row>
    <row r="234" spans="1:6" x14ac:dyDescent="0.35">
      <c r="A234">
        <v>2020</v>
      </c>
      <c r="B234" t="s">
        <v>53</v>
      </c>
      <c r="C234" t="s">
        <v>41</v>
      </c>
      <c r="D234" s="1">
        <v>11822</v>
      </c>
      <c r="E234" s="1">
        <v>198521</v>
      </c>
      <c r="F234" s="2">
        <v>102835</v>
      </c>
    </row>
    <row r="235" spans="1:6" x14ac:dyDescent="0.35">
      <c r="A235">
        <v>2020</v>
      </c>
      <c r="B235" t="s">
        <v>53</v>
      </c>
      <c r="C235" t="s">
        <v>42</v>
      </c>
      <c r="D235" s="1">
        <v>3177</v>
      </c>
      <c r="E235" s="1">
        <v>37222</v>
      </c>
      <c r="F235" s="2">
        <v>96974</v>
      </c>
    </row>
    <row r="236" spans="1:6" x14ac:dyDescent="0.35">
      <c r="A236">
        <v>2020</v>
      </c>
      <c r="B236" t="s">
        <v>53</v>
      </c>
      <c r="C236" t="s">
        <v>43</v>
      </c>
      <c r="D236">
        <v>584</v>
      </c>
      <c r="E236" s="1">
        <v>3961</v>
      </c>
      <c r="F236" s="2">
        <v>68605</v>
      </c>
    </row>
    <row r="237" spans="1:6" x14ac:dyDescent="0.35">
      <c r="A237">
        <v>2020</v>
      </c>
      <c r="B237" t="s">
        <v>53</v>
      </c>
      <c r="C237" t="s">
        <v>44</v>
      </c>
      <c r="D237" s="1">
        <v>4875</v>
      </c>
      <c r="E237" s="1">
        <v>64840</v>
      </c>
      <c r="F237" s="2">
        <v>117848</v>
      </c>
    </row>
    <row r="238" spans="1:6" x14ac:dyDescent="0.35">
      <c r="A238">
        <v>2020</v>
      </c>
      <c r="B238" t="s">
        <v>53</v>
      </c>
      <c r="C238" t="s">
        <v>45</v>
      </c>
      <c r="D238" s="1">
        <v>5419</v>
      </c>
      <c r="E238" s="1">
        <v>148556</v>
      </c>
      <c r="F238" s="2">
        <v>242273</v>
      </c>
    </row>
    <row r="239" spans="1:6" x14ac:dyDescent="0.35">
      <c r="A239">
        <v>2020</v>
      </c>
      <c r="B239" t="s">
        <v>53</v>
      </c>
      <c r="C239" t="s">
        <v>46</v>
      </c>
      <c r="D239">
        <v>825</v>
      </c>
      <c r="E239" s="1">
        <v>7215</v>
      </c>
      <c r="F239" s="2">
        <v>58063</v>
      </c>
    </row>
    <row r="240" spans="1:6" x14ac:dyDescent="0.35">
      <c r="A240">
        <v>2020</v>
      </c>
      <c r="B240" t="s">
        <v>53</v>
      </c>
      <c r="C240" t="s">
        <v>47</v>
      </c>
      <c r="D240" s="1">
        <v>2400</v>
      </c>
      <c r="E240" s="1">
        <v>44846</v>
      </c>
      <c r="F240" s="2">
        <v>88336</v>
      </c>
    </row>
    <row r="241" spans="1:6" x14ac:dyDescent="0.35">
      <c r="A241">
        <v>2020</v>
      </c>
      <c r="B241" t="s">
        <v>53</v>
      </c>
      <c r="C241" t="s">
        <v>48</v>
      </c>
      <c r="D241">
        <v>428</v>
      </c>
      <c r="E241" s="1">
        <v>3000</v>
      </c>
      <c r="F241" s="2">
        <v>54299</v>
      </c>
    </row>
    <row r="242" spans="1:6" x14ac:dyDescent="0.35">
      <c r="A242">
        <v>2020</v>
      </c>
      <c r="B242" t="s">
        <v>56</v>
      </c>
      <c r="C242" t="s">
        <v>1</v>
      </c>
      <c r="D242" s="1">
        <v>13880</v>
      </c>
      <c r="E242" s="1">
        <v>94715</v>
      </c>
      <c r="F242" s="2">
        <v>75982</v>
      </c>
    </row>
    <row r="243" spans="1:6" x14ac:dyDescent="0.35">
      <c r="A243">
        <v>2020</v>
      </c>
      <c r="B243" t="s">
        <v>56</v>
      </c>
      <c r="C243" t="s">
        <v>2</v>
      </c>
      <c r="D243" s="1">
        <v>20707</v>
      </c>
      <c r="E243" s="1">
        <v>225922</v>
      </c>
      <c r="F243" s="2">
        <v>82956</v>
      </c>
    </row>
    <row r="244" spans="1:6" x14ac:dyDescent="0.35">
      <c r="A244">
        <v>2020</v>
      </c>
      <c r="B244" t="s">
        <v>56</v>
      </c>
      <c r="C244" t="s">
        <v>3</v>
      </c>
      <c r="D244" s="1">
        <v>8906</v>
      </c>
      <c r="E244" s="1">
        <v>51950</v>
      </c>
      <c r="F244" s="2">
        <v>65321</v>
      </c>
    </row>
    <row r="245" spans="1:6" x14ac:dyDescent="0.35">
      <c r="A245">
        <v>2020</v>
      </c>
      <c r="B245" t="s">
        <v>56</v>
      </c>
      <c r="C245" t="s">
        <v>4</v>
      </c>
      <c r="D245" s="1">
        <v>112775</v>
      </c>
      <c r="E245" s="1">
        <v>817007</v>
      </c>
      <c r="F245" s="2">
        <v>124107</v>
      </c>
    </row>
    <row r="246" spans="1:6" x14ac:dyDescent="0.35">
      <c r="A246">
        <v>2020</v>
      </c>
      <c r="B246" t="s">
        <v>56</v>
      </c>
      <c r="C246" t="s">
        <v>5</v>
      </c>
      <c r="D246" s="1">
        <v>25139</v>
      </c>
      <c r="E246" s="1">
        <v>165271</v>
      </c>
      <c r="F246" s="2">
        <v>97276</v>
      </c>
    </row>
    <row r="247" spans="1:6" x14ac:dyDescent="0.35">
      <c r="A247">
        <v>2020</v>
      </c>
      <c r="B247" t="s">
        <v>56</v>
      </c>
      <c r="C247" t="s">
        <v>6</v>
      </c>
      <c r="D247" s="1">
        <v>11223</v>
      </c>
      <c r="E247" s="1">
        <v>118168</v>
      </c>
      <c r="F247" s="2">
        <v>165086</v>
      </c>
    </row>
    <row r="248" spans="1:6" x14ac:dyDescent="0.35">
      <c r="A248">
        <v>2020</v>
      </c>
      <c r="B248" t="s">
        <v>56</v>
      </c>
      <c r="C248" t="s">
        <v>7</v>
      </c>
      <c r="D248" s="1">
        <v>3005</v>
      </c>
      <c r="E248" s="1">
        <v>47390</v>
      </c>
      <c r="F248" s="2">
        <v>103154</v>
      </c>
    </row>
    <row r="249" spans="1:6" x14ac:dyDescent="0.35">
      <c r="A249">
        <v>2020</v>
      </c>
      <c r="B249" t="s">
        <v>56</v>
      </c>
      <c r="C249" t="s">
        <v>8</v>
      </c>
      <c r="D249" s="1">
        <v>80956</v>
      </c>
      <c r="E249" s="1">
        <v>586706</v>
      </c>
      <c r="F249" s="2">
        <v>84307</v>
      </c>
    </row>
    <row r="250" spans="1:6" x14ac:dyDescent="0.35">
      <c r="A250">
        <v>2020</v>
      </c>
      <c r="B250" t="s">
        <v>56</v>
      </c>
      <c r="C250" t="s">
        <v>9</v>
      </c>
      <c r="D250" s="1">
        <v>28810</v>
      </c>
      <c r="E250" s="1">
        <v>242175</v>
      </c>
      <c r="F250" s="2">
        <v>93145</v>
      </c>
    </row>
    <row r="251" spans="1:6" x14ac:dyDescent="0.35">
      <c r="A251">
        <v>2020</v>
      </c>
      <c r="B251" t="s">
        <v>56</v>
      </c>
      <c r="C251" t="s">
        <v>10</v>
      </c>
      <c r="D251" s="1">
        <v>6508</v>
      </c>
      <c r="E251" s="1">
        <v>34249</v>
      </c>
      <c r="F251" s="2">
        <v>68833</v>
      </c>
    </row>
    <row r="252" spans="1:6" x14ac:dyDescent="0.35">
      <c r="A252">
        <v>2020</v>
      </c>
      <c r="B252" t="s">
        <v>56</v>
      </c>
      <c r="C252" t="s">
        <v>11</v>
      </c>
      <c r="D252" s="1">
        <v>33063</v>
      </c>
      <c r="E252" s="1">
        <v>376539</v>
      </c>
      <c r="F252" s="2">
        <v>121634</v>
      </c>
    </row>
    <row r="253" spans="1:6" x14ac:dyDescent="0.35">
      <c r="A253">
        <v>2020</v>
      </c>
      <c r="B253" t="s">
        <v>56</v>
      </c>
      <c r="C253" t="s">
        <v>12</v>
      </c>
      <c r="D253" s="1">
        <v>17574</v>
      </c>
      <c r="E253" s="1">
        <v>133449</v>
      </c>
      <c r="F253" s="2">
        <v>72283</v>
      </c>
    </row>
    <row r="254" spans="1:6" x14ac:dyDescent="0.35">
      <c r="A254">
        <v>2020</v>
      </c>
      <c r="B254" t="s">
        <v>56</v>
      </c>
      <c r="C254" t="s">
        <v>13</v>
      </c>
      <c r="D254" s="1">
        <v>10731</v>
      </c>
      <c r="E254" s="1">
        <v>109283</v>
      </c>
      <c r="F254" s="2">
        <v>81131</v>
      </c>
    </row>
    <row r="255" spans="1:6" x14ac:dyDescent="0.35">
      <c r="A255">
        <v>2020</v>
      </c>
      <c r="B255" t="s">
        <v>56</v>
      </c>
      <c r="C255" t="s">
        <v>14</v>
      </c>
      <c r="D255" s="1">
        <v>8752</v>
      </c>
      <c r="E255" s="1">
        <v>73310</v>
      </c>
      <c r="F255" s="2">
        <v>75889</v>
      </c>
    </row>
    <row r="256" spans="1:6" x14ac:dyDescent="0.35">
      <c r="A256">
        <v>2020</v>
      </c>
      <c r="B256" t="s">
        <v>56</v>
      </c>
      <c r="C256" t="s">
        <v>15</v>
      </c>
      <c r="D256" s="1">
        <v>11729</v>
      </c>
      <c r="E256" s="1">
        <v>92079</v>
      </c>
      <c r="F256" s="2">
        <v>75177</v>
      </c>
    </row>
    <row r="257" spans="1:6" x14ac:dyDescent="0.35">
      <c r="A257">
        <v>2020</v>
      </c>
      <c r="B257" t="s">
        <v>56</v>
      </c>
      <c r="C257" t="s">
        <v>16</v>
      </c>
      <c r="D257" s="1">
        <v>14229</v>
      </c>
      <c r="E257" s="1">
        <v>81149</v>
      </c>
      <c r="F257" s="2">
        <v>69409</v>
      </c>
    </row>
    <row r="258" spans="1:6" x14ac:dyDescent="0.35">
      <c r="A258">
        <v>2020</v>
      </c>
      <c r="B258" t="s">
        <v>56</v>
      </c>
      <c r="C258" t="s">
        <v>17</v>
      </c>
      <c r="D258" s="1">
        <v>3926</v>
      </c>
      <c r="E258" s="1">
        <v>30107</v>
      </c>
      <c r="F258" s="2">
        <v>75870</v>
      </c>
    </row>
    <row r="259" spans="1:6" x14ac:dyDescent="0.35">
      <c r="A259">
        <v>2020</v>
      </c>
      <c r="B259" t="s">
        <v>56</v>
      </c>
      <c r="C259" t="s">
        <v>18</v>
      </c>
      <c r="D259" s="1">
        <v>15692</v>
      </c>
      <c r="E259" s="1">
        <v>129771</v>
      </c>
      <c r="F259" s="2">
        <v>110159</v>
      </c>
    </row>
    <row r="260" spans="1:6" x14ac:dyDescent="0.35">
      <c r="A260">
        <v>2020</v>
      </c>
      <c r="B260" t="s">
        <v>56</v>
      </c>
      <c r="C260" t="s">
        <v>19</v>
      </c>
      <c r="D260" s="1">
        <v>18137</v>
      </c>
      <c r="E260" s="1">
        <v>212062</v>
      </c>
      <c r="F260" s="2">
        <v>159120</v>
      </c>
    </row>
    <row r="261" spans="1:6" x14ac:dyDescent="0.35">
      <c r="A261">
        <v>2020</v>
      </c>
      <c r="B261" t="s">
        <v>56</v>
      </c>
      <c r="C261" t="s">
        <v>20</v>
      </c>
      <c r="D261" s="1">
        <v>20626</v>
      </c>
      <c r="E261" s="1">
        <v>207448</v>
      </c>
      <c r="F261" s="2">
        <v>81720</v>
      </c>
    </row>
    <row r="262" spans="1:6" x14ac:dyDescent="0.35">
      <c r="A262">
        <v>2020</v>
      </c>
      <c r="B262" t="s">
        <v>56</v>
      </c>
      <c r="C262" t="s">
        <v>21</v>
      </c>
      <c r="D262" s="1">
        <v>16134</v>
      </c>
      <c r="E262" s="1">
        <v>179728</v>
      </c>
      <c r="F262" s="2">
        <v>104989</v>
      </c>
    </row>
    <row r="263" spans="1:6" x14ac:dyDescent="0.35">
      <c r="A263">
        <v>2020</v>
      </c>
      <c r="B263" t="s">
        <v>56</v>
      </c>
      <c r="C263" t="s">
        <v>22</v>
      </c>
      <c r="D263" s="1">
        <v>7984</v>
      </c>
      <c r="E263" s="1">
        <v>41912</v>
      </c>
      <c r="F263" s="2">
        <v>59263</v>
      </c>
    </row>
    <row r="264" spans="1:6" x14ac:dyDescent="0.35">
      <c r="A264">
        <v>2020</v>
      </c>
      <c r="B264" t="s">
        <v>56</v>
      </c>
      <c r="C264" t="s">
        <v>23</v>
      </c>
      <c r="D264" s="1">
        <v>18815</v>
      </c>
      <c r="E264" s="1">
        <v>165564</v>
      </c>
      <c r="F264" s="2">
        <v>82664</v>
      </c>
    </row>
    <row r="265" spans="1:6" x14ac:dyDescent="0.35">
      <c r="A265">
        <v>2020</v>
      </c>
      <c r="B265" t="s">
        <v>56</v>
      </c>
      <c r="C265" t="s">
        <v>24</v>
      </c>
      <c r="D265" s="1">
        <v>4557</v>
      </c>
      <c r="E265" s="1">
        <v>21986</v>
      </c>
      <c r="F265" s="2">
        <v>67330</v>
      </c>
    </row>
    <row r="266" spans="1:6" x14ac:dyDescent="0.35">
      <c r="A266">
        <v>2020</v>
      </c>
      <c r="B266" t="s">
        <v>56</v>
      </c>
      <c r="C266" t="s">
        <v>25</v>
      </c>
      <c r="D266" s="1">
        <v>7000</v>
      </c>
      <c r="E266" s="1">
        <v>66588</v>
      </c>
      <c r="F266" s="2">
        <v>74942</v>
      </c>
    </row>
    <row r="267" spans="1:6" x14ac:dyDescent="0.35">
      <c r="A267">
        <v>2020</v>
      </c>
      <c r="B267" t="s">
        <v>56</v>
      </c>
      <c r="C267" t="s">
        <v>26</v>
      </c>
      <c r="D267" s="1">
        <v>9293</v>
      </c>
      <c r="E267" s="1">
        <v>62325</v>
      </c>
      <c r="F267" s="2">
        <v>79236</v>
      </c>
    </row>
    <row r="268" spans="1:6" x14ac:dyDescent="0.35">
      <c r="A268">
        <v>2020</v>
      </c>
      <c r="B268" t="s">
        <v>56</v>
      </c>
      <c r="C268" t="s">
        <v>27</v>
      </c>
      <c r="D268" s="1">
        <v>3946</v>
      </c>
      <c r="E268" s="1">
        <v>33027</v>
      </c>
      <c r="F268" s="2">
        <v>109751</v>
      </c>
    </row>
    <row r="269" spans="1:6" x14ac:dyDescent="0.35">
      <c r="A269">
        <v>2020</v>
      </c>
      <c r="B269" t="s">
        <v>56</v>
      </c>
      <c r="C269" t="s">
        <v>28</v>
      </c>
      <c r="D269" s="1">
        <v>20469</v>
      </c>
      <c r="E269" s="1">
        <v>235676</v>
      </c>
      <c r="F269" s="2">
        <v>127870</v>
      </c>
    </row>
    <row r="270" spans="1:6" x14ac:dyDescent="0.35">
      <c r="A270">
        <v>2020</v>
      </c>
      <c r="B270" t="s">
        <v>56</v>
      </c>
      <c r="C270" t="s">
        <v>29</v>
      </c>
      <c r="D270" s="1">
        <v>5600</v>
      </c>
      <c r="E270" s="1">
        <v>32608</v>
      </c>
      <c r="F270" s="2">
        <v>62343</v>
      </c>
    </row>
    <row r="271" spans="1:6" x14ac:dyDescent="0.35">
      <c r="A271">
        <v>2020</v>
      </c>
      <c r="B271" t="s">
        <v>56</v>
      </c>
      <c r="C271" t="s">
        <v>30</v>
      </c>
      <c r="D271" s="1">
        <v>63948</v>
      </c>
      <c r="E271" s="1">
        <v>700031</v>
      </c>
      <c r="F271" s="2">
        <v>207014</v>
      </c>
    </row>
    <row r="272" spans="1:6" x14ac:dyDescent="0.35">
      <c r="A272">
        <v>2020</v>
      </c>
      <c r="B272" t="s">
        <v>56</v>
      </c>
      <c r="C272" t="s">
        <v>31</v>
      </c>
      <c r="D272" s="1">
        <v>30275</v>
      </c>
      <c r="E272" s="1">
        <v>251672</v>
      </c>
      <c r="F272" s="2">
        <v>97234</v>
      </c>
    </row>
    <row r="273" spans="1:6" x14ac:dyDescent="0.35">
      <c r="A273">
        <v>2020</v>
      </c>
      <c r="B273" t="s">
        <v>56</v>
      </c>
      <c r="C273" t="s">
        <v>32</v>
      </c>
      <c r="D273" s="1">
        <v>3042</v>
      </c>
      <c r="E273" s="1">
        <v>22496</v>
      </c>
      <c r="F273" s="2">
        <v>69243</v>
      </c>
    </row>
    <row r="274" spans="1:6" x14ac:dyDescent="0.35">
      <c r="A274">
        <v>2020</v>
      </c>
      <c r="B274" t="s">
        <v>56</v>
      </c>
      <c r="C274" t="s">
        <v>33</v>
      </c>
      <c r="D274" s="1">
        <v>29307</v>
      </c>
      <c r="E274" s="1">
        <v>287990</v>
      </c>
      <c r="F274" s="2">
        <v>82336</v>
      </c>
    </row>
    <row r="275" spans="1:6" x14ac:dyDescent="0.35">
      <c r="A275">
        <v>2020</v>
      </c>
      <c r="B275" t="s">
        <v>56</v>
      </c>
      <c r="C275" t="s">
        <v>34</v>
      </c>
      <c r="D275" s="1">
        <v>11701</v>
      </c>
      <c r="E275" s="1">
        <v>74614</v>
      </c>
      <c r="F275" s="2">
        <v>64030</v>
      </c>
    </row>
    <row r="276" spans="1:6" x14ac:dyDescent="0.35">
      <c r="A276">
        <v>2020</v>
      </c>
      <c r="B276" t="s">
        <v>56</v>
      </c>
      <c r="C276" t="s">
        <v>35</v>
      </c>
      <c r="D276" s="1">
        <v>13352</v>
      </c>
      <c r="E276" s="1">
        <v>83937</v>
      </c>
      <c r="F276" s="2">
        <v>80727</v>
      </c>
    </row>
    <row r="277" spans="1:6" x14ac:dyDescent="0.35">
      <c r="A277">
        <v>2020</v>
      </c>
      <c r="B277" t="s">
        <v>56</v>
      </c>
      <c r="C277" t="s">
        <v>36</v>
      </c>
      <c r="D277" s="1">
        <v>29714</v>
      </c>
      <c r="E277" s="1">
        <v>325571</v>
      </c>
      <c r="F277" s="2">
        <v>97231</v>
      </c>
    </row>
    <row r="278" spans="1:6" x14ac:dyDescent="0.35">
      <c r="A278">
        <v>2020</v>
      </c>
      <c r="B278" t="s">
        <v>56</v>
      </c>
      <c r="C278" t="s">
        <v>37</v>
      </c>
      <c r="D278" s="1">
        <v>3038</v>
      </c>
      <c r="E278" s="1">
        <v>31304</v>
      </c>
      <c r="F278" s="2">
        <v>100316</v>
      </c>
    </row>
    <row r="279" spans="1:6" x14ac:dyDescent="0.35">
      <c r="A279">
        <v>2020</v>
      </c>
      <c r="B279" t="s">
        <v>56</v>
      </c>
      <c r="C279" t="s">
        <v>38</v>
      </c>
      <c r="D279" s="1">
        <v>15078</v>
      </c>
      <c r="E279" s="1">
        <v>101637</v>
      </c>
      <c r="F279" s="2">
        <v>71361</v>
      </c>
    </row>
    <row r="280" spans="1:6" x14ac:dyDescent="0.35">
      <c r="A280">
        <v>2020</v>
      </c>
      <c r="B280" t="s">
        <v>56</v>
      </c>
      <c r="C280" t="s">
        <v>39</v>
      </c>
      <c r="D280" s="1">
        <v>3397</v>
      </c>
      <c r="E280" s="1">
        <v>27809</v>
      </c>
      <c r="F280" s="2">
        <v>69345</v>
      </c>
    </row>
    <row r="281" spans="1:6" x14ac:dyDescent="0.35">
      <c r="A281">
        <v>2020</v>
      </c>
      <c r="B281" t="s">
        <v>56</v>
      </c>
      <c r="C281" t="s">
        <v>40</v>
      </c>
      <c r="D281" s="1">
        <v>16893</v>
      </c>
      <c r="E281" s="1">
        <v>155926</v>
      </c>
      <c r="F281" s="2">
        <v>85116</v>
      </c>
    </row>
    <row r="282" spans="1:6" x14ac:dyDescent="0.35">
      <c r="A282">
        <v>2020</v>
      </c>
      <c r="B282" t="s">
        <v>56</v>
      </c>
      <c r="C282" t="s">
        <v>41</v>
      </c>
      <c r="D282" s="1">
        <v>78940</v>
      </c>
      <c r="E282" s="1">
        <v>778554</v>
      </c>
      <c r="F282" s="2">
        <v>92477</v>
      </c>
    </row>
    <row r="283" spans="1:6" x14ac:dyDescent="0.35">
      <c r="A283">
        <v>2020</v>
      </c>
      <c r="B283" t="s">
        <v>56</v>
      </c>
      <c r="C283" t="s">
        <v>42</v>
      </c>
      <c r="D283" s="1">
        <v>12580</v>
      </c>
      <c r="E283" s="1">
        <v>93379</v>
      </c>
      <c r="F283" s="2">
        <v>79806</v>
      </c>
    </row>
    <row r="284" spans="1:6" x14ac:dyDescent="0.35">
      <c r="A284">
        <v>2020</v>
      </c>
      <c r="B284" t="s">
        <v>56</v>
      </c>
      <c r="C284" t="s">
        <v>43</v>
      </c>
      <c r="D284" s="1">
        <v>1719</v>
      </c>
      <c r="E284" s="1">
        <v>11578</v>
      </c>
      <c r="F284" s="2">
        <v>80135</v>
      </c>
    </row>
    <row r="285" spans="1:6" x14ac:dyDescent="0.35">
      <c r="A285">
        <v>2020</v>
      </c>
      <c r="B285" t="s">
        <v>56</v>
      </c>
      <c r="C285" t="s">
        <v>44</v>
      </c>
      <c r="D285" s="1">
        <v>22750</v>
      </c>
      <c r="E285" s="1">
        <v>195671</v>
      </c>
      <c r="F285" s="2">
        <v>97246</v>
      </c>
    </row>
    <row r="286" spans="1:6" x14ac:dyDescent="0.35">
      <c r="A286">
        <v>2020</v>
      </c>
      <c r="B286" t="s">
        <v>56</v>
      </c>
      <c r="C286" t="s">
        <v>45</v>
      </c>
      <c r="D286" s="1">
        <v>18828</v>
      </c>
      <c r="E286" s="1">
        <v>147772</v>
      </c>
      <c r="F286" s="2">
        <v>95674</v>
      </c>
    </row>
    <row r="287" spans="1:6" x14ac:dyDescent="0.35">
      <c r="A287">
        <v>2020</v>
      </c>
      <c r="B287" t="s">
        <v>56</v>
      </c>
      <c r="C287" t="s">
        <v>46</v>
      </c>
      <c r="D287" s="1">
        <v>4042</v>
      </c>
      <c r="E287" s="1">
        <v>24190</v>
      </c>
      <c r="F287" s="2">
        <v>56764</v>
      </c>
    </row>
    <row r="288" spans="1:6" x14ac:dyDescent="0.35">
      <c r="A288">
        <v>2020</v>
      </c>
      <c r="B288" t="s">
        <v>56</v>
      </c>
      <c r="C288" t="s">
        <v>47</v>
      </c>
      <c r="D288" s="1">
        <v>14688</v>
      </c>
      <c r="E288" s="1">
        <v>148829</v>
      </c>
      <c r="F288" s="2">
        <v>80470</v>
      </c>
    </row>
    <row r="289" spans="1:6" x14ac:dyDescent="0.35">
      <c r="A289">
        <v>2020</v>
      </c>
      <c r="B289" t="s">
        <v>56</v>
      </c>
      <c r="C289" t="s">
        <v>48</v>
      </c>
      <c r="D289" s="1">
        <v>2353</v>
      </c>
      <c r="E289" s="1">
        <v>10919</v>
      </c>
      <c r="F289" s="2">
        <v>64480</v>
      </c>
    </row>
    <row r="290" spans="1:6" x14ac:dyDescent="0.35">
      <c r="A290">
        <v>2020</v>
      </c>
      <c r="B290" t="s">
        <v>57</v>
      </c>
      <c r="C290" t="s">
        <v>1</v>
      </c>
      <c r="D290" s="1">
        <v>22875</v>
      </c>
      <c r="E290" s="1">
        <v>242419</v>
      </c>
      <c r="F290" s="2">
        <v>62111</v>
      </c>
    </row>
    <row r="291" spans="1:6" x14ac:dyDescent="0.35">
      <c r="A291">
        <v>2020</v>
      </c>
      <c r="B291" t="s">
        <v>57</v>
      </c>
      <c r="C291" t="s">
        <v>2</v>
      </c>
      <c r="D291" s="1">
        <v>40867</v>
      </c>
      <c r="E291" s="1">
        <v>431379</v>
      </c>
      <c r="F291" s="2">
        <v>63180</v>
      </c>
    </row>
    <row r="292" spans="1:6" x14ac:dyDescent="0.35">
      <c r="A292">
        <v>2020</v>
      </c>
      <c r="B292" t="s">
        <v>57</v>
      </c>
      <c r="C292" t="s">
        <v>3</v>
      </c>
      <c r="D292" s="1">
        <v>15490</v>
      </c>
      <c r="E292" s="1">
        <v>139300</v>
      </c>
      <c r="F292" s="2">
        <v>68067</v>
      </c>
    </row>
    <row r="293" spans="1:6" x14ac:dyDescent="0.35">
      <c r="A293">
        <v>2020</v>
      </c>
      <c r="B293" t="s">
        <v>57</v>
      </c>
      <c r="C293" t="s">
        <v>4</v>
      </c>
      <c r="D293" s="1">
        <v>221985</v>
      </c>
      <c r="E293" s="1">
        <v>2600604</v>
      </c>
      <c r="F293" s="2">
        <v>106486</v>
      </c>
    </row>
    <row r="294" spans="1:6" x14ac:dyDescent="0.35">
      <c r="A294">
        <v>2020</v>
      </c>
      <c r="B294" t="s">
        <v>57</v>
      </c>
      <c r="C294" t="s">
        <v>5</v>
      </c>
      <c r="D294" s="1">
        <v>58286</v>
      </c>
      <c r="E294" s="1">
        <v>430367</v>
      </c>
      <c r="F294" s="2">
        <v>90744</v>
      </c>
    </row>
    <row r="295" spans="1:6" x14ac:dyDescent="0.35">
      <c r="A295">
        <v>2020</v>
      </c>
      <c r="B295" t="s">
        <v>57</v>
      </c>
      <c r="C295" t="s">
        <v>6</v>
      </c>
      <c r="D295" s="1">
        <v>24131</v>
      </c>
      <c r="E295" s="1">
        <v>206629</v>
      </c>
      <c r="F295" s="2">
        <v>95714</v>
      </c>
    </row>
    <row r="296" spans="1:6" x14ac:dyDescent="0.35">
      <c r="A296">
        <v>2020</v>
      </c>
      <c r="B296" t="s">
        <v>57</v>
      </c>
      <c r="C296" t="s">
        <v>7</v>
      </c>
      <c r="D296" s="1">
        <v>9766</v>
      </c>
      <c r="E296" s="1">
        <v>61669</v>
      </c>
      <c r="F296" s="2">
        <v>85651</v>
      </c>
    </row>
    <row r="297" spans="1:6" x14ac:dyDescent="0.35">
      <c r="A297">
        <v>2020</v>
      </c>
      <c r="B297" t="s">
        <v>57</v>
      </c>
      <c r="C297" t="s">
        <v>8</v>
      </c>
      <c r="D297" s="1">
        <v>179893</v>
      </c>
      <c r="E297" s="1">
        <v>1358317</v>
      </c>
      <c r="F297" s="2">
        <v>68223</v>
      </c>
    </row>
    <row r="298" spans="1:6" x14ac:dyDescent="0.35">
      <c r="A298">
        <v>2020</v>
      </c>
      <c r="B298" t="s">
        <v>57</v>
      </c>
      <c r="C298" t="s">
        <v>9</v>
      </c>
      <c r="D298" s="1">
        <v>60683</v>
      </c>
      <c r="E298" s="1">
        <v>692452</v>
      </c>
      <c r="F298" s="2">
        <v>76331</v>
      </c>
    </row>
    <row r="299" spans="1:6" x14ac:dyDescent="0.35">
      <c r="A299">
        <v>2020</v>
      </c>
      <c r="B299" t="s">
        <v>57</v>
      </c>
      <c r="C299" t="s">
        <v>10</v>
      </c>
      <c r="D299" s="1">
        <v>12911</v>
      </c>
      <c r="E299" s="1">
        <v>97097</v>
      </c>
      <c r="F299" s="2">
        <v>59743</v>
      </c>
    </row>
    <row r="300" spans="1:6" x14ac:dyDescent="0.35">
      <c r="A300">
        <v>2020</v>
      </c>
      <c r="B300" t="s">
        <v>57</v>
      </c>
      <c r="C300" t="s">
        <v>11</v>
      </c>
      <c r="D300" s="1">
        <v>75904</v>
      </c>
      <c r="E300" s="1">
        <v>892150</v>
      </c>
      <c r="F300" s="2">
        <v>83889</v>
      </c>
    </row>
    <row r="301" spans="1:6" x14ac:dyDescent="0.35">
      <c r="A301">
        <v>2020</v>
      </c>
      <c r="B301" t="s">
        <v>57</v>
      </c>
      <c r="C301" t="s">
        <v>12</v>
      </c>
      <c r="D301" s="1">
        <v>32143</v>
      </c>
      <c r="E301" s="1">
        <v>326745</v>
      </c>
      <c r="F301" s="2">
        <v>58578</v>
      </c>
    </row>
    <row r="302" spans="1:6" x14ac:dyDescent="0.35">
      <c r="A302">
        <v>2020</v>
      </c>
      <c r="B302" t="s">
        <v>57</v>
      </c>
      <c r="C302" t="s">
        <v>13</v>
      </c>
      <c r="D302" s="1">
        <v>16706</v>
      </c>
      <c r="E302" s="1">
        <v>134822</v>
      </c>
      <c r="F302" s="2">
        <v>61793</v>
      </c>
    </row>
    <row r="303" spans="1:6" x14ac:dyDescent="0.35">
      <c r="A303">
        <v>2020</v>
      </c>
      <c r="B303" t="s">
        <v>57</v>
      </c>
      <c r="C303" t="s">
        <v>14</v>
      </c>
      <c r="D303" s="1">
        <v>16823</v>
      </c>
      <c r="E303" s="1">
        <v>168813</v>
      </c>
      <c r="F303" s="2">
        <v>69538</v>
      </c>
    </row>
    <row r="304" spans="1:6" x14ac:dyDescent="0.35">
      <c r="A304">
        <v>2020</v>
      </c>
      <c r="B304" t="s">
        <v>57</v>
      </c>
      <c r="C304" t="s">
        <v>15</v>
      </c>
      <c r="D304" s="1">
        <v>22329</v>
      </c>
      <c r="E304" s="1">
        <v>207575</v>
      </c>
      <c r="F304" s="2">
        <v>55987</v>
      </c>
    </row>
    <row r="305" spans="1:6" x14ac:dyDescent="0.35">
      <c r="A305">
        <v>2020</v>
      </c>
      <c r="B305" t="s">
        <v>57</v>
      </c>
      <c r="C305" t="s">
        <v>16</v>
      </c>
      <c r="D305" s="1">
        <v>26262</v>
      </c>
      <c r="E305" s="1">
        <v>204729</v>
      </c>
      <c r="F305" s="2">
        <v>60136</v>
      </c>
    </row>
    <row r="306" spans="1:6" x14ac:dyDescent="0.35">
      <c r="A306">
        <v>2020</v>
      </c>
      <c r="B306" t="s">
        <v>57</v>
      </c>
      <c r="C306" t="s">
        <v>17</v>
      </c>
      <c r="D306" s="1">
        <v>11267</v>
      </c>
      <c r="E306" s="1">
        <v>68952</v>
      </c>
      <c r="F306" s="2">
        <v>66178</v>
      </c>
    </row>
    <row r="307" spans="1:6" x14ac:dyDescent="0.35">
      <c r="A307">
        <v>2020</v>
      </c>
      <c r="B307" t="s">
        <v>57</v>
      </c>
      <c r="C307" t="s">
        <v>18</v>
      </c>
      <c r="D307" s="1">
        <v>44172</v>
      </c>
      <c r="E307" s="1">
        <v>441860</v>
      </c>
      <c r="F307" s="2">
        <v>88391</v>
      </c>
    </row>
    <row r="308" spans="1:6" x14ac:dyDescent="0.35">
      <c r="A308">
        <v>2020</v>
      </c>
      <c r="B308" t="s">
        <v>57</v>
      </c>
      <c r="C308" t="s">
        <v>19</v>
      </c>
      <c r="D308" s="1">
        <v>48428</v>
      </c>
      <c r="E308" s="1">
        <v>583792</v>
      </c>
      <c r="F308" s="2">
        <v>124638</v>
      </c>
    </row>
    <row r="309" spans="1:6" x14ac:dyDescent="0.35">
      <c r="A309">
        <v>2020</v>
      </c>
      <c r="B309" t="s">
        <v>57</v>
      </c>
      <c r="C309" t="s">
        <v>20</v>
      </c>
      <c r="D309" s="1">
        <v>46269</v>
      </c>
      <c r="E309" s="1">
        <v>599657</v>
      </c>
      <c r="F309" s="2">
        <v>76432</v>
      </c>
    </row>
    <row r="310" spans="1:6" x14ac:dyDescent="0.35">
      <c r="A310">
        <v>2020</v>
      </c>
      <c r="B310" t="s">
        <v>57</v>
      </c>
      <c r="C310" t="s">
        <v>21</v>
      </c>
      <c r="D310" s="1">
        <v>33603</v>
      </c>
      <c r="E310" s="1">
        <v>361183</v>
      </c>
      <c r="F310" s="2">
        <v>91033</v>
      </c>
    </row>
    <row r="311" spans="1:6" x14ac:dyDescent="0.35">
      <c r="A311">
        <v>2020</v>
      </c>
      <c r="B311" t="s">
        <v>57</v>
      </c>
      <c r="C311" t="s">
        <v>22</v>
      </c>
      <c r="D311" s="1">
        <v>12692</v>
      </c>
      <c r="E311" s="1">
        <v>107758</v>
      </c>
      <c r="F311" s="2">
        <v>45573</v>
      </c>
    </row>
    <row r="312" spans="1:6" x14ac:dyDescent="0.35">
      <c r="A312">
        <v>2020</v>
      </c>
      <c r="B312" t="s">
        <v>57</v>
      </c>
      <c r="C312" t="s">
        <v>23</v>
      </c>
      <c r="D312" s="1">
        <v>36089</v>
      </c>
      <c r="E312" s="1">
        <v>365657</v>
      </c>
      <c r="F312" s="2">
        <v>72666</v>
      </c>
    </row>
    <row r="313" spans="1:6" x14ac:dyDescent="0.35">
      <c r="A313">
        <v>2020</v>
      </c>
      <c r="B313" t="s">
        <v>57</v>
      </c>
      <c r="C313" t="s">
        <v>24</v>
      </c>
      <c r="D313" s="1">
        <v>10331</v>
      </c>
      <c r="E313" s="1">
        <v>43549</v>
      </c>
      <c r="F313" s="2">
        <v>59785</v>
      </c>
    </row>
    <row r="314" spans="1:6" x14ac:dyDescent="0.35">
      <c r="A314">
        <v>2020</v>
      </c>
      <c r="B314" t="s">
        <v>57</v>
      </c>
      <c r="C314" t="s">
        <v>25</v>
      </c>
      <c r="D314" s="1">
        <v>11809</v>
      </c>
      <c r="E314" s="1">
        <v>117288</v>
      </c>
      <c r="F314" s="2">
        <v>65292</v>
      </c>
    </row>
    <row r="315" spans="1:6" x14ac:dyDescent="0.35">
      <c r="A315">
        <v>2020</v>
      </c>
      <c r="B315" t="s">
        <v>57</v>
      </c>
      <c r="C315" t="s">
        <v>26</v>
      </c>
      <c r="D315" s="1">
        <v>20046</v>
      </c>
      <c r="E315" s="1">
        <v>179092</v>
      </c>
      <c r="F315" s="2">
        <v>67081</v>
      </c>
    </row>
    <row r="316" spans="1:6" x14ac:dyDescent="0.35">
      <c r="A316">
        <v>2020</v>
      </c>
      <c r="B316" t="s">
        <v>57</v>
      </c>
      <c r="C316" t="s">
        <v>27</v>
      </c>
      <c r="D316" s="1">
        <v>13616</v>
      </c>
      <c r="E316" s="1">
        <v>81639</v>
      </c>
      <c r="F316" s="2">
        <v>88167</v>
      </c>
    </row>
    <row r="317" spans="1:6" x14ac:dyDescent="0.35">
      <c r="A317">
        <v>2020</v>
      </c>
      <c r="B317" t="s">
        <v>57</v>
      </c>
      <c r="C317" t="s">
        <v>28</v>
      </c>
      <c r="D317" s="1">
        <v>53304</v>
      </c>
      <c r="E317" s="1">
        <v>643507</v>
      </c>
      <c r="F317" s="2">
        <v>102666</v>
      </c>
    </row>
    <row r="318" spans="1:6" x14ac:dyDescent="0.35">
      <c r="A318">
        <v>2020</v>
      </c>
      <c r="B318" t="s">
        <v>57</v>
      </c>
      <c r="C318" t="s">
        <v>29</v>
      </c>
      <c r="D318" s="1">
        <v>11550</v>
      </c>
      <c r="E318" s="1">
        <v>107707</v>
      </c>
      <c r="F318" s="2">
        <v>69938</v>
      </c>
    </row>
    <row r="319" spans="1:6" x14ac:dyDescent="0.35">
      <c r="A319">
        <v>2020</v>
      </c>
      <c r="B319" t="s">
        <v>57</v>
      </c>
      <c r="C319" t="s">
        <v>30</v>
      </c>
      <c r="D319" s="1">
        <v>117347</v>
      </c>
      <c r="E319" s="1">
        <v>1242471</v>
      </c>
      <c r="F319" s="2">
        <v>109413</v>
      </c>
    </row>
    <row r="320" spans="1:6" x14ac:dyDescent="0.35">
      <c r="A320">
        <v>2020</v>
      </c>
      <c r="B320" t="s">
        <v>57</v>
      </c>
      <c r="C320" t="s">
        <v>31</v>
      </c>
      <c r="D320" s="1">
        <v>64843</v>
      </c>
      <c r="E320" s="1">
        <v>637719</v>
      </c>
      <c r="F320" s="2">
        <v>72078</v>
      </c>
    </row>
    <row r="321" spans="1:6" x14ac:dyDescent="0.35">
      <c r="A321">
        <v>2020</v>
      </c>
      <c r="B321" t="s">
        <v>57</v>
      </c>
      <c r="C321" t="s">
        <v>32</v>
      </c>
      <c r="D321" s="1">
        <v>5337</v>
      </c>
      <c r="E321" s="1">
        <v>31642</v>
      </c>
      <c r="F321" s="2">
        <v>65877</v>
      </c>
    </row>
    <row r="322" spans="1:6" x14ac:dyDescent="0.35">
      <c r="A322">
        <v>2020</v>
      </c>
      <c r="B322" t="s">
        <v>57</v>
      </c>
      <c r="C322" t="s">
        <v>33</v>
      </c>
      <c r="D322" s="1">
        <v>55987</v>
      </c>
      <c r="E322" s="1">
        <v>697244</v>
      </c>
      <c r="F322" s="2">
        <v>71920</v>
      </c>
    </row>
    <row r="323" spans="1:6" x14ac:dyDescent="0.35">
      <c r="A323">
        <v>2020</v>
      </c>
      <c r="B323" t="s">
        <v>57</v>
      </c>
      <c r="C323" t="s">
        <v>34</v>
      </c>
      <c r="D323" s="1">
        <v>21652</v>
      </c>
      <c r="E323" s="1">
        <v>185307</v>
      </c>
      <c r="F323" s="2">
        <v>58539</v>
      </c>
    </row>
    <row r="324" spans="1:6" x14ac:dyDescent="0.35">
      <c r="A324">
        <v>2020</v>
      </c>
      <c r="B324" t="s">
        <v>57</v>
      </c>
      <c r="C324" t="s">
        <v>35</v>
      </c>
      <c r="D324" s="1">
        <v>27033</v>
      </c>
      <c r="E324" s="1">
        <v>242218</v>
      </c>
      <c r="F324" s="2">
        <v>81224</v>
      </c>
    </row>
    <row r="325" spans="1:6" x14ac:dyDescent="0.35">
      <c r="A325">
        <v>2020</v>
      </c>
      <c r="B325" t="s">
        <v>57</v>
      </c>
      <c r="C325" t="s">
        <v>36</v>
      </c>
      <c r="D325" s="1">
        <v>66210</v>
      </c>
      <c r="E325" s="1">
        <v>766122</v>
      </c>
      <c r="F325" s="2">
        <v>86971</v>
      </c>
    </row>
    <row r="326" spans="1:6" x14ac:dyDescent="0.35">
      <c r="A326">
        <v>2020</v>
      </c>
      <c r="B326" t="s">
        <v>57</v>
      </c>
      <c r="C326" t="s">
        <v>37</v>
      </c>
      <c r="D326" s="1">
        <v>9567</v>
      </c>
      <c r="E326" s="1">
        <v>65232</v>
      </c>
      <c r="F326" s="2">
        <v>75829</v>
      </c>
    </row>
    <row r="327" spans="1:6" x14ac:dyDescent="0.35">
      <c r="A327">
        <v>2020</v>
      </c>
      <c r="B327" t="s">
        <v>57</v>
      </c>
      <c r="C327" t="s">
        <v>38</v>
      </c>
      <c r="D327" s="1">
        <v>30793</v>
      </c>
      <c r="E327" s="1">
        <v>281874</v>
      </c>
      <c r="F327" s="2">
        <v>56907</v>
      </c>
    </row>
    <row r="328" spans="1:6" x14ac:dyDescent="0.35">
      <c r="A328">
        <v>2020</v>
      </c>
      <c r="B328" t="s">
        <v>57</v>
      </c>
      <c r="C328" t="s">
        <v>39</v>
      </c>
      <c r="D328" s="1">
        <v>5876</v>
      </c>
      <c r="E328" s="1">
        <v>32771</v>
      </c>
      <c r="F328" s="2">
        <v>63709</v>
      </c>
    </row>
    <row r="329" spans="1:6" x14ac:dyDescent="0.35">
      <c r="A329">
        <v>2020</v>
      </c>
      <c r="B329" t="s">
        <v>57</v>
      </c>
      <c r="C329" t="s">
        <v>40</v>
      </c>
      <c r="D329" s="1">
        <v>32595</v>
      </c>
      <c r="E329" s="1">
        <v>414644</v>
      </c>
      <c r="F329" s="2">
        <v>66460</v>
      </c>
    </row>
    <row r="330" spans="1:6" x14ac:dyDescent="0.35">
      <c r="A330">
        <v>2020</v>
      </c>
      <c r="B330" t="s">
        <v>57</v>
      </c>
      <c r="C330" t="s">
        <v>41</v>
      </c>
      <c r="D330" s="1">
        <v>146639</v>
      </c>
      <c r="E330" s="1">
        <v>1758991</v>
      </c>
      <c r="F330" s="2">
        <v>81123</v>
      </c>
    </row>
    <row r="331" spans="1:6" x14ac:dyDescent="0.35">
      <c r="A331">
        <v>2020</v>
      </c>
      <c r="B331" t="s">
        <v>57</v>
      </c>
      <c r="C331" t="s">
        <v>42</v>
      </c>
      <c r="D331" s="1">
        <v>25941</v>
      </c>
      <c r="E331" s="1">
        <v>223284</v>
      </c>
      <c r="F331" s="2">
        <v>68355</v>
      </c>
    </row>
    <row r="332" spans="1:6" x14ac:dyDescent="0.35">
      <c r="A332">
        <v>2020</v>
      </c>
      <c r="B332" t="s">
        <v>57</v>
      </c>
      <c r="C332" t="s">
        <v>43</v>
      </c>
      <c r="D332" s="1">
        <v>6346</v>
      </c>
      <c r="E332" s="1">
        <v>28512</v>
      </c>
      <c r="F332" s="2">
        <v>74442</v>
      </c>
    </row>
    <row r="333" spans="1:6" x14ac:dyDescent="0.35">
      <c r="A333">
        <v>2020</v>
      </c>
      <c r="B333" t="s">
        <v>57</v>
      </c>
      <c r="C333" t="s">
        <v>44</v>
      </c>
      <c r="D333" s="1">
        <v>60099</v>
      </c>
      <c r="E333" s="1">
        <v>752090</v>
      </c>
      <c r="F333" s="2">
        <v>96046</v>
      </c>
    </row>
    <row r="334" spans="1:6" x14ac:dyDescent="0.35">
      <c r="A334">
        <v>2020</v>
      </c>
      <c r="B334" t="s">
        <v>57</v>
      </c>
      <c r="C334" t="s">
        <v>45</v>
      </c>
      <c r="D334" s="1">
        <v>43094</v>
      </c>
      <c r="E334" s="1">
        <v>415190</v>
      </c>
      <c r="F334" s="2">
        <v>92279</v>
      </c>
    </row>
    <row r="335" spans="1:6" x14ac:dyDescent="0.35">
      <c r="A335">
        <v>2020</v>
      </c>
      <c r="B335" t="s">
        <v>57</v>
      </c>
      <c r="C335" t="s">
        <v>46</v>
      </c>
      <c r="D335" s="1">
        <v>8599</v>
      </c>
      <c r="E335" s="1">
        <v>65715</v>
      </c>
      <c r="F335" s="2">
        <v>53557</v>
      </c>
    </row>
    <row r="336" spans="1:6" x14ac:dyDescent="0.35">
      <c r="A336">
        <v>2020</v>
      </c>
      <c r="B336" t="s">
        <v>57</v>
      </c>
      <c r="C336" t="s">
        <v>47</v>
      </c>
      <c r="D336" s="1">
        <v>27048</v>
      </c>
      <c r="E336" s="1">
        <v>309780</v>
      </c>
      <c r="F336" s="2">
        <v>67254</v>
      </c>
    </row>
    <row r="337" spans="1:6" x14ac:dyDescent="0.35">
      <c r="A337">
        <v>2020</v>
      </c>
      <c r="B337" t="s">
        <v>57</v>
      </c>
      <c r="C337" t="s">
        <v>48</v>
      </c>
      <c r="D337" s="1">
        <v>4986</v>
      </c>
      <c r="E337" s="1">
        <v>18382</v>
      </c>
      <c r="F337" s="2">
        <v>60233</v>
      </c>
    </row>
    <row r="338" spans="1:6" x14ac:dyDescent="0.35">
      <c r="A338">
        <v>2020</v>
      </c>
      <c r="B338" t="s">
        <v>58</v>
      </c>
      <c r="C338" t="s">
        <v>1</v>
      </c>
      <c r="D338" s="1">
        <v>15859</v>
      </c>
      <c r="E338" s="1">
        <v>228486</v>
      </c>
      <c r="F338" s="2">
        <v>51193</v>
      </c>
    </row>
    <row r="339" spans="1:6" x14ac:dyDescent="0.35">
      <c r="A339">
        <v>2020</v>
      </c>
      <c r="B339" t="s">
        <v>58</v>
      </c>
      <c r="C339" t="s">
        <v>2</v>
      </c>
      <c r="D339" s="1">
        <v>20727</v>
      </c>
      <c r="E339" s="1">
        <v>455356</v>
      </c>
      <c r="F339" s="2">
        <v>56159</v>
      </c>
    </row>
    <row r="340" spans="1:6" x14ac:dyDescent="0.35">
      <c r="A340">
        <v>2020</v>
      </c>
      <c r="B340" t="s">
        <v>58</v>
      </c>
      <c r="C340" t="s">
        <v>3</v>
      </c>
      <c r="D340" s="1">
        <v>15656</v>
      </c>
      <c r="E340" s="1">
        <v>181169</v>
      </c>
      <c r="F340" s="2">
        <v>47435</v>
      </c>
    </row>
    <row r="341" spans="1:6" x14ac:dyDescent="0.35">
      <c r="A341">
        <v>2020</v>
      </c>
      <c r="B341" t="s">
        <v>58</v>
      </c>
      <c r="C341" t="s">
        <v>4</v>
      </c>
      <c r="D341" s="1">
        <v>656765</v>
      </c>
      <c r="E341" s="1">
        <v>2651781</v>
      </c>
      <c r="F341" s="2">
        <v>57668</v>
      </c>
    </row>
    <row r="342" spans="1:6" x14ac:dyDescent="0.35">
      <c r="A342">
        <v>2020</v>
      </c>
      <c r="B342" t="s">
        <v>58</v>
      </c>
      <c r="C342" t="s">
        <v>5</v>
      </c>
      <c r="D342" s="1">
        <v>23475</v>
      </c>
      <c r="E342" s="1">
        <v>332209</v>
      </c>
      <c r="F342" s="2">
        <v>55198</v>
      </c>
    </row>
    <row r="343" spans="1:6" x14ac:dyDescent="0.35">
      <c r="A343">
        <v>2020</v>
      </c>
      <c r="B343" t="s">
        <v>58</v>
      </c>
      <c r="C343" t="s">
        <v>6</v>
      </c>
      <c r="D343" s="1">
        <v>19964</v>
      </c>
      <c r="E343" s="1">
        <v>319881</v>
      </c>
      <c r="F343" s="2">
        <v>61215</v>
      </c>
    </row>
    <row r="344" spans="1:6" x14ac:dyDescent="0.35">
      <c r="A344">
        <v>2020</v>
      </c>
      <c r="B344" t="s">
        <v>58</v>
      </c>
      <c r="C344" t="s">
        <v>7</v>
      </c>
      <c r="D344" s="1">
        <v>5522</v>
      </c>
      <c r="E344" s="1">
        <v>74184</v>
      </c>
      <c r="F344" s="2">
        <v>57470</v>
      </c>
    </row>
    <row r="345" spans="1:6" x14ac:dyDescent="0.35">
      <c r="A345">
        <v>2020</v>
      </c>
      <c r="B345" t="s">
        <v>58</v>
      </c>
      <c r="C345" t="s">
        <v>8</v>
      </c>
      <c r="D345" s="1">
        <v>85058</v>
      </c>
      <c r="E345" s="1">
        <v>1293582</v>
      </c>
      <c r="F345" s="2">
        <v>55114</v>
      </c>
    </row>
    <row r="346" spans="1:6" x14ac:dyDescent="0.35">
      <c r="A346">
        <v>2020</v>
      </c>
      <c r="B346" t="s">
        <v>58</v>
      </c>
      <c r="C346" t="s">
        <v>9</v>
      </c>
      <c r="D346" s="1">
        <v>31842</v>
      </c>
      <c r="E346" s="1">
        <v>561390</v>
      </c>
      <c r="F346" s="2">
        <v>57141</v>
      </c>
    </row>
    <row r="347" spans="1:6" x14ac:dyDescent="0.35">
      <c r="A347">
        <v>2020</v>
      </c>
      <c r="B347" t="s">
        <v>58</v>
      </c>
      <c r="C347" t="s">
        <v>10</v>
      </c>
      <c r="D347" s="1">
        <v>9128</v>
      </c>
      <c r="E347" s="1">
        <v>106752</v>
      </c>
      <c r="F347" s="2">
        <v>45479</v>
      </c>
    </row>
    <row r="348" spans="1:6" x14ac:dyDescent="0.35">
      <c r="A348">
        <v>2020</v>
      </c>
      <c r="B348" t="s">
        <v>58</v>
      </c>
      <c r="C348" t="s">
        <v>11</v>
      </c>
      <c r="D348" s="1">
        <v>39684</v>
      </c>
      <c r="E348" s="1">
        <v>882088</v>
      </c>
      <c r="F348" s="2">
        <v>55678</v>
      </c>
    </row>
    <row r="349" spans="1:6" x14ac:dyDescent="0.35">
      <c r="A349">
        <v>2020</v>
      </c>
      <c r="B349" t="s">
        <v>58</v>
      </c>
      <c r="C349" t="s">
        <v>12</v>
      </c>
      <c r="D349" s="1">
        <v>16899</v>
      </c>
      <c r="E349" s="1">
        <v>451743</v>
      </c>
      <c r="F349" s="2">
        <v>52802</v>
      </c>
    </row>
    <row r="350" spans="1:6" x14ac:dyDescent="0.35">
      <c r="A350">
        <v>2020</v>
      </c>
      <c r="B350" t="s">
        <v>58</v>
      </c>
      <c r="C350" t="s">
        <v>13</v>
      </c>
      <c r="D350" s="1">
        <v>13294</v>
      </c>
      <c r="E350" s="1">
        <v>209301</v>
      </c>
      <c r="F350" s="2">
        <v>47222</v>
      </c>
    </row>
    <row r="351" spans="1:6" x14ac:dyDescent="0.35">
      <c r="A351">
        <v>2020</v>
      </c>
      <c r="B351" t="s">
        <v>58</v>
      </c>
      <c r="C351" t="s">
        <v>14</v>
      </c>
      <c r="D351" s="1">
        <v>10330</v>
      </c>
      <c r="E351" s="1">
        <v>194569</v>
      </c>
      <c r="F351" s="2">
        <v>48486</v>
      </c>
    </row>
    <row r="352" spans="1:6" x14ac:dyDescent="0.35">
      <c r="A352">
        <v>2020</v>
      </c>
      <c r="B352" t="s">
        <v>58</v>
      </c>
      <c r="C352" t="s">
        <v>15</v>
      </c>
      <c r="D352" s="1">
        <v>20809</v>
      </c>
      <c r="E352" s="1">
        <v>263195</v>
      </c>
      <c r="F352" s="2">
        <v>52098</v>
      </c>
    </row>
    <row r="353" spans="1:6" x14ac:dyDescent="0.35">
      <c r="A353">
        <v>2020</v>
      </c>
      <c r="B353" t="s">
        <v>58</v>
      </c>
      <c r="C353" t="s">
        <v>16</v>
      </c>
      <c r="D353" s="1">
        <v>16834</v>
      </c>
      <c r="E353" s="1">
        <v>296324</v>
      </c>
      <c r="F353" s="2">
        <v>48222</v>
      </c>
    </row>
    <row r="354" spans="1:6" x14ac:dyDescent="0.35">
      <c r="A354">
        <v>2020</v>
      </c>
      <c r="B354" t="s">
        <v>58</v>
      </c>
      <c r="C354" t="s">
        <v>17</v>
      </c>
      <c r="D354" s="1">
        <v>5591</v>
      </c>
      <c r="E354" s="1">
        <v>115511</v>
      </c>
      <c r="F354" s="2">
        <v>53739</v>
      </c>
    </row>
    <row r="355" spans="1:6" x14ac:dyDescent="0.35">
      <c r="A355">
        <v>2020</v>
      </c>
      <c r="B355" t="s">
        <v>58</v>
      </c>
      <c r="C355" t="s">
        <v>18</v>
      </c>
      <c r="D355" s="1">
        <v>21505</v>
      </c>
      <c r="E355" s="1">
        <v>420463</v>
      </c>
      <c r="F355" s="2">
        <v>59854</v>
      </c>
    </row>
    <row r="356" spans="1:6" x14ac:dyDescent="0.35">
      <c r="A356">
        <v>2020</v>
      </c>
      <c r="B356" t="s">
        <v>58</v>
      </c>
      <c r="C356" t="s">
        <v>19</v>
      </c>
      <c r="D356" s="1">
        <v>71270</v>
      </c>
      <c r="E356" s="1">
        <v>742606</v>
      </c>
      <c r="F356" s="2">
        <v>64556</v>
      </c>
    </row>
    <row r="357" spans="1:6" x14ac:dyDescent="0.35">
      <c r="A357">
        <v>2020</v>
      </c>
      <c r="B357" t="s">
        <v>58</v>
      </c>
      <c r="C357" t="s">
        <v>20</v>
      </c>
      <c r="D357" s="1">
        <v>32965</v>
      </c>
      <c r="E357" s="1">
        <v>622119</v>
      </c>
      <c r="F357" s="2">
        <v>54163</v>
      </c>
    </row>
    <row r="358" spans="1:6" x14ac:dyDescent="0.35">
      <c r="A358">
        <v>2020</v>
      </c>
      <c r="B358" t="s">
        <v>58</v>
      </c>
      <c r="C358" t="s">
        <v>21</v>
      </c>
      <c r="D358" s="1">
        <v>22985</v>
      </c>
      <c r="E358" s="1">
        <v>513228</v>
      </c>
      <c r="F358" s="2">
        <v>55127</v>
      </c>
    </row>
    <row r="359" spans="1:6" x14ac:dyDescent="0.35">
      <c r="A359">
        <v>2020</v>
      </c>
      <c r="B359" t="s">
        <v>58</v>
      </c>
      <c r="C359" t="s">
        <v>22</v>
      </c>
      <c r="D359" s="1">
        <v>7693</v>
      </c>
      <c r="E359" s="1">
        <v>138876</v>
      </c>
      <c r="F359" s="2">
        <v>45670</v>
      </c>
    </row>
    <row r="360" spans="1:6" x14ac:dyDescent="0.35">
      <c r="A360">
        <v>2020</v>
      </c>
      <c r="B360" t="s">
        <v>58</v>
      </c>
      <c r="C360" t="s">
        <v>23</v>
      </c>
      <c r="D360" s="1">
        <v>56134</v>
      </c>
      <c r="E360" s="1">
        <v>448355</v>
      </c>
      <c r="F360" s="2">
        <v>50460</v>
      </c>
    </row>
    <row r="361" spans="1:6" x14ac:dyDescent="0.35">
      <c r="A361">
        <v>2020</v>
      </c>
      <c r="B361" t="s">
        <v>58</v>
      </c>
      <c r="C361" t="s">
        <v>24</v>
      </c>
      <c r="D361" s="1">
        <v>5112</v>
      </c>
      <c r="E361" s="1">
        <v>73374</v>
      </c>
      <c r="F361" s="2">
        <v>52612</v>
      </c>
    </row>
    <row r="362" spans="1:6" x14ac:dyDescent="0.35">
      <c r="A362">
        <v>2020</v>
      </c>
      <c r="B362" t="s">
        <v>58</v>
      </c>
      <c r="C362" t="s">
        <v>25</v>
      </c>
      <c r="D362" s="1">
        <v>10522</v>
      </c>
      <c r="E362" s="1">
        <v>135205</v>
      </c>
      <c r="F362" s="2">
        <v>51740</v>
      </c>
    </row>
    <row r="363" spans="1:6" x14ac:dyDescent="0.35">
      <c r="A363">
        <v>2020</v>
      </c>
      <c r="B363" t="s">
        <v>58</v>
      </c>
      <c r="C363" t="s">
        <v>26</v>
      </c>
      <c r="D363" s="1">
        <v>9126</v>
      </c>
      <c r="E363" s="1">
        <v>139696</v>
      </c>
      <c r="F363" s="2">
        <v>58047</v>
      </c>
    </row>
    <row r="364" spans="1:6" x14ac:dyDescent="0.35">
      <c r="A364">
        <v>2020</v>
      </c>
      <c r="B364" t="s">
        <v>58</v>
      </c>
      <c r="C364" t="s">
        <v>27</v>
      </c>
      <c r="D364" s="1">
        <v>4900</v>
      </c>
      <c r="E364" s="1">
        <v>108757</v>
      </c>
      <c r="F364" s="2">
        <v>63675</v>
      </c>
    </row>
    <row r="365" spans="1:6" x14ac:dyDescent="0.35">
      <c r="A365">
        <v>2020</v>
      </c>
      <c r="B365" t="s">
        <v>58</v>
      </c>
      <c r="C365" t="s">
        <v>28</v>
      </c>
      <c r="D365" s="1">
        <v>43568</v>
      </c>
      <c r="E365" s="1">
        <v>622420</v>
      </c>
      <c r="F365" s="2">
        <v>60044</v>
      </c>
    </row>
    <row r="366" spans="1:6" x14ac:dyDescent="0.35">
      <c r="A366">
        <v>2020</v>
      </c>
      <c r="B366" t="s">
        <v>58</v>
      </c>
      <c r="C366" t="s">
        <v>29</v>
      </c>
      <c r="D366" s="1">
        <v>11448</v>
      </c>
      <c r="E366" s="1">
        <v>126459</v>
      </c>
      <c r="F366" s="2">
        <v>45191</v>
      </c>
    </row>
    <row r="367" spans="1:6" x14ac:dyDescent="0.35">
      <c r="A367">
        <v>2020</v>
      </c>
      <c r="B367" t="s">
        <v>58</v>
      </c>
      <c r="C367" t="s">
        <v>30</v>
      </c>
      <c r="D367" s="1">
        <v>67893</v>
      </c>
      <c r="E367" s="1">
        <v>1872526</v>
      </c>
      <c r="F367" s="2">
        <v>58936</v>
      </c>
    </row>
    <row r="368" spans="1:6" x14ac:dyDescent="0.35">
      <c r="A368">
        <v>2020</v>
      </c>
      <c r="B368" t="s">
        <v>58</v>
      </c>
      <c r="C368" t="s">
        <v>31</v>
      </c>
      <c r="D368" s="1">
        <v>29514</v>
      </c>
      <c r="E368" s="1">
        <v>584896</v>
      </c>
      <c r="F368" s="2">
        <v>53252</v>
      </c>
    </row>
    <row r="369" spans="1:6" x14ac:dyDescent="0.35">
      <c r="A369">
        <v>2020</v>
      </c>
      <c r="B369" t="s">
        <v>58</v>
      </c>
      <c r="C369" t="s">
        <v>32</v>
      </c>
      <c r="D369" s="1">
        <v>2737</v>
      </c>
      <c r="E369" s="1">
        <v>64418</v>
      </c>
      <c r="F369" s="2">
        <v>55234</v>
      </c>
    </row>
    <row r="370" spans="1:6" x14ac:dyDescent="0.35">
      <c r="A370">
        <v>2020</v>
      </c>
      <c r="B370" t="s">
        <v>58</v>
      </c>
      <c r="C370" t="s">
        <v>33</v>
      </c>
      <c r="D370" s="1">
        <v>35930</v>
      </c>
      <c r="E370" s="1">
        <v>868191</v>
      </c>
      <c r="F370" s="2">
        <v>51366</v>
      </c>
    </row>
    <row r="371" spans="1:6" x14ac:dyDescent="0.35">
      <c r="A371">
        <v>2020</v>
      </c>
      <c r="B371" t="s">
        <v>58</v>
      </c>
      <c r="C371" t="s">
        <v>34</v>
      </c>
      <c r="D371" s="1">
        <v>13656</v>
      </c>
      <c r="E371" s="1">
        <v>209679</v>
      </c>
      <c r="F371" s="2">
        <v>49095</v>
      </c>
    </row>
    <row r="372" spans="1:6" x14ac:dyDescent="0.35">
      <c r="A372">
        <v>2020</v>
      </c>
      <c r="B372" t="s">
        <v>58</v>
      </c>
      <c r="C372" t="s">
        <v>35</v>
      </c>
      <c r="D372" s="1">
        <v>28106</v>
      </c>
      <c r="E372" s="1">
        <v>292631</v>
      </c>
      <c r="F372" s="2">
        <v>54216</v>
      </c>
    </row>
    <row r="373" spans="1:6" x14ac:dyDescent="0.35">
      <c r="A373">
        <v>2020</v>
      </c>
      <c r="B373" t="s">
        <v>58</v>
      </c>
      <c r="C373" t="s">
        <v>36</v>
      </c>
      <c r="D373" s="1">
        <v>57935</v>
      </c>
      <c r="E373" s="1">
        <v>1179840</v>
      </c>
      <c r="F373" s="2">
        <v>57087</v>
      </c>
    </row>
    <row r="374" spans="1:6" x14ac:dyDescent="0.35">
      <c r="A374">
        <v>2020</v>
      </c>
      <c r="B374" t="s">
        <v>58</v>
      </c>
      <c r="C374" t="s">
        <v>37</v>
      </c>
      <c r="D374" s="1">
        <v>4907</v>
      </c>
      <c r="E374" s="1">
        <v>95079</v>
      </c>
      <c r="F374" s="2">
        <v>54510</v>
      </c>
    </row>
    <row r="375" spans="1:6" x14ac:dyDescent="0.35">
      <c r="A375">
        <v>2020</v>
      </c>
      <c r="B375" t="s">
        <v>58</v>
      </c>
      <c r="C375" t="s">
        <v>38</v>
      </c>
      <c r="D375" s="1">
        <v>15612</v>
      </c>
      <c r="E375" s="1">
        <v>231072</v>
      </c>
      <c r="F375" s="2">
        <v>50055</v>
      </c>
    </row>
    <row r="376" spans="1:6" x14ac:dyDescent="0.35">
      <c r="A376">
        <v>2020</v>
      </c>
      <c r="B376" t="s">
        <v>58</v>
      </c>
      <c r="C376" t="s">
        <v>39</v>
      </c>
      <c r="D376" s="1">
        <v>2934</v>
      </c>
      <c r="E376" s="1">
        <v>68990</v>
      </c>
      <c r="F376" s="2">
        <v>57054</v>
      </c>
    </row>
    <row r="377" spans="1:6" x14ac:dyDescent="0.35">
      <c r="A377">
        <v>2020</v>
      </c>
      <c r="B377" t="s">
        <v>58</v>
      </c>
      <c r="C377" t="s">
        <v>40</v>
      </c>
      <c r="D377" s="1">
        <v>21213</v>
      </c>
      <c r="E377" s="1">
        <v>421097</v>
      </c>
      <c r="F377" s="2">
        <v>56401</v>
      </c>
    </row>
    <row r="378" spans="1:6" x14ac:dyDescent="0.35">
      <c r="A378">
        <v>2020</v>
      </c>
      <c r="B378" t="s">
        <v>58</v>
      </c>
      <c r="C378" t="s">
        <v>41</v>
      </c>
      <c r="D378" s="1">
        <v>98681</v>
      </c>
      <c r="E378" s="1">
        <v>1646144</v>
      </c>
      <c r="F378" s="2">
        <v>51856</v>
      </c>
    </row>
    <row r="379" spans="1:6" x14ac:dyDescent="0.35">
      <c r="A379">
        <v>2020</v>
      </c>
      <c r="B379" t="s">
        <v>58</v>
      </c>
      <c r="C379" t="s">
        <v>42</v>
      </c>
      <c r="D379" s="1">
        <v>13463</v>
      </c>
      <c r="E379" s="1">
        <v>193157</v>
      </c>
      <c r="F379" s="2">
        <v>48260</v>
      </c>
    </row>
    <row r="380" spans="1:6" x14ac:dyDescent="0.35">
      <c r="A380">
        <v>2020</v>
      </c>
      <c r="B380" t="s">
        <v>58</v>
      </c>
      <c r="C380" t="s">
        <v>43</v>
      </c>
      <c r="D380" s="1">
        <v>2516</v>
      </c>
      <c r="E380" s="1">
        <v>58443</v>
      </c>
      <c r="F380" s="2">
        <v>52779</v>
      </c>
    </row>
    <row r="381" spans="1:6" x14ac:dyDescent="0.35">
      <c r="A381">
        <v>2020</v>
      </c>
      <c r="B381" t="s">
        <v>58</v>
      </c>
      <c r="C381" t="s">
        <v>44</v>
      </c>
      <c r="D381" s="1">
        <v>49705</v>
      </c>
      <c r="E381" s="1">
        <v>492598</v>
      </c>
      <c r="F381" s="2">
        <v>54119</v>
      </c>
    </row>
    <row r="382" spans="1:6" x14ac:dyDescent="0.35">
      <c r="A382">
        <v>2020</v>
      </c>
      <c r="B382" t="s">
        <v>58</v>
      </c>
      <c r="C382" t="s">
        <v>45</v>
      </c>
      <c r="D382" s="1">
        <v>74944</v>
      </c>
      <c r="E382" s="1">
        <v>468495</v>
      </c>
      <c r="F382" s="2">
        <v>55544</v>
      </c>
    </row>
    <row r="383" spans="1:6" x14ac:dyDescent="0.35">
      <c r="A383">
        <v>2020</v>
      </c>
      <c r="B383" t="s">
        <v>58</v>
      </c>
      <c r="C383" t="s">
        <v>46</v>
      </c>
      <c r="D383" s="1">
        <v>8500</v>
      </c>
      <c r="E383" s="1">
        <v>124604</v>
      </c>
      <c r="F383" s="2">
        <v>50597</v>
      </c>
    </row>
    <row r="384" spans="1:6" x14ac:dyDescent="0.35">
      <c r="A384">
        <v>2020</v>
      </c>
      <c r="B384" t="s">
        <v>58</v>
      </c>
      <c r="C384" t="s">
        <v>47</v>
      </c>
      <c r="D384" s="1">
        <v>31125</v>
      </c>
      <c r="E384" s="1">
        <v>427152</v>
      </c>
      <c r="F384" s="2">
        <v>52993</v>
      </c>
    </row>
    <row r="385" spans="1:6" x14ac:dyDescent="0.35">
      <c r="A385">
        <v>2020</v>
      </c>
      <c r="B385" t="s">
        <v>58</v>
      </c>
      <c r="C385" t="s">
        <v>48</v>
      </c>
      <c r="D385" s="1">
        <v>3485</v>
      </c>
      <c r="E385" s="1">
        <v>26942</v>
      </c>
      <c r="F385" s="2">
        <v>46334</v>
      </c>
    </row>
    <row r="386" spans="1:6" x14ac:dyDescent="0.35">
      <c r="A386">
        <v>2020</v>
      </c>
      <c r="B386" t="s">
        <v>59</v>
      </c>
      <c r="C386" t="s">
        <v>1</v>
      </c>
      <c r="D386" s="1">
        <v>11221</v>
      </c>
      <c r="E386" s="1">
        <v>178057</v>
      </c>
      <c r="F386" s="2">
        <v>18554</v>
      </c>
    </row>
    <row r="387" spans="1:6" x14ac:dyDescent="0.35">
      <c r="A387">
        <v>2020</v>
      </c>
      <c r="B387" t="s">
        <v>59</v>
      </c>
      <c r="C387" t="s">
        <v>2</v>
      </c>
      <c r="D387" s="1">
        <v>14444</v>
      </c>
      <c r="E387" s="1">
        <v>274985</v>
      </c>
      <c r="F387" s="2">
        <v>26810</v>
      </c>
    </row>
    <row r="388" spans="1:6" x14ac:dyDescent="0.35">
      <c r="A388">
        <v>2020</v>
      </c>
      <c r="B388" t="s">
        <v>59</v>
      </c>
      <c r="C388" t="s">
        <v>3</v>
      </c>
      <c r="D388" s="1">
        <v>7458</v>
      </c>
      <c r="E388" s="1">
        <v>106295</v>
      </c>
      <c r="F388" s="2">
        <v>18414</v>
      </c>
    </row>
    <row r="389" spans="1:6" x14ac:dyDescent="0.35">
      <c r="A389">
        <v>2020</v>
      </c>
      <c r="B389" t="s">
        <v>59</v>
      </c>
      <c r="C389" t="s">
        <v>4</v>
      </c>
      <c r="D389" s="1">
        <v>117833</v>
      </c>
      <c r="E389" s="1">
        <v>1482600</v>
      </c>
      <c r="F389" s="2">
        <v>36090</v>
      </c>
    </row>
    <row r="390" spans="1:6" x14ac:dyDescent="0.35">
      <c r="A390">
        <v>2020</v>
      </c>
      <c r="B390" t="s">
        <v>59</v>
      </c>
      <c r="C390" t="s">
        <v>5</v>
      </c>
      <c r="D390" s="1">
        <v>17650</v>
      </c>
      <c r="E390" s="1">
        <v>271680</v>
      </c>
      <c r="F390" s="2">
        <v>28424</v>
      </c>
    </row>
    <row r="391" spans="1:6" x14ac:dyDescent="0.35">
      <c r="A391">
        <v>2020</v>
      </c>
      <c r="B391" t="s">
        <v>59</v>
      </c>
      <c r="C391" t="s">
        <v>6</v>
      </c>
      <c r="D391" s="1">
        <v>10916</v>
      </c>
      <c r="E391" s="1">
        <v>117365</v>
      </c>
      <c r="F391" s="2">
        <v>26295</v>
      </c>
    </row>
    <row r="392" spans="1:6" x14ac:dyDescent="0.35">
      <c r="A392">
        <v>2020</v>
      </c>
      <c r="B392" t="s">
        <v>59</v>
      </c>
      <c r="C392" t="s">
        <v>7</v>
      </c>
      <c r="D392" s="1">
        <v>2698</v>
      </c>
      <c r="E392" s="1">
        <v>41103</v>
      </c>
      <c r="F392" s="2">
        <v>22228</v>
      </c>
    </row>
    <row r="393" spans="1:6" x14ac:dyDescent="0.35">
      <c r="A393">
        <v>2020</v>
      </c>
      <c r="B393" t="s">
        <v>59</v>
      </c>
      <c r="C393" t="s">
        <v>8</v>
      </c>
      <c r="D393" s="1">
        <v>59645</v>
      </c>
      <c r="E393" s="1">
        <v>1007574</v>
      </c>
      <c r="F393" s="2">
        <v>27709</v>
      </c>
    </row>
    <row r="394" spans="1:6" x14ac:dyDescent="0.35">
      <c r="A394">
        <v>2020</v>
      </c>
      <c r="B394" t="s">
        <v>59</v>
      </c>
      <c r="C394" t="s">
        <v>9</v>
      </c>
      <c r="D394" s="1">
        <v>26741</v>
      </c>
      <c r="E394" s="1">
        <v>414059</v>
      </c>
      <c r="F394" s="2">
        <v>22009</v>
      </c>
    </row>
    <row r="395" spans="1:6" x14ac:dyDescent="0.35">
      <c r="A395">
        <v>2020</v>
      </c>
      <c r="B395" t="s">
        <v>59</v>
      </c>
      <c r="C395" t="s">
        <v>10</v>
      </c>
      <c r="D395" s="1">
        <v>5242</v>
      </c>
      <c r="E395" s="1">
        <v>74574</v>
      </c>
      <c r="F395" s="2">
        <v>18637</v>
      </c>
    </row>
    <row r="396" spans="1:6" x14ac:dyDescent="0.35">
      <c r="A396">
        <v>2020</v>
      </c>
      <c r="B396" t="s">
        <v>59</v>
      </c>
      <c r="C396" t="s">
        <v>11</v>
      </c>
      <c r="D396" s="1">
        <v>32842</v>
      </c>
      <c r="E396" s="1">
        <v>462216</v>
      </c>
      <c r="F396" s="2">
        <v>25054</v>
      </c>
    </row>
    <row r="397" spans="1:6" x14ac:dyDescent="0.35">
      <c r="A397">
        <v>2020</v>
      </c>
      <c r="B397" t="s">
        <v>59</v>
      </c>
      <c r="C397" t="s">
        <v>12</v>
      </c>
      <c r="D397" s="1">
        <v>16068</v>
      </c>
      <c r="E397" s="1">
        <v>263892</v>
      </c>
      <c r="F397" s="2">
        <v>20493</v>
      </c>
    </row>
    <row r="398" spans="1:6" x14ac:dyDescent="0.35">
      <c r="A398">
        <v>2020</v>
      </c>
      <c r="B398" t="s">
        <v>59</v>
      </c>
      <c r="C398" t="s">
        <v>13</v>
      </c>
      <c r="D398" s="1">
        <v>8734</v>
      </c>
      <c r="E398" s="1">
        <v>118383</v>
      </c>
      <c r="F398" s="2">
        <v>18002</v>
      </c>
    </row>
    <row r="399" spans="1:6" x14ac:dyDescent="0.35">
      <c r="A399">
        <v>2020</v>
      </c>
      <c r="B399" t="s">
        <v>59</v>
      </c>
      <c r="C399" t="s">
        <v>14</v>
      </c>
      <c r="D399" s="1">
        <v>6792</v>
      </c>
      <c r="E399" s="1">
        <v>110526</v>
      </c>
      <c r="F399" s="2">
        <v>18088</v>
      </c>
    </row>
    <row r="400" spans="1:6" x14ac:dyDescent="0.35">
      <c r="A400">
        <v>2020</v>
      </c>
      <c r="B400" t="s">
        <v>59</v>
      </c>
      <c r="C400" t="s">
        <v>15</v>
      </c>
      <c r="D400" s="1">
        <v>10331</v>
      </c>
      <c r="E400" s="1">
        <v>165335</v>
      </c>
      <c r="F400" s="2">
        <v>19522</v>
      </c>
    </row>
    <row r="401" spans="1:6" x14ac:dyDescent="0.35">
      <c r="A401">
        <v>2020</v>
      </c>
      <c r="B401" t="s">
        <v>59</v>
      </c>
      <c r="C401" t="s">
        <v>16</v>
      </c>
      <c r="D401" s="1">
        <v>13351</v>
      </c>
      <c r="E401" s="1">
        <v>188383</v>
      </c>
      <c r="F401" s="2">
        <v>22216</v>
      </c>
    </row>
    <row r="402" spans="1:6" x14ac:dyDescent="0.35">
      <c r="A402">
        <v>2020</v>
      </c>
      <c r="B402" t="s">
        <v>59</v>
      </c>
      <c r="C402" t="s">
        <v>17</v>
      </c>
      <c r="D402" s="1">
        <v>5172</v>
      </c>
      <c r="E402" s="1">
        <v>51781</v>
      </c>
      <c r="F402" s="2">
        <v>25112</v>
      </c>
    </row>
    <row r="403" spans="1:6" x14ac:dyDescent="0.35">
      <c r="A403">
        <v>2020</v>
      </c>
      <c r="B403" t="s">
        <v>59</v>
      </c>
      <c r="C403" t="s">
        <v>18</v>
      </c>
      <c r="D403" s="1">
        <v>14823</v>
      </c>
      <c r="E403" s="1">
        <v>210848</v>
      </c>
      <c r="F403" s="2">
        <v>26383</v>
      </c>
    </row>
    <row r="404" spans="1:6" x14ac:dyDescent="0.35">
      <c r="A404">
        <v>2020</v>
      </c>
      <c r="B404" t="s">
        <v>59</v>
      </c>
      <c r="C404" t="s">
        <v>19</v>
      </c>
      <c r="D404" s="1">
        <v>20158</v>
      </c>
      <c r="E404" s="1">
        <v>262049</v>
      </c>
      <c r="F404" s="2">
        <v>30457</v>
      </c>
    </row>
    <row r="405" spans="1:6" x14ac:dyDescent="0.35">
      <c r="A405">
        <v>2020</v>
      </c>
      <c r="B405" t="s">
        <v>59</v>
      </c>
      <c r="C405" t="s">
        <v>20</v>
      </c>
      <c r="D405" s="1">
        <v>23032</v>
      </c>
      <c r="E405" s="1">
        <v>323435</v>
      </c>
      <c r="F405" s="2">
        <v>22254</v>
      </c>
    </row>
    <row r="406" spans="1:6" x14ac:dyDescent="0.35">
      <c r="A406">
        <v>2020</v>
      </c>
      <c r="B406" t="s">
        <v>59</v>
      </c>
      <c r="C406" t="s">
        <v>21</v>
      </c>
      <c r="D406" s="1">
        <v>15355</v>
      </c>
      <c r="E406" s="1">
        <v>204519</v>
      </c>
      <c r="F406" s="2">
        <v>24167</v>
      </c>
    </row>
    <row r="407" spans="1:6" x14ac:dyDescent="0.35">
      <c r="A407">
        <v>2020</v>
      </c>
      <c r="B407" t="s">
        <v>59</v>
      </c>
      <c r="C407" t="s">
        <v>22</v>
      </c>
      <c r="D407" s="1">
        <v>6644</v>
      </c>
      <c r="E407" s="1">
        <v>118107</v>
      </c>
      <c r="F407" s="2">
        <v>18380</v>
      </c>
    </row>
    <row r="408" spans="1:6" x14ac:dyDescent="0.35">
      <c r="A408">
        <v>2020</v>
      </c>
      <c r="B408" t="s">
        <v>59</v>
      </c>
      <c r="C408" t="s">
        <v>23</v>
      </c>
      <c r="D408" s="1">
        <v>15398</v>
      </c>
      <c r="E408" s="1">
        <v>253244</v>
      </c>
      <c r="F408" s="2">
        <v>22154</v>
      </c>
    </row>
    <row r="409" spans="1:6" x14ac:dyDescent="0.35">
      <c r="A409">
        <v>2020</v>
      </c>
      <c r="B409" t="s">
        <v>59</v>
      </c>
      <c r="C409" t="s">
        <v>24</v>
      </c>
      <c r="D409" s="1">
        <v>5182</v>
      </c>
      <c r="E409" s="1">
        <v>58811</v>
      </c>
      <c r="F409" s="2">
        <v>21078</v>
      </c>
    </row>
    <row r="410" spans="1:6" x14ac:dyDescent="0.35">
      <c r="A410">
        <v>2020</v>
      </c>
      <c r="B410" t="s">
        <v>59</v>
      </c>
      <c r="C410" t="s">
        <v>25</v>
      </c>
      <c r="D410" s="1">
        <v>5552</v>
      </c>
      <c r="E410" s="1">
        <v>79529</v>
      </c>
      <c r="F410" s="2">
        <v>18131</v>
      </c>
    </row>
    <row r="411" spans="1:6" x14ac:dyDescent="0.35">
      <c r="A411">
        <v>2020</v>
      </c>
      <c r="B411" t="s">
        <v>59</v>
      </c>
      <c r="C411" t="s">
        <v>26</v>
      </c>
      <c r="D411" s="1">
        <v>8698</v>
      </c>
      <c r="E411" s="1">
        <v>255447</v>
      </c>
      <c r="F411" s="2">
        <v>34061</v>
      </c>
    </row>
    <row r="412" spans="1:6" x14ac:dyDescent="0.35">
      <c r="A412">
        <v>2020</v>
      </c>
      <c r="B412" t="s">
        <v>59</v>
      </c>
      <c r="C412" t="s">
        <v>27</v>
      </c>
      <c r="D412" s="1">
        <v>4677</v>
      </c>
      <c r="E412" s="1">
        <v>57132</v>
      </c>
      <c r="F412" s="2">
        <v>24729</v>
      </c>
    </row>
    <row r="413" spans="1:6" x14ac:dyDescent="0.35">
      <c r="A413">
        <v>2020</v>
      </c>
      <c r="B413" t="s">
        <v>59</v>
      </c>
      <c r="C413" t="s">
        <v>28</v>
      </c>
      <c r="D413" s="1">
        <v>24584</v>
      </c>
      <c r="E413" s="1">
        <v>281546</v>
      </c>
      <c r="F413" s="2">
        <v>28639</v>
      </c>
    </row>
    <row r="414" spans="1:6" x14ac:dyDescent="0.35">
      <c r="A414">
        <v>2020</v>
      </c>
      <c r="B414" t="s">
        <v>59</v>
      </c>
      <c r="C414" t="s">
        <v>29</v>
      </c>
      <c r="D414" s="1">
        <v>5276</v>
      </c>
      <c r="E414" s="1">
        <v>78539</v>
      </c>
      <c r="F414" s="2">
        <v>19988</v>
      </c>
    </row>
    <row r="415" spans="1:6" x14ac:dyDescent="0.35">
      <c r="A415">
        <v>2020</v>
      </c>
      <c r="B415" t="s">
        <v>59</v>
      </c>
      <c r="C415" t="s">
        <v>30</v>
      </c>
      <c r="D415" s="1">
        <v>64959</v>
      </c>
      <c r="E415" s="1">
        <v>632760</v>
      </c>
      <c r="F415" s="2">
        <v>36986</v>
      </c>
    </row>
    <row r="416" spans="1:6" x14ac:dyDescent="0.35">
      <c r="A416">
        <v>2020</v>
      </c>
      <c r="B416" t="s">
        <v>59</v>
      </c>
      <c r="C416" t="s">
        <v>31</v>
      </c>
      <c r="D416" s="1">
        <v>27015</v>
      </c>
      <c r="E416" s="1">
        <v>420420</v>
      </c>
      <c r="F416" s="2">
        <v>21462</v>
      </c>
    </row>
    <row r="417" spans="1:6" x14ac:dyDescent="0.35">
      <c r="A417">
        <v>2020</v>
      </c>
      <c r="B417" t="s">
        <v>59</v>
      </c>
      <c r="C417" t="s">
        <v>32</v>
      </c>
      <c r="D417" s="1">
        <v>2621</v>
      </c>
      <c r="E417" s="1">
        <v>34228</v>
      </c>
      <c r="F417" s="2">
        <v>19193</v>
      </c>
    </row>
    <row r="418" spans="1:6" x14ac:dyDescent="0.35">
      <c r="A418">
        <v>2020</v>
      </c>
      <c r="B418" t="s">
        <v>59</v>
      </c>
      <c r="C418" t="s">
        <v>33</v>
      </c>
      <c r="D418" s="1">
        <v>29197</v>
      </c>
      <c r="E418" s="1">
        <v>466069</v>
      </c>
      <c r="F418" s="2">
        <v>21027</v>
      </c>
    </row>
    <row r="419" spans="1:6" x14ac:dyDescent="0.35">
      <c r="A419">
        <v>2020</v>
      </c>
      <c r="B419" t="s">
        <v>59</v>
      </c>
      <c r="C419" t="s">
        <v>34</v>
      </c>
      <c r="D419" s="1">
        <v>9364</v>
      </c>
      <c r="E419" s="1">
        <v>156230</v>
      </c>
      <c r="F419" s="2">
        <v>19310</v>
      </c>
    </row>
    <row r="420" spans="1:6" x14ac:dyDescent="0.35">
      <c r="A420">
        <v>2020</v>
      </c>
      <c r="B420" t="s">
        <v>59</v>
      </c>
      <c r="C420" t="s">
        <v>35</v>
      </c>
      <c r="D420" s="1">
        <v>13993</v>
      </c>
      <c r="E420" s="1">
        <v>161570</v>
      </c>
      <c r="F420" s="2">
        <v>24338</v>
      </c>
    </row>
    <row r="421" spans="1:6" x14ac:dyDescent="0.35">
      <c r="A421">
        <v>2020</v>
      </c>
      <c r="B421" t="s">
        <v>59</v>
      </c>
      <c r="C421" t="s">
        <v>36</v>
      </c>
      <c r="D421" s="1">
        <v>33532</v>
      </c>
      <c r="E421" s="1">
        <v>424092</v>
      </c>
      <c r="F421" s="2">
        <v>22945</v>
      </c>
    </row>
    <row r="422" spans="1:6" x14ac:dyDescent="0.35">
      <c r="A422">
        <v>2020</v>
      </c>
      <c r="B422" t="s">
        <v>59</v>
      </c>
      <c r="C422" t="s">
        <v>37</v>
      </c>
      <c r="D422" s="1">
        <v>3890</v>
      </c>
      <c r="E422" s="1">
        <v>44621</v>
      </c>
      <c r="F422" s="2">
        <v>24733</v>
      </c>
    </row>
    <row r="423" spans="1:6" x14ac:dyDescent="0.35">
      <c r="A423">
        <v>2020</v>
      </c>
      <c r="B423" t="s">
        <v>59</v>
      </c>
      <c r="C423" t="s">
        <v>38</v>
      </c>
      <c r="D423" s="1">
        <v>13676</v>
      </c>
      <c r="E423" s="1">
        <v>226959</v>
      </c>
      <c r="F423" s="2">
        <v>19677</v>
      </c>
    </row>
    <row r="424" spans="1:6" x14ac:dyDescent="0.35">
      <c r="A424">
        <v>2020</v>
      </c>
      <c r="B424" t="s">
        <v>59</v>
      </c>
      <c r="C424" t="s">
        <v>39</v>
      </c>
      <c r="D424" s="1">
        <v>3184</v>
      </c>
      <c r="E424" s="1">
        <v>41000</v>
      </c>
      <c r="F424" s="2">
        <v>18829</v>
      </c>
    </row>
    <row r="425" spans="1:6" x14ac:dyDescent="0.35">
      <c r="A425">
        <v>2020</v>
      </c>
      <c r="B425" t="s">
        <v>59</v>
      </c>
      <c r="C425" t="s">
        <v>40</v>
      </c>
      <c r="D425" s="1">
        <v>17443</v>
      </c>
      <c r="E425" s="1">
        <v>293033</v>
      </c>
      <c r="F425" s="2">
        <v>23771</v>
      </c>
    </row>
    <row r="426" spans="1:6" x14ac:dyDescent="0.35">
      <c r="A426">
        <v>2020</v>
      </c>
      <c r="B426" t="s">
        <v>59</v>
      </c>
      <c r="C426" t="s">
        <v>41</v>
      </c>
      <c r="D426" s="1">
        <v>66777</v>
      </c>
      <c r="E426" s="1">
        <v>1178456</v>
      </c>
      <c r="F426" s="2">
        <v>23001</v>
      </c>
    </row>
    <row r="427" spans="1:6" x14ac:dyDescent="0.35">
      <c r="A427">
        <v>2020</v>
      </c>
      <c r="B427" t="s">
        <v>59</v>
      </c>
      <c r="C427" t="s">
        <v>42</v>
      </c>
      <c r="D427" s="1">
        <v>7766</v>
      </c>
      <c r="E427" s="1">
        <v>133375</v>
      </c>
      <c r="F427" s="2">
        <v>21580</v>
      </c>
    </row>
    <row r="428" spans="1:6" x14ac:dyDescent="0.35">
      <c r="A428">
        <v>2020</v>
      </c>
      <c r="B428" t="s">
        <v>59</v>
      </c>
      <c r="C428" t="s">
        <v>43</v>
      </c>
      <c r="D428" s="1">
        <v>2220</v>
      </c>
      <c r="E428" s="1">
        <v>25985</v>
      </c>
      <c r="F428" s="2">
        <v>26068</v>
      </c>
    </row>
    <row r="429" spans="1:6" x14ac:dyDescent="0.35">
      <c r="A429">
        <v>2020</v>
      </c>
      <c r="B429" t="s">
        <v>59</v>
      </c>
      <c r="C429" t="s">
        <v>44</v>
      </c>
      <c r="D429" s="1">
        <v>20954</v>
      </c>
      <c r="E429" s="1">
        <v>322216</v>
      </c>
      <c r="F429" s="2">
        <v>22634</v>
      </c>
    </row>
    <row r="430" spans="1:6" x14ac:dyDescent="0.35">
      <c r="A430">
        <v>2020</v>
      </c>
      <c r="B430" t="s">
        <v>59</v>
      </c>
      <c r="C430" t="s">
        <v>45</v>
      </c>
      <c r="D430" s="1">
        <v>20710</v>
      </c>
      <c r="E430" s="1">
        <v>255412</v>
      </c>
      <c r="F430" s="2">
        <v>26657</v>
      </c>
    </row>
    <row r="431" spans="1:6" x14ac:dyDescent="0.35">
      <c r="A431">
        <v>2020</v>
      </c>
      <c r="B431" t="s">
        <v>59</v>
      </c>
      <c r="C431" t="s">
        <v>46</v>
      </c>
      <c r="D431" s="1">
        <v>4602</v>
      </c>
      <c r="E431" s="1">
        <v>61253</v>
      </c>
      <c r="F431" s="2">
        <v>18945</v>
      </c>
    </row>
    <row r="432" spans="1:6" x14ac:dyDescent="0.35">
      <c r="A432">
        <v>2020</v>
      </c>
      <c r="B432" t="s">
        <v>59</v>
      </c>
      <c r="C432" t="s">
        <v>47</v>
      </c>
      <c r="D432" s="1">
        <v>16783</v>
      </c>
      <c r="E432" s="1">
        <v>227495</v>
      </c>
      <c r="F432" s="2">
        <v>19473</v>
      </c>
    </row>
    <row r="433" spans="1:6" x14ac:dyDescent="0.35">
      <c r="A433">
        <v>2020</v>
      </c>
      <c r="B433" t="s">
        <v>59</v>
      </c>
      <c r="C433" t="s">
        <v>48</v>
      </c>
      <c r="D433" s="1">
        <v>2418</v>
      </c>
      <c r="E433" s="1">
        <v>32312</v>
      </c>
      <c r="F433" s="2">
        <v>23041</v>
      </c>
    </row>
    <row r="434" spans="1:6" x14ac:dyDescent="0.35">
      <c r="A434">
        <v>2020</v>
      </c>
      <c r="B434" t="s">
        <v>60</v>
      </c>
      <c r="C434" t="s">
        <v>1</v>
      </c>
      <c r="D434" s="1">
        <v>9048</v>
      </c>
      <c r="E434" s="1">
        <v>42367</v>
      </c>
      <c r="F434" s="2">
        <v>41437</v>
      </c>
    </row>
    <row r="435" spans="1:6" x14ac:dyDescent="0.35">
      <c r="A435">
        <v>2020</v>
      </c>
      <c r="B435" t="s">
        <v>60</v>
      </c>
      <c r="C435" t="s">
        <v>2</v>
      </c>
      <c r="D435" s="1">
        <v>10878</v>
      </c>
      <c r="E435" s="1">
        <v>69183</v>
      </c>
      <c r="F435" s="2">
        <v>42482</v>
      </c>
    </row>
    <row r="436" spans="1:6" x14ac:dyDescent="0.35">
      <c r="A436">
        <v>2020</v>
      </c>
      <c r="B436" t="s">
        <v>60</v>
      </c>
      <c r="C436" t="s">
        <v>3</v>
      </c>
      <c r="D436" s="1">
        <v>5464</v>
      </c>
      <c r="E436" s="1">
        <v>23724</v>
      </c>
      <c r="F436" s="2">
        <v>38111</v>
      </c>
    </row>
    <row r="437" spans="1:6" x14ac:dyDescent="0.35">
      <c r="A437">
        <v>2020</v>
      </c>
      <c r="B437" t="s">
        <v>60</v>
      </c>
      <c r="C437" t="s">
        <v>4</v>
      </c>
      <c r="D437" s="1">
        <v>97116</v>
      </c>
      <c r="E437" s="1">
        <v>452175</v>
      </c>
      <c r="F437" s="2">
        <v>47080</v>
      </c>
    </row>
    <row r="438" spans="1:6" x14ac:dyDescent="0.35">
      <c r="A438">
        <v>2020</v>
      </c>
      <c r="B438" t="s">
        <v>60</v>
      </c>
      <c r="C438" t="s">
        <v>5</v>
      </c>
      <c r="D438" s="1">
        <v>16860</v>
      </c>
      <c r="E438" s="1">
        <v>76766</v>
      </c>
      <c r="F438" s="2">
        <v>45642</v>
      </c>
    </row>
    <row r="439" spans="1:6" x14ac:dyDescent="0.35">
      <c r="A439">
        <v>2020</v>
      </c>
      <c r="B439" t="s">
        <v>60</v>
      </c>
      <c r="C439" t="s">
        <v>6</v>
      </c>
      <c r="D439" s="1">
        <v>12480</v>
      </c>
      <c r="E439" s="1">
        <v>48120</v>
      </c>
      <c r="F439" s="2">
        <v>42136</v>
      </c>
    </row>
    <row r="440" spans="1:6" x14ac:dyDescent="0.35">
      <c r="A440">
        <v>2020</v>
      </c>
      <c r="B440" t="s">
        <v>60</v>
      </c>
      <c r="C440" t="s">
        <v>7</v>
      </c>
      <c r="D440" s="1">
        <v>2088</v>
      </c>
      <c r="E440" s="1">
        <v>10706</v>
      </c>
      <c r="F440" s="2">
        <v>38135</v>
      </c>
    </row>
    <row r="441" spans="1:6" x14ac:dyDescent="0.35">
      <c r="A441">
        <v>2020</v>
      </c>
      <c r="B441" t="s">
        <v>60</v>
      </c>
      <c r="C441" t="s">
        <v>8</v>
      </c>
      <c r="D441" s="1">
        <v>54871</v>
      </c>
      <c r="E441" s="1">
        <v>254577</v>
      </c>
      <c r="F441" s="2">
        <v>41154</v>
      </c>
    </row>
    <row r="442" spans="1:6" x14ac:dyDescent="0.35">
      <c r="A442">
        <v>2020</v>
      </c>
      <c r="B442" t="s">
        <v>60</v>
      </c>
      <c r="C442" t="s">
        <v>9</v>
      </c>
      <c r="D442" s="1">
        <v>19294</v>
      </c>
      <c r="E442" s="1">
        <v>101509</v>
      </c>
      <c r="F442" s="2">
        <v>41319</v>
      </c>
    </row>
    <row r="443" spans="1:6" x14ac:dyDescent="0.35">
      <c r="A443">
        <v>2020</v>
      </c>
      <c r="B443" t="s">
        <v>60</v>
      </c>
      <c r="C443" t="s">
        <v>10</v>
      </c>
      <c r="D443" s="1">
        <v>4119</v>
      </c>
      <c r="E443" s="1">
        <v>18237</v>
      </c>
      <c r="F443" s="2">
        <v>35029</v>
      </c>
    </row>
    <row r="444" spans="1:6" x14ac:dyDescent="0.35">
      <c r="A444">
        <v>2020</v>
      </c>
      <c r="B444" t="s">
        <v>60</v>
      </c>
      <c r="C444" t="s">
        <v>11</v>
      </c>
      <c r="D444" s="1">
        <v>35477</v>
      </c>
      <c r="E444" s="1">
        <v>184359</v>
      </c>
      <c r="F444" s="2">
        <v>48230</v>
      </c>
    </row>
    <row r="445" spans="1:6" x14ac:dyDescent="0.35">
      <c r="A445">
        <v>2020</v>
      </c>
      <c r="B445" t="s">
        <v>60</v>
      </c>
      <c r="C445" t="s">
        <v>12</v>
      </c>
      <c r="D445" s="1">
        <v>13233</v>
      </c>
      <c r="E445" s="1">
        <v>80627</v>
      </c>
      <c r="F445" s="2">
        <v>36636</v>
      </c>
    </row>
    <row r="446" spans="1:6" x14ac:dyDescent="0.35">
      <c r="A446">
        <v>2020</v>
      </c>
      <c r="B446" t="s">
        <v>60</v>
      </c>
      <c r="C446" t="s">
        <v>13</v>
      </c>
      <c r="D446" s="1">
        <v>7585</v>
      </c>
      <c r="E446" s="1">
        <v>37229</v>
      </c>
      <c r="F446" s="2">
        <v>40163</v>
      </c>
    </row>
    <row r="447" spans="1:6" x14ac:dyDescent="0.35">
      <c r="A447">
        <v>2020</v>
      </c>
      <c r="B447" t="s">
        <v>60</v>
      </c>
      <c r="C447" t="s">
        <v>14</v>
      </c>
      <c r="D447" s="1">
        <v>5873</v>
      </c>
      <c r="E447" s="1">
        <v>31183</v>
      </c>
      <c r="F447" s="2">
        <v>38965</v>
      </c>
    </row>
    <row r="448" spans="1:6" x14ac:dyDescent="0.35">
      <c r="A448">
        <v>2020</v>
      </c>
      <c r="B448" t="s">
        <v>60</v>
      </c>
      <c r="C448" t="s">
        <v>15</v>
      </c>
      <c r="D448" s="1">
        <v>9084</v>
      </c>
      <c r="E448" s="1">
        <v>40228</v>
      </c>
      <c r="F448" s="2">
        <v>38895</v>
      </c>
    </row>
    <row r="449" spans="1:6" x14ac:dyDescent="0.35">
      <c r="A449">
        <v>2020</v>
      </c>
      <c r="B449" t="s">
        <v>60</v>
      </c>
      <c r="C449" t="s">
        <v>16</v>
      </c>
      <c r="D449" s="1">
        <v>9437</v>
      </c>
      <c r="E449" s="1">
        <v>41500</v>
      </c>
      <c r="F449" s="2">
        <v>41226</v>
      </c>
    </row>
    <row r="450" spans="1:6" x14ac:dyDescent="0.35">
      <c r="A450">
        <v>2020</v>
      </c>
      <c r="B450" t="s">
        <v>60</v>
      </c>
      <c r="C450" t="s">
        <v>17</v>
      </c>
      <c r="D450" s="1">
        <v>3830</v>
      </c>
      <c r="E450" s="1">
        <v>16120</v>
      </c>
      <c r="F450" s="2">
        <v>39497</v>
      </c>
    </row>
    <row r="451" spans="1:6" x14ac:dyDescent="0.35">
      <c r="A451">
        <v>2020</v>
      </c>
      <c r="B451" t="s">
        <v>60</v>
      </c>
      <c r="C451" t="s">
        <v>18</v>
      </c>
      <c r="D451" s="1">
        <v>19028</v>
      </c>
      <c r="E451" s="1">
        <v>78236</v>
      </c>
      <c r="F451" s="2">
        <v>48238</v>
      </c>
    </row>
    <row r="452" spans="1:6" x14ac:dyDescent="0.35">
      <c r="A452">
        <v>2020</v>
      </c>
      <c r="B452" t="s">
        <v>60</v>
      </c>
      <c r="C452" t="s">
        <v>19</v>
      </c>
      <c r="D452" s="1">
        <v>21927</v>
      </c>
      <c r="E452" s="1">
        <v>98276</v>
      </c>
      <c r="F452" s="2">
        <v>46345</v>
      </c>
    </row>
    <row r="453" spans="1:6" x14ac:dyDescent="0.35">
      <c r="A453">
        <v>2020</v>
      </c>
      <c r="B453" t="s">
        <v>60</v>
      </c>
      <c r="C453" t="s">
        <v>20</v>
      </c>
      <c r="D453" s="1">
        <v>25486</v>
      </c>
      <c r="E453" s="1">
        <v>114074</v>
      </c>
      <c r="F453" s="2">
        <v>39650</v>
      </c>
    </row>
    <row r="454" spans="1:6" x14ac:dyDescent="0.35">
      <c r="A454">
        <v>2020</v>
      </c>
      <c r="B454" t="s">
        <v>60</v>
      </c>
      <c r="C454" t="s">
        <v>21</v>
      </c>
      <c r="D454" s="1">
        <v>17118</v>
      </c>
      <c r="E454" s="1">
        <v>77083</v>
      </c>
      <c r="F454" s="2">
        <v>39485</v>
      </c>
    </row>
    <row r="455" spans="1:6" x14ac:dyDescent="0.35">
      <c r="A455">
        <v>2020</v>
      </c>
      <c r="B455" t="s">
        <v>60</v>
      </c>
      <c r="C455" t="s">
        <v>22</v>
      </c>
      <c r="D455" s="1">
        <v>4625</v>
      </c>
      <c r="E455" s="1">
        <v>19993</v>
      </c>
      <c r="F455" s="2">
        <v>38520</v>
      </c>
    </row>
    <row r="456" spans="1:6" x14ac:dyDescent="0.35">
      <c r="A456">
        <v>2020</v>
      </c>
      <c r="B456" t="s">
        <v>60</v>
      </c>
      <c r="C456" t="s">
        <v>23</v>
      </c>
      <c r="D456" s="1">
        <v>13399</v>
      </c>
      <c r="E456" s="1">
        <v>68557</v>
      </c>
      <c r="F456" s="2">
        <v>38496</v>
      </c>
    </row>
    <row r="457" spans="1:6" x14ac:dyDescent="0.35">
      <c r="A457">
        <v>2020</v>
      </c>
      <c r="B457" t="s">
        <v>60</v>
      </c>
      <c r="C457" t="s">
        <v>24</v>
      </c>
      <c r="D457" s="1">
        <v>4199</v>
      </c>
      <c r="E457" s="1">
        <v>17236</v>
      </c>
      <c r="F457" s="2">
        <v>34349</v>
      </c>
    </row>
    <row r="458" spans="1:6" x14ac:dyDescent="0.35">
      <c r="A458">
        <v>2020</v>
      </c>
      <c r="B458" t="s">
        <v>60</v>
      </c>
      <c r="C458" t="s">
        <v>25</v>
      </c>
      <c r="D458" s="1">
        <v>4602</v>
      </c>
      <c r="E458" s="1">
        <v>24061</v>
      </c>
      <c r="F458" s="2">
        <v>36266</v>
      </c>
    </row>
    <row r="459" spans="1:6" x14ac:dyDescent="0.35">
      <c r="A459">
        <v>2020</v>
      </c>
      <c r="B459" t="s">
        <v>60</v>
      </c>
      <c r="C459" t="s">
        <v>26</v>
      </c>
      <c r="D459" s="1">
        <v>5067</v>
      </c>
      <c r="E459" s="1">
        <v>30593</v>
      </c>
      <c r="F459" s="2">
        <v>41698</v>
      </c>
    </row>
    <row r="460" spans="1:6" x14ac:dyDescent="0.35">
      <c r="A460">
        <v>2020</v>
      </c>
      <c r="B460" t="s">
        <v>60</v>
      </c>
      <c r="C460" t="s">
        <v>27</v>
      </c>
      <c r="D460" s="1">
        <v>4109</v>
      </c>
      <c r="E460" s="1">
        <v>18869</v>
      </c>
      <c r="F460" s="2">
        <v>43107</v>
      </c>
    </row>
    <row r="461" spans="1:6" x14ac:dyDescent="0.35">
      <c r="A461">
        <v>2020</v>
      </c>
      <c r="B461" t="s">
        <v>60</v>
      </c>
      <c r="C461" t="s">
        <v>28</v>
      </c>
      <c r="D461" s="1">
        <v>24307</v>
      </c>
      <c r="E461" s="1">
        <v>114130</v>
      </c>
      <c r="F461" s="2">
        <v>41197</v>
      </c>
    </row>
    <row r="462" spans="1:6" x14ac:dyDescent="0.35">
      <c r="A462">
        <v>2020</v>
      </c>
      <c r="B462" t="s">
        <v>60</v>
      </c>
      <c r="C462" t="s">
        <v>29</v>
      </c>
      <c r="D462" s="1">
        <v>4261</v>
      </c>
      <c r="E462" s="1">
        <v>18424</v>
      </c>
      <c r="F462" s="2">
        <v>38699</v>
      </c>
    </row>
    <row r="463" spans="1:6" x14ac:dyDescent="0.35">
      <c r="A463">
        <v>2020</v>
      </c>
      <c r="B463" t="s">
        <v>60</v>
      </c>
      <c r="C463" t="s">
        <v>30</v>
      </c>
      <c r="D463" s="1">
        <v>70935</v>
      </c>
      <c r="E463" s="1">
        <v>307026</v>
      </c>
      <c r="F463" s="2">
        <v>49001</v>
      </c>
    </row>
    <row r="464" spans="1:6" x14ac:dyDescent="0.35">
      <c r="A464">
        <v>2020</v>
      </c>
      <c r="B464" t="s">
        <v>60</v>
      </c>
      <c r="C464" t="s">
        <v>31</v>
      </c>
      <c r="D464" s="1">
        <v>26011</v>
      </c>
      <c r="E464" s="1">
        <v>107703</v>
      </c>
      <c r="F464" s="2">
        <v>39794</v>
      </c>
    </row>
    <row r="465" spans="1:6" x14ac:dyDescent="0.35">
      <c r="A465">
        <v>2020</v>
      </c>
      <c r="B465" t="s">
        <v>60</v>
      </c>
      <c r="C465" t="s">
        <v>32</v>
      </c>
      <c r="D465" s="1">
        <v>2141</v>
      </c>
      <c r="E465" s="1">
        <v>10645</v>
      </c>
      <c r="F465" s="2">
        <v>40484</v>
      </c>
    </row>
    <row r="466" spans="1:6" x14ac:dyDescent="0.35">
      <c r="A466">
        <v>2020</v>
      </c>
      <c r="B466" t="s">
        <v>60</v>
      </c>
      <c r="C466" t="s">
        <v>33</v>
      </c>
      <c r="D466" s="1">
        <v>23929</v>
      </c>
      <c r="E466" s="1">
        <v>138448</v>
      </c>
      <c r="F466" s="2">
        <v>38332</v>
      </c>
    </row>
    <row r="467" spans="1:6" x14ac:dyDescent="0.35">
      <c r="A467">
        <v>2020</v>
      </c>
      <c r="B467" t="s">
        <v>60</v>
      </c>
      <c r="C467" t="s">
        <v>34</v>
      </c>
      <c r="D467" s="1">
        <v>6600</v>
      </c>
      <c r="E467" s="1">
        <v>34047</v>
      </c>
      <c r="F467" s="2">
        <v>37686</v>
      </c>
    </row>
    <row r="468" spans="1:6" x14ac:dyDescent="0.35">
      <c r="A468">
        <v>2020</v>
      </c>
      <c r="B468" t="s">
        <v>60</v>
      </c>
      <c r="C468" t="s">
        <v>35</v>
      </c>
      <c r="D468" s="1">
        <v>14853</v>
      </c>
      <c r="E468" s="1">
        <v>60924</v>
      </c>
      <c r="F468" s="2">
        <v>41296</v>
      </c>
    </row>
    <row r="469" spans="1:6" x14ac:dyDescent="0.35">
      <c r="A469">
        <v>2020</v>
      </c>
      <c r="B469" t="s">
        <v>60</v>
      </c>
      <c r="C469" t="s">
        <v>36</v>
      </c>
      <c r="D469" s="1">
        <v>33590</v>
      </c>
      <c r="E469" s="1">
        <v>169772</v>
      </c>
      <c r="F469" s="2">
        <v>39396</v>
      </c>
    </row>
    <row r="470" spans="1:6" x14ac:dyDescent="0.35">
      <c r="A470">
        <v>2020</v>
      </c>
      <c r="B470" t="s">
        <v>60</v>
      </c>
      <c r="C470" t="s">
        <v>37</v>
      </c>
      <c r="D470" s="1">
        <v>3576</v>
      </c>
      <c r="E470" s="1">
        <v>15156</v>
      </c>
      <c r="F470" s="2">
        <v>38763</v>
      </c>
    </row>
    <row r="471" spans="1:6" x14ac:dyDescent="0.35">
      <c r="A471">
        <v>2020</v>
      </c>
      <c r="B471" t="s">
        <v>60</v>
      </c>
      <c r="C471" t="s">
        <v>38</v>
      </c>
      <c r="D471" s="1">
        <v>10267</v>
      </c>
      <c r="E471" s="1">
        <v>49710</v>
      </c>
      <c r="F471" s="2">
        <v>38110</v>
      </c>
    </row>
    <row r="472" spans="1:6" x14ac:dyDescent="0.35">
      <c r="A472">
        <v>2020</v>
      </c>
      <c r="B472" t="s">
        <v>60</v>
      </c>
      <c r="C472" t="s">
        <v>39</v>
      </c>
      <c r="D472" s="1">
        <v>2313</v>
      </c>
      <c r="E472" s="1">
        <v>11077</v>
      </c>
      <c r="F472" s="2">
        <v>38165</v>
      </c>
    </row>
    <row r="473" spans="1:6" x14ac:dyDescent="0.35">
      <c r="A473">
        <v>2020</v>
      </c>
      <c r="B473" t="s">
        <v>60</v>
      </c>
      <c r="C473" t="s">
        <v>40</v>
      </c>
      <c r="D473" s="1">
        <v>12651</v>
      </c>
      <c r="E473" s="1">
        <v>70977</v>
      </c>
      <c r="F473" s="2">
        <v>40323</v>
      </c>
    </row>
    <row r="474" spans="1:6" x14ac:dyDescent="0.35">
      <c r="A474">
        <v>2020</v>
      </c>
      <c r="B474" t="s">
        <v>60</v>
      </c>
      <c r="C474" t="s">
        <v>41</v>
      </c>
      <c r="D474" s="1">
        <v>57936</v>
      </c>
      <c r="E474" s="1">
        <v>310244</v>
      </c>
      <c r="F474" s="2">
        <v>44055</v>
      </c>
    </row>
    <row r="475" spans="1:6" x14ac:dyDescent="0.35">
      <c r="A475">
        <v>2020</v>
      </c>
      <c r="B475" t="s">
        <v>60</v>
      </c>
      <c r="C475" t="s">
        <v>42</v>
      </c>
      <c r="D475" s="1">
        <v>6849</v>
      </c>
      <c r="E475" s="1">
        <v>35002</v>
      </c>
      <c r="F475" s="2">
        <v>39528</v>
      </c>
    </row>
    <row r="476" spans="1:6" x14ac:dyDescent="0.35">
      <c r="A476">
        <v>2020</v>
      </c>
      <c r="B476" t="s">
        <v>60</v>
      </c>
      <c r="C476" t="s">
        <v>43</v>
      </c>
      <c r="D476" s="1">
        <v>1995</v>
      </c>
      <c r="E476" s="1">
        <v>7681</v>
      </c>
      <c r="F476" s="2">
        <v>41304</v>
      </c>
    </row>
    <row r="477" spans="1:6" x14ac:dyDescent="0.35">
      <c r="A477">
        <v>2020</v>
      </c>
      <c r="B477" t="s">
        <v>60</v>
      </c>
      <c r="C477" t="s">
        <v>44</v>
      </c>
      <c r="D477" s="1">
        <v>29516</v>
      </c>
      <c r="E477" s="1">
        <v>121622</v>
      </c>
      <c r="F477" s="2">
        <v>50744</v>
      </c>
    </row>
    <row r="478" spans="1:6" x14ac:dyDescent="0.35">
      <c r="A478">
        <v>2020</v>
      </c>
      <c r="B478" t="s">
        <v>60</v>
      </c>
      <c r="C478" t="s">
        <v>45</v>
      </c>
      <c r="D478" s="1">
        <v>20259</v>
      </c>
      <c r="E478" s="1">
        <v>89105</v>
      </c>
      <c r="F478" s="2">
        <v>46691</v>
      </c>
    </row>
    <row r="479" spans="1:6" x14ac:dyDescent="0.35">
      <c r="A479">
        <v>2020</v>
      </c>
      <c r="B479" t="s">
        <v>60</v>
      </c>
      <c r="C479" t="s">
        <v>46</v>
      </c>
      <c r="D479" s="1">
        <v>3442</v>
      </c>
      <c r="E479" s="1">
        <v>15621</v>
      </c>
      <c r="F479" s="2">
        <v>35759</v>
      </c>
    </row>
    <row r="480" spans="1:6" x14ac:dyDescent="0.35">
      <c r="A480">
        <v>2020</v>
      </c>
      <c r="B480" t="s">
        <v>60</v>
      </c>
      <c r="C480" t="s">
        <v>47</v>
      </c>
      <c r="D480" s="1">
        <v>13143</v>
      </c>
      <c r="E480" s="1">
        <v>74028</v>
      </c>
      <c r="F480" s="2">
        <v>36058</v>
      </c>
    </row>
    <row r="481" spans="1:6" x14ac:dyDescent="0.35">
      <c r="A481">
        <v>2020</v>
      </c>
      <c r="B481" t="s">
        <v>60</v>
      </c>
      <c r="C481" t="s">
        <v>48</v>
      </c>
      <c r="D481" s="1">
        <v>1669</v>
      </c>
      <c r="E481" s="1">
        <v>6769</v>
      </c>
      <c r="F481" s="2">
        <v>40253</v>
      </c>
    </row>
    <row r="482" spans="1:6" x14ac:dyDescent="0.35">
      <c r="A482">
        <v>2019</v>
      </c>
      <c r="B482" t="s">
        <v>55</v>
      </c>
      <c r="C482" t="s">
        <v>1</v>
      </c>
      <c r="D482" s="1">
        <v>1846</v>
      </c>
      <c r="E482" s="1">
        <v>18939</v>
      </c>
      <c r="F482" s="2">
        <v>56529</v>
      </c>
    </row>
    <row r="483" spans="1:6" x14ac:dyDescent="0.35">
      <c r="A483">
        <v>2019</v>
      </c>
      <c r="B483" t="s">
        <v>55</v>
      </c>
      <c r="C483" t="s">
        <v>2</v>
      </c>
      <c r="D483" s="1">
        <v>1358</v>
      </c>
      <c r="E483" s="1">
        <v>37970</v>
      </c>
      <c r="F483" s="2">
        <v>52262</v>
      </c>
    </row>
    <row r="484" spans="1:6" x14ac:dyDescent="0.35">
      <c r="A484">
        <v>2019</v>
      </c>
      <c r="B484" t="s">
        <v>55</v>
      </c>
      <c r="C484" t="s">
        <v>3</v>
      </c>
      <c r="D484" s="1">
        <v>2577</v>
      </c>
      <c r="E484" s="1">
        <v>16390</v>
      </c>
      <c r="F484" s="2">
        <v>48299</v>
      </c>
    </row>
    <row r="485" spans="1:6" x14ac:dyDescent="0.35">
      <c r="A485">
        <v>2019</v>
      </c>
      <c r="B485" t="s">
        <v>55</v>
      </c>
      <c r="C485" t="s">
        <v>4</v>
      </c>
      <c r="D485" s="1">
        <v>17663</v>
      </c>
      <c r="E485" s="1">
        <v>443581</v>
      </c>
      <c r="F485" s="2">
        <v>40246</v>
      </c>
    </row>
    <row r="486" spans="1:6" x14ac:dyDescent="0.35">
      <c r="A486">
        <v>2019</v>
      </c>
      <c r="B486" t="s">
        <v>55</v>
      </c>
      <c r="C486" t="s">
        <v>5</v>
      </c>
      <c r="D486" s="1">
        <v>3279</v>
      </c>
      <c r="E486" s="1">
        <v>48392</v>
      </c>
      <c r="F486" s="2">
        <v>90328</v>
      </c>
    </row>
    <row r="487" spans="1:6" x14ac:dyDescent="0.35">
      <c r="A487">
        <v>2019</v>
      </c>
      <c r="B487" t="s">
        <v>55</v>
      </c>
      <c r="C487" t="s">
        <v>6</v>
      </c>
      <c r="D487">
        <v>437</v>
      </c>
      <c r="E487" s="1">
        <v>5258</v>
      </c>
      <c r="F487" s="2">
        <v>41449</v>
      </c>
    </row>
    <row r="488" spans="1:6" x14ac:dyDescent="0.35">
      <c r="A488">
        <v>2019</v>
      </c>
      <c r="B488" t="s">
        <v>55</v>
      </c>
      <c r="C488" t="s">
        <v>7</v>
      </c>
      <c r="D488">
        <v>180</v>
      </c>
      <c r="E488" s="1">
        <v>1471</v>
      </c>
      <c r="F488" s="2">
        <v>42123</v>
      </c>
    </row>
    <row r="489" spans="1:6" x14ac:dyDescent="0.35">
      <c r="A489">
        <v>2019</v>
      </c>
      <c r="B489" t="s">
        <v>55</v>
      </c>
      <c r="C489" t="s">
        <v>8</v>
      </c>
      <c r="D489" s="1">
        <v>5304</v>
      </c>
      <c r="E489" s="1">
        <v>71329</v>
      </c>
      <c r="F489" s="2">
        <v>35645</v>
      </c>
    </row>
    <row r="490" spans="1:6" x14ac:dyDescent="0.35">
      <c r="A490">
        <v>2019</v>
      </c>
      <c r="B490" t="s">
        <v>55</v>
      </c>
      <c r="C490" t="s">
        <v>9</v>
      </c>
      <c r="D490" s="1">
        <v>2662</v>
      </c>
      <c r="E490" s="1">
        <v>29910</v>
      </c>
      <c r="F490" s="2">
        <v>43258</v>
      </c>
    </row>
    <row r="491" spans="1:6" x14ac:dyDescent="0.35">
      <c r="A491">
        <v>2019</v>
      </c>
      <c r="B491" t="s">
        <v>55</v>
      </c>
      <c r="C491" t="s">
        <v>10</v>
      </c>
      <c r="D491" s="1">
        <v>2401</v>
      </c>
      <c r="E491" s="1">
        <v>26555</v>
      </c>
      <c r="F491" s="2">
        <v>41105</v>
      </c>
    </row>
    <row r="492" spans="1:6" x14ac:dyDescent="0.35">
      <c r="A492">
        <v>2019</v>
      </c>
      <c r="B492" t="s">
        <v>55</v>
      </c>
      <c r="C492" t="s">
        <v>11</v>
      </c>
      <c r="D492" s="1">
        <v>2825</v>
      </c>
      <c r="E492" s="1">
        <v>26828</v>
      </c>
      <c r="F492" s="2">
        <v>52197</v>
      </c>
    </row>
    <row r="493" spans="1:6" x14ac:dyDescent="0.35">
      <c r="A493">
        <v>2019</v>
      </c>
      <c r="B493" t="s">
        <v>55</v>
      </c>
      <c r="C493" t="s">
        <v>12</v>
      </c>
      <c r="D493" s="1">
        <v>2255</v>
      </c>
      <c r="E493" s="1">
        <v>21475</v>
      </c>
      <c r="F493" s="2">
        <v>50243</v>
      </c>
    </row>
    <row r="494" spans="1:6" x14ac:dyDescent="0.35">
      <c r="A494">
        <v>2019</v>
      </c>
      <c r="B494" t="s">
        <v>55</v>
      </c>
      <c r="C494" t="s">
        <v>13</v>
      </c>
      <c r="D494" s="1">
        <v>2916</v>
      </c>
      <c r="E494" s="1">
        <v>23431</v>
      </c>
      <c r="F494" s="2">
        <v>44087</v>
      </c>
    </row>
    <row r="495" spans="1:6" x14ac:dyDescent="0.35">
      <c r="A495">
        <v>2019</v>
      </c>
      <c r="B495" t="s">
        <v>55</v>
      </c>
      <c r="C495" t="s">
        <v>14</v>
      </c>
      <c r="D495" s="1">
        <v>2612</v>
      </c>
      <c r="E495" s="1">
        <v>19353</v>
      </c>
      <c r="F495" s="2">
        <v>47802</v>
      </c>
    </row>
    <row r="496" spans="1:6" x14ac:dyDescent="0.35">
      <c r="A496">
        <v>2019</v>
      </c>
      <c r="B496" t="s">
        <v>55</v>
      </c>
      <c r="C496" t="s">
        <v>15</v>
      </c>
      <c r="D496" s="1">
        <v>1561</v>
      </c>
      <c r="E496" s="1">
        <v>18911</v>
      </c>
      <c r="F496" s="2">
        <v>56448</v>
      </c>
    </row>
    <row r="497" spans="1:6" x14ac:dyDescent="0.35">
      <c r="A497">
        <v>2019</v>
      </c>
      <c r="B497" t="s">
        <v>55</v>
      </c>
      <c r="C497" t="s">
        <v>16</v>
      </c>
      <c r="D497" s="1">
        <v>3133</v>
      </c>
      <c r="E497" s="1">
        <v>44052</v>
      </c>
      <c r="F497" s="2">
        <v>87820</v>
      </c>
    </row>
    <row r="498" spans="1:6" x14ac:dyDescent="0.35">
      <c r="A498">
        <v>2019</v>
      </c>
      <c r="B498" t="s">
        <v>55</v>
      </c>
      <c r="C498" t="s">
        <v>17</v>
      </c>
      <c r="D498" s="1">
        <v>1447</v>
      </c>
      <c r="E498" s="1">
        <v>7281</v>
      </c>
      <c r="F498" s="2">
        <v>41157</v>
      </c>
    </row>
    <row r="499" spans="1:6" x14ac:dyDescent="0.35">
      <c r="A499">
        <v>2019</v>
      </c>
      <c r="B499" t="s">
        <v>55</v>
      </c>
      <c r="C499" t="s">
        <v>18</v>
      </c>
      <c r="D499">
        <v>723</v>
      </c>
      <c r="E499" s="1">
        <v>7194</v>
      </c>
      <c r="F499" s="2">
        <v>44642</v>
      </c>
    </row>
    <row r="500" spans="1:6" x14ac:dyDescent="0.35">
      <c r="A500">
        <v>2019</v>
      </c>
      <c r="B500" t="s">
        <v>55</v>
      </c>
      <c r="C500" t="s">
        <v>19</v>
      </c>
      <c r="D500" s="1">
        <v>1007</v>
      </c>
      <c r="E500" s="1">
        <v>10500</v>
      </c>
      <c r="F500" s="2">
        <v>63846</v>
      </c>
    </row>
    <row r="501" spans="1:6" x14ac:dyDescent="0.35">
      <c r="A501">
        <v>2019</v>
      </c>
      <c r="B501" t="s">
        <v>55</v>
      </c>
      <c r="C501" t="s">
        <v>20</v>
      </c>
      <c r="D501" s="1">
        <v>3480</v>
      </c>
      <c r="E501" s="1">
        <v>35622</v>
      </c>
      <c r="F501" s="2">
        <v>41799</v>
      </c>
    </row>
    <row r="502" spans="1:6" x14ac:dyDescent="0.35">
      <c r="A502">
        <v>2019</v>
      </c>
      <c r="B502" t="s">
        <v>55</v>
      </c>
      <c r="C502" t="s">
        <v>21</v>
      </c>
      <c r="D502" s="1">
        <v>3094</v>
      </c>
      <c r="E502" s="1">
        <v>28134</v>
      </c>
      <c r="F502" s="2">
        <v>51107</v>
      </c>
    </row>
    <row r="503" spans="1:6" x14ac:dyDescent="0.35">
      <c r="A503">
        <v>2019</v>
      </c>
      <c r="B503" t="s">
        <v>55</v>
      </c>
      <c r="C503" t="s">
        <v>22</v>
      </c>
      <c r="D503" s="1">
        <v>2110</v>
      </c>
      <c r="E503" s="1">
        <v>15777</v>
      </c>
      <c r="F503" s="2">
        <v>49263</v>
      </c>
    </row>
    <row r="504" spans="1:6" x14ac:dyDescent="0.35">
      <c r="A504">
        <v>2019</v>
      </c>
      <c r="B504" t="s">
        <v>55</v>
      </c>
      <c r="C504" t="s">
        <v>23</v>
      </c>
      <c r="D504" s="1">
        <v>2031</v>
      </c>
      <c r="E504" s="1">
        <v>16899</v>
      </c>
      <c r="F504" s="2">
        <v>44815</v>
      </c>
    </row>
    <row r="505" spans="1:6" x14ac:dyDescent="0.35">
      <c r="A505">
        <v>2019</v>
      </c>
      <c r="B505" t="s">
        <v>55</v>
      </c>
      <c r="C505" t="s">
        <v>24</v>
      </c>
      <c r="D505" s="1">
        <v>1789</v>
      </c>
      <c r="E505" s="1">
        <v>12792</v>
      </c>
      <c r="F505" s="2">
        <v>67162</v>
      </c>
    </row>
    <row r="506" spans="1:6" x14ac:dyDescent="0.35">
      <c r="A506">
        <v>2019</v>
      </c>
      <c r="B506" t="s">
        <v>55</v>
      </c>
      <c r="C506" t="s">
        <v>25</v>
      </c>
      <c r="D506" s="1">
        <v>2414</v>
      </c>
      <c r="E506" s="1">
        <v>15761</v>
      </c>
      <c r="F506" s="2">
        <v>42685</v>
      </c>
    </row>
    <row r="507" spans="1:6" x14ac:dyDescent="0.35">
      <c r="A507">
        <v>2019</v>
      </c>
      <c r="B507" t="s">
        <v>55</v>
      </c>
      <c r="C507" t="s">
        <v>26</v>
      </c>
      <c r="D507">
        <v>618</v>
      </c>
      <c r="E507" s="1">
        <v>19841</v>
      </c>
      <c r="F507" s="2">
        <v>86362</v>
      </c>
    </row>
    <row r="508" spans="1:6" x14ac:dyDescent="0.35">
      <c r="A508">
        <v>2019</v>
      </c>
      <c r="B508" t="s">
        <v>55</v>
      </c>
      <c r="C508" t="s">
        <v>27</v>
      </c>
      <c r="D508">
        <v>350</v>
      </c>
      <c r="E508" s="1">
        <v>2627</v>
      </c>
      <c r="F508" s="2">
        <v>44073</v>
      </c>
    </row>
    <row r="509" spans="1:6" x14ac:dyDescent="0.35">
      <c r="A509">
        <v>2019</v>
      </c>
      <c r="B509" t="s">
        <v>55</v>
      </c>
      <c r="C509" t="s">
        <v>28</v>
      </c>
      <c r="D509">
        <v>998</v>
      </c>
      <c r="E509" s="1">
        <v>12407</v>
      </c>
      <c r="F509" s="2">
        <v>41732</v>
      </c>
    </row>
    <row r="510" spans="1:6" x14ac:dyDescent="0.35">
      <c r="A510">
        <v>2019</v>
      </c>
      <c r="B510" t="s">
        <v>55</v>
      </c>
      <c r="C510" t="s">
        <v>29</v>
      </c>
      <c r="D510" s="1">
        <v>2100</v>
      </c>
      <c r="E510" s="1">
        <v>36949</v>
      </c>
      <c r="F510" s="2">
        <v>68427</v>
      </c>
    </row>
    <row r="511" spans="1:6" x14ac:dyDescent="0.35">
      <c r="A511">
        <v>2019</v>
      </c>
      <c r="B511" t="s">
        <v>55</v>
      </c>
      <c r="C511" t="s">
        <v>30</v>
      </c>
      <c r="D511" s="1">
        <v>3053</v>
      </c>
      <c r="E511" s="1">
        <v>31787</v>
      </c>
      <c r="F511" s="2">
        <v>42992</v>
      </c>
    </row>
    <row r="512" spans="1:6" x14ac:dyDescent="0.35">
      <c r="A512">
        <v>2019</v>
      </c>
      <c r="B512" t="s">
        <v>55</v>
      </c>
      <c r="C512" t="s">
        <v>31</v>
      </c>
      <c r="D512" s="1">
        <v>3378</v>
      </c>
      <c r="E512" s="1">
        <v>29828</v>
      </c>
      <c r="F512" s="2">
        <v>40862</v>
      </c>
    </row>
    <row r="513" spans="1:6" x14ac:dyDescent="0.35">
      <c r="A513">
        <v>2019</v>
      </c>
      <c r="B513" t="s">
        <v>55</v>
      </c>
      <c r="C513" t="s">
        <v>32</v>
      </c>
      <c r="D513" s="1">
        <v>1784</v>
      </c>
      <c r="E513" s="1">
        <v>25973</v>
      </c>
      <c r="F513" s="2">
        <v>97355</v>
      </c>
    </row>
    <row r="514" spans="1:6" x14ac:dyDescent="0.35">
      <c r="A514">
        <v>2019</v>
      </c>
      <c r="B514" t="s">
        <v>55</v>
      </c>
      <c r="C514" t="s">
        <v>33</v>
      </c>
      <c r="D514" s="1">
        <v>2531</v>
      </c>
      <c r="E514" s="1">
        <v>28532</v>
      </c>
      <c r="F514" s="2">
        <v>51860</v>
      </c>
    </row>
    <row r="515" spans="1:6" x14ac:dyDescent="0.35">
      <c r="A515">
        <v>2019</v>
      </c>
      <c r="B515" t="s">
        <v>55</v>
      </c>
      <c r="C515" t="s">
        <v>34</v>
      </c>
      <c r="D515" s="1">
        <v>4402</v>
      </c>
      <c r="E515" s="1">
        <v>56786</v>
      </c>
      <c r="F515" s="2">
        <v>91249</v>
      </c>
    </row>
    <row r="516" spans="1:6" x14ac:dyDescent="0.35">
      <c r="A516">
        <v>2019</v>
      </c>
      <c r="B516" t="s">
        <v>55</v>
      </c>
      <c r="C516" t="s">
        <v>35</v>
      </c>
      <c r="D516" s="1">
        <v>4633</v>
      </c>
      <c r="E516" s="1">
        <v>54550</v>
      </c>
      <c r="F516" s="2">
        <v>37586</v>
      </c>
    </row>
    <row r="517" spans="1:6" x14ac:dyDescent="0.35">
      <c r="A517">
        <v>2019</v>
      </c>
      <c r="B517" t="s">
        <v>55</v>
      </c>
      <c r="C517" t="s">
        <v>36</v>
      </c>
      <c r="D517" s="1">
        <v>3616</v>
      </c>
      <c r="E517" s="1">
        <v>52904</v>
      </c>
      <c r="F517" s="2">
        <v>65014</v>
      </c>
    </row>
    <row r="518" spans="1:6" x14ac:dyDescent="0.35">
      <c r="A518">
        <v>2019</v>
      </c>
      <c r="B518" t="s">
        <v>55</v>
      </c>
      <c r="C518" t="s">
        <v>37</v>
      </c>
      <c r="D518">
        <v>198</v>
      </c>
      <c r="E518" s="1">
        <v>1121</v>
      </c>
      <c r="F518" s="2">
        <v>39917</v>
      </c>
    </row>
    <row r="519" spans="1:6" x14ac:dyDescent="0.35">
      <c r="A519">
        <v>2019</v>
      </c>
      <c r="B519" t="s">
        <v>55</v>
      </c>
      <c r="C519" t="s">
        <v>38</v>
      </c>
      <c r="D519" s="1">
        <v>1345</v>
      </c>
      <c r="E519" s="1">
        <v>12552</v>
      </c>
      <c r="F519" s="2">
        <v>43952</v>
      </c>
    </row>
    <row r="520" spans="1:6" x14ac:dyDescent="0.35">
      <c r="A520">
        <v>2019</v>
      </c>
      <c r="B520" t="s">
        <v>55</v>
      </c>
      <c r="C520" t="s">
        <v>39</v>
      </c>
      <c r="D520" s="1">
        <v>1063</v>
      </c>
      <c r="E520" s="1">
        <v>6986</v>
      </c>
      <c r="F520" s="2">
        <v>43642</v>
      </c>
    </row>
    <row r="521" spans="1:6" x14ac:dyDescent="0.35">
      <c r="A521">
        <v>2019</v>
      </c>
      <c r="B521" t="s">
        <v>55</v>
      </c>
      <c r="C521" t="s">
        <v>40</v>
      </c>
      <c r="D521" s="1">
        <v>1107</v>
      </c>
      <c r="E521" s="1">
        <v>11568</v>
      </c>
      <c r="F521" s="2">
        <v>46865</v>
      </c>
    </row>
    <row r="522" spans="1:6" x14ac:dyDescent="0.35">
      <c r="A522">
        <v>2019</v>
      </c>
      <c r="B522" t="s">
        <v>55</v>
      </c>
      <c r="C522" t="s">
        <v>41</v>
      </c>
      <c r="D522" s="1">
        <v>19971</v>
      </c>
      <c r="E522" s="1">
        <v>307800</v>
      </c>
      <c r="F522" s="2">
        <v>114918</v>
      </c>
    </row>
    <row r="523" spans="1:6" x14ac:dyDescent="0.35">
      <c r="A523">
        <v>2019</v>
      </c>
      <c r="B523" t="s">
        <v>55</v>
      </c>
      <c r="C523" t="s">
        <v>42</v>
      </c>
      <c r="D523" s="1">
        <v>1032</v>
      </c>
      <c r="E523" s="1">
        <v>15160</v>
      </c>
      <c r="F523" s="2">
        <v>63604</v>
      </c>
    </row>
    <row r="524" spans="1:6" x14ac:dyDescent="0.35">
      <c r="A524">
        <v>2019</v>
      </c>
      <c r="B524" t="s">
        <v>55</v>
      </c>
      <c r="C524" t="s">
        <v>43</v>
      </c>
      <c r="D524">
        <v>564</v>
      </c>
      <c r="E524" s="1">
        <v>4130</v>
      </c>
      <c r="F524" s="2">
        <v>39607</v>
      </c>
    </row>
    <row r="525" spans="1:6" x14ac:dyDescent="0.35">
      <c r="A525">
        <v>2019</v>
      </c>
      <c r="B525" t="s">
        <v>55</v>
      </c>
      <c r="C525" t="s">
        <v>44</v>
      </c>
      <c r="D525" s="1">
        <v>2095</v>
      </c>
      <c r="E525" s="1">
        <v>18691</v>
      </c>
      <c r="F525" s="2">
        <v>48704</v>
      </c>
    </row>
    <row r="526" spans="1:6" x14ac:dyDescent="0.35">
      <c r="A526">
        <v>2019</v>
      </c>
      <c r="B526" t="s">
        <v>55</v>
      </c>
      <c r="C526" t="s">
        <v>45</v>
      </c>
      <c r="D526" s="1">
        <v>7117</v>
      </c>
      <c r="E526" s="1">
        <v>105362</v>
      </c>
      <c r="F526" s="2">
        <v>34547</v>
      </c>
    </row>
    <row r="527" spans="1:6" x14ac:dyDescent="0.35">
      <c r="A527">
        <v>2019</v>
      </c>
      <c r="B527" t="s">
        <v>55</v>
      </c>
      <c r="C527" t="s">
        <v>46</v>
      </c>
      <c r="D527" s="1">
        <v>1166</v>
      </c>
      <c r="E527" s="1">
        <v>23333</v>
      </c>
      <c r="F527" s="2">
        <v>80470</v>
      </c>
    </row>
    <row r="528" spans="1:6" x14ac:dyDescent="0.35">
      <c r="A528">
        <v>2019</v>
      </c>
      <c r="B528" t="s">
        <v>55</v>
      </c>
      <c r="C528" t="s">
        <v>47</v>
      </c>
      <c r="D528" s="1">
        <v>2876</v>
      </c>
      <c r="E528" s="1">
        <v>31424</v>
      </c>
      <c r="F528" s="2">
        <v>40225</v>
      </c>
    </row>
    <row r="529" spans="1:6" x14ac:dyDescent="0.35">
      <c r="A529">
        <v>2019</v>
      </c>
      <c r="B529" t="s">
        <v>55</v>
      </c>
      <c r="C529" t="s">
        <v>48</v>
      </c>
      <c r="D529" s="1">
        <v>1463</v>
      </c>
      <c r="E529" s="1">
        <v>23524</v>
      </c>
      <c r="F529" s="2">
        <v>86467</v>
      </c>
    </row>
    <row r="530" spans="1:6" x14ac:dyDescent="0.35">
      <c r="A530">
        <v>2019</v>
      </c>
      <c r="B530" t="s">
        <v>51</v>
      </c>
      <c r="C530" t="s">
        <v>1</v>
      </c>
      <c r="D530" s="1">
        <v>10069</v>
      </c>
      <c r="E530" s="1">
        <v>93619</v>
      </c>
      <c r="F530" s="2">
        <v>56141</v>
      </c>
    </row>
    <row r="531" spans="1:6" x14ac:dyDescent="0.35">
      <c r="A531">
        <v>2019</v>
      </c>
      <c r="B531" t="s">
        <v>51</v>
      </c>
      <c r="C531" t="s">
        <v>2</v>
      </c>
      <c r="D531" s="1">
        <v>13677</v>
      </c>
      <c r="E531" s="1">
        <v>171309</v>
      </c>
      <c r="F531" s="2">
        <v>58621</v>
      </c>
    </row>
    <row r="532" spans="1:6" x14ac:dyDescent="0.35">
      <c r="A532">
        <v>2019</v>
      </c>
      <c r="B532" t="s">
        <v>51</v>
      </c>
      <c r="C532" t="s">
        <v>3</v>
      </c>
      <c r="D532" s="1">
        <v>7093</v>
      </c>
      <c r="E532" s="1">
        <v>52538</v>
      </c>
      <c r="F532" s="2">
        <v>49541</v>
      </c>
    </row>
    <row r="533" spans="1:6" x14ac:dyDescent="0.35">
      <c r="A533">
        <v>2019</v>
      </c>
      <c r="B533" t="s">
        <v>51</v>
      </c>
      <c r="C533" t="s">
        <v>4</v>
      </c>
      <c r="D533" s="1">
        <v>84247</v>
      </c>
      <c r="E533" s="1">
        <v>885668</v>
      </c>
      <c r="F533" s="2">
        <v>73343</v>
      </c>
    </row>
    <row r="534" spans="1:6" x14ac:dyDescent="0.35">
      <c r="A534">
        <v>2019</v>
      </c>
      <c r="B534" t="s">
        <v>51</v>
      </c>
      <c r="C534" t="s">
        <v>5</v>
      </c>
      <c r="D534" s="1">
        <v>20430</v>
      </c>
      <c r="E534" s="1">
        <v>178880</v>
      </c>
      <c r="F534" s="2">
        <v>64603</v>
      </c>
    </row>
    <row r="535" spans="1:6" x14ac:dyDescent="0.35">
      <c r="A535">
        <v>2019</v>
      </c>
      <c r="B535" t="s">
        <v>51</v>
      </c>
      <c r="C535" t="s">
        <v>6</v>
      </c>
      <c r="D535" s="1">
        <v>9496</v>
      </c>
      <c r="E535" s="1">
        <v>59731</v>
      </c>
      <c r="F535" s="2">
        <v>72413</v>
      </c>
    </row>
    <row r="536" spans="1:6" x14ac:dyDescent="0.35">
      <c r="A536">
        <v>2019</v>
      </c>
      <c r="B536" t="s">
        <v>51</v>
      </c>
      <c r="C536" t="s">
        <v>7</v>
      </c>
      <c r="D536" s="1">
        <v>3007</v>
      </c>
      <c r="E536" s="1">
        <v>22909</v>
      </c>
      <c r="F536" s="2">
        <v>62481</v>
      </c>
    </row>
    <row r="537" spans="1:6" x14ac:dyDescent="0.35">
      <c r="A537">
        <v>2019</v>
      </c>
      <c r="B537" t="s">
        <v>51</v>
      </c>
      <c r="C537" t="s">
        <v>8</v>
      </c>
      <c r="D537" s="1">
        <v>74711</v>
      </c>
      <c r="E537" s="1">
        <v>563526</v>
      </c>
      <c r="F537" s="2">
        <v>52893</v>
      </c>
    </row>
    <row r="538" spans="1:6" x14ac:dyDescent="0.35">
      <c r="A538">
        <v>2019</v>
      </c>
      <c r="B538" t="s">
        <v>51</v>
      </c>
      <c r="C538" t="s">
        <v>9</v>
      </c>
      <c r="D538" s="1">
        <v>21408</v>
      </c>
      <c r="E538" s="1">
        <v>203951</v>
      </c>
      <c r="F538" s="2">
        <v>63683</v>
      </c>
    </row>
    <row r="539" spans="1:6" x14ac:dyDescent="0.35">
      <c r="A539">
        <v>2019</v>
      </c>
      <c r="B539" t="s">
        <v>51</v>
      </c>
      <c r="C539" t="s">
        <v>10</v>
      </c>
      <c r="D539" s="1">
        <v>8175</v>
      </c>
      <c r="E539" s="1">
        <v>50684</v>
      </c>
      <c r="F539" s="2">
        <v>46258</v>
      </c>
    </row>
    <row r="540" spans="1:6" x14ac:dyDescent="0.35">
      <c r="A540">
        <v>2019</v>
      </c>
      <c r="B540" t="s">
        <v>51</v>
      </c>
      <c r="C540" t="s">
        <v>11</v>
      </c>
      <c r="D540" s="1">
        <v>32686</v>
      </c>
      <c r="E540" s="1">
        <v>227968</v>
      </c>
      <c r="F540" s="2">
        <v>73799</v>
      </c>
    </row>
    <row r="541" spans="1:6" x14ac:dyDescent="0.35">
      <c r="A541">
        <v>2019</v>
      </c>
      <c r="B541" t="s">
        <v>51</v>
      </c>
      <c r="C541" t="s">
        <v>12</v>
      </c>
      <c r="D541" s="1">
        <v>15232</v>
      </c>
      <c r="E541" s="1">
        <v>145851</v>
      </c>
      <c r="F541" s="2">
        <v>60057</v>
      </c>
    </row>
    <row r="542" spans="1:6" x14ac:dyDescent="0.35">
      <c r="A542">
        <v>2019</v>
      </c>
      <c r="B542" t="s">
        <v>51</v>
      </c>
      <c r="C542" t="s">
        <v>13</v>
      </c>
      <c r="D542" s="1">
        <v>9462</v>
      </c>
      <c r="E542" s="1">
        <v>78134</v>
      </c>
      <c r="F542" s="2">
        <v>58962</v>
      </c>
    </row>
    <row r="543" spans="1:6" x14ac:dyDescent="0.35">
      <c r="A543">
        <v>2019</v>
      </c>
      <c r="B543" t="s">
        <v>51</v>
      </c>
      <c r="C543" t="s">
        <v>14</v>
      </c>
      <c r="D543" s="1">
        <v>7399</v>
      </c>
      <c r="E543" s="1">
        <v>63735</v>
      </c>
      <c r="F543" s="2">
        <v>57030</v>
      </c>
    </row>
    <row r="544" spans="1:6" x14ac:dyDescent="0.35">
      <c r="A544">
        <v>2019</v>
      </c>
      <c r="B544" t="s">
        <v>51</v>
      </c>
      <c r="C544" t="s">
        <v>15</v>
      </c>
      <c r="D544" s="1">
        <v>9517</v>
      </c>
      <c r="E544" s="1">
        <v>80463</v>
      </c>
      <c r="F544" s="2">
        <v>55601</v>
      </c>
    </row>
    <row r="545" spans="1:6" x14ac:dyDescent="0.35">
      <c r="A545">
        <v>2019</v>
      </c>
      <c r="B545" t="s">
        <v>51</v>
      </c>
      <c r="C545" t="s">
        <v>16</v>
      </c>
      <c r="D545" s="1">
        <v>10991</v>
      </c>
      <c r="E545" s="1">
        <v>142033</v>
      </c>
      <c r="F545" s="2">
        <v>64940</v>
      </c>
    </row>
    <row r="546" spans="1:6" x14ac:dyDescent="0.35">
      <c r="A546">
        <v>2019</v>
      </c>
      <c r="B546" t="s">
        <v>51</v>
      </c>
      <c r="C546" t="s">
        <v>17</v>
      </c>
      <c r="D546" s="1">
        <v>5605</v>
      </c>
      <c r="E546" s="1">
        <v>29987</v>
      </c>
      <c r="F546" s="2">
        <v>51654</v>
      </c>
    </row>
    <row r="547" spans="1:6" x14ac:dyDescent="0.35">
      <c r="A547">
        <v>2019</v>
      </c>
      <c r="B547" t="s">
        <v>51</v>
      </c>
      <c r="C547" t="s">
        <v>18</v>
      </c>
      <c r="D547" s="1">
        <v>16694</v>
      </c>
      <c r="E547" s="1">
        <v>166132</v>
      </c>
      <c r="F547" s="2">
        <v>67799</v>
      </c>
    </row>
    <row r="548" spans="1:6" x14ac:dyDescent="0.35">
      <c r="A548">
        <v>2019</v>
      </c>
      <c r="B548" t="s">
        <v>51</v>
      </c>
      <c r="C548" t="s">
        <v>19</v>
      </c>
      <c r="D548" s="1">
        <v>21309</v>
      </c>
      <c r="E548" s="1">
        <v>163062</v>
      </c>
      <c r="F548" s="2">
        <v>81436</v>
      </c>
    </row>
    <row r="549" spans="1:6" x14ac:dyDescent="0.35">
      <c r="A549">
        <v>2019</v>
      </c>
      <c r="B549" t="s">
        <v>51</v>
      </c>
      <c r="C549" t="s">
        <v>20</v>
      </c>
      <c r="D549" s="1">
        <v>21106</v>
      </c>
      <c r="E549" s="1">
        <v>173015</v>
      </c>
      <c r="F549" s="2">
        <v>63588</v>
      </c>
    </row>
    <row r="550" spans="1:6" x14ac:dyDescent="0.35">
      <c r="A550">
        <v>2019</v>
      </c>
      <c r="B550" t="s">
        <v>51</v>
      </c>
      <c r="C550" t="s">
        <v>21</v>
      </c>
      <c r="D550" s="1">
        <v>16700</v>
      </c>
      <c r="E550" s="1">
        <v>127092</v>
      </c>
      <c r="F550" s="2">
        <v>69734</v>
      </c>
    </row>
    <row r="551" spans="1:6" x14ac:dyDescent="0.35">
      <c r="A551">
        <v>2019</v>
      </c>
      <c r="B551" t="s">
        <v>51</v>
      </c>
      <c r="C551" t="s">
        <v>22</v>
      </c>
      <c r="D551" s="1">
        <v>5771</v>
      </c>
      <c r="E551" s="1">
        <v>44543</v>
      </c>
      <c r="F551" s="2">
        <v>50925</v>
      </c>
    </row>
    <row r="552" spans="1:6" x14ac:dyDescent="0.35">
      <c r="A552">
        <v>2019</v>
      </c>
      <c r="B552" t="s">
        <v>51</v>
      </c>
      <c r="C552" t="s">
        <v>23</v>
      </c>
      <c r="D552" s="1">
        <v>15133</v>
      </c>
      <c r="E552" s="1">
        <v>126641</v>
      </c>
      <c r="F552" s="2">
        <v>61762</v>
      </c>
    </row>
    <row r="553" spans="1:6" x14ac:dyDescent="0.35">
      <c r="A553">
        <v>2019</v>
      </c>
      <c r="B553" t="s">
        <v>51</v>
      </c>
      <c r="C553" t="s">
        <v>24</v>
      </c>
      <c r="D553" s="1">
        <v>6432</v>
      </c>
      <c r="E553" s="1">
        <v>29914</v>
      </c>
      <c r="F553" s="2">
        <v>53962</v>
      </c>
    </row>
    <row r="554" spans="1:6" x14ac:dyDescent="0.35">
      <c r="A554">
        <v>2019</v>
      </c>
      <c r="B554" t="s">
        <v>51</v>
      </c>
      <c r="C554" t="s">
        <v>25</v>
      </c>
      <c r="D554" s="1">
        <v>7038</v>
      </c>
      <c r="E554" s="1">
        <v>53732</v>
      </c>
      <c r="F554" s="2">
        <v>53794</v>
      </c>
    </row>
    <row r="555" spans="1:6" x14ac:dyDescent="0.35">
      <c r="A555">
        <v>2019</v>
      </c>
      <c r="B555" t="s">
        <v>51</v>
      </c>
      <c r="C555" t="s">
        <v>26</v>
      </c>
      <c r="D555" s="1">
        <v>5852</v>
      </c>
      <c r="E555" s="1">
        <v>95939</v>
      </c>
      <c r="F555" s="2">
        <v>64365</v>
      </c>
    </row>
    <row r="556" spans="1:6" x14ac:dyDescent="0.35">
      <c r="A556">
        <v>2019</v>
      </c>
      <c r="B556" t="s">
        <v>51</v>
      </c>
      <c r="C556" t="s">
        <v>27</v>
      </c>
      <c r="D556" s="1">
        <v>4692</v>
      </c>
      <c r="E556" s="1">
        <v>27825</v>
      </c>
      <c r="F556" s="2">
        <v>64868</v>
      </c>
    </row>
    <row r="557" spans="1:6" x14ac:dyDescent="0.35">
      <c r="A557">
        <v>2019</v>
      </c>
      <c r="B557" t="s">
        <v>51</v>
      </c>
      <c r="C557" t="s">
        <v>28</v>
      </c>
      <c r="D557" s="1">
        <v>22556</v>
      </c>
      <c r="E557" s="1">
        <v>159462</v>
      </c>
      <c r="F557" s="2">
        <v>74644</v>
      </c>
    </row>
    <row r="558" spans="1:6" x14ac:dyDescent="0.35">
      <c r="A558">
        <v>2019</v>
      </c>
      <c r="B558" t="s">
        <v>51</v>
      </c>
      <c r="C558" t="s">
        <v>29</v>
      </c>
      <c r="D558" s="1">
        <v>5571</v>
      </c>
      <c r="E558" s="1">
        <v>50153</v>
      </c>
      <c r="F558" s="2">
        <v>52091</v>
      </c>
    </row>
    <row r="559" spans="1:6" x14ac:dyDescent="0.35">
      <c r="A559">
        <v>2019</v>
      </c>
      <c r="B559" t="s">
        <v>51</v>
      </c>
      <c r="C559" t="s">
        <v>30</v>
      </c>
      <c r="D559" s="1">
        <v>50432</v>
      </c>
      <c r="E559" s="1">
        <v>405650</v>
      </c>
      <c r="F559" s="2">
        <v>75570</v>
      </c>
    </row>
    <row r="560" spans="1:6" x14ac:dyDescent="0.35">
      <c r="A560">
        <v>2019</v>
      </c>
      <c r="B560" t="s">
        <v>51</v>
      </c>
      <c r="C560" t="s">
        <v>31</v>
      </c>
      <c r="D560" s="1">
        <v>27974</v>
      </c>
      <c r="E560" s="1">
        <v>231739</v>
      </c>
      <c r="F560" s="2">
        <v>56974</v>
      </c>
    </row>
    <row r="561" spans="1:6" x14ac:dyDescent="0.35">
      <c r="A561">
        <v>2019</v>
      </c>
      <c r="B561" t="s">
        <v>51</v>
      </c>
      <c r="C561" t="s">
        <v>32</v>
      </c>
      <c r="D561" s="1">
        <v>3692</v>
      </c>
      <c r="E561" s="1">
        <v>27961</v>
      </c>
      <c r="F561" s="2">
        <v>68153</v>
      </c>
    </row>
    <row r="562" spans="1:6" x14ac:dyDescent="0.35">
      <c r="A562">
        <v>2019</v>
      </c>
      <c r="B562" t="s">
        <v>51</v>
      </c>
      <c r="C562" t="s">
        <v>33</v>
      </c>
      <c r="D562" s="1">
        <v>23405</v>
      </c>
      <c r="E562" s="1">
        <v>226563</v>
      </c>
      <c r="F562" s="2">
        <v>62383</v>
      </c>
    </row>
    <row r="563" spans="1:6" x14ac:dyDescent="0.35">
      <c r="A563">
        <v>2019</v>
      </c>
      <c r="B563" t="s">
        <v>51</v>
      </c>
      <c r="C563" t="s">
        <v>34</v>
      </c>
      <c r="D563" s="1">
        <v>9801</v>
      </c>
      <c r="E563" s="1">
        <v>82834</v>
      </c>
      <c r="F563" s="2">
        <v>54435</v>
      </c>
    </row>
    <row r="564" spans="1:6" x14ac:dyDescent="0.35">
      <c r="A564">
        <v>2019</v>
      </c>
      <c r="B564" t="s">
        <v>51</v>
      </c>
      <c r="C564" t="s">
        <v>35</v>
      </c>
      <c r="D564" s="1">
        <v>14626</v>
      </c>
      <c r="E564" s="1">
        <v>108871</v>
      </c>
      <c r="F564" s="2">
        <v>63148</v>
      </c>
    </row>
    <row r="565" spans="1:6" x14ac:dyDescent="0.35">
      <c r="A565">
        <v>2019</v>
      </c>
      <c r="B565" t="s">
        <v>51</v>
      </c>
      <c r="C565" t="s">
        <v>36</v>
      </c>
      <c r="D565" s="1">
        <v>29139</v>
      </c>
      <c r="E565" s="1">
        <v>260895</v>
      </c>
      <c r="F565" s="2">
        <v>68612</v>
      </c>
    </row>
    <row r="566" spans="1:6" x14ac:dyDescent="0.35">
      <c r="A566">
        <v>2019</v>
      </c>
      <c r="B566" t="s">
        <v>51</v>
      </c>
      <c r="C566" t="s">
        <v>37</v>
      </c>
      <c r="D566" s="1">
        <v>3833</v>
      </c>
      <c r="E566" s="1">
        <v>19980</v>
      </c>
      <c r="F566" s="2">
        <v>63414</v>
      </c>
    </row>
    <row r="567" spans="1:6" x14ac:dyDescent="0.35">
      <c r="A567">
        <v>2019</v>
      </c>
      <c r="B567" t="s">
        <v>51</v>
      </c>
      <c r="C567" t="s">
        <v>38</v>
      </c>
      <c r="D567" s="1">
        <v>12956</v>
      </c>
      <c r="E567" s="1">
        <v>107028</v>
      </c>
      <c r="F567" s="2">
        <v>55230</v>
      </c>
    </row>
    <row r="568" spans="1:6" x14ac:dyDescent="0.35">
      <c r="A568">
        <v>2019</v>
      </c>
      <c r="B568" t="s">
        <v>51</v>
      </c>
      <c r="C568" t="s">
        <v>39</v>
      </c>
      <c r="D568" s="1">
        <v>3897</v>
      </c>
      <c r="E568" s="1">
        <v>23609</v>
      </c>
      <c r="F568" s="2">
        <v>50997</v>
      </c>
    </row>
    <row r="569" spans="1:6" x14ac:dyDescent="0.35">
      <c r="A569">
        <v>2019</v>
      </c>
      <c r="B569" t="s">
        <v>51</v>
      </c>
      <c r="C569" t="s">
        <v>40</v>
      </c>
      <c r="D569" s="1">
        <v>12487</v>
      </c>
      <c r="E569" s="1">
        <v>130126</v>
      </c>
      <c r="F569" s="2">
        <v>58777</v>
      </c>
    </row>
    <row r="570" spans="1:6" x14ac:dyDescent="0.35">
      <c r="A570">
        <v>2019</v>
      </c>
      <c r="B570" t="s">
        <v>51</v>
      </c>
      <c r="C570" t="s">
        <v>41</v>
      </c>
      <c r="D570" s="1">
        <v>53248</v>
      </c>
      <c r="E570" s="1">
        <v>774190</v>
      </c>
      <c r="F570" s="2">
        <v>67564</v>
      </c>
    </row>
    <row r="571" spans="1:6" x14ac:dyDescent="0.35">
      <c r="A571">
        <v>2019</v>
      </c>
      <c r="B571" t="s">
        <v>51</v>
      </c>
      <c r="C571" t="s">
        <v>42</v>
      </c>
      <c r="D571" s="1">
        <v>12212</v>
      </c>
      <c r="E571" s="1">
        <v>109486</v>
      </c>
      <c r="F571" s="2">
        <v>53428</v>
      </c>
    </row>
    <row r="572" spans="1:6" x14ac:dyDescent="0.35">
      <c r="A572">
        <v>2019</v>
      </c>
      <c r="B572" t="s">
        <v>51</v>
      </c>
      <c r="C572" t="s">
        <v>43</v>
      </c>
      <c r="D572" s="1">
        <v>2846</v>
      </c>
      <c r="E572" s="1">
        <v>15283</v>
      </c>
      <c r="F572" s="2">
        <v>52585</v>
      </c>
    </row>
    <row r="573" spans="1:6" x14ac:dyDescent="0.35">
      <c r="A573">
        <v>2019</v>
      </c>
      <c r="B573" t="s">
        <v>51</v>
      </c>
      <c r="C573" t="s">
        <v>44</v>
      </c>
      <c r="D573" s="1">
        <v>21468</v>
      </c>
      <c r="E573" s="1">
        <v>202134</v>
      </c>
      <c r="F573" s="2">
        <v>60504</v>
      </c>
    </row>
    <row r="574" spans="1:6" x14ac:dyDescent="0.35">
      <c r="A574">
        <v>2019</v>
      </c>
      <c r="B574" t="s">
        <v>51</v>
      </c>
      <c r="C574" t="s">
        <v>45</v>
      </c>
      <c r="D574" s="1">
        <v>26472</v>
      </c>
      <c r="E574" s="1">
        <v>205717</v>
      </c>
      <c r="F574" s="2">
        <v>67833</v>
      </c>
    </row>
    <row r="575" spans="1:6" x14ac:dyDescent="0.35">
      <c r="A575">
        <v>2019</v>
      </c>
      <c r="B575" t="s">
        <v>51</v>
      </c>
      <c r="C575" t="s">
        <v>46</v>
      </c>
      <c r="D575" s="1">
        <v>4338</v>
      </c>
      <c r="E575" s="1">
        <v>35459</v>
      </c>
      <c r="F575" s="2">
        <v>64460</v>
      </c>
    </row>
    <row r="576" spans="1:6" x14ac:dyDescent="0.35">
      <c r="A576">
        <v>2019</v>
      </c>
      <c r="B576" t="s">
        <v>51</v>
      </c>
      <c r="C576" t="s">
        <v>47</v>
      </c>
      <c r="D576" s="1">
        <v>14823</v>
      </c>
      <c r="E576" s="1">
        <v>124384</v>
      </c>
      <c r="F576" s="2">
        <v>63874</v>
      </c>
    </row>
    <row r="577" spans="1:6" x14ac:dyDescent="0.35">
      <c r="A577">
        <v>2019</v>
      </c>
      <c r="B577" t="s">
        <v>51</v>
      </c>
      <c r="C577" t="s">
        <v>48</v>
      </c>
      <c r="D577" s="1">
        <v>3427</v>
      </c>
      <c r="E577" s="1">
        <v>22875</v>
      </c>
      <c r="F577" s="2">
        <v>57417</v>
      </c>
    </row>
    <row r="578" spans="1:6" x14ac:dyDescent="0.35">
      <c r="A578">
        <v>2019</v>
      </c>
      <c r="B578" t="s">
        <v>52</v>
      </c>
      <c r="C578" t="s">
        <v>1</v>
      </c>
      <c r="D578" s="1">
        <v>5677</v>
      </c>
      <c r="E578" s="1">
        <v>268948</v>
      </c>
      <c r="F578" s="2">
        <v>58532</v>
      </c>
    </row>
    <row r="579" spans="1:6" x14ac:dyDescent="0.35">
      <c r="A579">
        <v>2019</v>
      </c>
      <c r="B579" t="s">
        <v>52</v>
      </c>
      <c r="C579" t="s">
        <v>2</v>
      </c>
      <c r="D579" s="1">
        <v>5157</v>
      </c>
      <c r="E579" s="1">
        <v>177610</v>
      </c>
      <c r="F579" s="2">
        <v>78966</v>
      </c>
    </row>
    <row r="580" spans="1:6" x14ac:dyDescent="0.35">
      <c r="A580">
        <v>2019</v>
      </c>
      <c r="B580" t="s">
        <v>52</v>
      </c>
      <c r="C580" t="s">
        <v>3</v>
      </c>
      <c r="D580" s="1">
        <v>2930</v>
      </c>
      <c r="E580" s="1">
        <v>162214</v>
      </c>
      <c r="F580" s="2">
        <v>49202</v>
      </c>
    </row>
    <row r="581" spans="1:6" x14ac:dyDescent="0.35">
      <c r="A581">
        <v>2019</v>
      </c>
      <c r="B581" t="s">
        <v>52</v>
      </c>
      <c r="C581" t="s">
        <v>4</v>
      </c>
      <c r="D581" s="1">
        <v>44539</v>
      </c>
      <c r="E581" s="1">
        <v>1322455</v>
      </c>
      <c r="F581" s="2">
        <v>98222</v>
      </c>
    </row>
    <row r="582" spans="1:6" x14ac:dyDescent="0.35">
      <c r="A582">
        <v>2019</v>
      </c>
      <c r="B582" t="s">
        <v>52</v>
      </c>
      <c r="C582" t="s">
        <v>5</v>
      </c>
      <c r="D582" s="1">
        <v>5849</v>
      </c>
      <c r="E582" s="1">
        <v>150109</v>
      </c>
      <c r="F582" s="2">
        <v>73935</v>
      </c>
    </row>
    <row r="583" spans="1:6" x14ac:dyDescent="0.35">
      <c r="A583">
        <v>2019</v>
      </c>
      <c r="B583" t="s">
        <v>52</v>
      </c>
      <c r="C583" t="s">
        <v>6</v>
      </c>
      <c r="D583" s="1">
        <v>4405</v>
      </c>
      <c r="E583" s="1">
        <v>161899</v>
      </c>
      <c r="F583" s="2">
        <v>85024</v>
      </c>
    </row>
    <row r="584" spans="1:6" x14ac:dyDescent="0.35">
      <c r="A584">
        <v>2019</v>
      </c>
      <c r="B584" t="s">
        <v>52</v>
      </c>
      <c r="C584" t="s">
        <v>7</v>
      </c>
      <c r="D584">
        <v>663</v>
      </c>
      <c r="E584" s="1">
        <v>27298</v>
      </c>
      <c r="F584" s="2">
        <v>66194</v>
      </c>
    </row>
    <row r="585" spans="1:6" x14ac:dyDescent="0.35">
      <c r="A585">
        <v>2019</v>
      </c>
      <c r="B585" t="s">
        <v>52</v>
      </c>
      <c r="C585" t="s">
        <v>8</v>
      </c>
      <c r="D585" s="1">
        <v>20799</v>
      </c>
      <c r="E585" s="1">
        <v>383956</v>
      </c>
      <c r="F585" s="2">
        <v>63877</v>
      </c>
    </row>
    <row r="586" spans="1:6" x14ac:dyDescent="0.35">
      <c r="A586">
        <v>2019</v>
      </c>
      <c r="B586" t="s">
        <v>52</v>
      </c>
      <c r="C586" t="s">
        <v>9</v>
      </c>
      <c r="D586" s="1">
        <v>10066</v>
      </c>
      <c r="E586" s="1">
        <v>404085</v>
      </c>
      <c r="F586" s="2">
        <v>58246</v>
      </c>
    </row>
    <row r="587" spans="1:6" x14ac:dyDescent="0.35">
      <c r="A587">
        <v>2019</v>
      </c>
      <c r="B587" t="s">
        <v>52</v>
      </c>
      <c r="C587" t="s">
        <v>10</v>
      </c>
      <c r="D587" s="1">
        <v>2680</v>
      </c>
      <c r="E587" s="1">
        <v>68404</v>
      </c>
      <c r="F587" s="2">
        <v>62480</v>
      </c>
    </row>
    <row r="588" spans="1:6" x14ac:dyDescent="0.35">
      <c r="A588">
        <v>2019</v>
      </c>
      <c r="B588" t="s">
        <v>52</v>
      </c>
      <c r="C588" t="s">
        <v>11</v>
      </c>
      <c r="D588" s="1">
        <v>18066</v>
      </c>
      <c r="E588" s="1">
        <v>585894</v>
      </c>
      <c r="F588" s="2">
        <v>72819</v>
      </c>
    </row>
    <row r="589" spans="1:6" x14ac:dyDescent="0.35">
      <c r="A589">
        <v>2019</v>
      </c>
      <c r="B589" t="s">
        <v>52</v>
      </c>
      <c r="C589" t="s">
        <v>12</v>
      </c>
      <c r="D589" s="1">
        <v>9083</v>
      </c>
      <c r="E589" s="1">
        <v>541099</v>
      </c>
      <c r="F589" s="2">
        <v>63320</v>
      </c>
    </row>
    <row r="590" spans="1:6" x14ac:dyDescent="0.35">
      <c r="A590">
        <v>2019</v>
      </c>
      <c r="B590" t="s">
        <v>52</v>
      </c>
      <c r="C590" t="s">
        <v>13</v>
      </c>
      <c r="D590" s="1">
        <v>4132</v>
      </c>
      <c r="E590" s="1">
        <v>226152</v>
      </c>
      <c r="F590" s="2">
        <v>60185</v>
      </c>
    </row>
    <row r="591" spans="1:6" x14ac:dyDescent="0.35">
      <c r="A591">
        <v>2019</v>
      </c>
      <c r="B591" t="s">
        <v>52</v>
      </c>
      <c r="C591" t="s">
        <v>14</v>
      </c>
      <c r="D591" s="1">
        <v>3105</v>
      </c>
      <c r="E591" s="1">
        <v>167196</v>
      </c>
      <c r="F591" s="2">
        <v>59652</v>
      </c>
    </row>
    <row r="592" spans="1:6" x14ac:dyDescent="0.35">
      <c r="A592">
        <v>2019</v>
      </c>
      <c r="B592" t="s">
        <v>52</v>
      </c>
      <c r="C592" t="s">
        <v>15</v>
      </c>
      <c r="D592" s="1">
        <v>4583</v>
      </c>
      <c r="E592" s="1">
        <v>252626</v>
      </c>
      <c r="F592" s="2">
        <v>61167</v>
      </c>
    </row>
    <row r="593" spans="1:6" x14ac:dyDescent="0.35">
      <c r="A593">
        <v>2019</v>
      </c>
      <c r="B593" t="s">
        <v>52</v>
      </c>
      <c r="C593" t="s">
        <v>16</v>
      </c>
      <c r="D593" s="1">
        <v>4453</v>
      </c>
      <c r="E593" s="1">
        <v>137729</v>
      </c>
      <c r="F593" s="2">
        <v>77600</v>
      </c>
    </row>
    <row r="594" spans="1:6" x14ac:dyDescent="0.35">
      <c r="A594">
        <v>2019</v>
      </c>
      <c r="B594" t="s">
        <v>52</v>
      </c>
      <c r="C594" t="s">
        <v>17</v>
      </c>
      <c r="D594" s="1">
        <v>1870</v>
      </c>
      <c r="E594" s="1">
        <v>53047</v>
      </c>
      <c r="F594" s="2">
        <v>57227</v>
      </c>
    </row>
    <row r="595" spans="1:6" x14ac:dyDescent="0.35">
      <c r="A595">
        <v>2019</v>
      </c>
      <c r="B595" t="s">
        <v>52</v>
      </c>
      <c r="C595" t="s">
        <v>18</v>
      </c>
      <c r="D595" s="1">
        <v>4145</v>
      </c>
      <c r="E595" s="1">
        <v>112273</v>
      </c>
      <c r="F595" s="2">
        <v>79016</v>
      </c>
    </row>
    <row r="596" spans="1:6" x14ac:dyDescent="0.35">
      <c r="A596">
        <v>2019</v>
      </c>
      <c r="B596" t="s">
        <v>52</v>
      </c>
      <c r="C596" t="s">
        <v>19</v>
      </c>
      <c r="D596" s="1">
        <v>6682</v>
      </c>
      <c r="E596" s="1">
        <v>244258</v>
      </c>
      <c r="F596" s="2">
        <v>89698</v>
      </c>
    </row>
    <row r="597" spans="1:6" x14ac:dyDescent="0.35">
      <c r="A597">
        <v>2019</v>
      </c>
      <c r="B597" t="s">
        <v>52</v>
      </c>
      <c r="C597" t="s">
        <v>20</v>
      </c>
      <c r="D597" s="1">
        <v>16948</v>
      </c>
      <c r="E597" s="1">
        <v>625676</v>
      </c>
      <c r="F597" s="2">
        <v>68465</v>
      </c>
    </row>
    <row r="598" spans="1:6" x14ac:dyDescent="0.35">
      <c r="A598">
        <v>2019</v>
      </c>
      <c r="B598" t="s">
        <v>52</v>
      </c>
      <c r="C598" t="s">
        <v>21</v>
      </c>
      <c r="D598" s="1">
        <v>8265</v>
      </c>
      <c r="E598" s="1">
        <v>324018</v>
      </c>
      <c r="F598" s="2">
        <v>68082</v>
      </c>
    </row>
    <row r="599" spans="1:6" x14ac:dyDescent="0.35">
      <c r="A599">
        <v>2019</v>
      </c>
      <c r="B599" t="s">
        <v>52</v>
      </c>
      <c r="C599" t="s">
        <v>22</v>
      </c>
      <c r="D599" s="1">
        <v>2396</v>
      </c>
      <c r="E599" s="1">
        <v>146775</v>
      </c>
      <c r="F599" s="2">
        <v>50065</v>
      </c>
    </row>
    <row r="600" spans="1:6" x14ac:dyDescent="0.35">
      <c r="A600">
        <v>2019</v>
      </c>
      <c r="B600" t="s">
        <v>52</v>
      </c>
      <c r="C600" t="s">
        <v>23</v>
      </c>
      <c r="D600" s="1">
        <v>6681</v>
      </c>
      <c r="E600" s="1">
        <v>277104</v>
      </c>
      <c r="F600" s="2">
        <v>59758</v>
      </c>
    </row>
    <row r="601" spans="1:6" x14ac:dyDescent="0.35">
      <c r="A601">
        <v>2019</v>
      </c>
      <c r="B601" t="s">
        <v>52</v>
      </c>
      <c r="C601" t="s">
        <v>24</v>
      </c>
      <c r="D601" s="1">
        <v>1625</v>
      </c>
      <c r="E601" s="1">
        <v>20972</v>
      </c>
      <c r="F601" s="2">
        <v>51666</v>
      </c>
    </row>
    <row r="602" spans="1:6" x14ac:dyDescent="0.35">
      <c r="A602">
        <v>2019</v>
      </c>
      <c r="B602" t="s">
        <v>52</v>
      </c>
      <c r="C602" t="s">
        <v>25</v>
      </c>
      <c r="D602" s="1">
        <v>1974</v>
      </c>
      <c r="E602" s="1">
        <v>99914</v>
      </c>
      <c r="F602" s="2">
        <v>52716</v>
      </c>
    </row>
    <row r="603" spans="1:6" x14ac:dyDescent="0.35">
      <c r="A603">
        <v>2019</v>
      </c>
      <c r="B603" t="s">
        <v>52</v>
      </c>
      <c r="C603" t="s">
        <v>26</v>
      </c>
      <c r="D603" s="1">
        <v>2069</v>
      </c>
      <c r="E603" s="1">
        <v>59279</v>
      </c>
      <c r="F603" s="2">
        <v>59498</v>
      </c>
    </row>
    <row r="604" spans="1:6" x14ac:dyDescent="0.35">
      <c r="A604">
        <v>2019</v>
      </c>
      <c r="B604" t="s">
        <v>52</v>
      </c>
      <c r="C604" t="s">
        <v>27</v>
      </c>
      <c r="D604" s="1">
        <v>2012</v>
      </c>
      <c r="E604" s="1">
        <v>71459</v>
      </c>
      <c r="F604" s="2">
        <v>73007</v>
      </c>
    </row>
    <row r="605" spans="1:6" x14ac:dyDescent="0.35">
      <c r="A605">
        <v>2019</v>
      </c>
      <c r="B605" t="s">
        <v>52</v>
      </c>
      <c r="C605" t="s">
        <v>28</v>
      </c>
      <c r="D605" s="1">
        <v>8994</v>
      </c>
      <c r="E605" s="1">
        <v>249464</v>
      </c>
      <c r="F605" s="2">
        <v>81649</v>
      </c>
    </row>
    <row r="606" spans="1:6" x14ac:dyDescent="0.35">
      <c r="A606">
        <v>2019</v>
      </c>
      <c r="B606" t="s">
        <v>52</v>
      </c>
      <c r="C606" t="s">
        <v>29</v>
      </c>
      <c r="D606" s="1">
        <v>1810</v>
      </c>
      <c r="E606" s="1">
        <v>28514</v>
      </c>
      <c r="F606" s="2">
        <v>55737</v>
      </c>
    </row>
    <row r="607" spans="1:6" x14ac:dyDescent="0.35">
      <c r="A607">
        <v>2019</v>
      </c>
      <c r="B607" t="s">
        <v>52</v>
      </c>
      <c r="C607" t="s">
        <v>30</v>
      </c>
      <c r="D607" s="1">
        <v>16457</v>
      </c>
      <c r="E607" s="1">
        <v>437040</v>
      </c>
      <c r="F607" s="2">
        <v>69154</v>
      </c>
    </row>
    <row r="608" spans="1:6" x14ac:dyDescent="0.35">
      <c r="A608">
        <v>2019</v>
      </c>
      <c r="B608" t="s">
        <v>52</v>
      </c>
      <c r="C608" t="s">
        <v>31</v>
      </c>
      <c r="D608" s="1">
        <v>10247</v>
      </c>
      <c r="E608" s="1">
        <v>477086</v>
      </c>
      <c r="F608" s="2">
        <v>61095</v>
      </c>
    </row>
    <row r="609" spans="1:6" x14ac:dyDescent="0.35">
      <c r="A609">
        <v>2019</v>
      </c>
      <c r="B609" t="s">
        <v>52</v>
      </c>
      <c r="C609" t="s">
        <v>32</v>
      </c>
      <c r="D609">
        <v>808</v>
      </c>
      <c r="E609" s="1">
        <v>26471</v>
      </c>
      <c r="F609" s="2">
        <v>55179</v>
      </c>
    </row>
    <row r="610" spans="1:6" x14ac:dyDescent="0.35">
      <c r="A610">
        <v>2019</v>
      </c>
      <c r="B610" t="s">
        <v>52</v>
      </c>
      <c r="C610" t="s">
        <v>33</v>
      </c>
      <c r="D610" s="1">
        <v>15486</v>
      </c>
      <c r="E610" s="1">
        <v>700786</v>
      </c>
      <c r="F610" s="2">
        <v>62878</v>
      </c>
    </row>
    <row r="611" spans="1:6" x14ac:dyDescent="0.35">
      <c r="A611">
        <v>2019</v>
      </c>
      <c r="B611" t="s">
        <v>52</v>
      </c>
      <c r="C611" t="s">
        <v>34</v>
      </c>
      <c r="D611" s="1">
        <v>4213</v>
      </c>
      <c r="E611" s="1">
        <v>140812</v>
      </c>
      <c r="F611" s="2">
        <v>59951</v>
      </c>
    </row>
    <row r="612" spans="1:6" x14ac:dyDescent="0.35">
      <c r="A612">
        <v>2019</v>
      </c>
      <c r="B612" t="s">
        <v>52</v>
      </c>
      <c r="C612" t="s">
        <v>35</v>
      </c>
      <c r="D612" s="1">
        <v>6396</v>
      </c>
      <c r="E612" s="1">
        <v>197626</v>
      </c>
      <c r="F612" s="2">
        <v>71436</v>
      </c>
    </row>
    <row r="613" spans="1:6" x14ac:dyDescent="0.35">
      <c r="A613">
        <v>2019</v>
      </c>
      <c r="B613" t="s">
        <v>52</v>
      </c>
      <c r="C613" t="s">
        <v>36</v>
      </c>
      <c r="D613" s="1">
        <v>14432</v>
      </c>
      <c r="E613" s="1">
        <v>574751</v>
      </c>
      <c r="F613" s="2">
        <v>64231</v>
      </c>
    </row>
    <row r="614" spans="1:6" x14ac:dyDescent="0.35">
      <c r="A614">
        <v>2019</v>
      </c>
      <c r="B614" t="s">
        <v>52</v>
      </c>
      <c r="C614" t="s">
        <v>37</v>
      </c>
      <c r="D614" s="1">
        <v>1636</v>
      </c>
      <c r="E614" s="1">
        <v>39736</v>
      </c>
      <c r="F614" s="2">
        <v>60286</v>
      </c>
    </row>
    <row r="615" spans="1:6" x14ac:dyDescent="0.35">
      <c r="A615">
        <v>2019</v>
      </c>
      <c r="B615" t="s">
        <v>52</v>
      </c>
      <c r="C615" t="s">
        <v>38</v>
      </c>
      <c r="D615" s="1">
        <v>6414</v>
      </c>
      <c r="E615" s="1">
        <v>258252</v>
      </c>
      <c r="F615" s="2">
        <v>60850</v>
      </c>
    </row>
    <row r="616" spans="1:6" x14ac:dyDescent="0.35">
      <c r="A616">
        <v>2019</v>
      </c>
      <c r="B616" t="s">
        <v>52</v>
      </c>
      <c r="C616" t="s">
        <v>39</v>
      </c>
      <c r="D616" s="1">
        <v>1067</v>
      </c>
      <c r="E616" s="1">
        <v>44972</v>
      </c>
      <c r="F616" s="2">
        <v>50219</v>
      </c>
    </row>
    <row r="617" spans="1:6" x14ac:dyDescent="0.35">
      <c r="A617">
        <v>2019</v>
      </c>
      <c r="B617" t="s">
        <v>52</v>
      </c>
      <c r="C617" t="s">
        <v>40</v>
      </c>
      <c r="D617" s="1">
        <v>7272</v>
      </c>
      <c r="E617" s="1">
        <v>354961</v>
      </c>
      <c r="F617" s="2">
        <v>60305</v>
      </c>
    </row>
    <row r="618" spans="1:6" x14ac:dyDescent="0.35">
      <c r="A618">
        <v>2019</v>
      </c>
      <c r="B618" t="s">
        <v>52</v>
      </c>
      <c r="C618" t="s">
        <v>41</v>
      </c>
      <c r="D618" s="1">
        <v>25577</v>
      </c>
      <c r="E618" s="1">
        <v>905953</v>
      </c>
      <c r="F618" s="2">
        <v>79766</v>
      </c>
    </row>
    <row r="619" spans="1:6" x14ac:dyDescent="0.35">
      <c r="A619">
        <v>2019</v>
      </c>
      <c r="B619" t="s">
        <v>52</v>
      </c>
      <c r="C619" t="s">
        <v>42</v>
      </c>
      <c r="D619" s="1">
        <v>4547</v>
      </c>
      <c r="E619" s="1">
        <v>136085</v>
      </c>
      <c r="F619" s="2">
        <v>59426</v>
      </c>
    </row>
    <row r="620" spans="1:6" x14ac:dyDescent="0.35">
      <c r="A620">
        <v>2019</v>
      </c>
      <c r="B620" t="s">
        <v>52</v>
      </c>
      <c r="C620" t="s">
        <v>43</v>
      </c>
      <c r="D620" s="1">
        <v>1108</v>
      </c>
      <c r="E620" s="1">
        <v>30091</v>
      </c>
      <c r="F620" s="2">
        <v>60807</v>
      </c>
    </row>
    <row r="621" spans="1:6" x14ac:dyDescent="0.35">
      <c r="A621">
        <v>2019</v>
      </c>
      <c r="B621" t="s">
        <v>52</v>
      </c>
      <c r="C621" t="s">
        <v>44</v>
      </c>
      <c r="D621" s="1">
        <v>6864</v>
      </c>
      <c r="E621" s="1">
        <v>242160</v>
      </c>
      <c r="F621" s="2">
        <v>61341</v>
      </c>
    </row>
    <row r="622" spans="1:6" x14ac:dyDescent="0.35">
      <c r="A622">
        <v>2019</v>
      </c>
      <c r="B622" t="s">
        <v>52</v>
      </c>
      <c r="C622" t="s">
        <v>45</v>
      </c>
      <c r="D622" s="1">
        <v>7824</v>
      </c>
      <c r="E622" s="1">
        <v>290326</v>
      </c>
      <c r="F622" s="2">
        <v>81228</v>
      </c>
    </row>
    <row r="623" spans="1:6" x14ac:dyDescent="0.35">
      <c r="A623">
        <v>2019</v>
      </c>
      <c r="B623" t="s">
        <v>52</v>
      </c>
      <c r="C623" t="s">
        <v>46</v>
      </c>
      <c r="D623" s="1">
        <v>1251</v>
      </c>
      <c r="E623" s="1">
        <v>46979</v>
      </c>
      <c r="F623" s="2">
        <v>61074</v>
      </c>
    </row>
    <row r="624" spans="1:6" x14ac:dyDescent="0.35">
      <c r="A624">
        <v>2019</v>
      </c>
      <c r="B624" t="s">
        <v>52</v>
      </c>
      <c r="C624" t="s">
        <v>47</v>
      </c>
      <c r="D624" s="1">
        <v>9333</v>
      </c>
      <c r="E624" s="1">
        <v>483196</v>
      </c>
      <c r="F624" s="2">
        <v>59083</v>
      </c>
    </row>
    <row r="625" spans="1:6" x14ac:dyDescent="0.35">
      <c r="A625">
        <v>2019</v>
      </c>
      <c r="B625" t="s">
        <v>52</v>
      </c>
      <c r="C625" t="s">
        <v>48</v>
      </c>
      <c r="D625">
        <v>615</v>
      </c>
      <c r="E625" s="1">
        <v>10043</v>
      </c>
      <c r="F625" s="2">
        <v>68738</v>
      </c>
    </row>
    <row r="626" spans="1:6" x14ac:dyDescent="0.35">
      <c r="A626">
        <v>2019</v>
      </c>
      <c r="B626" t="s">
        <v>54</v>
      </c>
      <c r="C626" t="s">
        <v>1</v>
      </c>
      <c r="D626" s="1">
        <v>32423</v>
      </c>
      <c r="E626" s="1">
        <v>380193</v>
      </c>
      <c r="F626" s="2">
        <v>43426</v>
      </c>
    </row>
    <row r="627" spans="1:6" x14ac:dyDescent="0.35">
      <c r="A627">
        <v>2019</v>
      </c>
      <c r="B627" t="s">
        <v>54</v>
      </c>
      <c r="C627" t="s">
        <v>2</v>
      </c>
      <c r="D627" s="1">
        <v>33190</v>
      </c>
      <c r="E627" s="1">
        <v>541793</v>
      </c>
      <c r="F627" s="2">
        <v>48023</v>
      </c>
    </row>
    <row r="628" spans="1:6" x14ac:dyDescent="0.35">
      <c r="A628">
        <v>2019</v>
      </c>
      <c r="B628" t="s">
        <v>54</v>
      </c>
      <c r="C628" t="s">
        <v>3</v>
      </c>
      <c r="D628" s="1">
        <v>21821</v>
      </c>
      <c r="E628" s="1">
        <v>248631</v>
      </c>
      <c r="F628" s="2">
        <v>42897</v>
      </c>
    </row>
    <row r="629" spans="1:6" x14ac:dyDescent="0.35">
      <c r="A629">
        <v>2019</v>
      </c>
      <c r="B629" t="s">
        <v>54</v>
      </c>
      <c r="C629" t="s">
        <v>4</v>
      </c>
      <c r="D629" s="1">
        <v>198955</v>
      </c>
      <c r="E629" s="1">
        <v>3042089</v>
      </c>
      <c r="F629" s="2">
        <v>54908</v>
      </c>
    </row>
    <row r="630" spans="1:6" x14ac:dyDescent="0.35">
      <c r="A630">
        <v>2019</v>
      </c>
      <c r="B630" t="s">
        <v>54</v>
      </c>
      <c r="C630" t="s">
        <v>5</v>
      </c>
      <c r="D630" s="1">
        <v>36041</v>
      </c>
      <c r="E630" s="1">
        <v>474011</v>
      </c>
      <c r="F630" s="2">
        <v>52675</v>
      </c>
    </row>
    <row r="631" spans="1:6" x14ac:dyDescent="0.35">
      <c r="A631">
        <v>2019</v>
      </c>
      <c r="B631" t="s">
        <v>54</v>
      </c>
      <c r="C631" t="s">
        <v>6</v>
      </c>
      <c r="D631" s="1">
        <v>24868</v>
      </c>
      <c r="E631" s="1">
        <v>291966</v>
      </c>
      <c r="F631" s="2">
        <v>52540</v>
      </c>
    </row>
    <row r="632" spans="1:6" x14ac:dyDescent="0.35">
      <c r="A632">
        <v>2019</v>
      </c>
      <c r="B632" t="s">
        <v>54</v>
      </c>
      <c r="C632" t="s">
        <v>7</v>
      </c>
      <c r="D632" s="1">
        <v>7005</v>
      </c>
      <c r="E632" s="1">
        <v>79487</v>
      </c>
      <c r="F632" s="2">
        <v>42440</v>
      </c>
    </row>
    <row r="633" spans="1:6" x14ac:dyDescent="0.35">
      <c r="A633">
        <v>2019</v>
      </c>
      <c r="B633" t="s">
        <v>54</v>
      </c>
      <c r="C633" t="s">
        <v>8</v>
      </c>
      <c r="D633" s="1">
        <v>140278</v>
      </c>
      <c r="E633" s="1">
        <v>1799930</v>
      </c>
      <c r="F633" s="2">
        <v>46232</v>
      </c>
    </row>
    <row r="634" spans="1:6" x14ac:dyDescent="0.35">
      <c r="A634">
        <v>2019</v>
      </c>
      <c r="B634" t="s">
        <v>54</v>
      </c>
      <c r="C634" t="s">
        <v>9</v>
      </c>
      <c r="D634" s="1">
        <v>61774</v>
      </c>
      <c r="E634" s="1">
        <v>938063</v>
      </c>
      <c r="F634" s="2">
        <v>49817</v>
      </c>
    </row>
    <row r="635" spans="1:6" x14ac:dyDescent="0.35">
      <c r="A635">
        <v>2019</v>
      </c>
      <c r="B635" t="s">
        <v>54</v>
      </c>
      <c r="C635" t="s">
        <v>10</v>
      </c>
      <c r="D635" s="1">
        <v>11892</v>
      </c>
      <c r="E635" s="1">
        <v>142186</v>
      </c>
      <c r="F635" s="2">
        <v>41533</v>
      </c>
    </row>
    <row r="636" spans="1:6" x14ac:dyDescent="0.35">
      <c r="A636">
        <v>2019</v>
      </c>
      <c r="B636" t="s">
        <v>54</v>
      </c>
      <c r="C636" t="s">
        <v>11</v>
      </c>
      <c r="D636" s="1">
        <v>78822</v>
      </c>
      <c r="E636" s="1">
        <v>1187941</v>
      </c>
      <c r="F636" s="2">
        <v>53573</v>
      </c>
    </row>
    <row r="637" spans="1:6" x14ac:dyDescent="0.35">
      <c r="A637">
        <v>2019</v>
      </c>
      <c r="B637" t="s">
        <v>54</v>
      </c>
      <c r="C637" t="s">
        <v>12</v>
      </c>
      <c r="D637" s="1">
        <v>40283</v>
      </c>
      <c r="E637" s="1">
        <v>594348</v>
      </c>
      <c r="F637" s="2">
        <v>43345</v>
      </c>
    </row>
    <row r="638" spans="1:6" x14ac:dyDescent="0.35">
      <c r="A638">
        <v>2019</v>
      </c>
      <c r="B638" t="s">
        <v>54</v>
      </c>
      <c r="C638" t="s">
        <v>13</v>
      </c>
      <c r="D638" s="1">
        <v>23557</v>
      </c>
      <c r="E638" s="1">
        <v>307822</v>
      </c>
      <c r="F638" s="2">
        <v>41407</v>
      </c>
    </row>
    <row r="639" spans="1:6" x14ac:dyDescent="0.35">
      <c r="A639">
        <v>2019</v>
      </c>
      <c r="B639" t="s">
        <v>54</v>
      </c>
      <c r="C639" t="s">
        <v>14</v>
      </c>
      <c r="D639" s="1">
        <v>19844</v>
      </c>
      <c r="E639" s="1">
        <v>262383</v>
      </c>
      <c r="F639" s="2">
        <v>43539</v>
      </c>
    </row>
    <row r="640" spans="1:6" x14ac:dyDescent="0.35">
      <c r="A640">
        <v>2019</v>
      </c>
      <c r="B640" t="s">
        <v>54</v>
      </c>
      <c r="C640" t="s">
        <v>15</v>
      </c>
      <c r="D640" s="1">
        <v>27892</v>
      </c>
      <c r="E640" s="1">
        <v>401804</v>
      </c>
      <c r="F640" s="2">
        <v>44163</v>
      </c>
    </row>
    <row r="641" spans="1:6" x14ac:dyDescent="0.35">
      <c r="A641">
        <v>2019</v>
      </c>
      <c r="B641" t="s">
        <v>54</v>
      </c>
      <c r="C641" t="s">
        <v>16</v>
      </c>
      <c r="D641" s="1">
        <v>30876</v>
      </c>
      <c r="E641" s="1">
        <v>376026</v>
      </c>
      <c r="F641" s="2">
        <v>43579</v>
      </c>
    </row>
    <row r="642" spans="1:6" x14ac:dyDescent="0.35">
      <c r="A642">
        <v>2019</v>
      </c>
      <c r="B642" t="s">
        <v>54</v>
      </c>
      <c r="C642" t="s">
        <v>17</v>
      </c>
      <c r="D642" s="1">
        <v>10676</v>
      </c>
      <c r="E642" s="1">
        <v>117746</v>
      </c>
      <c r="F642" s="2">
        <v>39115</v>
      </c>
    </row>
    <row r="643" spans="1:6" x14ac:dyDescent="0.35">
      <c r="A643">
        <v>2019</v>
      </c>
      <c r="B643" t="s">
        <v>54</v>
      </c>
      <c r="C643" t="s">
        <v>18</v>
      </c>
      <c r="D643" s="1">
        <v>32640</v>
      </c>
      <c r="E643" s="1">
        <v>463647</v>
      </c>
      <c r="F643" s="2">
        <v>47503</v>
      </c>
    </row>
    <row r="644" spans="1:6" x14ac:dyDescent="0.35">
      <c r="A644">
        <v>2019</v>
      </c>
      <c r="B644" t="s">
        <v>54</v>
      </c>
      <c r="C644" t="s">
        <v>19</v>
      </c>
      <c r="D644" s="1">
        <v>41620</v>
      </c>
      <c r="E644" s="1">
        <v>577282</v>
      </c>
      <c r="F644" s="2">
        <v>55423</v>
      </c>
    </row>
    <row r="645" spans="1:6" x14ac:dyDescent="0.35">
      <c r="A645">
        <v>2019</v>
      </c>
      <c r="B645" t="s">
        <v>54</v>
      </c>
      <c r="C645" t="s">
        <v>20</v>
      </c>
      <c r="D645" s="1">
        <v>55150</v>
      </c>
      <c r="E645" s="1">
        <v>791177</v>
      </c>
      <c r="F645" s="2">
        <v>48357</v>
      </c>
    </row>
    <row r="646" spans="1:6" x14ac:dyDescent="0.35">
      <c r="A646">
        <v>2019</v>
      </c>
      <c r="B646" t="s">
        <v>54</v>
      </c>
      <c r="C646" t="s">
        <v>21</v>
      </c>
      <c r="D646" s="1">
        <v>37323</v>
      </c>
      <c r="E646" s="1">
        <v>525857</v>
      </c>
      <c r="F646" s="2">
        <v>50523</v>
      </c>
    </row>
    <row r="647" spans="1:6" x14ac:dyDescent="0.35">
      <c r="A647">
        <v>2019</v>
      </c>
      <c r="B647" t="s">
        <v>54</v>
      </c>
      <c r="C647" t="s">
        <v>22</v>
      </c>
      <c r="D647" s="1">
        <v>19568</v>
      </c>
      <c r="E647" s="1">
        <v>229039</v>
      </c>
      <c r="F647" s="2">
        <v>37621</v>
      </c>
    </row>
    <row r="648" spans="1:6" x14ac:dyDescent="0.35">
      <c r="A648">
        <v>2019</v>
      </c>
      <c r="B648" t="s">
        <v>54</v>
      </c>
      <c r="C648" t="s">
        <v>23</v>
      </c>
      <c r="D648" s="1">
        <v>39400</v>
      </c>
      <c r="E648" s="1">
        <v>536753</v>
      </c>
      <c r="F648" s="2">
        <v>43646</v>
      </c>
    </row>
    <row r="649" spans="1:6" x14ac:dyDescent="0.35">
      <c r="A649">
        <v>2019</v>
      </c>
      <c r="B649" t="s">
        <v>54</v>
      </c>
      <c r="C649" t="s">
        <v>24</v>
      </c>
      <c r="D649" s="1">
        <v>9112</v>
      </c>
      <c r="E649" s="1">
        <v>90946</v>
      </c>
      <c r="F649" s="2">
        <v>40937</v>
      </c>
    </row>
    <row r="650" spans="1:6" x14ac:dyDescent="0.35">
      <c r="A650">
        <v>2019</v>
      </c>
      <c r="B650" t="s">
        <v>54</v>
      </c>
      <c r="C650" t="s">
        <v>25</v>
      </c>
      <c r="D650" s="1">
        <v>14969</v>
      </c>
      <c r="E650" s="1">
        <v>188094</v>
      </c>
      <c r="F650" s="2">
        <v>41557</v>
      </c>
    </row>
    <row r="651" spans="1:6" x14ac:dyDescent="0.35">
      <c r="A651">
        <v>2019</v>
      </c>
      <c r="B651" t="s">
        <v>54</v>
      </c>
      <c r="C651" t="s">
        <v>26</v>
      </c>
      <c r="D651" s="1">
        <v>15866</v>
      </c>
      <c r="E651" s="1">
        <v>261018</v>
      </c>
      <c r="F651" s="2">
        <v>45452</v>
      </c>
    </row>
    <row r="652" spans="1:6" x14ac:dyDescent="0.35">
      <c r="A652">
        <v>2019</v>
      </c>
      <c r="B652" t="s">
        <v>54</v>
      </c>
      <c r="C652" t="s">
        <v>27</v>
      </c>
      <c r="D652" s="1">
        <v>12448</v>
      </c>
      <c r="E652" s="1">
        <v>139278</v>
      </c>
      <c r="F652" s="2">
        <v>49409</v>
      </c>
    </row>
    <row r="653" spans="1:6" x14ac:dyDescent="0.35">
      <c r="A653">
        <v>2019</v>
      </c>
      <c r="B653" t="s">
        <v>54</v>
      </c>
      <c r="C653" t="s">
        <v>28</v>
      </c>
      <c r="D653" s="1">
        <v>54227</v>
      </c>
      <c r="E653" s="1">
        <v>876452</v>
      </c>
      <c r="F653" s="2">
        <v>55204</v>
      </c>
    </row>
    <row r="654" spans="1:6" x14ac:dyDescent="0.35">
      <c r="A654">
        <v>2019</v>
      </c>
      <c r="B654" t="s">
        <v>54</v>
      </c>
      <c r="C654" t="s">
        <v>29</v>
      </c>
      <c r="D654" s="1">
        <v>10974</v>
      </c>
      <c r="E654" s="1">
        <v>135131</v>
      </c>
      <c r="F654" s="2">
        <v>39275</v>
      </c>
    </row>
    <row r="655" spans="1:6" x14ac:dyDescent="0.35">
      <c r="A655">
        <v>2019</v>
      </c>
      <c r="B655" t="s">
        <v>54</v>
      </c>
      <c r="C655" t="s">
        <v>30</v>
      </c>
      <c r="D655" s="1">
        <v>120950</v>
      </c>
      <c r="E655" s="1">
        <v>1543991</v>
      </c>
      <c r="F655" s="2">
        <v>53710</v>
      </c>
    </row>
    <row r="656" spans="1:6" x14ac:dyDescent="0.35">
      <c r="A656">
        <v>2019</v>
      </c>
      <c r="B656" t="s">
        <v>54</v>
      </c>
      <c r="C656" t="s">
        <v>31</v>
      </c>
      <c r="D656" s="1">
        <v>62397</v>
      </c>
      <c r="E656" s="1">
        <v>846177</v>
      </c>
      <c r="F656" s="2">
        <v>44579</v>
      </c>
    </row>
    <row r="657" spans="1:6" x14ac:dyDescent="0.35">
      <c r="A657">
        <v>2019</v>
      </c>
      <c r="B657" t="s">
        <v>54</v>
      </c>
      <c r="C657" t="s">
        <v>32</v>
      </c>
      <c r="D657" s="1">
        <v>7738</v>
      </c>
      <c r="E657" s="1">
        <v>91333</v>
      </c>
      <c r="F657" s="2">
        <v>51925</v>
      </c>
    </row>
    <row r="658" spans="1:6" x14ac:dyDescent="0.35">
      <c r="A658">
        <v>2019</v>
      </c>
      <c r="B658" t="s">
        <v>54</v>
      </c>
      <c r="C658" t="s">
        <v>33</v>
      </c>
      <c r="D658" s="1">
        <v>68958</v>
      </c>
      <c r="E658" s="1">
        <v>1021890</v>
      </c>
      <c r="F658" s="2">
        <v>45569</v>
      </c>
    </row>
    <row r="659" spans="1:6" x14ac:dyDescent="0.35">
      <c r="A659">
        <v>2019</v>
      </c>
      <c r="B659" t="s">
        <v>54</v>
      </c>
      <c r="C659" t="s">
        <v>34</v>
      </c>
      <c r="D659" s="1">
        <v>23883</v>
      </c>
      <c r="E659" s="1">
        <v>300268</v>
      </c>
      <c r="F659" s="2">
        <v>43049</v>
      </c>
    </row>
    <row r="660" spans="1:6" x14ac:dyDescent="0.35">
      <c r="A660">
        <v>2019</v>
      </c>
      <c r="B660" t="s">
        <v>54</v>
      </c>
      <c r="C660" t="s">
        <v>35</v>
      </c>
      <c r="D660" s="1">
        <v>26460</v>
      </c>
      <c r="E660" s="1">
        <v>354168</v>
      </c>
      <c r="F660" s="2">
        <v>45879</v>
      </c>
    </row>
    <row r="661" spans="1:6" x14ac:dyDescent="0.35">
      <c r="A661">
        <v>2019</v>
      </c>
      <c r="B661" t="s">
        <v>54</v>
      </c>
      <c r="C661" t="s">
        <v>36</v>
      </c>
      <c r="D661" s="1">
        <v>74684</v>
      </c>
      <c r="E661" s="1">
        <v>1117033</v>
      </c>
      <c r="F661" s="2">
        <v>46296</v>
      </c>
    </row>
    <row r="662" spans="1:6" x14ac:dyDescent="0.35">
      <c r="A662">
        <v>2019</v>
      </c>
      <c r="B662" t="s">
        <v>54</v>
      </c>
      <c r="C662" t="s">
        <v>37</v>
      </c>
      <c r="D662" s="1">
        <v>7648</v>
      </c>
      <c r="E662" s="1">
        <v>76672</v>
      </c>
      <c r="F662" s="2">
        <v>45232</v>
      </c>
    </row>
    <row r="663" spans="1:6" x14ac:dyDescent="0.35">
      <c r="A663">
        <v>2019</v>
      </c>
      <c r="B663" t="s">
        <v>54</v>
      </c>
      <c r="C663" t="s">
        <v>38</v>
      </c>
      <c r="D663" s="1">
        <v>31073</v>
      </c>
      <c r="E663" s="1">
        <v>406455</v>
      </c>
      <c r="F663" s="2">
        <v>41048</v>
      </c>
    </row>
    <row r="664" spans="1:6" x14ac:dyDescent="0.35">
      <c r="A664">
        <v>2019</v>
      </c>
      <c r="B664" t="s">
        <v>54</v>
      </c>
      <c r="C664" t="s">
        <v>39</v>
      </c>
      <c r="D664" s="1">
        <v>8027</v>
      </c>
      <c r="E664" s="1">
        <v>85125</v>
      </c>
      <c r="F664" s="2">
        <v>40980</v>
      </c>
    </row>
    <row r="665" spans="1:6" x14ac:dyDescent="0.35">
      <c r="A665">
        <v>2019</v>
      </c>
      <c r="B665" t="s">
        <v>54</v>
      </c>
      <c r="C665" t="s">
        <v>40</v>
      </c>
      <c r="D665" s="1">
        <v>40380</v>
      </c>
      <c r="E665" s="1">
        <v>633819</v>
      </c>
      <c r="F665" s="2">
        <v>46991</v>
      </c>
    </row>
    <row r="666" spans="1:6" x14ac:dyDescent="0.35">
      <c r="A666">
        <v>2019</v>
      </c>
      <c r="B666" t="s">
        <v>54</v>
      </c>
      <c r="C666" t="s">
        <v>41</v>
      </c>
      <c r="D666" s="1">
        <v>150310</v>
      </c>
      <c r="E666" s="1">
        <v>2496193</v>
      </c>
      <c r="F666" s="2">
        <v>54323</v>
      </c>
    </row>
    <row r="667" spans="1:6" x14ac:dyDescent="0.35">
      <c r="A667">
        <v>2019</v>
      </c>
      <c r="B667" t="s">
        <v>54</v>
      </c>
      <c r="C667" t="s">
        <v>42</v>
      </c>
      <c r="D667" s="1">
        <v>20066</v>
      </c>
      <c r="E667" s="1">
        <v>289140</v>
      </c>
      <c r="F667" s="2">
        <v>45785</v>
      </c>
    </row>
    <row r="668" spans="1:6" x14ac:dyDescent="0.35">
      <c r="A668">
        <v>2019</v>
      </c>
      <c r="B668" t="s">
        <v>54</v>
      </c>
      <c r="C668" t="s">
        <v>43</v>
      </c>
      <c r="D668" s="1">
        <v>5040</v>
      </c>
      <c r="E668" s="1">
        <v>53817</v>
      </c>
      <c r="F668" s="2">
        <v>41456</v>
      </c>
    </row>
    <row r="669" spans="1:6" x14ac:dyDescent="0.35">
      <c r="A669">
        <v>2019</v>
      </c>
      <c r="B669" t="s">
        <v>54</v>
      </c>
      <c r="C669" t="s">
        <v>44</v>
      </c>
      <c r="D669" s="1">
        <v>42839</v>
      </c>
      <c r="E669" s="1">
        <v>650148</v>
      </c>
      <c r="F669" s="2">
        <v>45486</v>
      </c>
    </row>
    <row r="670" spans="1:6" x14ac:dyDescent="0.35">
      <c r="A670">
        <v>2019</v>
      </c>
      <c r="B670" t="s">
        <v>54</v>
      </c>
      <c r="C670" t="s">
        <v>45</v>
      </c>
      <c r="D670" s="1">
        <v>38692</v>
      </c>
      <c r="E670" s="1">
        <v>628543</v>
      </c>
      <c r="F670" s="2">
        <v>67312</v>
      </c>
    </row>
    <row r="671" spans="1:6" x14ac:dyDescent="0.35">
      <c r="A671">
        <v>2019</v>
      </c>
      <c r="B671" t="s">
        <v>54</v>
      </c>
      <c r="C671" t="s">
        <v>46</v>
      </c>
      <c r="D671" s="1">
        <v>10709</v>
      </c>
      <c r="E671" s="1">
        <v>125470</v>
      </c>
      <c r="F671" s="2">
        <v>40148</v>
      </c>
    </row>
    <row r="672" spans="1:6" x14ac:dyDescent="0.35">
      <c r="A672">
        <v>2019</v>
      </c>
      <c r="B672" t="s">
        <v>54</v>
      </c>
      <c r="C672" t="s">
        <v>47</v>
      </c>
      <c r="D672" s="1">
        <v>36253</v>
      </c>
      <c r="E672" s="1">
        <v>533175</v>
      </c>
      <c r="F672" s="2">
        <v>42647</v>
      </c>
    </row>
    <row r="673" spans="1:6" x14ac:dyDescent="0.35">
      <c r="A673">
        <v>2019</v>
      </c>
      <c r="B673" t="s">
        <v>54</v>
      </c>
      <c r="C673" t="s">
        <v>48</v>
      </c>
      <c r="D673" s="1">
        <v>4819</v>
      </c>
      <c r="E673" s="1">
        <v>49901</v>
      </c>
      <c r="F673" s="2">
        <v>44408</v>
      </c>
    </row>
    <row r="674" spans="1:6" x14ac:dyDescent="0.35">
      <c r="A674">
        <v>2019</v>
      </c>
      <c r="B674" t="s">
        <v>53</v>
      </c>
      <c r="C674" t="s">
        <v>1</v>
      </c>
      <c r="D674" s="1">
        <v>2309</v>
      </c>
      <c r="E674" s="1">
        <v>21296</v>
      </c>
      <c r="F674" s="2">
        <v>62845</v>
      </c>
    </row>
    <row r="675" spans="1:6" x14ac:dyDescent="0.35">
      <c r="A675">
        <v>2019</v>
      </c>
      <c r="B675" t="s">
        <v>53</v>
      </c>
      <c r="C675" t="s">
        <v>2</v>
      </c>
      <c r="D675" s="1">
        <v>3691</v>
      </c>
      <c r="E675" s="1">
        <v>49188</v>
      </c>
      <c r="F675" s="2">
        <v>77822</v>
      </c>
    </row>
    <row r="676" spans="1:6" x14ac:dyDescent="0.35">
      <c r="A676">
        <v>2019</v>
      </c>
      <c r="B676" t="s">
        <v>53</v>
      </c>
      <c r="C676" t="s">
        <v>3</v>
      </c>
      <c r="D676" s="1">
        <v>1303</v>
      </c>
      <c r="E676" s="1">
        <v>10974</v>
      </c>
      <c r="F676" s="2">
        <v>57981</v>
      </c>
    </row>
    <row r="677" spans="1:6" x14ac:dyDescent="0.35">
      <c r="A677">
        <v>2019</v>
      </c>
      <c r="B677" t="s">
        <v>53</v>
      </c>
      <c r="C677" t="s">
        <v>4</v>
      </c>
      <c r="D677" s="1">
        <v>28529</v>
      </c>
      <c r="E677" s="1">
        <v>550084</v>
      </c>
      <c r="F677" s="2">
        <v>191278</v>
      </c>
    </row>
    <row r="678" spans="1:6" x14ac:dyDescent="0.35">
      <c r="A678">
        <v>2019</v>
      </c>
      <c r="B678" t="s">
        <v>53</v>
      </c>
      <c r="C678" t="s">
        <v>5</v>
      </c>
      <c r="D678" s="1">
        <v>4330</v>
      </c>
      <c r="E678" s="1">
        <v>76292</v>
      </c>
      <c r="F678" s="2">
        <v>109380</v>
      </c>
    </row>
    <row r="679" spans="1:6" x14ac:dyDescent="0.35">
      <c r="A679">
        <v>2019</v>
      </c>
      <c r="B679" t="s">
        <v>53</v>
      </c>
      <c r="C679" t="s">
        <v>6</v>
      </c>
      <c r="D679" s="1">
        <v>2551</v>
      </c>
      <c r="E679" s="1">
        <v>31469</v>
      </c>
      <c r="F679" s="2">
        <v>120406</v>
      </c>
    </row>
    <row r="680" spans="1:6" x14ac:dyDescent="0.35">
      <c r="A680">
        <v>2019</v>
      </c>
      <c r="B680" t="s">
        <v>53</v>
      </c>
      <c r="C680" t="s">
        <v>7</v>
      </c>
      <c r="D680">
        <v>497</v>
      </c>
      <c r="E680" s="1">
        <v>3905</v>
      </c>
      <c r="F680" s="2">
        <v>70031</v>
      </c>
    </row>
    <row r="681" spans="1:6" x14ac:dyDescent="0.35">
      <c r="A681">
        <v>2019</v>
      </c>
      <c r="B681" t="s">
        <v>53</v>
      </c>
      <c r="C681" t="s">
        <v>8</v>
      </c>
      <c r="D681" s="1">
        <v>11744</v>
      </c>
      <c r="E681" s="1">
        <v>138845</v>
      </c>
      <c r="F681" s="2">
        <v>86153</v>
      </c>
    </row>
    <row r="682" spans="1:6" x14ac:dyDescent="0.35">
      <c r="A682">
        <v>2019</v>
      </c>
      <c r="B682" t="s">
        <v>53</v>
      </c>
      <c r="C682" t="s">
        <v>9</v>
      </c>
      <c r="D682" s="1">
        <v>5380</v>
      </c>
      <c r="E682" s="1">
        <v>116215</v>
      </c>
      <c r="F682" s="2">
        <v>100462</v>
      </c>
    </row>
    <row r="683" spans="1:6" x14ac:dyDescent="0.35">
      <c r="A683">
        <v>2019</v>
      </c>
      <c r="B683" t="s">
        <v>53</v>
      </c>
      <c r="C683" t="s">
        <v>10</v>
      </c>
      <c r="D683" s="1">
        <v>1231</v>
      </c>
      <c r="E683" s="1">
        <v>8802</v>
      </c>
      <c r="F683" s="2">
        <v>56211</v>
      </c>
    </row>
    <row r="684" spans="1:6" x14ac:dyDescent="0.35">
      <c r="A684">
        <v>2019</v>
      </c>
      <c r="B684" t="s">
        <v>53</v>
      </c>
      <c r="C684" t="s">
        <v>11</v>
      </c>
      <c r="D684" s="1">
        <v>6998</v>
      </c>
      <c r="E684" s="1">
        <v>94879</v>
      </c>
      <c r="F684" s="2">
        <v>96732</v>
      </c>
    </row>
    <row r="685" spans="1:6" x14ac:dyDescent="0.35">
      <c r="A685">
        <v>2019</v>
      </c>
      <c r="B685" t="s">
        <v>53</v>
      </c>
      <c r="C685" t="s">
        <v>12</v>
      </c>
      <c r="D685" s="1">
        <v>2278</v>
      </c>
      <c r="E685" s="1">
        <v>28628</v>
      </c>
      <c r="F685" s="2">
        <v>62444</v>
      </c>
    </row>
    <row r="686" spans="1:6" x14ac:dyDescent="0.35">
      <c r="A686">
        <v>2019</v>
      </c>
      <c r="B686" t="s">
        <v>53</v>
      </c>
      <c r="C686" t="s">
        <v>13</v>
      </c>
      <c r="D686" s="1">
        <v>1778</v>
      </c>
      <c r="E686" s="1">
        <v>21356</v>
      </c>
      <c r="F686" s="2">
        <v>60664</v>
      </c>
    </row>
    <row r="687" spans="1:6" x14ac:dyDescent="0.35">
      <c r="A687">
        <v>2019</v>
      </c>
      <c r="B687" t="s">
        <v>53</v>
      </c>
      <c r="C687" t="s">
        <v>14</v>
      </c>
      <c r="D687" s="1">
        <v>1386</v>
      </c>
      <c r="E687" s="1">
        <v>18137</v>
      </c>
      <c r="F687" s="2">
        <v>66434</v>
      </c>
    </row>
    <row r="688" spans="1:6" x14ac:dyDescent="0.35">
      <c r="A688">
        <v>2019</v>
      </c>
      <c r="B688" t="s">
        <v>53</v>
      </c>
      <c r="C688" t="s">
        <v>15</v>
      </c>
      <c r="D688" s="1">
        <v>1924</v>
      </c>
      <c r="E688" s="1">
        <v>21670</v>
      </c>
      <c r="F688" s="2">
        <v>58590</v>
      </c>
    </row>
    <row r="689" spans="1:6" x14ac:dyDescent="0.35">
      <c r="A689">
        <v>2019</v>
      </c>
      <c r="B689" t="s">
        <v>53</v>
      </c>
      <c r="C689" t="s">
        <v>16</v>
      </c>
      <c r="D689" s="1">
        <v>1801</v>
      </c>
      <c r="E689" s="1">
        <v>22427</v>
      </c>
      <c r="F689" s="2">
        <v>60638</v>
      </c>
    </row>
    <row r="690" spans="1:6" x14ac:dyDescent="0.35">
      <c r="A690">
        <v>2019</v>
      </c>
      <c r="B690" t="s">
        <v>53</v>
      </c>
      <c r="C690" t="s">
        <v>17</v>
      </c>
      <c r="D690">
        <v>869</v>
      </c>
      <c r="E690" s="1">
        <v>7158</v>
      </c>
      <c r="F690" s="2">
        <v>57442</v>
      </c>
    </row>
    <row r="691" spans="1:6" x14ac:dyDescent="0.35">
      <c r="A691">
        <v>2019</v>
      </c>
      <c r="B691" t="s">
        <v>53</v>
      </c>
      <c r="C691" t="s">
        <v>18</v>
      </c>
      <c r="D691" s="1">
        <v>2846</v>
      </c>
      <c r="E691" s="1">
        <v>35678</v>
      </c>
      <c r="F691" s="2">
        <v>98834</v>
      </c>
    </row>
    <row r="692" spans="1:6" x14ac:dyDescent="0.35">
      <c r="A692">
        <v>2019</v>
      </c>
      <c r="B692" t="s">
        <v>53</v>
      </c>
      <c r="C692" t="s">
        <v>19</v>
      </c>
      <c r="D692" s="1">
        <v>5717</v>
      </c>
      <c r="E692" s="1">
        <v>93033</v>
      </c>
      <c r="F692" s="2">
        <v>128022</v>
      </c>
    </row>
    <row r="693" spans="1:6" x14ac:dyDescent="0.35">
      <c r="A693">
        <v>2019</v>
      </c>
      <c r="B693" t="s">
        <v>53</v>
      </c>
      <c r="C693" t="s">
        <v>20</v>
      </c>
      <c r="D693" s="1">
        <v>7146</v>
      </c>
      <c r="E693" s="1">
        <v>55298</v>
      </c>
      <c r="F693" s="2">
        <v>77504</v>
      </c>
    </row>
    <row r="694" spans="1:6" x14ac:dyDescent="0.35">
      <c r="A694">
        <v>2019</v>
      </c>
      <c r="B694" t="s">
        <v>53</v>
      </c>
      <c r="C694" t="s">
        <v>21</v>
      </c>
      <c r="D694" s="1">
        <v>4133</v>
      </c>
      <c r="E694" s="1">
        <v>46906</v>
      </c>
      <c r="F694" s="2">
        <v>83846</v>
      </c>
    </row>
    <row r="695" spans="1:6" x14ac:dyDescent="0.35">
      <c r="A695">
        <v>2019</v>
      </c>
      <c r="B695" t="s">
        <v>53</v>
      </c>
      <c r="C695" t="s">
        <v>22</v>
      </c>
      <c r="D695">
        <v>944</v>
      </c>
      <c r="E695" s="1">
        <v>10695</v>
      </c>
      <c r="F695" s="2">
        <v>49438</v>
      </c>
    </row>
    <row r="696" spans="1:6" x14ac:dyDescent="0.35">
      <c r="A696">
        <v>2019</v>
      </c>
      <c r="B696" t="s">
        <v>53</v>
      </c>
      <c r="C696" t="s">
        <v>23</v>
      </c>
      <c r="D696" s="1">
        <v>3310</v>
      </c>
      <c r="E696" s="1">
        <v>46729</v>
      </c>
      <c r="F696" s="2">
        <v>85960</v>
      </c>
    </row>
    <row r="697" spans="1:6" x14ac:dyDescent="0.35">
      <c r="A697">
        <v>2019</v>
      </c>
      <c r="B697" t="s">
        <v>53</v>
      </c>
      <c r="C697" t="s">
        <v>24</v>
      </c>
      <c r="D697">
        <v>799</v>
      </c>
      <c r="E697" s="1">
        <v>6210</v>
      </c>
      <c r="F697" s="2">
        <v>56592</v>
      </c>
    </row>
    <row r="698" spans="1:6" x14ac:dyDescent="0.35">
      <c r="A698">
        <v>2019</v>
      </c>
      <c r="B698" t="s">
        <v>53</v>
      </c>
      <c r="C698" t="s">
        <v>25</v>
      </c>
      <c r="D698" s="1">
        <v>1015</v>
      </c>
      <c r="E698" s="1">
        <v>17258</v>
      </c>
      <c r="F698" s="2">
        <v>66732</v>
      </c>
    </row>
    <row r="699" spans="1:6" x14ac:dyDescent="0.35">
      <c r="A699">
        <v>2019</v>
      </c>
      <c r="B699" t="s">
        <v>53</v>
      </c>
      <c r="C699" t="s">
        <v>26</v>
      </c>
      <c r="D699" s="1">
        <v>1664</v>
      </c>
      <c r="E699" s="1">
        <v>15847</v>
      </c>
      <c r="F699" s="2">
        <v>73213</v>
      </c>
    </row>
    <row r="700" spans="1:6" x14ac:dyDescent="0.35">
      <c r="A700">
        <v>2019</v>
      </c>
      <c r="B700" t="s">
        <v>53</v>
      </c>
      <c r="C700" t="s">
        <v>27</v>
      </c>
      <c r="D700" s="1">
        <v>1037</v>
      </c>
      <c r="E700" s="1">
        <v>12334</v>
      </c>
      <c r="F700" s="2">
        <v>97212</v>
      </c>
    </row>
    <row r="701" spans="1:6" x14ac:dyDescent="0.35">
      <c r="A701">
        <v>2019</v>
      </c>
      <c r="B701" t="s">
        <v>53</v>
      </c>
      <c r="C701" t="s">
        <v>28</v>
      </c>
      <c r="D701" s="1">
        <v>3724</v>
      </c>
      <c r="E701" s="1">
        <v>67578</v>
      </c>
      <c r="F701" s="2">
        <v>117433</v>
      </c>
    </row>
    <row r="702" spans="1:6" x14ac:dyDescent="0.35">
      <c r="A702">
        <v>2019</v>
      </c>
      <c r="B702" t="s">
        <v>53</v>
      </c>
      <c r="C702" t="s">
        <v>29</v>
      </c>
      <c r="D702" s="1">
        <v>1074</v>
      </c>
      <c r="E702" s="1">
        <v>11166</v>
      </c>
      <c r="F702" s="2">
        <v>57554</v>
      </c>
    </row>
    <row r="703" spans="1:6" x14ac:dyDescent="0.35">
      <c r="A703">
        <v>2019</v>
      </c>
      <c r="B703" t="s">
        <v>53</v>
      </c>
      <c r="C703" t="s">
        <v>30</v>
      </c>
      <c r="D703" s="1">
        <v>12812</v>
      </c>
      <c r="E703" s="1">
        <v>277408</v>
      </c>
      <c r="F703" s="2">
        <v>135959</v>
      </c>
    </row>
    <row r="704" spans="1:6" x14ac:dyDescent="0.35">
      <c r="A704">
        <v>2019</v>
      </c>
      <c r="B704" t="s">
        <v>53</v>
      </c>
      <c r="C704" t="s">
        <v>31</v>
      </c>
      <c r="D704" s="1">
        <v>5669</v>
      </c>
      <c r="E704" s="1">
        <v>75919</v>
      </c>
      <c r="F704" s="2">
        <v>87039</v>
      </c>
    </row>
    <row r="705" spans="1:6" x14ac:dyDescent="0.35">
      <c r="A705">
        <v>2019</v>
      </c>
      <c r="B705" t="s">
        <v>53</v>
      </c>
      <c r="C705" t="s">
        <v>32</v>
      </c>
      <c r="D705">
        <v>402</v>
      </c>
      <c r="E705" s="1">
        <v>6093</v>
      </c>
      <c r="F705" s="2">
        <v>71543</v>
      </c>
    </row>
    <row r="706" spans="1:6" x14ac:dyDescent="0.35">
      <c r="A706">
        <v>2019</v>
      </c>
      <c r="B706" t="s">
        <v>53</v>
      </c>
      <c r="C706" t="s">
        <v>33</v>
      </c>
      <c r="D706" s="1">
        <v>4915</v>
      </c>
      <c r="E706" s="1">
        <v>69330</v>
      </c>
      <c r="F706" s="2">
        <v>72613</v>
      </c>
    </row>
    <row r="707" spans="1:6" x14ac:dyDescent="0.35">
      <c r="A707">
        <v>2019</v>
      </c>
      <c r="B707" t="s">
        <v>53</v>
      </c>
      <c r="C707" t="s">
        <v>34</v>
      </c>
      <c r="D707" s="1">
        <v>1550</v>
      </c>
      <c r="E707" s="1">
        <v>19627</v>
      </c>
      <c r="F707" s="2">
        <v>60407</v>
      </c>
    </row>
    <row r="708" spans="1:6" x14ac:dyDescent="0.35">
      <c r="A708">
        <v>2019</v>
      </c>
      <c r="B708" t="s">
        <v>53</v>
      </c>
      <c r="C708" t="s">
        <v>35</v>
      </c>
      <c r="D708" s="1">
        <v>4135</v>
      </c>
      <c r="E708" s="1">
        <v>35053</v>
      </c>
      <c r="F708" s="2">
        <v>89633</v>
      </c>
    </row>
    <row r="709" spans="1:6" x14ac:dyDescent="0.35">
      <c r="A709">
        <v>2019</v>
      </c>
      <c r="B709" t="s">
        <v>53</v>
      </c>
      <c r="C709" t="s">
        <v>36</v>
      </c>
      <c r="D709" s="1">
        <v>5348</v>
      </c>
      <c r="E709" s="1">
        <v>87043</v>
      </c>
      <c r="F709" s="2">
        <v>94900</v>
      </c>
    </row>
    <row r="710" spans="1:6" x14ac:dyDescent="0.35">
      <c r="A710">
        <v>2019</v>
      </c>
      <c r="B710" t="s">
        <v>53</v>
      </c>
      <c r="C710" t="s">
        <v>37</v>
      </c>
      <c r="D710">
        <v>714</v>
      </c>
      <c r="E710" s="1">
        <v>5878</v>
      </c>
      <c r="F710" s="2">
        <v>76409</v>
      </c>
    </row>
    <row r="711" spans="1:6" x14ac:dyDescent="0.35">
      <c r="A711">
        <v>2019</v>
      </c>
      <c r="B711" t="s">
        <v>53</v>
      </c>
      <c r="C711" t="s">
        <v>38</v>
      </c>
      <c r="D711" s="1">
        <v>2883</v>
      </c>
      <c r="E711" s="1">
        <v>26869</v>
      </c>
      <c r="F711" s="2">
        <v>66032</v>
      </c>
    </row>
    <row r="712" spans="1:6" x14ac:dyDescent="0.35">
      <c r="A712">
        <v>2019</v>
      </c>
      <c r="B712" t="s">
        <v>53</v>
      </c>
      <c r="C712" t="s">
        <v>39</v>
      </c>
      <c r="D712">
        <v>589</v>
      </c>
      <c r="E712" s="1">
        <v>5500</v>
      </c>
      <c r="F712" s="2">
        <v>51535</v>
      </c>
    </row>
    <row r="713" spans="1:6" x14ac:dyDescent="0.35">
      <c r="A713">
        <v>2019</v>
      </c>
      <c r="B713" t="s">
        <v>53</v>
      </c>
      <c r="C713" t="s">
        <v>40</v>
      </c>
      <c r="D713" s="1">
        <v>3981</v>
      </c>
      <c r="E713" s="1">
        <v>45042</v>
      </c>
      <c r="F713" s="2">
        <v>75375</v>
      </c>
    </row>
    <row r="714" spans="1:6" x14ac:dyDescent="0.35">
      <c r="A714">
        <v>2019</v>
      </c>
      <c r="B714" t="s">
        <v>53</v>
      </c>
      <c r="C714" t="s">
        <v>41</v>
      </c>
      <c r="D714" s="1">
        <v>10627</v>
      </c>
      <c r="E714" s="1">
        <v>208591</v>
      </c>
      <c r="F714" s="2">
        <v>90857</v>
      </c>
    </row>
    <row r="715" spans="1:6" x14ac:dyDescent="0.35">
      <c r="A715">
        <v>2019</v>
      </c>
      <c r="B715" t="s">
        <v>53</v>
      </c>
      <c r="C715" t="s">
        <v>42</v>
      </c>
      <c r="D715" s="1">
        <v>2776</v>
      </c>
      <c r="E715" s="1">
        <v>38323</v>
      </c>
      <c r="F715" s="2">
        <v>84735</v>
      </c>
    </row>
    <row r="716" spans="1:6" x14ac:dyDescent="0.35">
      <c r="A716">
        <v>2019</v>
      </c>
      <c r="B716" t="s">
        <v>53</v>
      </c>
      <c r="C716" t="s">
        <v>43</v>
      </c>
      <c r="D716">
        <v>527</v>
      </c>
      <c r="E716" s="1">
        <v>4322</v>
      </c>
      <c r="F716" s="2">
        <v>62861</v>
      </c>
    </row>
    <row r="717" spans="1:6" x14ac:dyDescent="0.35">
      <c r="A717">
        <v>2019</v>
      </c>
      <c r="B717" t="s">
        <v>53</v>
      </c>
      <c r="C717" t="s">
        <v>44</v>
      </c>
      <c r="D717" s="1">
        <v>4600</v>
      </c>
      <c r="E717" s="1">
        <v>67714</v>
      </c>
      <c r="F717" s="2">
        <v>107966</v>
      </c>
    </row>
    <row r="718" spans="1:6" x14ac:dyDescent="0.35">
      <c r="A718">
        <v>2019</v>
      </c>
      <c r="B718" t="s">
        <v>53</v>
      </c>
      <c r="C718" t="s">
        <v>45</v>
      </c>
      <c r="D718" s="1">
        <v>5007</v>
      </c>
      <c r="E718" s="1">
        <v>143883</v>
      </c>
      <c r="F718" s="2">
        <v>207135</v>
      </c>
    </row>
    <row r="719" spans="1:6" x14ac:dyDescent="0.35">
      <c r="A719">
        <v>2019</v>
      </c>
      <c r="B719" t="s">
        <v>53</v>
      </c>
      <c r="C719" t="s">
        <v>46</v>
      </c>
      <c r="D719">
        <v>818</v>
      </c>
      <c r="E719" s="1">
        <v>8072</v>
      </c>
      <c r="F719" s="2">
        <v>53281</v>
      </c>
    </row>
    <row r="720" spans="1:6" x14ac:dyDescent="0.35">
      <c r="A720">
        <v>2019</v>
      </c>
      <c r="B720" t="s">
        <v>53</v>
      </c>
      <c r="C720" t="s">
        <v>47</v>
      </c>
      <c r="D720" s="1">
        <v>2335</v>
      </c>
      <c r="E720" s="1">
        <v>46993</v>
      </c>
      <c r="F720" s="2">
        <v>82512</v>
      </c>
    </row>
    <row r="721" spans="1:6" x14ac:dyDescent="0.35">
      <c r="A721">
        <v>2019</v>
      </c>
      <c r="B721" t="s">
        <v>53</v>
      </c>
      <c r="C721" t="s">
        <v>48</v>
      </c>
      <c r="D721">
        <v>417</v>
      </c>
      <c r="E721" s="1">
        <v>3424</v>
      </c>
      <c r="F721" s="2">
        <v>49035</v>
      </c>
    </row>
    <row r="722" spans="1:6" x14ac:dyDescent="0.35">
      <c r="A722">
        <v>2019</v>
      </c>
      <c r="B722" t="s">
        <v>56</v>
      </c>
      <c r="C722" t="s">
        <v>1</v>
      </c>
      <c r="D722" s="1">
        <v>13590</v>
      </c>
      <c r="E722" s="1">
        <v>95053</v>
      </c>
      <c r="F722" s="2">
        <v>71076</v>
      </c>
    </row>
    <row r="723" spans="1:6" x14ac:dyDescent="0.35">
      <c r="A723">
        <v>2019</v>
      </c>
      <c r="B723" t="s">
        <v>56</v>
      </c>
      <c r="C723" t="s">
        <v>2</v>
      </c>
      <c r="D723" s="1">
        <v>19357</v>
      </c>
      <c r="E723" s="1">
        <v>223263</v>
      </c>
      <c r="F723" s="2">
        <v>74627</v>
      </c>
    </row>
    <row r="724" spans="1:6" x14ac:dyDescent="0.35">
      <c r="A724">
        <v>2019</v>
      </c>
      <c r="B724" t="s">
        <v>56</v>
      </c>
      <c r="C724" t="s">
        <v>3</v>
      </c>
      <c r="D724" s="1">
        <v>8591</v>
      </c>
      <c r="E724" s="1">
        <v>51934</v>
      </c>
      <c r="F724" s="2">
        <v>60198</v>
      </c>
    </row>
    <row r="725" spans="1:6" x14ac:dyDescent="0.35">
      <c r="A725">
        <v>2019</v>
      </c>
      <c r="B725" t="s">
        <v>56</v>
      </c>
      <c r="C725" t="s">
        <v>4</v>
      </c>
      <c r="D725" s="1">
        <v>109980</v>
      </c>
      <c r="E725" s="1">
        <v>841829</v>
      </c>
      <c r="F725" s="2">
        <v>112757</v>
      </c>
    </row>
    <row r="726" spans="1:6" x14ac:dyDescent="0.35">
      <c r="A726">
        <v>2019</v>
      </c>
      <c r="B726" t="s">
        <v>56</v>
      </c>
      <c r="C726" t="s">
        <v>5</v>
      </c>
      <c r="D726" s="1">
        <v>24028</v>
      </c>
      <c r="E726" s="1">
        <v>167272</v>
      </c>
      <c r="F726" s="2">
        <v>88613</v>
      </c>
    </row>
    <row r="727" spans="1:6" x14ac:dyDescent="0.35">
      <c r="A727">
        <v>2019</v>
      </c>
      <c r="B727" t="s">
        <v>56</v>
      </c>
      <c r="C727" t="s">
        <v>6</v>
      </c>
      <c r="D727" s="1">
        <v>11028</v>
      </c>
      <c r="E727" s="1">
        <v>121869</v>
      </c>
      <c r="F727" s="2">
        <v>157629</v>
      </c>
    </row>
    <row r="728" spans="1:6" x14ac:dyDescent="0.35">
      <c r="A728">
        <v>2019</v>
      </c>
      <c r="B728" t="s">
        <v>56</v>
      </c>
      <c r="C728" t="s">
        <v>7</v>
      </c>
      <c r="D728" s="1">
        <v>2907</v>
      </c>
      <c r="E728" s="1">
        <v>48162</v>
      </c>
      <c r="F728" s="2">
        <v>97426</v>
      </c>
    </row>
    <row r="729" spans="1:6" x14ac:dyDescent="0.35">
      <c r="A729">
        <v>2019</v>
      </c>
      <c r="B729" t="s">
        <v>56</v>
      </c>
      <c r="C729" t="s">
        <v>8</v>
      </c>
      <c r="D729" s="1">
        <v>76648</v>
      </c>
      <c r="E729" s="1">
        <v>585959</v>
      </c>
      <c r="F729" s="2">
        <v>77025</v>
      </c>
    </row>
    <row r="730" spans="1:6" x14ac:dyDescent="0.35">
      <c r="A730">
        <v>2019</v>
      </c>
      <c r="B730" t="s">
        <v>56</v>
      </c>
      <c r="C730" t="s">
        <v>9</v>
      </c>
      <c r="D730" s="1">
        <v>26961</v>
      </c>
      <c r="E730" s="1">
        <v>242468</v>
      </c>
      <c r="F730" s="2">
        <v>86701</v>
      </c>
    </row>
    <row r="731" spans="1:6" x14ac:dyDescent="0.35">
      <c r="A731">
        <v>2019</v>
      </c>
      <c r="B731" t="s">
        <v>56</v>
      </c>
      <c r="C731" t="s">
        <v>10</v>
      </c>
      <c r="D731" s="1">
        <v>5859</v>
      </c>
      <c r="E731" s="1">
        <v>33273</v>
      </c>
      <c r="F731" s="2">
        <v>59504</v>
      </c>
    </row>
    <row r="732" spans="1:6" x14ac:dyDescent="0.35">
      <c r="A732">
        <v>2019</v>
      </c>
      <c r="B732" t="s">
        <v>56</v>
      </c>
      <c r="C732" t="s">
        <v>11</v>
      </c>
      <c r="D732" s="1">
        <v>32792</v>
      </c>
      <c r="E732" s="1">
        <v>381941</v>
      </c>
      <c r="F732" s="2">
        <v>113091</v>
      </c>
    </row>
    <row r="733" spans="1:6" x14ac:dyDescent="0.35">
      <c r="A733">
        <v>2019</v>
      </c>
      <c r="B733" t="s">
        <v>56</v>
      </c>
      <c r="C733" t="s">
        <v>12</v>
      </c>
      <c r="D733" s="1">
        <v>16940</v>
      </c>
      <c r="E733" s="1">
        <v>135547</v>
      </c>
      <c r="F733" s="2">
        <v>67469</v>
      </c>
    </row>
    <row r="734" spans="1:6" x14ac:dyDescent="0.35">
      <c r="A734">
        <v>2019</v>
      </c>
      <c r="B734" t="s">
        <v>56</v>
      </c>
      <c r="C734" t="s">
        <v>13</v>
      </c>
      <c r="D734" s="1">
        <v>10414</v>
      </c>
      <c r="E734" s="1">
        <v>110010</v>
      </c>
      <c r="F734" s="2">
        <v>76212</v>
      </c>
    </row>
    <row r="735" spans="1:6" x14ac:dyDescent="0.35">
      <c r="A735">
        <v>2019</v>
      </c>
      <c r="B735" t="s">
        <v>56</v>
      </c>
      <c r="C735" t="s">
        <v>14</v>
      </c>
      <c r="D735" s="1">
        <v>8744</v>
      </c>
      <c r="E735" s="1">
        <v>74336</v>
      </c>
      <c r="F735" s="2">
        <v>68950</v>
      </c>
    </row>
    <row r="736" spans="1:6" x14ac:dyDescent="0.35">
      <c r="A736">
        <v>2019</v>
      </c>
      <c r="B736" t="s">
        <v>56</v>
      </c>
      <c r="C736" t="s">
        <v>15</v>
      </c>
      <c r="D736" s="1">
        <v>11201</v>
      </c>
      <c r="E736" s="1">
        <v>93556</v>
      </c>
      <c r="F736" s="2">
        <v>69885</v>
      </c>
    </row>
    <row r="737" spans="1:6" x14ac:dyDescent="0.35">
      <c r="A737">
        <v>2019</v>
      </c>
      <c r="B737" t="s">
        <v>56</v>
      </c>
      <c r="C737" t="s">
        <v>16</v>
      </c>
      <c r="D737" s="1">
        <v>13852</v>
      </c>
      <c r="E737" s="1">
        <v>84791</v>
      </c>
      <c r="F737" s="2">
        <v>63590</v>
      </c>
    </row>
    <row r="738" spans="1:6" x14ac:dyDescent="0.35">
      <c r="A738">
        <v>2019</v>
      </c>
      <c r="B738" t="s">
        <v>56</v>
      </c>
      <c r="C738" t="s">
        <v>17</v>
      </c>
      <c r="D738" s="1">
        <v>3854</v>
      </c>
      <c r="E738" s="1">
        <v>30481</v>
      </c>
      <c r="F738" s="2">
        <v>70030</v>
      </c>
    </row>
    <row r="739" spans="1:6" x14ac:dyDescent="0.35">
      <c r="A739">
        <v>2019</v>
      </c>
      <c r="B739" t="s">
        <v>56</v>
      </c>
      <c r="C739" t="s">
        <v>18</v>
      </c>
      <c r="D739" s="1">
        <v>15512</v>
      </c>
      <c r="E739" s="1">
        <v>135216</v>
      </c>
      <c r="F739" s="2">
        <v>98024</v>
      </c>
    </row>
    <row r="740" spans="1:6" x14ac:dyDescent="0.35">
      <c r="A740">
        <v>2019</v>
      </c>
      <c r="B740" t="s">
        <v>56</v>
      </c>
      <c r="C740" t="s">
        <v>19</v>
      </c>
      <c r="D740" s="1">
        <v>17883</v>
      </c>
      <c r="E740" s="1">
        <v>218858</v>
      </c>
      <c r="F740" s="2">
        <v>147565</v>
      </c>
    </row>
    <row r="741" spans="1:6" x14ac:dyDescent="0.35">
      <c r="A741">
        <v>2019</v>
      </c>
      <c r="B741" t="s">
        <v>56</v>
      </c>
      <c r="C741" t="s">
        <v>20</v>
      </c>
      <c r="D741" s="1">
        <v>19641</v>
      </c>
      <c r="E741" s="1">
        <v>208812</v>
      </c>
      <c r="F741" s="2">
        <v>73691</v>
      </c>
    </row>
    <row r="742" spans="1:6" x14ac:dyDescent="0.35">
      <c r="A742">
        <v>2019</v>
      </c>
      <c r="B742" t="s">
        <v>56</v>
      </c>
      <c r="C742" t="s">
        <v>21</v>
      </c>
      <c r="D742" s="1">
        <v>15855</v>
      </c>
      <c r="E742" s="1">
        <v>182914</v>
      </c>
      <c r="F742" s="2">
        <v>97673</v>
      </c>
    </row>
    <row r="743" spans="1:6" x14ac:dyDescent="0.35">
      <c r="A743">
        <v>2019</v>
      </c>
      <c r="B743" t="s">
        <v>56</v>
      </c>
      <c r="C743" t="s">
        <v>22</v>
      </c>
      <c r="D743" s="1">
        <v>7944</v>
      </c>
      <c r="E743" s="1">
        <v>43109</v>
      </c>
      <c r="F743" s="2">
        <v>54672</v>
      </c>
    </row>
    <row r="744" spans="1:6" x14ac:dyDescent="0.35">
      <c r="A744">
        <v>2019</v>
      </c>
      <c r="B744" t="s">
        <v>56</v>
      </c>
      <c r="C744" t="s">
        <v>23</v>
      </c>
      <c r="D744" s="1">
        <v>17951</v>
      </c>
      <c r="E744" s="1">
        <v>166025</v>
      </c>
      <c r="F744" s="2">
        <v>75387</v>
      </c>
    </row>
    <row r="745" spans="1:6" x14ac:dyDescent="0.35">
      <c r="A745">
        <v>2019</v>
      </c>
      <c r="B745" t="s">
        <v>56</v>
      </c>
      <c r="C745" t="s">
        <v>24</v>
      </c>
      <c r="D745" s="1">
        <v>4314</v>
      </c>
      <c r="E745" s="1">
        <v>22199</v>
      </c>
      <c r="F745" s="2">
        <v>60907</v>
      </c>
    </row>
    <row r="746" spans="1:6" x14ac:dyDescent="0.35">
      <c r="A746">
        <v>2019</v>
      </c>
      <c r="B746" t="s">
        <v>56</v>
      </c>
      <c r="C746" t="s">
        <v>25</v>
      </c>
      <c r="D746" s="1">
        <v>6842</v>
      </c>
      <c r="E746" s="1">
        <v>67425</v>
      </c>
      <c r="F746" s="2">
        <v>69072</v>
      </c>
    </row>
    <row r="747" spans="1:6" x14ac:dyDescent="0.35">
      <c r="A747">
        <v>2019</v>
      </c>
      <c r="B747" t="s">
        <v>56</v>
      </c>
      <c r="C747" t="s">
        <v>26</v>
      </c>
      <c r="D747" s="1">
        <v>9324</v>
      </c>
      <c r="E747" s="1">
        <v>64932</v>
      </c>
      <c r="F747" s="2">
        <v>70204</v>
      </c>
    </row>
    <row r="748" spans="1:6" x14ac:dyDescent="0.35">
      <c r="A748">
        <v>2019</v>
      </c>
      <c r="B748" t="s">
        <v>56</v>
      </c>
      <c r="C748" t="s">
        <v>27</v>
      </c>
      <c r="D748" s="1">
        <v>3881</v>
      </c>
      <c r="E748" s="1">
        <v>33418</v>
      </c>
      <c r="F748" s="2">
        <v>100104</v>
      </c>
    </row>
    <row r="749" spans="1:6" x14ac:dyDescent="0.35">
      <c r="A749">
        <v>2019</v>
      </c>
      <c r="B749" t="s">
        <v>56</v>
      </c>
      <c r="C749" t="s">
        <v>28</v>
      </c>
      <c r="D749" s="1">
        <v>20037</v>
      </c>
      <c r="E749" s="1">
        <v>243892</v>
      </c>
      <c r="F749" s="2">
        <v>117277</v>
      </c>
    </row>
    <row r="750" spans="1:6" x14ac:dyDescent="0.35">
      <c r="A750">
        <v>2019</v>
      </c>
      <c r="B750" t="s">
        <v>56</v>
      </c>
      <c r="C750" t="s">
        <v>29</v>
      </c>
      <c r="D750" s="1">
        <v>5460</v>
      </c>
      <c r="E750" s="1">
        <v>33799</v>
      </c>
      <c r="F750" s="2">
        <v>57768</v>
      </c>
    </row>
    <row r="751" spans="1:6" x14ac:dyDescent="0.35">
      <c r="A751">
        <v>2019</v>
      </c>
      <c r="B751" t="s">
        <v>56</v>
      </c>
      <c r="C751" t="s">
        <v>30</v>
      </c>
      <c r="D751" s="1">
        <v>63310</v>
      </c>
      <c r="E751" s="1">
        <v>720818</v>
      </c>
      <c r="F751" s="2">
        <v>191494</v>
      </c>
    </row>
    <row r="752" spans="1:6" x14ac:dyDescent="0.35">
      <c r="A752">
        <v>2019</v>
      </c>
      <c r="B752" t="s">
        <v>56</v>
      </c>
      <c r="C752" t="s">
        <v>31</v>
      </c>
      <c r="D752" s="1">
        <v>28672</v>
      </c>
      <c r="E752" s="1">
        <v>245903</v>
      </c>
      <c r="F752" s="2">
        <v>89886</v>
      </c>
    </row>
    <row r="753" spans="1:6" x14ac:dyDescent="0.35">
      <c r="A753">
        <v>2019</v>
      </c>
      <c r="B753" t="s">
        <v>56</v>
      </c>
      <c r="C753" t="s">
        <v>32</v>
      </c>
      <c r="D753" s="1">
        <v>2985</v>
      </c>
      <c r="E753" s="1">
        <v>23264</v>
      </c>
      <c r="F753" s="2">
        <v>65784</v>
      </c>
    </row>
    <row r="754" spans="1:6" x14ac:dyDescent="0.35">
      <c r="A754">
        <v>2019</v>
      </c>
      <c r="B754" t="s">
        <v>56</v>
      </c>
      <c r="C754" t="s">
        <v>33</v>
      </c>
      <c r="D754" s="1">
        <v>29119</v>
      </c>
      <c r="E754" s="1">
        <v>292556</v>
      </c>
      <c r="F754" s="2">
        <v>75683</v>
      </c>
    </row>
    <row r="755" spans="1:6" x14ac:dyDescent="0.35">
      <c r="A755">
        <v>2019</v>
      </c>
      <c r="B755" t="s">
        <v>56</v>
      </c>
      <c r="C755" t="s">
        <v>34</v>
      </c>
      <c r="D755" s="1">
        <v>11672</v>
      </c>
      <c r="E755" s="1">
        <v>77324</v>
      </c>
      <c r="F755" s="2">
        <v>59814</v>
      </c>
    </row>
    <row r="756" spans="1:6" x14ac:dyDescent="0.35">
      <c r="A756">
        <v>2019</v>
      </c>
      <c r="B756" t="s">
        <v>56</v>
      </c>
      <c r="C756" t="s">
        <v>35</v>
      </c>
      <c r="D756" s="1">
        <v>13190</v>
      </c>
      <c r="E756" s="1">
        <v>85425</v>
      </c>
      <c r="F756" s="2">
        <v>73291</v>
      </c>
    </row>
    <row r="757" spans="1:6" x14ac:dyDescent="0.35">
      <c r="A757">
        <v>2019</v>
      </c>
      <c r="B757" t="s">
        <v>56</v>
      </c>
      <c r="C757" t="s">
        <v>36</v>
      </c>
      <c r="D757" s="1">
        <v>29264</v>
      </c>
      <c r="E757" s="1">
        <v>329745</v>
      </c>
      <c r="F757" s="2">
        <v>90778</v>
      </c>
    </row>
    <row r="758" spans="1:6" x14ac:dyDescent="0.35">
      <c r="A758">
        <v>2019</v>
      </c>
      <c r="B758" t="s">
        <v>56</v>
      </c>
      <c r="C758" t="s">
        <v>37</v>
      </c>
      <c r="D758" s="1">
        <v>2934</v>
      </c>
      <c r="E758" s="1">
        <v>32223</v>
      </c>
      <c r="F758" s="2">
        <v>91537</v>
      </c>
    </row>
    <row r="759" spans="1:6" x14ac:dyDescent="0.35">
      <c r="A759">
        <v>2019</v>
      </c>
      <c r="B759" t="s">
        <v>56</v>
      </c>
      <c r="C759" t="s">
        <v>38</v>
      </c>
      <c r="D759" s="1">
        <v>14196</v>
      </c>
      <c r="E759" s="1">
        <v>101755</v>
      </c>
      <c r="F759" s="2">
        <v>64481</v>
      </c>
    </row>
    <row r="760" spans="1:6" x14ac:dyDescent="0.35">
      <c r="A760">
        <v>2019</v>
      </c>
      <c r="B760" t="s">
        <v>56</v>
      </c>
      <c r="C760" t="s">
        <v>39</v>
      </c>
      <c r="D760" s="1">
        <v>3315</v>
      </c>
      <c r="E760" s="1">
        <v>28483</v>
      </c>
      <c r="F760" s="2">
        <v>63499</v>
      </c>
    </row>
    <row r="761" spans="1:6" x14ac:dyDescent="0.35">
      <c r="A761">
        <v>2019</v>
      </c>
      <c r="B761" t="s">
        <v>56</v>
      </c>
      <c r="C761" t="s">
        <v>40</v>
      </c>
      <c r="D761" s="1">
        <v>16270</v>
      </c>
      <c r="E761" s="1">
        <v>157388</v>
      </c>
      <c r="F761" s="2">
        <v>77805</v>
      </c>
    </row>
    <row r="762" spans="1:6" x14ac:dyDescent="0.35">
      <c r="A762">
        <v>2019</v>
      </c>
      <c r="B762" t="s">
        <v>56</v>
      </c>
      <c r="C762" t="s">
        <v>41</v>
      </c>
      <c r="D762" s="1">
        <v>76169</v>
      </c>
      <c r="E762" s="1">
        <v>777574</v>
      </c>
      <c r="F762" s="2">
        <v>86718</v>
      </c>
    </row>
    <row r="763" spans="1:6" x14ac:dyDescent="0.35">
      <c r="A763">
        <v>2019</v>
      </c>
      <c r="B763" t="s">
        <v>56</v>
      </c>
      <c r="C763" t="s">
        <v>42</v>
      </c>
      <c r="D763" s="1">
        <v>11885</v>
      </c>
      <c r="E763" s="1">
        <v>90007</v>
      </c>
      <c r="F763" s="2">
        <v>70967</v>
      </c>
    </row>
    <row r="764" spans="1:6" x14ac:dyDescent="0.35">
      <c r="A764">
        <v>2019</v>
      </c>
      <c r="B764" t="s">
        <v>56</v>
      </c>
      <c r="C764" t="s">
        <v>43</v>
      </c>
      <c r="D764" s="1">
        <v>1709</v>
      </c>
      <c r="E764" s="1">
        <v>11948</v>
      </c>
      <c r="F764" s="2">
        <v>74642</v>
      </c>
    </row>
    <row r="765" spans="1:6" x14ac:dyDescent="0.35">
      <c r="A765">
        <v>2019</v>
      </c>
      <c r="B765" t="s">
        <v>56</v>
      </c>
      <c r="C765" t="s">
        <v>44</v>
      </c>
      <c r="D765" s="1">
        <v>22249</v>
      </c>
      <c r="E765" s="1">
        <v>198459</v>
      </c>
      <c r="F765" s="2">
        <v>88029</v>
      </c>
    </row>
    <row r="766" spans="1:6" x14ac:dyDescent="0.35">
      <c r="A766">
        <v>2019</v>
      </c>
      <c r="B766" t="s">
        <v>56</v>
      </c>
      <c r="C766" t="s">
        <v>45</v>
      </c>
      <c r="D766" s="1">
        <v>17624</v>
      </c>
      <c r="E766" s="1">
        <v>150178</v>
      </c>
      <c r="F766" s="2">
        <v>85242</v>
      </c>
    </row>
    <row r="767" spans="1:6" x14ac:dyDescent="0.35">
      <c r="A767">
        <v>2019</v>
      </c>
      <c r="B767" t="s">
        <v>56</v>
      </c>
      <c r="C767" t="s">
        <v>46</v>
      </c>
      <c r="D767" s="1">
        <v>4003</v>
      </c>
      <c r="E767" s="1">
        <v>24569</v>
      </c>
      <c r="F767" s="2">
        <v>54528</v>
      </c>
    </row>
    <row r="768" spans="1:6" x14ac:dyDescent="0.35">
      <c r="A768">
        <v>2019</v>
      </c>
      <c r="B768" t="s">
        <v>56</v>
      </c>
      <c r="C768" t="s">
        <v>47</v>
      </c>
      <c r="D768" s="1">
        <v>14066</v>
      </c>
      <c r="E768" s="1">
        <v>150327</v>
      </c>
      <c r="F768" s="2">
        <v>74040</v>
      </c>
    </row>
    <row r="769" spans="1:6" x14ac:dyDescent="0.35">
      <c r="A769">
        <v>2019</v>
      </c>
      <c r="B769" t="s">
        <v>56</v>
      </c>
      <c r="C769" t="s">
        <v>48</v>
      </c>
      <c r="D769" s="1">
        <v>2306</v>
      </c>
      <c r="E769" s="1">
        <v>11180</v>
      </c>
      <c r="F769" s="2">
        <v>60849</v>
      </c>
    </row>
    <row r="770" spans="1:6" x14ac:dyDescent="0.35">
      <c r="A770">
        <v>2019</v>
      </c>
      <c r="B770" t="s">
        <v>57</v>
      </c>
      <c r="C770" t="s">
        <v>1</v>
      </c>
      <c r="D770" s="1">
        <v>22186</v>
      </c>
      <c r="E770" s="1">
        <v>251073</v>
      </c>
      <c r="F770" s="2">
        <v>57061</v>
      </c>
    </row>
    <row r="771" spans="1:6" x14ac:dyDescent="0.35">
      <c r="A771">
        <v>2019</v>
      </c>
      <c r="B771" t="s">
        <v>57</v>
      </c>
      <c r="C771" t="s">
        <v>2</v>
      </c>
      <c r="D771" s="1">
        <v>38940</v>
      </c>
      <c r="E771" s="1">
        <v>445648</v>
      </c>
      <c r="F771" s="2">
        <v>58892</v>
      </c>
    </row>
    <row r="772" spans="1:6" x14ac:dyDescent="0.35">
      <c r="A772">
        <v>2019</v>
      </c>
      <c r="B772" t="s">
        <v>57</v>
      </c>
      <c r="C772" t="s">
        <v>3</v>
      </c>
      <c r="D772" s="1">
        <v>14911</v>
      </c>
      <c r="E772" s="1">
        <v>145841</v>
      </c>
      <c r="F772" s="2">
        <v>63354</v>
      </c>
    </row>
    <row r="773" spans="1:6" x14ac:dyDescent="0.35">
      <c r="A773">
        <v>2019</v>
      </c>
      <c r="B773" t="s">
        <v>57</v>
      </c>
      <c r="C773" t="s">
        <v>4</v>
      </c>
      <c r="D773" s="1">
        <v>215691</v>
      </c>
      <c r="E773" s="1">
        <v>2723437</v>
      </c>
      <c r="F773" s="2">
        <v>95348</v>
      </c>
    </row>
    <row r="774" spans="1:6" x14ac:dyDescent="0.35">
      <c r="A774">
        <v>2019</v>
      </c>
      <c r="B774" t="s">
        <v>57</v>
      </c>
      <c r="C774" t="s">
        <v>5</v>
      </c>
      <c r="D774" s="1">
        <v>55003</v>
      </c>
      <c r="E774" s="1">
        <v>439613</v>
      </c>
      <c r="F774" s="2">
        <v>86477</v>
      </c>
    </row>
    <row r="775" spans="1:6" x14ac:dyDescent="0.35">
      <c r="A775">
        <v>2019</v>
      </c>
      <c r="B775" t="s">
        <v>57</v>
      </c>
      <c r="C775" t="s">
        <v>6</v>
      </c>
      <c r="D775" s="1">
        <v>23755</v>
      </c>
      <c r="E775" s="1">
        <v>218815</v>
      </c>
      <c r="F775" s="2">
        <v>92139</v>
      </c>
    </row>
    <row r="776" spans="1:6" x14ac:dyDescent="0.35">
      <c r="A776">
        <v>2019</v>
      </c>
      <c r="B776" t="s">
        <v>57</v>
      </c>
      <c r="C776" t="s">
        <v>7</v>
      </c>
      <c r="D776" s="1">
        <v>9421</v>
      </c>
      <c r="E776" s="1">
        <v>63844</v>
      </c>
      <c r="F776" s="2">
        <v>82658</v>
      </c>
    </row>
    <row r="777" spans="1:6" x14ac:dyDescent="0.35">
      <c r="A777">
        <v>2019</v>
      </c>
      <c r="B777" t="s">
        <v>57</v>
      </c>
      <c r="C777" t="s">
        <v>8</v>
      </c>
      <c r="D777" s="1">
        <v>170397</v>
      </c>
      <c r="E777" s="1">
        <v>1391050</v>
      </c>
      <c r="F777" s="2">
        <v>63740</v>
      </c>
    </row>
    <row r="778" spans="1:6" x14ac:dyDescent="0.35">
      <c r="A778">
        <v>2019</v>
      </c>
      <c r="B778" t="s">
        <v>57</v>
      </c>
      <c r="C778" t="s">
        <v>9</v>
      </c>
      <c r="D778" s="1">
        <v>56304</v>
      </c>
      <c r="E778" s="1">
        <v>717238</v>
      </c>
      <c r="F778" s="2">
        <v>71861</v>
      </c>
    </row>
    <row r="779" spans="1:6" x14ac:dyDescent="0.35">
      <c r="A779">
        <v>2019</v>
      </c>
      <c r="B779" t="s">
        <v>57</v>
      </c>
      <c r="C779" t="s">
        <v>10</v>
      </c>
      <c r="D779" s="1">
        <v>11359</v>
      </c>
      <c r="E779" s="1">
        <v>94181</v>
      </c>
      <c r="F779" s="2">
        <v>55072</v>
      </c>
    </row>
    <row r="780" spans="1:6" x14ac:dyDescent="0.35">
      <c r="A780">
        <v>2019</v>
      </c>
      <c r="B780" t="s">
        <v>57</v>
      </c>
      <c r="C780" t="s">
        <v>11</v>
      </c>
      <c r="D780" s="1">
        <v>75870</v>
      </c>
      <c r="E780" s="1">
        <v>948055</v>
      </c>
      <c r="F780" s="2">
        <v>78228</v>
      </c>
    </row>
    <row r="781" spans="1:6" x14ac:dyDescent="0.35">
      <c r="A781">
        <v>2019</v>
      </c>
      <c r="B781" t="s">
        <v>57</v>
      </c>
      <c r="C781" t="s">
        <v>12</v>
      </c>
      <c r="D781" s="1">
        <v>30165</v>
      </c>
      <c r="E781" s="1">
        <v>346667</v>
      </c>
      <c r="F781" s="2">
        <v>53817</v>
      </c>
    </row>
    <row r="782" spans="1:6" x14ac:dyDescent="0.35">
      <c r="A782">
        <v>2019</v>
      </c>
      <c r="B782" t="s">
        <v>57</v>
      </c>
      <c r="C782" t="s">
        <v>13</v>
      </c>
      <c r="D782" s="1">
        <v>16421</v>
      </c>
      <c r="E782" s="1">
        <v>139337</v>
      </c>
      <c r="F782" s="2">
        <v>56755</v>
      </c>
    </row>
    <row r="783" spans="1:6" x14ac:dyDescent="0.35">
      <c r="A783">
        <v>2019</v>
      </c>
      <c r="B783" t="s">
        <v>57</v>
      </c>
      <c r="C783" t="s">
        <v>14</v>
      </c>
      <c r="D783" s="1">
        <v>16598</v>
      </c>
      <c r="E783" s="1">
        <v>179211</v>
      </c>
      <c r="F783" s="2">
        <v>64554</v>
      </c>
    </row>
    <row r="784" spans="1:6" x14ac:dyDescent="0.35">
      <c r="A784">
        <v>2019</v>
      </c>
      <c r="B784" t="s">
        <v>57</v>
      </c>
      <c r="C784" t="s">
        <v>15</v>
      </c>
      <c r="D784" s="1">
        <v>20866</v>
      </c>
      <c r="E784" s="1">
        <v>216049</v>
      </c>
      <c r="F784" s="2">
        <v>52511</v>
      </c>
    </row>
    <row r="785" spans="1:6" x14ac:dyDescent="0.35">
      <c r="A785">
        <v>2019</v>
      </c>
      <c r="B785" t="s">
        <v>57</v>
      </c>
      <c r="C785" t="s">
        <v>16</v>
      </c>
      <c r="D785" s="1">
        <v>25304</v>
      </c>
      <c r="E785" s="1">
        <v>216009</v>
      </c>
      <c r="F785" s="2">
        <v>57624</v>
      </c>
    </row>
    <row r="786" spans="1:6" x14ac:dyDescent="0.35">
      <c r="A786">
        <v>2019</v>
      </c>
      <c r="B786" t="s">
        <v>57</v>
      </c>
      <c r="C786" t="s">
        <v>17</v>
      </c>
      <c r="D786" s="1">
        <v>10504</v>
      </c>
      <c r="E786" s="1">
        <v>69931</v>
      </c>
      <c r="F786" s="2">
        <v>60893</v>
      </c>
    </row>
    <row r="787" spans="1:6" x14ac:dyDescent="0.35">
      <c r="A787">
        <v>2019</v>
      </c>
      <c r="B787" t="s">
        <v>57</v>
      </c>
      <c r="C787" t="s">
        <v>18</v>
      </c>
      <c r="D787" s="1">
        <v>44172</v>
      </c>
      <c r="E787" s="1">
        <v>461724</v>
      </c>
      <c r="F787" s="2">
        <v>82573</v>
      </c>
    </row>
    <row r="788" spans="1:6" x14ac:dyDescent="0.35">
      <c r="A788">
        <v>2019</v>
      </c>
      <c r="B788" t="s">
        <v>57</v>
      </c>
      <c r="C788" t="s">
        <v>19</v>
      </c>
      <c r="D788" s="1">
        <v>47892</v>
      </c>
      <c r="E788" s="1">
        <v>605822</v>
      </c>
      <c r="F788" s="2">
        <v>113872</v>
      </c>
    </row>
    <row r="789" spans="1:6" x14ac:dyDescent="0.35">
      <c r="A789">
        <v>2019</v>
      </c>
      <c r="B789" t="s">
        <v>57</v>
      </c>
      <c r="C789" t="s">
        <v>20</v>
      </c>
      <c r="D789" s="1">
        <v>44483</v>
      </c>
      <c r="E789" s="1">
        <v>655188</v>
      </c>
      <c r="F789" s="2">
        <v>70805</v>
      </c>
    </row>
    <row r="790" spans="1:6" x14ac:dyDescent="0.35">
      <c r="A790">
        <v>2019</v>
      </c>
      <c r="B790" t="s">
        <v>57</v>
      </c>
      <c r="C790" t="s">
        <v>21</v>
      </c>
      <c r="D790" s="1">
        <v>32903</v>
      </c>
      <c r="E790" s="1">
        <v>383591</v>
      </c>
      <c r="F790" s="2">
        <v>85736</v>
      </c>
    </row>
    <row r="791" spans="1:6" x14ac:dyDescent="0.35">
      <c r="A791">
        <v>2019</v>
      </c>
      <c r="B791" t="s">
        <v>57</v>
      </c>
      <c r="C791" t="s">
        <v>22</v>
      </c>
      <c r="D791" s="1">
        <v>12421</v>
      </c>
      <c r="E791" s="1">
        <v>108490</v>
      </c>
      <c r="F791" s="2">
        <v>43023</v>
      </c>
    </row>
    <row r="792" spans="1:6" x14ac:dyDescent="0.35">
      <c r="A792">
        <v>2019</v>
      </c>
      <c r="B792" t="s">
        <v>57</v>
      </c>
      <c r="C792" t="s">
        <v>23</v>
      </c>
      <c r="D792" s="1">
        <v>34349</v>
      </c>
      <c r="E792" s="1">
        <v>382484</v>
      </c>
      <c r="F792" s="2">
        <v>68700</v>
      </c>
    </row>
    <row r="793" spans="1:6" x14ac:dyDescent="0.35">
      <c r="A793">
        <v>2019</v>
      </c>
      <c r="B793" t="s">
        <v>57</v>
      </c>
      <c r="C793" t="s">
        <v>24</v>
      </c>
      <c r="D793" s="1">
        <v>9482</v>
      </c>
      <c r="E793" s="1">
        <v>43417</v>
      </c>
      <c r="F793" s="2">
        <v>54553</v>
      </c>
    </row>
    <row r="794" spans="1:6" x14ac:dyDescent="0.35">
      <c r="A794">
        <v>2019</v>
      </c>
      <c r="B794" t="s">
        <v>57</v>
      </c>
      <c r="C794" t="s">
        <v>25</v>
      </c>
      <c r="D794" s="1">
        <v>11737</v>
      </c>
      <c r="E794" s="1">
        <v>120560</v>
      </c>
      <c r="F794" s="2">
        <v>60603</v>
      </c>
    </row>
    <row r="795" spans="1:6" x14ac:dyDescent="0.35">
      <c r="A795">
        <v>2019</v>
      </c>
      <c r="B795" t="s">
        <v>57</v>
      </c>
      <c r="C795" t="s">
        <v>26</v>
      </c>
      <c r="D795" s="1">
        <v>20106</v>
      </c>
      <c r="E795" s="1">
        <v>196204</v>
      </c>
      <c r="F795" s="2">
        <v>62008</v>
      </c>
    </row>
    <row r="796" spans="1:6" x14ac:dyDescent="0.35">
      <c r="A796">
        <v>2019</v>
      </c>
      <c r="B796" t="s">
        <v>57</v>
      </c>
      <c r="C796" t="s">
        <v>27</v>
      </c>
      <c r="D796" s="1">
        <v>12808</v>
      </c>
      <c r="E796" s="1">
        <v>83513</v>
      </c>
      <c r="F796" s="2">
        <v>80647</v>
      </c>
    </row>
    <row r="797" spans="1:6" x14ac:dyDescent="0.35">
      <c r="A797">
        <v>2019</v>
      </c>
      <c r="B797" t="s">
        <v>57</v>
      </c>
      <c r="C797" t="s">
        <v>28</v>
      </c>
      <c r="D797" s="1">
        <v>52040</v>
      </c>
      <c r="E797" s="1">
        <v>677810</v>
      </c>
      <c r="F797" s="2">
        <v>94022</v>
      </c>
    </row>
    <row r="798" spans="1:6" x14ac:dyDescent="0.35">
      <c r="A798">
        <v>2019</v>
      </c>
      <c r="B798" t="s">
        <v>57</v>
      </c>
      <c r="C798" t="s">
        <v>29</v>
      </c>
      <c r="D798" s="1">
        <v>11347</v>
      </c>
      <c r="E798" s="1">
        <v>111478</v>
      </c>
      <c r="F798" s="2">
        <v>64156</v>
      </c>
    </row>
    <row r="799" spans="1:6" x14ac:dyDescent="0.35">
      <c r="A799">
        <v>2019</v>
      </c>
      <c r="B799" t="s">
        <v>57</v>
      </c>
      <c r="C799" t="s">
        <v>30</v>
      </c>
      <c r="D799" s="1">
        <v>112890</v>
      </c>
      <c r="E799" s="1">
        <v>1368950</v>
      </c>
      <c r="F799" s="2">
        <v>99615</v>
      </c>
    </row>
    <row r="800" spans="1:6" x14ac:dyDescent="0.35">
      <c r="A800">
        <v>2019</v>
      </c>
      <c r="B800" t="s">
        <v>57</v>
      </c>
      <c r="C800" t="s">
        <v>31</v>
      </c>
      <c r="D800" s="1">
        <v>61321</v>
      </c>
      <c r="E800" s="1">
        <v>649747</v>
      </c>
      <c r="F800" s="2">
        <v>67705</v>
      </c>
    </row>
    <row r="801" spans="1:6" x14ac:dyDescent="0.35">
      <c r="A801">
        <v>2019</v>
      </c>
      <c r="B801" t="s">
        <v>57</v>
      </c>
      <c r="C801" t="s">
        <v>32</v>
      </c>
      <c r="D801" s="1">
        <v>5198</v>
      </c>
      <c r="E801" s="1">
        <v>32856</v>
      </c>
      <c r="F801" s="2">
        <v>63897</v>
      </c>
    </row>
    <row r="802" spans="1:6" x14ac:dyDescent="0.35">
      <c r="A802">
        <v>2019</v>
      </c>
      <c r="B802" t="s">
        <v>57</v>
      </c>
      <c r="C802" t="s">
        <v>33</v>
      </c>
      <c r="D802" s="1">
        <v>54330</v>
      </c>
      <c r="E802" s="1">
        <v>734963</v>
      </c>
      <c r="F802" s="2">
        <v>66752</v>
      </c>
    </row>
    <row r="803" spans="1:6" x14ac:dyDescent="0.35">
      <c r="A803">
        <v>2019</v>
      </c>
      <c r="B803" t="s">
        <v>57</v>
      </c>
      <c r="C803" t="s">
        <v>34</v>
      </c>
      <c r="D803" s="1">
        <v>21148</v>
      </c>
      <c r="E803" s="1">
        <v>194601</v>
      </c>
      <c r="F803" s="2">
        <v>54841</v>
      </c>
    </row>
    <row r="804" spans="1:6" x14ac:dyDescent="0.35">
      <c r="A804">
        <v>2019</v>
      </c>
      <c r="B804" t="s">
        <v>57</v>
      </c>
      <c r="C804" t="s">
        <v>35</v>
      </c>
      <c r="D804" s="1">
        <v>26161</v>
      </c>
      <c r="E804" s="1">
        <v>253667</v>
      </c>
      <c r="F804" s="2">
        <v>73460</v>
      </c>
    </row>
    <row r="805" spans="1:6" x14ac:dyDescent="0.35">
      <c r="A805">
        <v>2019</v>
      </c>
      <c r="B805" t="s">
        <v>57</v>
      </c>
      <c r="C805" t="s">
        <v>36</v>
      </c>
      <c r="D805" s="1">
        <v>64541</v>
      </c>
      <c r="E805" s="1">
        <v>816358</v>
      </c>
      <c r="F805" s="2">
        <v>81681</v>
      </c>
    </row>
    <row r="806" spans="1:6" x14ac:dyDescent="0.35">
      <c r="A806">
        <v>2019</v>
      </c>
      <c r="B806" t="s">
        <v>57</v>
      </c>
      <c r="C806" t="s">
        <v>37</v>
      </c>
      <c r="D806" s="1">
        <v>9043</v>
      </c>
      <c r="E806" s="1">
        <v>68259</v>
      </c>
      <c r="F806" s="2">
        <v>68454</v>
      </c>
    </row>
    <row r="807" spans="1:6" x14ac:dyDescent="0.35">
      <c r="A807">
        <v>2019</v>
      </c>
      <c r="B807" t="s">
        <v>57</v>
      </c>
      <c r="C807" t="s">
        <v>38</v>
      </c>
      <c r="D807" s="1">
        <v>29329</v>
      </c>
      <c r="E807" s="1">
        <v>298404</v>
      </c>
      <c r="F807" s="2">
        <v>52492</v>
      </c>
    </row>
    <row r="808" spans="1:6" x14ac:dyDescent="0.35">
      <c r="A808">
        <v>2019</v>
      </c>
      <c r="B808" t="s">
        <v>57</v>
      </c>
      <c r="C808" t="s">
        <v>39</v>
      </c>
      <c r="D808" s="1">
        <v>5498</v>
      </c>
      <c r="E808" s="1">
        <v>33117</v>
      </c>
      <c r="F808" s="2">
        <v>58619</v>
      </c>
    </row>
    <row r="809" spans="1:6" x14ac:dyDescent="0.35">
      <c r="A809">
        <v>2019</v>
      </c>
      <c r="B809" t="s">
        <v>57</v>
      </c>
      <c r="C809" t="s">
        <v>40</v>
      </c>
      <c r="D809" s="1">
        <v>30774</v>
      </c>
      <c r="E809" s="1">
        <v>425933</v>
      </c>
      <c r="F809" s="2">
        <v>62990</v>
      </c>
    </row>
    <row r="810" spans="1:6" x14ac:dyDescent="0.35">
      <c r="A810">
        <v>2019</v>
      </c>
      <c r="B810" t="s">
        <v>57</v>
      </c>
      <c r="C810" t="s">
        <v>41</v>
      </c>
      <c r="D810" s="1">
        <v>139953</v>
      </c>
      <c r="E810" s="1">
        <v>1794316</v>
      </c>
      <c r="F810" s="2">
        <v>77197</v>
      </c>
    </row>
    <row r="811" spans="1:6" x14ac:dyDescent="0.35">
      <c r="A811">
        <v>2019</v>
      </c>
      <c r="B811" t="s">
        <v>57</v>
      </c>
      <c r="C811" t="s">
        <v>42</v>
      </c>
      <c r="D811" s="1">
        <v>24485</v>
      </c>
      <c r="E811" s="1">
        <v>221851</v>
      </c>
      <c r="F811" s="2">
        <v>64641</v>
      </c>
    </row>
    <row r="812" spans="1:6" x14ac:dyDescent="0.35">
      <c r="A812">
        <v>2019</v>
      </c>
      <c r="B812" t="s">
        <v>57</v>
      </c>
      <c r="C812" t="s">
        <v>43</v>
      </c>
      <c r="D812" s="1">
        <v>5970</v>
      </c>
      <c r="E812" s="1">
        <v>29394</v>
      </c>
      <c r="F812" s="2">
        <v>68986</v>
      </c>
    </row>
    <row r="813" spans="1:6" x14ac:dyDescent="0.35">
      <c r="A813">
        <v>2019</v>
      </c>
      <c r="B813" t="s">
        <v>57</v>
      </c>
      <c r="C813" t="s">
        <v>44</v>
      </c>
      <c r="D813" s="1">
        <v>59342</v>
      </c>
      <c r="E813" s="1">
        <v>762590</v>
      </c>
      <c r="F813" s="2">
        <v>90327</v>
      </c>
    </row>
    <row r="814" spans="1:6" x14ac:dyDescent="0.35">
      <c r="A814">
        <v>2019</v>
      </c>
      <c r="B814" t="s">
        <v>57</v>
      </c>
      <c r="C814" t="s">
        <v>45</v>
      </c>
      <c r="D814" s="1">
        <v>41249</v>
      </c>
      <c r="E814" s="1">
        <v>425615</v>
      </c>
      <c r="F814" s="2">
        <v>85460</v>
      </c>
    </row>
    <row r="815" spans="1:6" x14ac:dyDescent="0.35">
      <c r="A815">
        <v>2019</v>
      </c>
      <c r="B815" t="s">
        <v>57</v>
      </c>
      <c r="C815" t="s">
        <v>46</v>
      </c>
      <c r="D815" s="1">
        <v>8381</v>
      </c>
      <c r="E815" s="1">
        <v>69069</v>
      </c>
      <c r="F815" s="2">
        <v>52180</v>
      </c>
    </row>
    <row r="816" spans="1:6" x14ac:dyDescent="0.35">
      <c r="A816">
        <v>2019</v>
      </c>
      <c r="B816" t="s">
        <v>57</v>
      </c>
      <c r="C816" t="s">
        <v>47</v>
      </c>
      <c r="D816" s="1">
        <v>26927</v>
      </c>
      <c r="E816" s="1">
        <v>326120</v>
      </c>
      <c r="F816" s="2">
        <v>63192</v>
      </c>
    </row>
    <row r="817" spans="1:6" x14ac:dyDescent="0.35">
      <c r="A817">
        <v>2019</v>
      </c>
      <c r="B817" t="s">
        <v>57</v>
      </c>
      <c r="C817" t="s">
        <v>48</v>
      </c>
      <c r="D817" s="1">
        <v>4728</v>
      </c>
      <c r="E817" s="1">
        <v>19196</v>
      </c>
      <c r="F817" s="2">
        <v>56253</v>
      </c>
    </row>
    <row r="818" spans="1:6" x14ac:dyDescent="0.35">
      <c r="A818">
        <v>2019</v>
      </c>
      <c r="B818" t="s">
        <v>58</v>
      </c>
      <c r="C818" t="s">
        <v>1</v>
      </c>
      <c r="D818" s="1">
        <v>13692</v>
      </c>
      <c r="E818" s="1">
        <v>238078</v>
      </c>
      <c r="F818" s="2">
        <v>47785</v>
      </c>
    </row>
    <row r="819" spans="1:6" x14ac:dyDescent="0.35">
      <c r="A819">
        <v>2019</v>
      </c>
      <c r="B819" t="s">
        <v>58</v>
      </c>
      <c r="C819" t="s">
        <v>2</v>
      </c>
      <c r="D819" s="1">
        <v>19924</v>
      </c>
      <c r="E819" s="1">
        <v>457984</v>
      </c>
      <c r="F819" s="2">
        <v>52632</v>
      </c>
    </row>
    <row r="820" spans="1:6" x14ac:dyDescent="0.35">
      <c r="A820">
        <v>2019</v>
      </c>
      <c r="B820" t="s">
        <v>58</v>
      </c>
      <c r="C820" t="s">
        <v>3</v>
      </c>
      <c r="D820" s="1">
        <v>15780</v>
      </c>
      <c r="E820" s="1">
        <v>187607</v>
      </c>
      <c r="F820" s="2">
        <v>43983</v>
      </c>
    </row>
    <row r="821" spans="1:6" x14ac:dyDescent="0.35">
      <c r="A821">
        <v>2019</v>
      </c>
      <c r="B821" t="s">
        <v>58</v>
      </c>
      <c r="C821" t="s">
        <v>4</v>
      </c>
      <c r="D821" s="1">
        <v>639529</v>
      </c>
      <c r="E821" s="1">
        <v>2734574</v>
      </c>
      <c r="F821" s="2">
        <v>53909</v>
      </c>
    </row>
    <row r="822" spans="1:6" x14ac:dyDescent="0.35">
      <c r="A822">
        <v>2019</v>
      </c>
      <c r="B822" t="s">
        <v>58</v>
      </c>
      <c r="C822" t="s">
        <v>5</v>
      </c>
      <c r="D822" s="1">
        <v>21747</v>
      </c>
      <c r="E822" s="1">
        <v>341496</v>
      </c>
      <c r="F822" s="2">
        <v>51600</v>
      </c>
    </row>
    <row r="823" spans="1:6" x14ac:dyDescent="0.35">
      <c r="A823">
        <v>2019</v>
      </c>
      <c r="B823" t="s">
        <v>58</v>
      </c>
      <c r="C823" t="s">
        <v>6</v>
      </c>
      <c r="D823" s="1">
        <v>13478</v>
      </c>
      <c r="E823" s="1">
        <v>330418</v>
      </c>
      <c r="F823" s="2">
        <v>57419</v>
      </c>
    </row>
    <row r="824" spans="1:6" x14ac:dyDescent="0.35">
      <c r="A824">
        <v>2019</v>
      </c>
      <c r="B824" t="s">
        <v>58</v>
      </c>
      <c r="C824" t="s">
        <v>7</v>
      </c>
      <c r="D824" s="1">
        <v>5386</v>
      </c>
      <c r="E824" s="1">
        <v>76932</v>
      </c>
      <c r="F824" s="2">
        <v>55284</v>
      </c>
    </row>
    <row r="825" spans="1:6" x14ac:dyDescent="0.35">
      <c r="A825">
        <v>2019</v>
      </c>
      <c r="B825" t="s">
        <v>58</v>
      </c>
      <c r="C825" t="s">
        <v>8</v>
      </c>
      <c r="D825" s="1">
        <v>76615</v>
      </c>
      <c r="E825" s="1">
        <v>1324281</v>
      </c>
      <c r="F825" s="2">
        <v>52039</v>
      </c>
    </row>
    <row r="826" spans="1:6" x14ac:dyDescent="0.35">
      <c r="A826">
        <v>2019</v>
      </c>
      <c r="B826" t="s">
        <v>58</v>
      </c>
      <c r="C826" t="s">
        <v>9</v>
      </c>
      <c r="D826" s="1">
        <v>29998</v>
      </c>
      <c r="E826" s="1">
        <v>580134</v>
      </c>
      <c r="F826" s="2">
        <v>53810</v>
      </c>
    </row>
    <row r="827" spans="1:6" x14ac:dyDescent="0.35">
      <c r="A827">
        <v>2019</v>
      </c>
      <c r="B827" t="s">
        <v>58</v>
      </c>
      <c r="C827" t="s">
        <v>10</v>
      </c>
      <c r="D827" s="1">
        <v>8163</v>
      </c>
      <c r="E827" s="1">
        <v>105424</v>
      </c>
      <c r="F827" s="2">
        <v>43475</v>
      </c>
    </row>
    <row r="828" spans="1:6" x14ac:dyDescent="0.35">
      <c r="A828">
        <v>2019</v>
      </c>
      <c r="B828" t="s">
        <v>58</v>
      </c>
      <c r="C828" t="s">
        <v>11</v>
      </c>
      <c r="D828" s="1">
        <v>35102</v>
      </c>
      <c r="E828" s="1">
        <v>924699</v>
      </c>
      <c r="F828" s="2">
        <v>52038</v>
      </c>
    </row>
    <row r="829" spans="1:6" x14ac:dyDescent="0.35">
      <c r="A829">
        <v>2019</v>
      </c>
      <c r="B829" t="s">
        <v>58</v>
      </c>
      <c r="C829" t="s">
        <v>12</v>
      </c>
      <c r="D829" s="1">
        <v>16247</v>
      </c>
      <c r="E829" s="1">
        <v>468491</v>
      </c>
      <c r="F829" s="2">
        <v>49107</v>
      </c>
    </row>
    <row r="830" spans="1:6" x14ac:dyDescent="0.35">
      <c r="A830">
        <v>2019</v>
      </c>
      <c r="B830" t="s">
        <v>58</v>
      </c>
      <c r="C830" t="s">
        <v>13</v>
      </c>
      <c r="D830" s="1">
        <v>11966</v>
      </c>
      <c r="E830" s="1">
        <v>219013</v>
      </c>
      <c r="F830" s="2">
        <v>44392</v>
      </c>
    </row>
    <row r="831" spans="1:6" x14ac:dyDescent="0.35">
      <c r="A831">
        <v>2019</v>
      </c>
      <c r="B831" t="s">
        <v>58</v>
      </c>
      <c r="C831" t="s">
        <v>14</v>
      </c>
      <c r="D831" s="1">
        <v>10085</v>
      </c>
      <c r="E831" s="1">
        <v>197874</v>
      </c>
      <c r="F831" s="2">
        <v>43909</v>
      </c>
    </row>
    <row r="832" spans="1:6" x14ac:dyDescent="0.35">
      <c r="A832">
        <v>2019</v>
      </c>
      <c r="B832" t="s">
        <v>58</v>
      </c>
      <c r="C832" t="s">
        <v>15</v>
      </c>
      <c r="D832" s="1">
        <v>18442</v>
      </c>
      <c r="E832" s="1">
        <v>272579</v>
      </c>
      <c r="F832" s="2">
        <v>49141</v>
      </c>
    </row>
    <row r="833" spans="1:6" x14ac:dyDescent="0.35">
      <c r="A833">
        <v>2019</v>
      </c>
      <c r="B833" t="s">
        <v>58</v>
      </c>
      <c r="C833" t="s">
        <v>16</v>
      </c>
      <c r="D833" s="1">
        <v>16110</v>
      </c>
      <c r="E833" s="1">
        <v>305742</v>
      </c>
      <c r="F833" s="2">
        <v>44832</v>
      </c>
    </row>
    <row r="834" spans="1:6" x14ac:dyDescent="0.35">
      <c r="A834">
        <v>2019</v>
      </c>
      <c r="B834" t="s">
        <v>58</v>
      </c>
      <c r="C834" t="s">
        <v>17</v>
      </c>
      <c r="D834" s="1">
        <v>5474</v>
      </c>
      <c r="E834" s="1">
        <v>120085</v>
      </c>
      <c r="F834" s="2">
        <v>49342</v>
      </c>
    </row>
    <row r="835" spans="1:6" x14ac:dyDescent="0.35">
      <c r="A835">
        <v>2019</v>
      </c>
      <c r="B835" t="s">
        <v>58</v>
      </c>
      <c r="C835" t="s">
        <v>18</v>
      </c>
      <c r="D835" s="1">
        <v>21419</v>
      </c>
      <c r="E835" s="1">
        <v>451332</v>
      </c>
      <c r="F835" s="2">
        <v>55476</v>
      </c>
    </row>
    <row r="836" spans="1:6" x14ac:dyDescent="0.35">
      <c r="A836">
        <v>2019</v>
      </c>
      <c r="B836" t="s">
        <v>58</v>
      </c>
      <c r="C836" t="s">
        <v>19</v>
      </c>
      <c r="D836" s="1">
        <v>68761</v>
      </c>
      <c r="E836" s="1">
        <v>790552</v>
      </c>
      <c r="F836" s="2">
        <v>59886</v>
      </c>
    </row>
    <row r="837" spans="1:6" x14ac:dyDescent="0.35">
      <c r="A837">
        <v>2019</v>
      </c>
      <c r="B837" t="s">
        <v>58</v>
      </c>
      <c r="C837" t="s">
        <v>20</v>
      </c>
      <c r="D837" s="1">
        <v>25357</v>
      </c>
      <c r="E837" s="1">
        <v>661203</v>
      </c>
      <c r="F837" s="2">
        <v>50845</v>
      </c>
    </row>
    <row r="838" spans="1:6" x14ac:dyDescent="0.35">
      <c r="A838">
        <v>2019</v>
      </c>
      <c r="B838" t="s">
        <v>58</v>
      </c>
      <c r="C838" t="s">
        <v>21</v>
      </c>
      <c r="D838" s="1">
        <v>20728</v>
      </c>
      <c r="E838" s="1">
        <v>530749</v>
      </c>
      <c r="F838" s="2">
        <v>52656</v>
      </c>
    </row>
    <row r="839" spans="1:6" x14ac:dyDescent="0.35">
      <c r="A839">
        <v>2019</v>
      </c>
      <c r="B839" t="s">
        <v>58</v>
      </c>
      <c r="C839" t="s">
        <v>22</v>
      </c>
      <c r="D839" s="1">
        <v>7557</v>
      </c>
      <c r="E839" s="1">
        <v>146077</v>
      </c>
      <c r="F839" s="2">
        <v>42620</v>
      </c>
    </row>
    <row r="840" spans="1:6" x14ac:dyDescent="0.35">
      <c r="A840">
        <v>2019</v>
      </c>
      <c r="B840" t="s">
        <v>58</v>
      </c>
      <c r="C840" t="s">
        <v>23</v>
      </c>
      <c r="D840" s="1">
        <v>52078</v>
      </c>
      <c r="E840" s="1">
        <v>462462</v>
      </c>
      <c r="F840" s="2">
        <v>47562</v>
      </c>
    </row>
    <row r="841" spans="1:6" x14ac:dyDescent="0.35">
      <c r="A841">
        <v>2019</v>
      </c>
      <c r="B841" t="s">
        <v>58</v>
      </c>
      <c r="C841" t="s">
        <v>24</v>
      </c>
      <c r="D841" s="1">
        <v>4834</v>
      </c>
      <c r="E841" s="1">
        <v>74646</v>
      </c>
      <c r="F841" s="2">
        <v>49258</v>
      </c>
    </row>
    <row r="842" spans="1:6" x14ac:dyDescent="0.35">
      <c r="A842">
        <v>2019</v>
      </c>
      <c r="B842" t="s">
        <v>58</v>
      </c>
      <c r="C842" t="s">
        <v>25</v>
      </c>
      <c r="D842" s="1">
        <v>11559</v>
      </c>
      <c r="E842" s="1">
        <v>139275</v>
      </c>
      <c r="F842" s="2">
        <v>48735</v>
      </c>
    </row>
    <row r="843" spans="1:6" x14ac:dyDescent="0.35">
      <c r="A843">
        <v>2019</v>
      </c>
      <c r="B843" t="s">
        <v>58</v>
      </c>
      <c r="C843" t="s">
        <v>26</v>
      </c>
      <c r="D843" s="1">
        <v>8934</v>
      </c>
      <c r="E843" s="1">
        <v>143417</v>
      </c>
      <c r="F843" s="2">
        <v>54808</v>
      </c>
    </row>
    <row r="844" spans="1:6" x14ac:dyDescent="0.35">
      <c r="A844">
        <v>2019</v>
      </c>
      <c r="B844" t="s">
        <v>58</v>
      </c>
      <c r="C844" t="s">
        <v>27</v>
      </c>
      <c r="D844" s="1">
        <v>4773</v>
      </c>
      <c r="E844" s="1">
        <v>114430</v>
      </c>
      <c r="F844" s="2">
        <v>58363</v>
      </c>
    </row>
    <row r="845" spans="1:6" x14ac:dyDescent="0.35">
      <c r="A845">
        <v>2019</v>
      </c>
      <c r="B845" t="s">
        <v>58</v>
      </c>
      <c r="C845" t="s">
        <v>28</v>
      </c>
      <c r="D845" s="1">
        <v>40687</v>
      </c>
      <c r="E845" s="1">
        <v>670070</v>
      </c>
      <c r="F845" s="2">
        <v>55124</v>
      </c>
    </row>
    <row r="846" spans="1:6" x14ac:dyDescent="0.35">
      <c r="A846">
        <v>2019</v>
      </c>
      <c r="B846" t="s">
        <v>58</v>
      </c>
      <c r="C846" t="s">
        <v>29</v>
      </c>
      <c r="D846" s="1">
        <v>10974</v>
      </c>
      <c r="E846" s="1">
        <v>130181</v>
      </c>
      <c r="F846" s="2">
        <v>42852</v>
      </c>
    </row>
    <row r="847" spans="1:6" x14ac:dyDescent="0.35">
      <c r="A847">
        <v>2019</v>
      </c>
      <c r="B847" t="s">
        <v>58</v>
      </c>
      <c r="C847" t="s">
        <v>30</v>
      </c>
      <c r="D847" s="1">
        <v>67202</v>
      </c>
      <c r="E847" s="1">
        <v>1981493</v>
      </c>
      <c r="F847" s="2">
        <v>54638</v>
      </c>
    </row>
    <row r="848" spans="1:6" x14ac:dyDescent="0.35">
      <c r="A848">
        <v>2019</v>
      </c>
      <c r="B848" t="s">
        <v>58</v>
      </c>
      <c r="C848" t="s">
        <v>31</v>
      </c>
      <c r="D848" s="1">
        <v>28199</v>
      </c>
      <c r="E848" s="1">
        <v>606564</v>
      </c>
      <c r="F848" s="2">
        <v>50123</v>
      </c>
    </row>
    <row r="849" spans="1:6" x14ac:dyDescent="0.35">
      <c r="A849">
        <v>2019</v>
      </c>
      <c r="B849" t="s">
        <v>58</v>
      </c>
      <c r="C849" t="s">
        <v>32</v>
      </c>
      <c r="D849" s="1">
        <v>2581</v>
      </c>
      <c r="E849" s="1">
        <v>65771</v>
      </c>
      <c r="F849" s="2">
        <v>52585</v>
      </c>
    </row>
    <row r="850" spans="1:6" x14ac:dyDescent="0.35">
      <c r="A850">
        <v>2019</v>
      </c>
      <c r="B850" t="s">
        <v>58</v>
      </c>
      <c r="C850" t="s">
        <v>33</v>
      </c>
      <c r="D850" s="1">
        <v>35525</v>
      </c>
      <c r="E850" s="1">
        <v>908891</v>
      </c>
      <c r="F850" s="2">
        <v>47891</v>
      </c>
    </row>
    <row r="851" spans="1:6" x14ac:dyDescent="0.35">
      <c r="A851">
        <v>2019</v>
      </c>
      <c r="B851" t="s">
        <v>58</v>
      </c>
      <c r="C851" t="s">
        <v>34</v>
      </c>
      <c r="D851" s="1">
        <v>13345</v>
      </c>
      <c r="E851" s="1">
        <v>213244</v>
      </c>
      <c r="F851" s="2">
        <v>46841</v>
      </c>
    </row>
    <row r="852" spans="1:6" x14ac:dyDescent="0.35">
      <c r="A852">
        <v>2019</v>
      </c>
      <c r="B852" t="s">
        <v>58</v>
      </c>
      <c r="C852" t="s">
        <v>35</v>
      </c>
      <c r="D852" s="1">
        <v>16113</v>
      </c>
      <c r="E852" s="1">
        <v>295311</v>
      </c>
      <c r="F852" s="2">
        <v>51842</v>
      </c>
    </row>
    <row r="853" spans="1:6" x14ac:dyDescent="0.35">
      <c r="A853">
        <v>2019</v>
      </c>
      <c r="B853" t="s">
        <v>58</v>
      </c>
      <c r="C853" t="s">
        <v>36</v>
      </c>
      <c r="D853" s="1">
        <v>57945</v>
      </c>
      <c r="E853" s="1">
        <v>1230922</v>
      </c>
      <c r="F853" s="2">
        <v>53416</v>
      </c>
    </row>
    <row r="854" spans="1:6" x14ac:dyDescent="0.35">
      <c r="A854">
        <v>2019</v>
      </c>
      <c r="B854" t="s">
        <v>58</v>
      </c>
      <c r="C854" t="s">
        <v>37</v>
      </c>
      <c r="D854" s="1">
        <v>4664</v>
      </c>
      <c r="E854" s="1">
        <v>102395</v>
      </c>
      <c r="F854" s="2">
        <v>50458</v>
      </c>
    </row>
    <row r="855" spans="1:6" x14ac:dyDescent="0.35">
      <c r="A855">
        <v>2019</v>
      </c>
      <c r="B855" t="s">
        <v>58</v>
      </c>
      <c r="C855" t="s">
        <v>38</v>
      </c>
      <c r="D855" s="1">
        <v>12757</v>
      </c>
      <c r="E855" s="1">
        <v>237600</v>
      </c>
      <c r="F855" s="2">
        <v>47296</v>
      </c>
    </row>
    <row r="856" spans="1:6" x14ac:dyDescent="0.35">
      <c r="A856">
        <v>2019</v>
      </c>
      <c r="B856" t="s">
        <v>58</v>
      </c>
      <c r="C856" t="s">
        <v>39</v>
      </c>
      <c r="D856" s="1">
        <v>2904</v>
      </c>
      <c r="E856" s="1">
        <v>68913</v>
      </c>
      <c r="F856" s="2">
        <v>52412</v>
      </c>
    </row>
    <row r="857" spans="1:6" x14ac:dyDescent="0.35">
      <c r="A857">
        <v>2019</v>
      </c>
      <c r="B857" t="s">
        <v>58</v>
      </c>
      <c r="C857" t="s">
        <v>40</v>
      </c>
      <c r="D857" s="1">
        <v>16563</v>
      </c>
      <c r="E857" s="1">
        <v>427328</v>
      </c>
      <c r="F857" s="2">
        <v>53183</v>
      </c>
    </row>
    <row r="858" spans="1:6" x14ac:dyDescent="0.35">
      <c r="A858">
        <v>2019</v>
      </c>
      <c r="B858" t="s">
        <v>58</v>
      </c>
      <c r="C858" t="s">
        <v>41</v>
      </c>
      <c r="D858" s="1">
        <v>94237</v>
      </c>
      <c r="E858" s="1">
        <v>1684606</v>
      </c>
      <c r="F858" s="2">
        <v>49322</v>
      </c>
    </row>
    <row r="859" spans="1:6" x14ac:dyDescent="0.35">
      <c r="A859">
        <v>2019</v>
      </c>
      <c r="B859" t="s">
        <v>58</v>
      </c>
      <c r="C859" t="s">
        <v>42</v>
      </c>
      <c r="D859" s="1">
        <v>12857</v>
      </c>
      <c r="E859" s="1">
        <v>193373</v>
      </c>
      <c r="F859" s="2">
        <v>44983</v>
      </c>
    </row>
    <row r="860" spans="1:6" x14ac:dyDescent="0.35">
      <c r="A860">
        <v>2019</v>
      </c>
      <c r="B860" t="s">
        <v>58</v>
      </c>
      <c r="C860" t="s">
        <v>43</v>
      </c>
      <c r="D860" s="1">
        <v>2503</v>
      </c>
      <c r="E860" s="1">
        <v>62317</v>
      </c>
      <c r="F860" s="2">
        <v>48501</v>
      </c>
    </row>
    <row r="861" spans="1:6" x14ac:dyDescent="0.35">
      <c r="A861">
        <v>2019</v>
      </c>
      <c r="B861" t="s">
        <v>58</v>
      </c>
      <c r="C861" t="s">
        <v>44</v>
      </c>
      <c r="D861" s="1">
        <v>50144</v>
      </c>
      <c r="E861" s="1">
        <v>517645</v>
      </c>
      <c r="F861" s="2">
        <v>50876</v>
      </c>
    </row>
    <row r="862" spans="1:6" x14ac:dyDescent="0.35">
      <c r="A862">
        <v>2019</v>
      </c>
      <c r="B862" t="s">
        <v>58</v>
      </c>
      <c r="C862" t="s">
        <v>45</v>
      </c>
      <c r="D862" s="1">
        <v>64023</v>
      </c>
      <c r="E862" s="1">
        <v>478274</v>
      </c>
      <c r="F862" s="2">
        <v>53267</v>
      </c>
    </row>
    <row r="863" spans="1:6" x14ac:dyDescent="0.35">
      <c r="A863">
        <v>2019</v>
      </c>
      <c r="B863" t="s">
        <v>58</v>
      </c>
      <c r="C863" t="s">
        <v>46</v>
      </c>
      <c r="D863" s="1">
        <v>5755</v>
      </c>
      <c r="E863" s="1">
        <v>125528</v>
      </c>
      <c r="F863" s="2">
        <v>47876</v>
      </c>
    </row>
    <row r="864" spans="1:6" x14ac:dyDescent="0.35">
      <c r="A864">
        <v>2019</v>
      </c>
      <c r="B864" t="s">
        <v>58</v>
      </c>
      <c r="C864" t="s">
        <v>47</v>
      </c>
      <c r="D864" s="1">
        <v>29257</v>
      </c>
      <c r="E864" s="1">
        <v>440255</v>
      </c>
      <c r="F864" s="2">
        <v>50951</v>
      </c>
    </row>
    <row r="865" spans="1:6" x14ac:dyDescent="0.35">
      <c r="A865">
        <v>2019</v>
      </c>
      <c r="B865" t="s">
        <v>58</v>
      </c>
      <c r="C865" t="s">
        <v>48</v>
      </c>
      <c r="D865" s="1">
        <v>3384</v>
      </c>
      <c r="E865" s="1">
        <v>27323</v>
      </c>
      <c r="F865" s="2">
        <v>44083</v>
      </c>
    </row>
    <row r="866" spans="1:6" x14ac:dyDescent="0.35">
      <c r="A866">
        <v>2019</v>
      </c>
      <c r="B866" t="s">
        <v>59</v>
      </c>
      <c r="C866" t="s">
        <v>1</v>
      </c>
      <c r="D866" s="1">
        <v>11180</v>
      </c>
      <c r="E866" s="1">
        <v>208446</v>
      </c>
      <c r="F866" s="2">
        <v>17618</v>
      </c>
    </row>
    <row r="867" spans="1:6" x14ac:dyDescent="0.35">
      <c r="A867">
        <v>2019</v>
      </c>
      <c r="B867" t="s">
        <v>59</v>
      </c>
      <c r="C867" t="s">
        <v>2</v>
      </c>
      <c r="D867" s="1">
        <v>14256</v>
      </c>
      <c r="E867" s="1">
        <v>331295</v>
      </c>
      <c r="F867" s="2">
        <v>25557</v>
      </c>
    </row>
    <row r="868" spans="1:6" x14ac:dyDescent="0.35">
      <c r="A868">
        <v>2019</v>
      </c>
      <c r="B868" t="s">
        <v>59</v>
      </c>
      <c r="C868" t="s">
        <v>3</v>
      </c>
      <c r="D868" s="1">
        <v>7315</v>
      </c>
      <c r="E868" s="1">
        <v>120644</v>
      </c>
      <c r="F868" s="2">
        <v>17299</v>
      </c>
    </row>
    <row r="869" spans="1:6" x14ac:dyDescent="0.35">
      <c r="A869">
        <v>2019</v>
      </c>
      <c r="B869" t="s">
        <v>59</v>
      </c>
      <c r="C869" t="s">
        <v>4</v>
      </c>
      <c r="D869" s="1">
        <v>116191</v>
      </c>
      <c r="E869" s="1">
        <v>2034920</v>
      </c>
      <c r="F869" s="2">
        <v>32379</v>
      </c>
    </row>
    <row r="870" spans="1:6" x14ac:dyDescent="0.35">
      <c r="A870">
        <v>2019</v>
      </c>
      <c r="B870" t="s">
        <v>59</v>
      </c>
      <c r="C870" t="s">
        <v>5</v>
      </c>
      <c r="D870" s="1">
        <v>17317</v>
      </c>
      <c r="E870" s="1">
        <v>344935</v>
      </c>
      <c r="F870" s="2">
        <v>27131</v>
      </c>
    </row>
    <row r="871" spans="1:6" x14ac:dyDescent="0.35">
      <c r="A871">
        <v>2019</v>
      </c>
      <c r="B871" t="s">
        <v>59</v>
      </c>
      <c r="C871" t="s">
        <v>6</v>
      </c>
      <c r="D871" s="1">
        <v>10917</v>
      </c>
      <c r="E871" s="1">
        <v>157574</v>
      </c>
      <c r="F871" s="2">
        <v>24451</v>
      </c>
    </row>
    <row r="872" spans="1:6" x14ac:dyDescent="0.35">
      <c r="A872">
        <v>2019</v>
      </c>
      <c r="B872" t="s">
        <v>59</v>
      </c>
      <c r="C872" t="s">
        <v>7</v>
      </c>
      <c r="D872" s="1">
        <v>2710</v>
      </c>
      <c r="E872" s="1">
        <v>53038</v>
      </c>
      <c r="F872" s="2">
        <v>21264</v>
      </c>
    </row>
    <row r="873" spans="1:6" x14ac:dyDescent="0.35">
      <c r="A873">
        <v>2019</v>
      </c>
      <c r="B873" t="s">
        <v>59</v>
      </c>
      <c r="C873" t="s">
        <v>8</v>
      </c>
      <c r="D873" s="1">
        <v>58596</v>
      </c>
      <c r="E873" s="1">
        <v>1257201</v>
      </c>
      <c r="F873" s="2">
        <v>26675</v>
      </c>
    </row>
    <row r="874" spans="1:6" x14ac:dyDescent="0.35">
      <c r="A874">
        <v>2019</v>
      </c>
      <c r="B874" t="s">
        <v>59</v>
      </c>
      <c r="C874" t="s">
        <v>9</v>
      </c>
      <c r="D874" s="1">
        <v>25254</v>
      </c>
      <c r="E874" s="1">
        <v>498529</v>
      </c>
      <c r="F874" s="2">
        <v>21342</v>
      </c>
    </row>
    <row r="875" spans="1:6" x14ac:dyDescent="0.35">
      <c r="A875">
        <v>2019</v>
      </c>
      <c r="B875" t="s">
        <v>59</v>
      </c>
      <c r="C875" t="s">
        <v>10</v>
      </c>
      <c r="D875" s="1">
        <v>5038</v>
      </c>
      <c r="E875" s="1">
        <v>82521</v>
      </c>
      <c r="F875" s="2">
        <v>17770</v>
      </c>
    </row>
    <row r="876" spans="1:6" x14ac:dyDescent="0.35">
      <c r="A876">
        <v>2019</v>
      </c>
      <c r="B876" t="s">
        <v>59</v>
      </c>
      <c r="C876" t="s">
        <v>11</v>
      </c>
      <c r="D876" s="1">
        <v>33183</v>
      </c>
      <c r="E876" s="1">
        <v>622987</v>
      </c>
      <c r="F876" s="2">
        <v>24703</v>
      </c>
    </row>
    <row r="877" spans="1:6" x14ac:dyDescent="0.35">
      <c r="A877">
        <v>2019</v>
      </c>
      <c r="B877" t="s">
        <v>59</v>
      </c>
      <c r="C877" t="s">
        <v>12</v>
      </c>
      <c r="D877" s="1">
        <v>15776</v>
      </c>
      <c r="E877" s="1">
        <v>313889</v>
      </c>
      <c r="F877" s="2">
        <v>19660</v>
      </c>
    </row>
    <row r="878" spans="1:6" x14ac:dyDescent="0.35">
      <c r="A878">
        <v>2019</v>
      </c>
      <c r="B878" t="s">
        <v>59</v>
      </c>
      <c r="C878" t="s">
        <v>13</v>
      </c>
      <c r="D878" s="1">
        <v>8796</v>
      </c>
      <c r="E878" s="1">
        <v>144265</v>
      </c>
      <c r="F878" s="2">
        <v>17261</v>
      </c>
    </row>
    <row r="879" spans="1:6" x14ac:dyDescent="0.35">
      <c r="A879">
        <v>2019</v>
      </c>
      <c r="B879" t="s">
        <v>59</v>
      </c>
      <c r="C879" t="s">
        <v>14</v>
      </c>
      <c r="D879" s="1">
        <v>6871</v>
      </c>
      <c r="E879" s="1">
        <v>130101</v>
      </c>
      <c r="F879" s="2">
        <v>17333</v>
      </c>
    </row>
    <row r="880" spans="1:6" x14ac:dyDescent="0.35">
      <c r="A880">
        <v>2019</v>
      </c>
      <c r="B880" t="s">
        <v>59</v>
      </c>
      <c r="C880" t="s">
        <v>15</v>
      </c>
      <c r="D880" s="1">
        <v>10118</v>
      </c>
      <c r="E880" s="1">
        <v>201748</v>
      </c>
      <c r="F880" s="2">
        <v>18350</v>
      </c>
    </row>
    <row r="881" spans="1:6" x14ac:dyDescent="0.35">
      <c r="A881">
        <v>2019</v>
      </c>
      <c r="B881" t="s">
        <v>59</v>
      </c>
      <c r="C881" t="s">
        <v>16</v>
      </c>
      <c r="D881" s="1">
        <v>12912</v>
      </c>
      <c r="E881" s="1">
        <v>237469</v>
      </c>
      <c r="F881" s="2">
        <v>21789</v>
      </c>
    </row>
    <row r="882" spans="1:6" x14ac:dyDescent="0.35">
      <c r="A882">
        <v>2019</v>
      </c>
      <c r="B882" t="s">
        <v>59</v>
      </c>
      <c r="C882" t="s">
        <v>17</v>
      </c>
      <c r="D882" s="1">
        <v>5132</v>
      </c>
      <c r="E882" s="1">
        <v>69501</v>
      </c>
      <c r="F882" s="2">
        <v>23169</v>
      </c>
    </row>
    <row r="883" spans="1:6" x14ac:dyDescent="0.35">
      <c r="A883">
        <v>2019</v>
      </c>
      <c r="B883" t="s">
        <v>59</v>
      </c>
      <c r="C883" t="s">
        <v>18</v>
      </c>
      <c r="D883" s="1">
        <v>15043</v>
      </c>
      <c r="E883" s="1">
        <v>282746</v>
      </c>
      <c r="F883" s="2">
        <v>24758</v>
      </c>
    </row>
    <row r="884" spans="1:6" x14ac:dyDescent="0.35">
      <c r="A884">
        <v>2019</v>
      </c>
      <c r="B884" t="s">
        <v>59</v>
      </c>
      <c r="C884" t="s">
        <v>19</v>
      </c>
      <c r="D884" s="1">
        <v>20740</v>
      </c>
      <c r="E884" s="1">
        <v>379863</v>
      </c>
      <c r="F884" s="2">
        <v>29500</v>
      </c>
    </row>
    <row r="885" spans="1:6" x14ac:dyDescent="0.35">
      <c r="A885">
        <v>2019</v>
      </c>
      <c r="B885" t="s">
        <v>59</v>
      </c>
      <c r="C885" t="s">
        <v>20</v>
      </c>
      <c r="D885" s="1">
        <v>23113</v>
      </c>
      <c r="E885" s="1">
        <v>434299</v>
      </c>
      <c r="F885" s="2">
        <v>21121</v>
      </c>
    </row>
    <row r="886" spans="1:6" x14ac:dyDescent="0.35">
      <c r="A886">
        <v>2019</v>
      </c>
      <c r="B886" t="s">
        <v>59</v>
      </c>
      <c r="C886" t="s">
        <v>21</v>
      </c>
      <c r="D886" s="1">
        <v>15325</v>
      </c>
      <c r="E886" s="1">
        <v>275608</v>
      </c>
      <c r="F886" s="2">
        <v>23261</v>
      </c>
    </row>
    <row r="887" spans="1:6" x14ac:dyDescent="0.35">
      <c r="A887">
        <v>2019</v>
      </c>
      <c r="B887" t="s">
        <v>59</v>
      </c>
      <c r="C887" t="s">
        <v>22</v>
      </c>
      <c r="D887" s="1">
        <v>6514</v>
      </c>
      <c r="E887" s="1">
        <v>136282</v>
      </c>
      <c r="F887" s="2">
        <v>17817</v>
      </c>
    </row>
    <row r="888" spans="1:6" x14ac:dyDescent="0.35">
      <c r="A888">
        <v>2019</v>
      </c>
      <c r="B888" t="s">
        <v>59</v>
      </c>
      <c r="C888" t="s">
        <v>23</v>
      </c>
      <c r="D888" s="1">
        <v>15195</v>
      </c>
      <c r="E888" s="1">
        <v>308646</v>
      </c>
      <c r="F888" s="2">
        <v>21614</v>
      </c>
    </row>
    <row r="889" spans="1:6" x14ac:dyDescent="0.35">
      <c r="A889">
        <v>2019</v>
      </c>
      <c r="B889" t="s">
        <v>59</v>
      </c>
      <c r="C889" t="s">
        <v>24</v>
      </c>
      <c r="D889" s="1">
        <v>5052</v>
      </c>
      <c r="E889" s="1">
        <v>67008</v>
      </c>
      <c r="F889" s="2">
        <v>19955</v>
      </c>
    </row>
    <row r="890" spans="1:6" x14ac:dyDescent="0.35">
      <c r="A890">
        <v>2019</v>
      </c>
      <c r="B890" t="s">
        <v>59</v>
      </c>
      <c r="C890" t="s">
        <v>25</v>
      </c>
      <c r="D890" s="1">
        <v>5609</v>
      </c>
      <c r="E890" s="1">
        <v>93856</v>
      </c>
      <c r="F890" s="2">
        <v>17213</v>
      </c>
    </row>
    <row r="891" spans="1:6" x14ac:dyDescent="0.35">
      <c r="A891">
        <v>2019</v>
      </c>
      <c r="B891" t="s">
        <v>59</v>
      </c>
      <c r="C891" t="s">
        <v>26</v>
      </c>
      <c r="D891" s="1">
        <v>8716</v>
      </c>
      <c r="E891" s="1">
        <v>355178</v>
      </c>
      <c r="F891" s="2">
        <v>34432</v>
      </c>
    </row>
    <row r="892" spans="1:6" x14ac:dyDescent="0.35">
      <c r="A892">
        <v>2019</v>
      </c>
      <c r="B892" t="s">
        <v>59</v>
      </c>
      <c r="C892" t="s">
        <v>27</v>
      </c>
      <c r="D892" s="1">
        <v>4675</v>
      </c>
      <c r="E892" s="1">
        <v>73214</v>
      </c>
      <c r="F892" s="2">
        <v>22783</v>
      </c>
    </row>
    <row r="893" spans="1:6" x14ac:dyDescent="0.35">
      <c r="A893">
        <v>2019</v>
      </c>
      <c r="B893" t="s">
        <v>59</v>
      </c>
      <c r="C893" t="s">
        <v>28</v>
      </c>
      <c r="D893" s="1">
        <v>24526</v>
      </c>
      <c r="E893" s="1">
        <v>391519</v>
      </c>
      <c r="F893" s="2">
        <v>26347</v>
      </c>
    </row>
    <row r="894" spans="1:6" x14ac:dyDescent="0.35">
      <c r="A894">
        <v>2019</v>
      </c>
      <c r="B894" t="s">
        <v>59</v>
      </c>
      <c r="C894" t="s">
        <v>29</v>
      </c>
      <c r="D894" s="1">
        <v>5277</v>
      </c>
      <c r="E894" s="1">
        <v>99656</v>
      </c>
      <c r="F894" s="2">
        <v>19571</v>
      </c>
    </row>
    <row r="895" spans="1:6" x14ac:dyDescent="0.35">
      <c r="A895">
        <v>2019</v>
      </c>
      <c r="B895" t="s">
        <v>59</v>
      </c>
      <c r="C895" t="s">
        <v>30</v>
      </c>
      <c r="D895" s="1">
        <v>65868</v>
      </c>
      <c r="E895" s="1">
        <v>957897</v>
      </c>
      <c r="F895" s="2">
        <v>35828</v>
      </c>
    </row>
    <row r="896" spans="1:6" x14ac:dyDescent="0.35">
      <c r="A896">
        <v>2019</v>
      </c>
      <c r="B896" t="s">
        <v>59</v>
      </c>
      <c r="C896" t="s">
        <v>31</v>
      </c>
      <c r="D896" s="1">
        <v>26474</v>
      </c>
      <c r="E896" s="1">
        <v>515152</v>
      </c>
      <c r="F896" s="2">
        <v>20460</v>
      </c>
    </row>
    <row r="897" spans="1:6" x14ac:dyDescent="0.35">
      <c r="A897">
        <v>2019</v>
      </c>
      <c r="B897" t="s">
        <v>59</v>
      </c>
      <c r="C897" t="s">
        <v>32</v>
      </c>
      <c r="D897" s="1">
        <v>2610</v>
      </c>
      <c r="E897" s="1">
        <v>40423</v>
      </c>
      <c r="F897" s="2">
        <v>18573</v>
      </c>
    </row>
    <row r="898" spans="1:6" x14ac:dyDescent="0.35">
      <c r="A898">
        <v>2019</v>
      </c>
      <c r="B898" t="s">
        <v>59</v>
      </c>
      <c r="C898" t="s">
        <v>33</v>
      </c>
      <c r="D898" s="1">
        <v>29035</v>
      </c>
      <c r="E898" s="1">
        <v>570254</v>
      </c>
      <c r="F898" s="2">
        <v>20197</v>
      </c>
    </row>
    <row r="899" spans="1:6" x14ac:dyDescent="0.35">
      <c r="A899">
        <v>2019</v>
      </c>
      <c r="B899" t="s">
        <v>59</v>
      </c>
      <c r="C899" t="s">
        <v>34</v>
      </c>
      <c r="D899" s="1">
        <v>9209</v>
      </c>
      <c r="E899" s="1">
        <v>174213</v>
      </c>
      <c r="F899" s="2">
        <v>18600</v>
      </c>
    </row>
    <row r="900" spans="1:6" x14ac:dyDescent="0.35">
      <c r="A900">
        <v>2019</v>
      </c>
      <c r="B900" t="s">
        <v>59</v>
      </c>
      <c r="C900" t="s">
        <v>35</v>
      </c>
      <c r="D900" s="1">
        <v>14116</v>
      </c>
      <c r="E900" s="1">
        <v>213454</v>
      </c>
      <c r="F900" s="2">
        <v>23818</v>
      </c>
    </row>
    <row r="901" spans="1:6" x14ac:dyDescent="0.35">
      <c r="A901">
        <v>2019</v>
      </c>
      <c r="B901" t="s">
        <v>59</v>
      </c>
      <c r="C901" t="s">
        <v>36</v>
      </c>
      <c r="D901" s="1">
        <v>33729</v>
      </c>
      <c r="E901" s="1">
        <v>577911</v>
      </c>
      <c r="F901" s="2">
        <v>22011</v>
      </c>
    </row>
    <row r="902" spans="1:6" x14ac:dyDescent="0.35">
      <c r="A902">
        <v>2019</v>
      </c>
      <c r="B902" t="s">
        <v>59</v>
      </c>
      <c r="C902" t="s">
        <v>37</v>
      </c>
      <c r="D902" s="1">
        <v>3873</v>
      </c>
      <c r="E902" s="1">
        <v>60008</v>
      </c>
      <c r="F902" s="2">
        <v>23680</v>
      </c>
    </row>
    <row r="903" spans="1:6" x14ac:dyDescent="0.35">
      <c r="A903">
        <v>2019</v>
      </c>
      <c r="B903" t="s">
        <v>59</v>
      </c>
      <c r="C903" t="s">
        <v>38</v>
      </c>
      <c r="D903" s="1">
        <v>13400</v>
      </c>
      <c r="E903" s="1">
        <v>270473</v>
      </c>
      <c r="F903" s="2">
        <v>18816</v>
      </c>
    </row>
    <row r="904" spans="1:6" x14ac:dyDescent="0.35">
      <c r="A904">
        <v>2019</v>
      </c>
      <c r="B904" t="s">
        <v>59</v>
      </c>
      <c r="C904" t="s">
        <v>39</v>
      </c>
      <c r="D904" s="1">
        <v>3191</v>
      </c>
      <c r="E904" s="1">
        <v>47413</v>
      </c>
      <c r="F904" s="2">
        <v>17519</v>
      </c>
    </row>
    <row r="905" spans="1:6" x14ac:dyDescent="0.35">
      <c r="A905">
        <v>2019</v>
      </c>
      <c r="B905" t="s">
        <v>59</v>
      </c>
      <c r="C905" t="s">
        <v>40</v>
      </c>
      <c r="D905" s="1">
        <v>16924</v>
      </c>
      <c r="E905" s="1">
        <v>347181</v>
      </c>
      <c r="F905" s="2">
        <v>23878</v>
      </c>
    </row>
    <row r="906" spans="1:6" x14ac:dyDescent="0.35">
      <c r="A906">
        <v>2019</v>
      </c>
      <c r="B906" t="s">
        <v>59</v>
      </c>
      <c r="C906" t="s">
        <v>41</v>
      </c>
      <c r="D906" s="1">
        <v>65057</v>
      </c>
      <c r="E906" s="1">
        <v>1394036</v>
      </c>
      <c r="F906" s="2">
        <v>22762</v>
      </c>
    </row>
    <row r="907" spans="1:6" x14ac:dyDescent="0.35">
      <c r="A907">
        <v>2019</v>
      </c>
      <c r="B907" t="s">
        <v>59</v>
      </c>
      <c r="C907" t="s">
        <v>42</v>
      </c>
      <c r="D907" s="1">
        <v>7570</v>
      </c>
      <c r="E907" s="1">
        <v>153412</v>
      </c>
      <c r="F907" s="2">
        <v>20955</v>
      </c>
    </row>
    <row r="908" spans="1:6" x14ac:dyDescent="0.35">
      <c r="A908">
        <v>2019</v>
      </c>
      <c r="B908" t="s">
        <v>59</v>
      </c>
      <c r="C908" t="s">
        <v>43</v>
      </c>
      <c r="D908" s="1">
        <v>2268</v>
      </c>
      <c r="E908" s="1">
        <v>37208</v>
      </c>
      <c r="F908" s="2">
        <v>23863</v>
      </c>
    </row>
    <row r="909" spans="1:6" x14ac:dyDescent="0.35">
      <c r="A909">
        <v>2019</v>
      </c>
      <c r="B909" t="s">
        <v>59</v>
      </c>
      <c r="C909" t="s">
        <v>44</v>
      </c>
      <c r="D909" s="1">
        <v>20743</v>
      </c>
      <c r="E909" s="1">
        <v>408354</v>
      </c>
      <c r="F909" s="2">
        <v>21582</v>
      </c>
    </row>
    <row r="910" spans="1:6" x14ac:dyDescent="0.35">
      <c r="A910">
        <v>2019</v>
      </c>
      <c r="B910" t="s">
        <v>59</v>
      </c>
      <c r="C910" t="s">
        <v>45</v>
      </c>
      <c r="D910" s="1">
        <v>20637</v>
      </c>
      <c r="E910" s="1">
        <v>341265</v>
      </c>
      <c r="F910" s="2">
        <v>26566</v>
      </c>
    </row>
    <row r="911" spans="1:6" x14ac:dyDescent="0.35">
      <c r="A911">
        <v>2019</v>
      </c>
      <c r="B911" t="s">
        <v>59</v>
      </c>
      <c r="C911" t="s">
        <v>46</v>
      </c>
      <c r="D911" s="1">
        <v>4658</v>
      </c>
      <c r="E911" s="1">
        <v>75027</v>
      </c>
      <c r="F911" s="2">
        <v>18256</v>
      </c>
    </row>
    <row r="912" spans="1:6" x14ac:dyDescent="0.35">
      <c r="A912">
        <v>2019</v>
      </c>
      <c r="B912" t="s">
        <v>59</v>
      </c>
      <c r="C912" t="s">
        <v>47</v>
      </c>
      <c r="D912" s="1">
        <v>17015</v>
      </c>
      <c r="E912" s="1">
        <v>285279</v>
      </c>
      <c r="F912" s="2">
        <v>18758</v>
      </c>
    </row>
    <row r="913" spans="1:6" x14ac:dyDescent="0.35">
      <c r="A913">
        <v>2019</v>
      </c>
      <c r="B913" t="s">
        <v>59</v>
      </c>
      <c r="C913" t="s">
        <v>48</v>
      </c>
      <c r="D913" s="1">
        <v>2398</v>
      </c>
      <c r="E913" s="1">
        <v>37041</v>
      </c>
      <c r="F913" s="2">
        <v>21994</v>
      </c>
    </row>
    <row r="914" spans="1:6" x14ac:dyDescent="0.35">
      <c r="A914">
        <v>2019</v>
      </c>
      <c r="B914" t="s">
        <v>60</v>
      </c>
      <c r="C914" t="s">
        <v>1</v>
      </c>
      <c r="D914" s="1">
        <v>10189</v>
      </c>
      <c r="E914" s="1">
        <v>46816</v>
      </c>
      <c r="F914" s="2">
        <v>38607</v>
      </c>
    </row>
    <row r="915" spans="1:6" x14ac:dyDescent="0.35">
      <c r="A915">
        <v>2019</v>
      </c>
      <c r="B915" t="s">
        <v>60</v>
      </c>
      <c r="C915" t="s">
        <v>2</v>
      </c>
      <c r="D915" s="1">
        <v>10674</v>
      </c>
      <c r="E915" s="1">
        <v>75782</v>
      </c>
      <c r="F915" s="2">
        <v>39965</v>
      </c>
    </row>
    <row r="916" spans="1:6" x14ac:dyDescent="0.35">
      <c r="A916">
        <v>2019</v>
      </c>
      <c r="B916" t="s">
        <v>60</v>
      </c>
      <c r="C916" t="s">
        <v>3</v>
      </c>
      <c r="D916" s="1">
        <v>5359</v>
      </c>
      <c r="E916" s="1">
        <v>25279</v>
      </c>
      <c r="F916" s="2">
        <v>36115</v>
      </c>
    </row>
    <row r="917" spans="1:6" x14ac:dyDescent="0.35">
      <c r="A917">
        <v>2019</v>
      </c>
      <c r="B917" t="s">
        <v>60</v>
      </c>
      <c r="C917" t="s">
        <v>4</v>
      </c>
      <c r="D917" s="1">
        <v>97442</v>
      </c>
      <c r="E917" s="1">
        <v>547972</v>
      </c>
      <c r="F917" s="2">
        <v>42293</v>
      </c>
    </row>
    <row r="918" spans="1:6" x14ac:dyDescent="0.35">
      <c r="A918">
        <v>2019</v>
      </c>
      <c r="B918" t="s">
        <v>60</v>
      </c>
      <c r="C918" t="s">
        <v>5</v>
      </c>
      <c r="D918" s="1">
        <v>17008</v>
      </c>
      <c r="E918" s="1">
        <v>84571</v>
      </c>
      <c r="F918" s="2">
        <v>42381</v>
      </c>
    </row>
    <row r="919" spans="1:6" x14ac:dyDescent="0.35">
      <c r="A919">
        <v>2019</v>
      </c>
      <c r="B919" t="s">
        <v>60</v>
      </c>
      <c r="C919" t="s">
        <v>6</v>
      </c>
      <c r="D919" s="1">
        <v>18146</v>
      </c>
      <c r="E919" s="1">
        <v>66497</v>
      </c>
      <c r="F919" s="2">
        <v>34861</v>
      </c>
    </row>
    <row r="920" spans="1:6" x14ac:dyDescent="0.35">
      <c r="A920">
        <v>2019</v>
      </c>
      <c r="B920" t="s">
        <v>60</v>
      </c>
      <c r="C920" t="s">
        <v>7</v>
      </c>
      <c r="D920" s="1">
        <v>2052</v>
      </c>
      <c r="E920" s="1">
        <v>12125</v>
      </c>
      <c r="F920" s="2">
        <v>35636</v>
      </c>
    </row>
    <row r="921" spans="1:6" x14ac:dyDescent="0.35">
      <c r="A921">
        <v>2019</v>
      </c>
      <c r="B921" t="s">
        <v>60</v>
      </c>
      <c r="C921" t="s">
        <v>8</v>
      </c>
      <c r="D921" s="1">
        <v>56765</v>
      </c>
      <c r="E921" s="1">
        <v>281975</v>
      </c>
      <c r="F921" s="2">
        <v>37969</v>
      </c>
    </row>
    <row r="922" spans="1:6" x14ac:dyDescent="0.35">
      <c r="A922">
        <v>2019</v>
      </c>
      <c r="B922" t="s">
        <v>60</v>
      </c>
      <c r="C922" t="s">
        <v>9</v>
      </c>
      <c r="D922" s="1">
        <v>18227</v>
      </c>
      <c r="E922" s="1">
        <v>111902</v>
      </c>
      <c r="F922" s="2">
        <v>37971</v>
      </c>
    </row>
    <row r="923" spans="1:6" x14ac:dyDescent="0.35">
      <c r="A923">
        <v>2019</v>
      </c>
      <c r="B923" t="s">
        <v>60</v>
      </c>
      <c r="C923" t="s">
        <v>10</v>
      </c>
      <c r="D923" s="1">
        <v>3845</v>
      </c>
      <c r="E923" s="1">
        <v>19414</v>
      </c>
      <c r="F923" s="2">
        <v>32615</v>
      </c>
    </row>
    <row r="924" spans="1:6" x14ac:dyDescent="0.35">
      <c r="A924">
        <v>2019</v>
      </c>
      <c r="B924" t="s">
        <v>60</v>
      </c>
      <c r="C924" t="s">
        <v>11</v>
      </c>
      <c r="D924" s="1">
        <v>39884</v>
      </c>
      <c r="E924" s="1">
        <v>209967</v>
      </c>
      <c r="F924" s="2">
        <v>43714</v>
      </c>
    </row>
    <row r="925" spans="1:6" x14ac:dyDescent="0.35">
      <c r="A925">
        <v>2019</v>
      </c>
      <c r="B925" t="s">
        <v>60</v>
      </c>
      <c r="C925" t="s">
        <v>12</v>
      </c>
      <c r="D925" s="1">
        <v>12916</v>
      </c>
      <c r="E925" s="1">
        <v>89273</v>
      </c>
      <c r="F925" s="2">
        <v>33759</v>
      </c>
    </row>
    <row r="926" spans="1:6" x14ac:dyDescent="0.35">
      <c r="A926">
        <v>2019</v>
      </c>
      <c r="B926" t="s">
        <v>60</v>
      </c>
      <c r="C926" t="s">
        <v>13</v>
      </c>
      <c r="D926" s="1">
        <v>8547</v>
      </c>
      <c r="E926" s="1">
        <v>42519</v>
      </c>
      <c r="F926" s="2">
        <v>36534</v>
      </c>
    </row>
    <row r="927" spans="1:6" x14ac:dyDescent="0.35">
      <c r="A927">
        <v>2019</v>
      </c>
      <c r="B927" t="s">
        <v>60</v>
      </c>
      <c r="C927" t="s">
        <v>14</v>
      </c>
      <c r="D927" s="1">
        <v>5938</v>
      </c>
      <c r="E927" s="1">
        <v>34833</v>
      </c>
      <c r="F927" s="2">
        <v>35624</v>
      </c>
    </row>
    <row r="928" spans="1:6" x14ac:dyDescent="0.35">
      <c r="A928">
        <v>2019</v>
      </c>
      <c r="B928" t="s">
        <v>60</v>
      </c>
      <c r="C928" t="s">
        <v>15</v>
      </c>
      <c r="D928" s="1">
        <v>10404</v>
      </c>
      <c r="E928" s="1">
        <v>46571</v>
      </c>
      <c r="F928" s="2">
        <v>34846</v>
      </c>
    </row>
    <row r="929" spans="1:6" x14ac:dyDescent="0.35">
      <c r="A929">
        <v>2019</v>
      </c>
      <c r="B929" t="s">
        <v>60</v>
      </c>
      <c r="C929" t="s">
        <v>16</v>
      </c>
      <c r="D929" s="1">
        <v>9280</v>
      </c>
      <c r="E929" s="1">
        <v>46391</v>
      </c>
      <c r="F929" s="2">
        <v>38963</v>
      </c>
    </row>
    <row r="930" spans="1:6" x14ac:dyDescent="0.35">
      <c r="A930">
        <v>2019</v>
      </c>
      <c r="B930" t="s">
        <v>60</v>
      </c>
      <c r="C930" t="s">
        <v>17</v>
      </c>
      <c r="D930" s="1">
        <v>3777</v>
      </c>
      <c r="E930" s="1">
        <v>17863</v>
      </c>
      <c r="F930" s="2">
        <v>35322</v>
      </c>
    </row>
    <row r="931" spans="1:6" x14ac:dyDescent="0.35">
      <c r="A931">
        <v>2019</v>
      </c>
      <c r="B931" t="s">
        <v>60</v>
      </c>
      <c r="C931" t="s">
        <v>18</v>
      </c>
      <c r="D931" s="1">
        <v>19358</v>
      </c>
      <c r="E931" s="1">
        <v>91545</v>
      </c>
      <c r="F931" s="2">
        <v>44150</v>
      </c>
    </row>
    <row r="932" spans="1:6" x14ac:dyDescent="0.35">
      <c r="A932">
        <v>2019</v>
      </c>
      <c r="B932" t="s">
        <v>60</v>
      </c>
      <c r="C932" t="s">
        <v>19</v>
      </c>
      <c r="D932" s="1">
        <v>22046</v>
      </c>
      <c r="E932" s="1">
        <v>121404</v>
      </c>
      <c r="F932" s="2">
        <v>40421</v>
      </c>
    </row>
    <row r="933" spans="1:6" x14ac:dyDescent="0.35">
      <c r="A933">
        <v>2019</v>
      </c>
      <c r="B933" t="s">
        <v>60</v>
      </c>
      <c r="C933" t="s">
        <v>20</v>
      </c>
      <c r="D933" s="1">
        <v>32480</v>
      </c>
      <c r="E933" s="1">
        <v>140352</v>
      </c>
      <c r="F933" s="2">
        <v>34330</v>
      </c>
    </row>
    <row r="934" spans="1:6" x14ac:dyDescent="0.35">
      <c r="A934">
        <v>2019</v>
      </c>
      <c r="B934" t="s">
        <v>60</v>
      </c>
      <c r="C934" t="s">
        <v>21</v>
      </c>
      <c r="D934" s="1">
        <v>17266</v>
      </c>
      <c r="E934" s="1">
        <v>91238</v>
      </c>
      <c r="F934" s="2">
        <v>35478</v>
      </c>
    </row>
    <row r="935" spans="1:6" x14ac:dyDescent="0.35">
      <c r="A935">
        <v>2019</v>
      </c>
      <c r="B935" t="s">
        <v>60</v>
      </c>
      <c r="C935" t="s">
        <v>22</v>
      </c>
      <c r="D935" s="1">
        <v>4589</v>
      </c>
      <c r="E935" s="1">
        <v>21043</v>
      </c>
      <c r="F935" s="2">
        <v>36243</v>
      </c>
    </row>
    <row r="936" spans="1:6" x14ac:dyDescent="0.35">
      <c r="A936">
        <v>2019</v>
      </c>
      <c r="B936" t="s">
        <v>60</v>
      </c>
      <c r="C936" t="s">
        <v>23</v>
      </c>
      <c r="D936" s="1">
        <v>13240</v>
      </c>
      <c r="E936" s="1">
        <v>75829</v>
      </c>
      <c r="F936" s="2">
        <v>35224</v>
      </c>
    </row>
    <row r="937" spans="1:6" x14ac:dyDescent="0.35">
      <c r="A937">
        <v>2019</v>
      </c>
      <c r="B937" t="s">
        <v>60</v>
      </c>
      <c r="C937" t="s">
        <v>24</v>
      </c>
      <c r="D937" s="1">
        <v>4153</v>
      </c>
      <c r="E937" s="1">
        <v>18442</v>
      </c>
      <c r="F937" s="2">
        <v>31791</v>
      </c>
    </row>
    <row r="938" spans="1:6" x14ac:dyDescent="0.35">
      <c r="A938">
        <v>2019</v>
      </c>
      <c r="B938" t="s">
        <v>60</v>
      </c>
      <c r="C938" t="s">
        <v>25</v>
      </c>
      <c r="D938" s="1">
        <v>4572</v>
      </c>
      <c r="E938" s="1">
        <v>25509</v>
      </c>
      <c r="F938" s="2">
        <v>33587</v>
      </c>
    </row>
    <row r="939" spans="1:6" x14ac:dyDescent="0.35">
      <c r="A939">
        <v>2019</v>
      </c>
      <c r="B939" t="s">
        <v>60</v>
      </c>
      <c r="C939" t="s">
        <v>26</v>
      </c>
      <c r="D939" s="1">
        <v>5140</v>
      </c>
      <c r="E939" s="1">
        <v>35449</v>
      </c>
      <c r="F939" s="2">
        <v>38479</v>
      </c>
    </row>
    <row r="940" spans="1:6" x14ac:dyDescent="0.35">
      <c r="A940">
        <v>2019</v>
      </c>
      <c r="B940" t="s">
        <v>60</v>
      </c>
      <c r="C940" t="s">
        <v>27</v>
      </c>
      <c r="D940" s="1">
        <v>4011</v>
      </c>
      <c r="E940" s="1">
        <v>21600</v>
      </c>
      <c r="F940" s="2">
        <v>39236</v>
      </c>
    </row>
    <row r="941" spans="1:6" x14ac:dyDescent="0.35">
      <c r="A941">
        <v>2019</v>
      </c>
      <c r="B941" t="s">
        <v>60</v>
      </c>
      <c r="C941" t="s">
        <v>28</v>
      </c>
      <c r="D941" s="1">
        <v>24469</v>
      </c>
      <c r="E941" s="1">
        <v>138255</v>
      </c>
      <c r="F941" s="2">
        <v>37373</v>
      </c>
    </row>
    <row r="942" spans="1:6" x14ac:dyDescent="0.35">
      <c r="A942">
        <v>2019</v>
      </c>
      <c r="B942" t="s">
        <v>60</v>
      </c>
      <c r="C942" t="s">
        <v>29</v>
      </c>
      <c r="D942" s="1">
        <v>4216</v>
      </c>
      <c r="E942" s="1">
        <v>21214</v>
      </c>
      <c r="F942" s="2">
        <v>35417</v>
      </c>
    </row>
    <row r="943" spans="1:6" x14ac:dyDescent="0.35">
      <c r="A943">
        <v>2019</v>
      </c>
      <c r="B943" t="s">
        <v>60</v>
      </c>
      <c r="C943" t="s">
        <v>30</v>
      </c>
      <c r="D943" s="1">
        <v>72430</v>
      </c>
      <c r="E943" s="1">
        <v>371218</v>
      </c>
      <c r="F943" s="2">
        <v>43410</v>
      </c>
    </row>
    <row r="944" spans="1:6" x14ac:dyDescent="0.35">
      <c r="A944">
        <v>2019</v>
      </c>
      <c r="B944" t="s">
        <v>60</v>
      </c>
      <c r="C944" t="s">
        <v>31</v>
      </c>
      <c r="D944" s="1">
        <v>24457</v>
      </c>
      <c r="E944" s="1">
        <v>115119</v>
      </c>
      <c r="F944" s="2">
        <v>36624</v>
      </c>
    </row>
    <row r="945" spans="1:6" x14ac:dyDescent="0.35">
      <c r="A945">
        <v>2019</v>
      </c>
      <c r="B945" t="s">
        <v>60</v>
      </c>
      <c r="C945" t="s">
        <v>32</v>
      </c>
      <c r="D945" s="1">
        <v>2047</v>
      </c>
      <c r="E945" s="1">
        <v>11337</v>
      </c>
      <c r="F945" s="2">
        <v>38696</v>
      </c>
    </row>
    <row r="946" spans="1:6" x14ac:dyDescent="0.35">
      <c r="A946">
        <v>2019</v>
      </c>
      <c r="B946" t="s">
        <v>60</v>
      </c>
      <c r="C946" t="s">
        <v>33</v>
      </c>
      <c r="D946" s="1">
        <v>23639</v>
      </c>
      <c r="E946" s="1">
        <v>157001</v>
      </c>
      <c r="F946" s="2">
        <v>35006</v>
      </c>
    </row>
    <row r="947" spans="1:6" x14ac:dyDescent="0.35">
      <c r="A947">
        <v>2019</v>
      </c>
      <c r="B947" t="s">
        <v>60</v>
      </c>
      <c r="C947" t="s">
        <v>34</v>
      </c>
      <c r="D947" s="1">
        <v>6589</v>
      </c>
      <c r="E947" s="1">
        <v>36706</v>
      </c>
      <c r="F947" s="2">
        <v>36151</v>
      </c>
    </row>
    <row r="948" spans="1:6" x14ac:dyDescent="0.35">
      <c r="A948">
        <v>2019</v>
      </c>
      <c r="B948" t="s">
        <v>60</v>
      </c>
      <c r="C948" t="s">
        <v>35</v>
      </c>
      <c r="D948" s="1">
        <v>25468</v>
      </c>
      <c r="E948" s="1">
        <v>78423</v>
      </c>
      <c r="F948" s="2">
        <v>35467</v>
      </c>
    </row>
    <row r="949" spans="1:6" x14ac:dyDescent="0.35">
      <c r="A949">
        <v>2019</v>
      </c>
      <c r="B949" t="s">
        <v>60</v>
      </c>
      <c r="C949" t="s">
        <v>36</v>
      </c>
      <c r="D949" s="1">
        <v>33082</v>
      </c>
      <c r="E949" s="1">
        <v>202171</v>
      </c>
      <c r="F949" s="2">
        <v>35131</v>
      </c>
    </row>
    <row r="950" spans="1:6" x14ac:dyDescent="0.35">
      <c r="A950">
        <v>2019</v>
      </c>
      <c r="B950" t="s">
        <v>60</v>
      </c>
      <c r="C950" t="s">
        <v>37</v>
      </c>
      <c r="D950" s="1">
        <v>3537</v>
      </c>
      <c r="E950" s="1">
        <v>18157</v>
      </c>
      <c r="F950" s="2">
        <v>34466</v>
      </c>
    </row>
    <row r="951" spans="1:6" x14ac:dyDescent="0.35">
      <c r="A951">
        <v>2019</v>
      </c>
      <c r="B951" t="s">
        <v>60</v>
      </c>
      <c r="C951" t="s">
        <v>38</v>
      </c>
      <c r="D951" s="1">
        <v>12142</v>
      </c>
      <c r="E951" s="1">
        <v>54906</v>
      </c>
      <c r="F951" s="2">
        <v>34386</v>
      </c>
    </row>
    <row r="952" spans="1:6" x14ac:dyDescent="0.35">
      <c r="A952">
        <v>2019</v>
      </c>
      <c r="B952" t="s">
        <v>60</v>
      </c>
      <c r="C952" t="s">
        <v>39</v>
      </c>
      <c r="D952" s="1">
        <v>2223</v>
      </c>
      <c r="E952" s="1">
        <v>11326</v>
      </c>
      <c r="F952" s="2">
        <v>34233</v>
      </c>
    </row>
    <row r="953" spans="1:6" x14ac:dyDescent="0.35">
      <c r="A953">
        <v>2019</v>
      </c>
      <c r="B953" t="s">
        <v>60</v>
      </c>
      <c r="C953" t="s">
        <v>40</v>
      </c>
      <c r="D953" s="1">
        <v>15931</v>
      </c>
      <c r="E953" s="1">
        <v>80484</v>
      </c>
      <c r="F953" s="2">
        <v>36227</v>
      </c>
    </row>
    <row r="954" spans="1:6" x14ac:dyDescent="0.35">
      <c r="A954">
        <v>2019</v>
      </c>
      <c r="B954" t="s">
        <v>60</v>
      </c>
      <c r="C954" t="s">
        <v>41</v>
      </c>
      <c r="D954" s="1">
        <v>57504</v>
      </c>
      <c r="E954" s="1">
        <v>343287</v>
      </c>
      <c r="F954" s="2">
        <v>41110</v>
      </c>
    </row>
    <row r="955" spans="1:6" x14ac:dyDescent="0.35">
      <c r="A955">
        <v>2019</v>
      </c>
      <c r="B955" t="s">
        <v>60</v>
      </c>
      <c r="C955" t="s">
        <v>42</v>
      </c>
      <c r="D955" s="1">
        <v>6492</v>
      </c>
      <c r="E955" s="1">
        <v>37200</v>
      </c>
      <c r="F955" s="2">
        <v>37389</v>
      </c>
    </row>
    <row r="956" spans="1:6" x14ac:dyDescent="0.35">
      <c r="A956">
        <v>2019</v>
      </c>
      <c r="B956" t="s">
        <v>60</v>
      </c>
      <c r="C956" t="s">
        <v>43</v>
      </c>
      <c r="D956" s="1">
        <v>1990</v>
      </c>
      <c r="E956" s="1">
        <v>8772</v>
      </c>
      <c r="F956" s="2">
        <v>37394</v>
      </c>
    </row>
    <row r="957" spans="1:6" x14ac:dyDescent="0.35">
      <c r="A957">
        <v>2019</v>
      </c>
      <c r="B957" t="s">
        <v>60</v>
      </c>
      <c r="C957" t="s">
        <v>44</v>
      </c>
      <c r="D957" s="1">
        <v>29777</v>
      </c>
      <c r="E957" s="1">
        <v>140456</v>
      </c>
      <c r="F957" s="2">
        <v>45136</v>
      </c>
    </row>
    <row r="958" spans="1:6" x14ac:dyDescent="0.35">
      <c r="A958">
        <v>2019</v>
      </c>
      <c r="B958" t="s">
        <v>60</v>
      </c>
      <c r="C958" t="s">
        <v>45</v>
      </c>
      <c r="D958" s="1">
        <v>19915</v>
      </c>
      <c r="E958" s="1">
        <v>102632</v>
      </c>
      <c r="F958" s="2">
        <v>42585</v>
      </c>
    </row>
    <row r="959" spans="1:6" x14ac:dyDescent="0.35">
      <c r="A959">
        <v>2019</v>
      </c>
      <c r="B959" t="s">
        <v>60</v>
      </c>
      <c r="C959" t="s">
        <v>46</v>
      </c>
      <c r="D959" s="1">
        <v>5797</v>
      </c>
      <c r="E959" s="1">
        <v>20164</v>
      </c>
      <c r="F959" s="2">
        <v>32080</v>
      </c>
    </row>
    <row r="960" spans="1:6" x14ac:dyDescent="0.35">
      <c r="A960">
        <v>2019</v>
      </c>
      <c r="B960" t="s">
        <v>60</v>
      </c>
      <c r="C960" t="s">
        <v>47</v>
      </c>
      <c r="D960" s="1">
        <v>13757</v>
      </c>
      <c r="E960" s="1">
        <v>84267</v>
      </c>
      <c r="F960" s="2">
        <v>31908</v>
      </c>
    </row>
    <row r="961" spans="1:6" x14ac:dyDescent="0.35">
      <c r="A961">
        <v>2019</v>
      </c>
      <c r="B961" t="s">
        <v>60</v>
      </c>
      <c r="C961" t="s">
        <v>48</v>
      </c>
      <c r="D961" s="1">
        <v>1655</v>
      </c>
      <c r="E961" s="1">
        <v>7188</v>
      </c>
      <c r="F961" s="2">
        <v>39255</v>
      </c>
    </row>
    <row r="962" spans="1:6" x14ac:dyDescent="0.35">
      <c r="A962">
        <v>2018</v>
      </c>
      <c r="B962" t="s">
        <v>55</v>
      </c>
      <c r="C962" t="s">
        <v>1</v>
      </c>
      <c r="D962" s="1">
        <v>1843</v>
      </c>
      <c r="E962" s="1">
        <v>18397</v>
      </c>
      <c r="F962" s="2">
        <v>56388</v>
      </c>
    </row>
    <row r="963" spans="1:6" x14ac:dyDescent="0.35">
      <c r="A963">
        <v>2018</v>
      </c>
      <c r="B963" t="s">
        <v>55</v>
      </c>
      <c r="C963" t="s">
        <v>2</v>
      </c>
      <c r="D963" s="1">
        <v>1328</v>
      </c>
      <c r="E963" s="1">
        <v>38653</v>
      </c>
      <c r="F963" s="2">
        <v>50854</v>
      </c>
    </row>
    <row r="964" spans="1:6" x14ac:dyDescent="0.35">
      <c r="A964">
        <v>2018</v>
      </c>
      <c r="B964" t="s">
        <v>55</v>
      </c>
      <c r="C964" t="s">
        <v>3</v>
      </c>
      <c r="D964" s="1">
        <v>2525</v>
      </c>
      <c r="E964" s="1">
        <v>16334</v>
      </c>
      <c r="F964" s="2">
        <v>47616</v>
      </c>
    </row>
    <row r="965" spans="1:6" x14ac:dyDescent="0.35">
      <c r="A965">
        <v>2018</v>
      </c>
      <c r="B965" t="s">
        <v>55</v>
      </c>
      <c r="C965" t="s">
        <v>4</v>
      </c>
      <c r="D965" s="1">
        <v>17605</v>
      </c>
      <c r="E965" s="1">
        <v>443542</v>
      </c>
      <c r="F965" s="2">
        <v>38595</v>
      </c>
    </row>
    <row r="966" spans="1:6" x14ac:dyDescent="0.35">
      <c r="A966">
        <v>2018</v>
      </c>
      <c r="B966" t="s">
        <v>55</v>
      </c>
      <c r="C966" t="s">
        <v>5</v>
      </c>
      <c r="D966" s="1">
        <v>3256</v>
      </c>
      <c r="E966" s="1">
        <v>46357</v>
      </c>
      <c r="F966" s="2">
        <v>88489</v>
      </c>
    </row>
    <row r="967" spans="1:6" x14ac:dyDescent="0.35">
      <c r="A967">
        <v>2018</v>
      </c>
      <c r="B967" t="s">
        <v>55</v>
      </c>
      <c r="C967" t="s">
        <v>6</v>
      </c>
      <c r="D967">
        <v>441</v>
      </c>
      <c r="E967" s="1">
        <v>5272</v>
      </c>
      <c r="F967" s="2">
        <v>40054</v>
      </c>
    </row>
    <row r="968" spans="1:6" x14ac:dyDescent="0.35">
      <c r="A968">
        <v>2018</v>
      </c>
      <c r="B968" t="s">
        <v>55</v>
      </c>
      <c r="C968" t="s">
        <v>7</v>
      </c>
      <c r="D968">
        <v>177</v>
      </c>
      <c r="E968" s="1">
        <v>1535</v>
      </c>
      <c r="F968" s="2">
        <v>39987</v>
      </c>
    </row>
    <row r="969" spans="1:6" x14ac:dyDescent="0.35">
      <c r="A969">
        <v>2018</v>
      </c>
      <c r="B969" t="s">
        <v>55</v>
      </c>
      <c r="C969" t="s">
        <v>8</v>
      </c>
      <c r="D969" s="1">
        <v>5289</v>
      </c>
      <c r="E969" s="1">
        <v>72507</v>
      </c>
      <c r="F969" s="2">
        <v>34681</v>
      </c>
    </row>
    <row r="970" spans="1:6" x14ac:dyDescent="0.35">
      <c r="A970">
        <v>2018</v>
      </c>
      <c r="B970" t="s">
        <v>55</v>
      </c>
      <c r="C970" t="s">
        <v>9</v>
      </c>
      <c r="D970" s="1">
        <v>2630</v>
      </c>
      <c r="E970" s="1">
        <v>29395</v>
      </c>
      <c r="F970" s="2">
        <v>42010</v>
      </c>
    </row>
    <row r="971" spans="1:6" x14ac:dyDescent="0.35">
      <c r="A971">
        <v>2018</v>
      </c>
      <c r="B971" t="s">
        <v>55</v>
      </c>
      <c r="C971" t="s">
        <v>10</v>
      </c>
      <c r="D971" s="1">
        <v>2500</v>
      </c>
      <c r="E971" s="1">
        <v>26636</v>
      </c>
      <c r="F971" s="2">
        <v>39998</v>
      </c>
    </row>
    <row r="972" spans="1:6" x14ac:dyDescent="0.35">
      <c r="A972">
        <v>2018</v>
      </c>
      <c r="B972" t="s">
        <v>55</v>
      </c>
      <c r="C972" t="s">
        <v>11</v>
      </c>
      <c r="D972" s="1">
        <v>2785</v>
      </c>
      <c r="E972" s="1">
        <v>26452</v>
      </c>
      <c r="F972" s="2">
        <v>50101</v>
      </c>
    </row>
    <row r="973" spans="1:6" x14ac:dyDescent="0.35">
      <c r="A973">
        <v>2018</v>
      </c>
      <c r="B973" t="s">
        <v>55</v>
      </c>
      <c r="C973" t="s">
        <v>12</v>
      </c>
      <c r="D973" s="1">
        <v>2217</v>
      </c>
      <c r="E973" s="1">
        <v>21236</v>
      </c>
      <c r="F973" s="2">
        <v>48605</v>
      </c>
    </row>
    <row r="974" spans="1:6" x14ac:dyDescent="0.35">
      <c r="A974">
        <v>2018</v>
      </c>
      <c r="B974" t="s">
        <v>55</v>
      </c>
      <c r="C974" t="s">
        <v>13</v>
      </c>
      <c r="D974" s="1">
        <v>2830</v>
      </c>
      <c r="E974" s="1">
        <v>23077</v>
      </c>
      <c r="F974" s="2">
        <v>42989</v>
      </c>
    </row>
    <row r="975" spans="1:6" x14ac:dyDescent="0.35">
      <c r="A975">
        <v>2018</v>
      </c>
      <c r="B975" t="s">
        <v>55</v>
      </c>
      <c r="C975" t="s">
        <v>14</v>
      </c>
      <c r="D975" s="1">
        <v>2658</v>
      </c>
      <c r="E975" s="1">
        <v>19284</v>
      </c>
      <c r="F975" s="2">
        <v>47004</v>
      </c>
    </row>
    <row r="976" spans="1:6" x14ac:dyDescent="0.35">
      <c r="A976">
        <v>2018</v>
      </c>
      <c r="B976" t="s">
        <v>55</v>
      </c>
      <c r="C976" t="s">
        <v>15</v>
      </c>
      <c r="D976" s="1">
        <v>1559</v>
      </c>
      <c r="E976" s="1">
        <v>18569</v>
      </c>
      <c r="F976" s="2">
        <v>56223</v>
      </c>
    </row>
    <row r="977" spans="1:6" x14ac:dyDescent="0.35">
      <c r="A977">
        <v>2018</v>
      </c>
      <c r="B977" t="s">
        <v>55</v>
      </c>
      <c r="C977" t="s">
        <v>16</v>
      </c>
      <c r="D977" s="1">
        <v>3089</v>
      </c>
      <c r="E977" s="1">
        <v>43598</v>
      </c>
      <c r="F977" s="2">
        <v>84277</v>
      </c>
    </row>
    <row r="978" spans="1:6" x14ac:dyDescent="0.35">
      <c r="A978">
        <v>2018</v>
      </c>
      <c r="B978" t="s">
        <v>55</v>
      </c>
      <c r="C978" t="s">
        <v>17</v>
      </c>
      <c r="D978" s="1">
        <v>1372</v>
      </c>
      <c r="E978" s="1">
        <v>7143</v>
      </c>
      <c r="F978" s="2">
        <v>41187</v>
      </c>
    </row>
    <row r="979" spans="1:6" x14ac:dyDescent="0.35">
      <c r="A979">
        <v>2018</v>
      </c>
      <c r="B979" t="s">
        <v>55</v>
      </c>
      <c r="C979" t="s">
        <v>18</v>
      </c>
      <c r="D979">
        <v>723</v>
      </c>
      <c r="E979" s="1">
        <v>6447</v>
      </c>
      <c r="F979" s="2">
        <v>43100</v>
      </c>
    </row>
    <row r="980" spans="1:6" x14ac:dyDescent="0.35">
      <c r="A980">
        <v>2018</v>
      </c>
      <c r="B980" t="s">
        <v>55</v>
      </c>
      <c r="C980" t="s">
        <v>19</v>
      </c>
      <c r="D980">
        <v>985</v>
      </c>
      <c r="E980" s="1">
        <v>9626</v>
      </c>
      <c r="F980" s="2">
        <v>61244</v>
      </c>
    </row>
    <row r="981" spans="1:6" x14ac:dyDescent="0.35">
      <c r="A981">
        <v>2018</v>
      </c>
      <c r="B981" t="s">
        <v>55</v>
      </c>
      <c r="C981" t="s">
        <v>20</v>
      </c>
      <c r="D981" s="1">
        <v>3282</v>
      </c>
      <c r="E981" s="1">
        <v>35874</v>
      </c>
      <c r="F981" s="2">
        <v>40516</v>
      </c>
    </row>
    <row r="982" spans="1:6" x14ac:dyDescent="0.35">
      <c r="A982">
        <v>2018</v>
      </c>
      <c r="B982" t="s">
        <v>55</v>
      </c>
      <c r="C982" t="s">
        <v>21</v>
      </c>
      <c r="D982" s="1">
        <v>3071</v>
      </c>
      <c r="E982" s="1">
        <v>27642</v>
      </c>
      <c r="F982" s="2">
        <v>50521</v>
      </c>
    </row>
    <row r="983" spans="1:6" x14ac:dyDescent="0.35">
      <c r="A983">
        <v>2018</v>
      </c>
      <c r="B983" t="s">
        <v>55</v>
      </c>
      <c r="C983" t="s">
        <v>22</v>
      </c>
      <c r="D983" s="1">
        <v>2153</v>
      </c>
      <c r="E983" s="1">
        <v>16234</v>
      </c>
      <c r="F983" s="2">
        <v>47028</v>
      </c>
    </row>
    <row r="984" spans="1:6" x14ac:dyDescent="0.35">
      <c r="A984">
        <v>2018</v>
      </c>
      <c r="B984" t="s">
        <v>55</v>
      </c>
      <c r="C984" t="s">
        <v>23</v>
      </c>
      <c r="D984" s="1">
        <v>1935</v>
      </c>
      <c r="E984" s="1">
        <v>16642</v>
      </c>
      <c r="F984" s="2">
        <v>43331</v>
      </c>
    </row>
    <row r="985" spans="1:6" x14ac:dyDescent="0.35">
      <c r="A985">
        <v>2018</v>
      </c>
      <c r="B985" t="s">
        <v>55</v>
      </c>
      <c r="C985" t="s">
        <v>24</v>
      </c>
      <c r="D985" s="1">
        <v>1771</v>
      </c>
      <c r="E985" s="1">
        <v>12503</v>
      </c>
      <c r="F985" s="2">
        <v>67090</v>
      </c>
    </row>
    <row r="986" spans="1:6" x14ac:dyDescent="0.35">
      <c r="A986">
        <v>2018</v>
      </c>
      <c r="B986" t="s">
        <v>55</v>
      </c>
      <c r="C986" t="s">
        <v>25</v>
      </c>
      <c r="D986" s="1">
        <v>2378</v>
      </c>
      <c r="E986" s="1">
        <v>15823</v>
      </c>
      <c r="F986" s="2">
        <v>41084</v>
      </c>
    </row>
    <row r="987" spans="1:6" x14ac:dyDescent="0.35">
      <c r="A987">
        <v>2018</v>
      </c>
      <c r="B987" t="s">
        <v>55</v>
      </c>
      <c r="C987" t="s">
        <v>26</v>
      </c>
      <c r="D987">
        <v>641</v>
      </c>
      <c r="E987" s="1">
        <v>19336</v>
      </c>
      <c r="F987" s="2">
        <v>82872</v>
      </c>
    </row>
    <row r="988" spans="1:6" x14ac:dyDescent="0.35">
      <c r="A988">
        <v>2018</v>
      </c>
      <c r="B988" t="s">
        <v>55</v>
      </c>
      <c r="C988" t="s">
        <v>27</v>
      </c>
      <c r="D988">
        <v>344</v>
      </c>
      <c r="E988" s="1">
        <v>2619</v>
      </c>
      <c r="F988" s="2">
        <v>42081</v>
      </c>
    </row>
    <row r="989" spans="1:6" x14ac:dyDescent="0.35">
      <c r="A989">
        <v>2018</v>
      </c>
      <c r="B989" t="s">
        <v>55</v>
      </c>
      <c r="C989" t="s">
        <v>28</v>
      </c>
      <c r="D989" s="1">
        <v>1003</v>
      </c>
      <c r="E989" s="1">
        <v>12165</v>
      </c>
      <c r="F989" s="2">
        <v>39981</v>
      </c>
    </row>
    <row r="990" spans="1:6" x14ac:dyDescent="0.35">
      <c r="A990">
        <v>2018</v>
      </c>
      <c r="B990" t="s">
        <v>55</v>
      </c>
      <c r="C990" t="s">
        <v>29</v>
      </c>
      <c r="D990" s="1">
        <v>2007</v>
      </c>
      <c r="E990" s="1">
        <v>35856</v>
      </c>
      <c r="F990" s="2">
        <v>64393</v>
      </c>
    </row>
    <row r="991" spans="1:6" x14ac:dyDescent="0.35">
      <c r="A991">
        <v>2018</v>
      </c>
      <c r="B991" t="s">
        <v>55</v>
      </c>
      <c r="C991" t="s">
        <v>30</v>
      </c>
      <c r="D991" s="1">
        <v>3062</v>
      </c>
      <c r="E991" s="1">
        <v>31787</v>
      </c>
      <c r="F991" s="2">
        <v>41230</v>
      </c>
    </row>
    <row r="992" spans="1:6" x14ac:dyDescent="0.35">
      <c r="A992">
        <v>2018</v>
      </c>
      <c r="B992" t="s">
        <v>55</v>
      </c>
      <c r="C992" t="s">
        <v>31</v>
      </c>
      <c r="D992" s="1">
        <v>3330</v>
      </c>
      <c r="E992" s="1">
        <v>30208</v>
      </c>
      <c r="F992" s="2">
        <v>39062</v>
      </c>
    </row>
    <row r="993" spans="1:6" x14ac:dyDescent="0.35">
      <c r="A993">
        <v>2018</v>
      </c>
      <c r="B993" t="s">
        <v>55</v>
      </c>
      <c r="C993" t="s">
        <v>32</v>
      </c>
      <c r="D993" s="1">
        <v>1766</v>
      </c>
      <c r="E993" s="1">
        <v>25422</v>
      </c>
      <c r="F993" s="2">
        <v>95073</v>
      </c>
    </row>
    <row r="994" spans="1:6" x14ac:dyDescent="0.35">
      <c r="A994">
        <v>2018</v>
      </c>
      <c r="B994" t="s">
        <v>55</v>
      </c>
      <c r="C994" t="s">
        <v>33</v>
      </c>
      <c r="D994" s="1">
        <v>2470</v>
      </c>
      <c r="E994" s="1">
        <v>28520</v>
      </c>
      <c r="F994" s="2">
        <v>51145</v>
      </c>
    </row>
    <row r="995" spans="1:6" x14ac:dyDescent="0.35">
      <c r="A995">
        <v>2018</v>
      </c>
      <c r="B995" t="s">
        <v>55</v>
      </c>
      <c r="C995" t="s">
        <v>34</v>
      </c>
      <c r="D995" s="1">
        <v>4348</v>
      </c>
      <c r="E995" s="1">
        <v>64020</v>
      </c>
      <c r="F995" s="2">
        <v>91135</v>
      </c>
    </row>
    <row r="996" spans="1:6" x14ac:dyDescent="0.35">
      <c r="A996">
        <v>2018</v>
      </c>
      <c r="B996" t="s">
        <v>55</v>
      </c>
      <c r="C996" t="s">
        <v>35</v>
      </c>
      <c r="D996" s="1">
        <v>4560</v>
      </c>
      <c r="E996" s="1">
        <v>53530</v>
      </c>
      <c r="F996" s="2">
        <v>37495</v>
      </c>
    </row>
    <row r="997" spans="1:6" x14ac:dyDescent="0.35">
      <c r="A997">
        <v>2018</v>
      </c>
      <c r="B997" t="s">
        <v>55</v>
      </c>
      <c r="C997" t="s">
        <v>36</v>
      </c>
      <c r="D997" s="1">
        <v>3585</v>
      </c>
      <c r="E997" s="1">
        <v>52523</v>
      </c>
      <c r="F997" s="2">
        <v>62951</v>
      </c>
    </row>
    <row r="998" spans="1:6" x14ac:dyDescent="0.35">
      <c r="A998">
        <v>2018</v>
      </c>
      <c r="B998" t="s">
        <v>55</v>
      </c>
      <c r="C998" t="s">
        <v>37</v>
      </c>
      <c r="D998">
        <v>194</v>
      </c>
      <c r="E998" s="1">
        <v>1056</v>
      </c>
      <c r="F998" s="2">
        <v>39071</v>
      </c>
    </row>
    <row r="999" spans="1:6" x14ac:dyDescent="0.35">
      <c r="A999">
        <v>2018</v>
      </c>
      <c r="B999" t="s">
        <v>55</v>
      </c>
      <c r="C999" t="s">
        <v>38</v>
      </c>
      <c r="D999" s="1">
        <v>1286</v>
      </c>
      <c r="E999" s="1">
        <v>12662</v>
      </c>
      <c r="F999" s="2">
        <v>40536</v>
      </c>
    </row>
    <row r="1000" spans="1:6" x14ac:dyDescent="0.35">
      <c r="A1000">
        <v>2018</v>
      </c>
      <c r="B1000" t="s">
        <v>55</v>
      </c>
      <c r="C1000" t="s">
        <v>39</v>
      </c>
      <c r="D1000" s="1">
        <v>1047</v>
      </c>
      <c r="E1000" s="1">
        <v>6831</v>
      </c>
      <c r="F1000" s="2">
        <v>42904</v>
      </c>
    </row>
    <row r="1001" spans="1:6" x14ac:dyDescent="0.35">
      <c r="A1001">
        <v>2018</v>
      </c>
      <c r="B1001" t="s">
        <v>55</v>
      </c>
      <c r="C1001" t="s">
        <v>40</v>
      </c>
      <c r="D1001" s="1">
        <v>1099</v>
      </c>
      <c r="E1001" s="1">
        <v>11051</v>
      </c>
      <c r="F1001" s="2">
        <v>46634</v>
      </c>
    </row>
    <row r="1002" spans="1:6" x14ac:dyDescent="0.35">
      <c r="A1002">
        <v>2018</v>
      </c>
      <c r="B1002" t="s">
        <v>55</v>
      </c>
      <c r="C1002" t="s">
        <v>41</v>
      </c>
      <c r="D1002" s="1">
        <v>19761</v>
      </c>
      <c r="E1002" s="1">
        <v>304275</v>
      </c>
      <c r="F1002" s="2">
        <v>109449</v>
      </c>
    </row>
    <row r="1003" spans="1:6" x14ac:dyDescent="0.35">
      <c r="A1003">
        <v>2018</v>
      </c>
      <c r="B1003" t="s">
        <v>55</v>
      </c>
      <c r="C1003" t="s">
        <v>42</v>
      </c>
      <c r="D1003" s="1">
        <v>1002</v>
      </c>
      <c r="E1003" s="1">
        <v>15159</v>
      </c>
      <c r="F1003" s="2">
        <v>61171</v>
      </c>
    </row>
    <row r="1004" spans="1:6" x14ac:dyDescent="0.35">
      <c r="A1004">
        <v>2018</v>
      </c>
      <c r="B1004" t="s">
        <v>55</v>
      </c>
      <c r="C1004" t="s">
        <v>43</v>
      </c>
      <c r="D1004">
        <v>548</v>
      </c>
      <c r="E1004" s="1">
        <v>3930</v>
      </c>
      <c r="F1004" s="2">
        <v>38605</v>
      </c>
    </row>
    <row r="1005" spans="1:6" x14ac:dyDescent="0.35">
      <c r="A1005">
        <v>2018</v>
      </c>
      <c r="B1005" t="s">
        <v>55</v>
      </c>
      <c r="C1005" t="s">
        <v>44</v>
      </c>
      <c r="D1005" s="1">
        <v>2101</v>
      </c>
      <c r="E1005" s="1">
        <v>19281</v>
      </c>
      <c r="F1005" s="2">
        <v>47043</v>
      </c>
    </row>
    <row r="1006" spans="1:6" x14ac:dyDescent="0.35">
      <c r="A1006">
        <v>2018</v>
      </c>
      <c r="B1006" t="s">
        <v>55</v>
      </c>
      <c r="C1006" t="s">
        <v>45</v>
      </c>
      <c r="D1006" s="1">
        <v>7317</v>
      </c>
      <c r="E1006" s="1">
        <v>109210</v>
      </c>
      <c r="F1006" s="2">
        <v>33346</v>
      </c>
    </row>
    <row r="1007" spans="1:6" x14ac:dyDescent="0.35">
      <c r="A1007">
        <v>2018</v>
      </c>
      <c r="B1007" t="s">
        <v>55</v>
      </c>
      <c r="C1007" t="s">
        <v>46</v>
      </c>
      <c r="D1007" s="1">
        <v>1199</v>
      </c>
      <c r="E1007" s="1">
        <v>23481</v>
      </c>
      <c r="F1007" s="2">
        <v>80012</v>
      </c>
    </row>
    <row r="1008" spans="1:6" x14ac:dyDescent="0.35">
      <c r="A1008">
        <v>2018</v>
      </c>
      <c r="B1008" t="s">
        <v>55</v>
      </c>
      <c r="C1008" t="s">
        <v>47</v>
      </c>
      <c r="D1008" s="1">
        <v>2926</v>
      </c>
      <c r="E1008" s="1">
        <v>32257</v>
      </c>
      <c r="F1008" s="2">
        <v>39437</v>
      </c>
    </row>
    <row r="1009" spans="1:6" x14ac:dyDescent="0.35">
      <c r="A1009">
        <v>2018</v>
      </c>
      <c r="B1009" t="s">
        <v>55</v>
      </c>
      <c r="C1009" t="s">
        <v>48</v>
      </c>
      <c r="D1009" s="1">
        <v>1438</v>
      </c>
      <c r="E1009" s="1">
        <v>23488</v>
      </c>
      <c r="F1009" s="2">
        <v>83751</v>
      </c>
    </row>
    <row r="1010" spans="1:6" x14ac:dyDescent="0.35">
      <c r="A1010">
        <v>2018</v>
      </c>
      <c r="B1010" t="s">
        <v>51</v>
      </c>
      <c r="C1010" t="s">
        <v>1</v>
      </c>
      <c r="D1010" s="1">
        <v>9897</v>
      </c>
      <c r="E1010" s="1">
        <v>89207</v>
      </c>
      <c r="F1010" s="2">
        <v>53957</v>
      </c>
    </row>
    <row r="1011" spans="1:6" x14ac:dyDescent="0.35">
      <c r="A1011">
        <v>2018</v>
      </c>
      <c r="B1011" t="s">
        <v>51</v>
      </c>
      <c r="C1011" t="s">
        <v>2</v>
      </c>
      <c r="D1011" s="1">
        <v>12867</v>
      </c>
      <c r="E1011" s="1">
        <v>158251</v>
      </c>
      <c r="F1011" s="2">
        <v>55989</v>
      </c>
    </row>
    <row r="1012" spans="1:6" x14ac:dyDescent="0.35">
      <c r="A1012">
        <v>2018</v>
      </c>
      <c r="B1012" t="s">
        <v>51</v>
      </c>
      <c r="C1012" t="s">
        <v>3</v>
      </c>
      <c r="D1012" s="1">
        <v>6945</v>
      </c>
      <c r="E1012" s="1">
        <v>50848</v>
      </c>
      <c r="F1012" s="2">
        <v>47988</v>
      </c>
    </row>
    <row r="1013" spans="1:6" x14ac:dyDescent="0.35">
      <c r="A1013">
        <v>2018</v>
      </c>
      <c r="B1013" t="s">
        <v>51</v>
      </c>
      <c r="C1013" t="s">
        <v>4</v>
      </c>
      <c r="D1013" s="1">
        <v>80657</v>
      </c>
      <c r="E1013" s="1">
        <v>860278</v>
      </c>
      <c r="F1013" s="2">
        <v>70084</v>
      </c>
    </row>
    <row r="1014" spans="1:6" x14ac:dyDescent="0.35">
      <c r="A1014">
        <v>2018</v>
      </c>
      <c r="B1014" t="s">
        <v>51</v>
      </c>
      <c r="C1014" t="s">
        <v>5</v>
      </c>
      <c r="D1014" s="1">
        <v>19884</v>
      </c>
      <c r="E1014" s="1">
        <v>173096</v>
      </c>
      <c r="F1014" s="2">
        <v>62414</v>
      </c>
    </row>
    <row r="1015" spans="1:6" x14ac:dyDescent="0.35">
      <c r="A1015">
        <v>2018</v>
      </c>
      <c r="B1015" t="s">
        <v>51</v>
      </c>
      <c r="C1015" t="s">
        <v>6</v>
      </c>
      <c r="D1015" s="1">
        <v>9399</v>
      </c>
      <c r="E1015" s="1">
        <v>58769</v>
      </c>
      <c r="F1015" s="2">
        <v>69727</v>
      </c>
    </row>
    <row r="1016" spans="1:6" x14ac:dyDescent="0.35">
      <c r="A1016">
        <v>2018</v>
      </c>
      <c r="B1016" t="s">
        <v>51</v>
      </c>
      <c r="C1016" t="s">
        <v>7</v>
      </c>
      <c r="D1016" s="1">
        <v>2871</v>
      </c>
      <c r="E1016" s="1">
        <v>22192</v>
      </c>
      <c r="F1016" s="2">
        <v>59797</v>
      </c>
    </row>
    <row r="1017" spans="1:6" x14ac:dyDescent="0.35">
      <c r="A1017">
        <v>2018</v>
      </c>
      <c r="B1017" t="s">
        <v>51</v>
      </c>
      <c r="C1017" t="s">
        <v>8</v>
      </c>
      <c r="D1017" s="1">
        <v>70819</v>
      </c>
      <c r="E1017" s="1">
        <v>541083</v>
      </c>
      <c r="F1017" s="2">
        <v>51286</v>
      </c>
    </row>
    <row r="1018" spans="1:6" x14ac:dyDescent="0.35">
      <c r="A1018">
        <v>2018</v>
      </c>
      <c r="B1018" t="s">
        <v>51</v>
      </c>
      <c r="C1018" t="s">
        <v>9</v>
      </c>
      <c r="D1018" s="1">
        <v>20577</v>
      </c>
      <c r="E1018" s="1">
        <v>195221</v>
      </c>
      <c r="F1018" s="2">
        <v>61018</v>
      </c>
    </row>
    <row r="1019" spans="1:6" x14ac:dyDescent="0.35">
      <c r="A1019">
        <v>2018</v>
      </c>
      <c r="B1019" t="s">
        <v>51</v>
      </c>
      <c r="C1019" t="s">
        <v>10</v>
      </c>
      <c r="D1019" s="1">
        <v>8174</v>
      </c>
      <c r="E1019" s="1">
        <v>46827</v>
      </c>
      <c r="F1019" s="2">
        <v>44285</v>
      </c>
    </row>
    <row r="1020" spans="1:6" x14ac:dyDescent="0.35">
      <c r="A1020">
        <v>2018</v>
      </c>
      <c r="B1020" t="s">
        <v>51</v>
      </c>
      <c r="C1020" t="s">
        <v>11</v>
      </c>
      <c r="D1020" s="1">
        <v>32305</v>
      </c>
      <c r="E1020" s="1">
        <v>225991</v>
      </c>
      <c r="F1020" s="2">
        <v>71957</v>
      </c>
    </row>
    <row r="1021" spans="1:6" x14ac:dyDescent="0.35">
      <c r="A1021">
        <v>2018</v>
      </c>
      <c r="B1021" t="s">
        <v>51</v>
      </c>
      <c r="C1021" t="s">
        <v>12</v>
      </c>
      <c r="D1021" s="1">
        <v>15176</v>
      </c>
      <c r="E1021" s="1">
        <v>141028</v>
      </c>
      <c r="F1021" s="2">
        <v>58404</v>
      </c>
    </row>
    <row r="1022" spans="1:6" x14ac:dyDescent="0.35">
      <c r="A1022">
        <v>2018</v>
      </c>
      <c r="B1022" t="s">
        <v>51</v>
      </c>
      <c r="C1022" t="s">
        <v>13</v>
      </c>
      <c r="D1022" s="1">
        <v>9447</v>
      </c>
      <c r="E1022" s="1">
        <v>77230</v>
      </c>
      <c r="F1022" s="2">
        <v>57435</v>
      </c>
    </row>
    <row r="1023" spans="1:6" x14ac:dyDescent="0.35">
      <c r="A1023">
        <v>2018</v>
      </c>
      <c r="B1023" t="s">
        <v>51</v>
      </c>
      <c r="C1023" t="s">
        <v>14</v>
      </c>
      <c r="D1023" s="1">
        <v>7555</v>
      </c>
      <c r="E1023" s="1">
        <v>61206</v>
      </c>
      <c r="F1023" s="2">
        <v>54735</v>
      </c>
    </row>
    <row r="1024" spans="1:6" x14ac:dyDescent="0.35">
      <c r="A1024">
        <v>2018</v>
      </c>
      <c r="B1024" t="s">
        <v>51</v>
      </c>
      <c r="C1024" t="s">
        <v>15</v>
      </c>
      <c r="D1024" s="1">
        <v>9466</v>
      </c>
      <c r="E1024" s="1">
        <v>77934</v>
      </c>
      <c r="F1024" s="2">
        <v>53957</v>
      </c>
    </row>
    <row r="1025" spans="1:6" x14ac:dyDescent="0.35">
      <c r="A1025">
        <v>2018</v>
      </c>
      <c r="B1025" t="s">
        <v>51</v>
      </c>
      <c r="C1025" t="s">
        <v>16</v>
      </c>
      <c r="D1025" s="1">
        <v>10844</v>
      </c>
      <c r="E1025" s="1">
        <v>151993</v>
      </c>
      <c r="F1025" s="2">
        <v>63892</v>
      </c>
    </row>
    <row r="1026" spans="1:6" x14ac:dyDescent="0.35">
      <c r="A1026">
        <v>2018</v>
      </c>
      <c r="B1026" t="s">
        <v>51</v>
      </c>
      <c r="C1026" t="s">
        <v>17</v>
      </c>
      <c r="D1026" s="1">
        <v>5475</v>
      </c>
      <c r="E1026" s="1">
        <v>29285</v>
      </c>
      <c r="F1026" s="2">
        <v>49575</v>
      </c>
    </row>
    <row r="1027" spans="1:6" x14ac:dyDescent="0.35">
      <c r="A1027">
        <v>2018</v>
      </c>
      <c r="B1027" t="s">
        <v>51</v>
      </c>
      <c r="C1027" t="s">
        <v>18</v>
      </c>
      <c r="D1027" s="1">
        <v>16487</v>
      </c>
      <c r="E1027" s="1">
        <v>163210</v>
      </c>
      <c r="F1027" s="2">
        <v>65971</v>
      </c>
    </row>
    <row r="1028" spans="1:6" x14ac:dyDescent="0.35">
      <c r="A1028">
        <v>2018</v>
      </c>
      <c r="B1028" t="s">
        <v>51</v>
      </c>
      <c r="C1028" t="s">
        <v>19</v>
      </c>
      <c r="D1028" s="1">
        <v>21120</v>
      </c>
      <c r="E1028" s="1">
        <v>158656</v>
      </c>
      <c r="F1028" s="2">
        <v>78802</v>
      </c>
    </row>
    <row r="1029" spans="1:6" x14ac:dyDescent="0.35">
      <c r="A1029">
        <v>2018</v>
      </c>
      <c r="B1029" t="s">
        <v>51</v>
      </c>
      <c r="C1029" t="s">
        <v>20</v>
      </c>
      <c r="D1029" s="1">
        <v>19952</v>
      </c>
      <c r="E1029" s="1">
        <v>168632</v>
      </c>
      <c r="F1029" s="2">
        <v>62378</v>
      </c>
    </row>
    <row r="1030" spans="1:6" x14ac:dyDescent="0.35">
      <c r="A1030">
        <v>2018</v>
      </c>
      <c r="B1030" t="s">
        <v>51</v>
      </c>
      <c r="C1030" t="s">
        <v>21</v>
      </c>
      <c r="D1030" s="1">
        <v>16480</v>
      </c>
      <c r="E1030" s="1">
        <v>121665</v>
      </c>
      <c r="F1030" s="2">
        <v>67248</v>
      </c>
    </row>
    <row r="1031" spans="1:6" x14ac:dyDescent="0.35">
      <c r="A1031">
        <v>2018</v>
      </c>
      <c r="B1031" t="s">
        <v>51</v>
      </c>
      <c r="C1031" t="s">
        <v>22</v>
      </c>
      <c r="D1031" s="1">
        <v>5760</v>
      </c>
      <c r="E1031" s="1">
        <v>43911</v>
      </c>
      <c r="F1031" s="2">
        <v>50325</v>
      </c>
    </row>
    <row r="1032" spans="1:6" x14ac:dyDescent="0.35">
      <c r="A1032">
        <v>2018</v>
      </c>
      <c r="B1032" t="s">
        <v>51</v>
      </c>
      <c r="C1032" t="s">
        <v>23</v>
      </c>
      <c r="D1032" s="1">
        <v>14591</v>
      </c>
      <c r="E1032" s="1">
        <v>122662</v>
      </c>
      <c r="F1032" s="2">
        <v>59442</v>
      </c>
    </row>
    <row r="1033" spans="1:6" x14ac:dyDescent="0.35">
      <c r="A1033">
        <v>2018</v>
      </c>
      <c r="B1033" t="s">
        <v>51</v>
      </c>
      <c r="C1033" t="s">
        <v>24</v>
      </c>
      <c r="D1033" s="1">
        <v>6514</v>
      </c>
      <c r="E1033" s="1">
        <v>29077</v>
      </c>
      <c r="F1033" s="2">
        <v>52969</v>
      </c>
    </row>
    <row r="1034" spans="1:6" x14ac:dyDescent="0.35">
      <c r="A1034">
        <v>2018</v>
      </c>
      <c r="B1034" t="s">
        <v>51</v>
      </c>
      <c r="C1034" t="s">
        <v>25</v>
      </c>
      <c r="D1034" s="1">
        <v>7068</v>
      </c>
      <c r="E1034" s="1">
        <v>52320</v>
      </c>
      <c r="F1034" s="2">
        <v>51657</v>
      </c>
    </row>
    <row r="1035" spans="1:6" x14ac:dyDescent="0.35">
      <c r="A1035">
        <v>2018</v>
      </c>
      <c r="B1035" t="s">
        <v>51</v>
      </c>
      <c r="C1035" t="s">
        <v>26</v>
      </c>
      <c r="D1035" s="1">
        <v>5898</v>
      </c>
      <c r="E1035" s="1">
        <v>89125</v>
      </c>
      <c r="F1035" s="2">
        <v>61123</v>
      </c>
    </row>
    <row r="1036" spans="1:6" x14ac:dyDescent="0.35">
      <c r="A1036">
        <v>2018</v>
      </c>
      <c r="B1036" t="s">
        <v>51</v>
      </c>
      <c r="C1036" t="s">
        <v>27</v>
      </c>
      <c r="D1036" s="1">
        <v>4498</v>
      </c>
      <c r="E1036" s="1">
        <v>26890</v>
      </c>
      <c r="F1036" s="2">
        <v>62661</v>
      </c>
    </row>
    <row r="1037" spans="1:6" x14ac:dyDescent="0.35">
      <c r="A1037">
        <v>2018</v>
      </c>
      <c r="B1037" t="s">
        <v>51</v>
      </c>
      <c r="C1037" t="s">
        <v>28</v>
      </c>
      <c r="D1037" s="1">
        <v>22416</v>
      </c>
      <c r="E1037" s="1">
        <v>157147</v>
      </c>
      <c r="F1037" s="2">
        <v>72658</v>
      </c>
    </row>
    <row r="1038" spans="1:6" x14ac:dyDescent="0.35">
      <c r="A1038">
        <v>2018</v>
      </c>
      <c r="B1038" t="s">
        <v>51</v>
      </c>
      <c r="C1038" t="s">
        <v>29</v>
      </c>
      <c r="D1038" s="1">
        <v>5337</v>
      </c>
      <c r="E1038" s="1">
        <v>47224</v>
      </c>
      <c r="F1038" s="2">
        <v>49350</v>
      </c>
    </row>
    <row r="1039" spans="1:6" x14ac:dyDescent="0.35">
      <c r="A1039">
        <v>2018</v>
      </c>
      <c r="B1039" t="s">
        <v>51</v>
      </c>
      <c r="C1039" t="s">
        <v>30</v>
      </c>
      <c r="D1039" s="1">
        <v>50281</v>
      </c>
      <c r="E1039" s="1">
        <v>399629</v>
      </c>
      <c r="F1039" s="2">
        <v>73248</v>
      </c>
    </row>
    <row r="1040" spans="1:6" x14ac:dyDescent="0.35">
      <c r="A1040">
        <v>2018</v>
      </c>
      <c r="B1040" t="s">
        <v>51</v>
      </c>
      <c r="C1040" t="s">
        <v>31</v>
      </c>
      <c r="D1040" s="1">
        <v>26741</v>
      </c>
      <c r="E1040" s="1">
        <v>220692</v>
      </c>
      <c r="F1040" s="2">
        <v>54587</v>
      </c>
    </row>
    <row r="1041" spans="1:6" x14ac:dyDescent="0.35">
      <c r="A1041">
        <v>2018</v>
      </c>
      <c r="B1041" t="s">
        <v>51</v>
      </c>
      <c r="C1041" t="s">
        <v>32</v>
      </c>
      <c r="D1041" s="1">
        <v>3798</v>
      </c>
      <c r="E1041" s="1">
        <v>26002</v>
      </c>
      <c r="F1041" s="2">
        <v>64586</v>
      </c>
    </row>
    <row r="1042" spans="1:6" x14ac:dyDescent="0.35">
      <c r="A1042">
        <v>2018</v>
      </c>
      <c r="B1042" t="s">
        <v>51</v>
      </c>
      <c r="C1042" t="s">
        <v>33</v>
      </c>
      <c r="D1042" s="1">
        <v>23076</v>
      </c>
      <c r="E1042" s="1">
        <v>220709</v>
      </c>
      <c r="F1042" s="2">
        <v>61194</v>
      </c>
    </row>
    <row r="1043" spans="1:6" x14ac:dyDescent="0.35">
      <c r="A1043">
        <v>2018</v>
      </c>
      <c r="B1043" t="s">
        <v>51</v>
      </c>
      <c r="C1043" t="s">
        <v>34</v>
      </c>
      <c r="D1043" s="1">
        <v>9765</v>
      </c>
      <c r="E1043" s="1">
        <v>80295</v>
      </c>
      <c r="F1043" s="2">
        <v>52777</v>
      </c>
    </row>
    <row r="1044" spans="1:6" x14ac:dyDescent="0.35">
      <c r="A1044">
        <v>2018</v>
      </c>
      <c r="B1044" t="s">
        <v>51</v>
      </c>
      <c r="C1044" t="s">
        <v>35</v>
      </c>
      <c r="D1044" s="1">
        <v>14244</v>
      </c>
      <c r="E1044" s="1">
        <v>104561</v>
      </c>
      <c r="F1044" s="2">
        <v>60523</v>
      </c>
    </row>
    <row r="1045" spans="1:6" x14ac:dyDescent="0.35">
      <c r="A1045">
        <v>2018</v>
      </c>
      <c r="B1045" t="s">
        <v>51</v>
      </c>
      <c r="C1045" t="s">
        <v>36</v>
      </c>
      <c r="D1045" s="1">
        <v>28749</v>
      </c>
      <c r="E1045" s="1">
        <v>255910</v>
      </c>
      <c r="F1045" s="2">
        <v>66852</v>
      </c>
    </row>
    <row r="1046" spans="1:6" x14ac:dyDescent="0.35">
      <c r="A1046">
        <v>2018</v>
      </c>
      <c r="B1046" t="s">
        <v>51</v>
      </c>
      <c r="C1046" t="s">
        <v>37</v>
      </c>
      <c r="D1046" s="1">
        <v>3743</v>
      </c>
      <c r="E1046" s="1">
        <v>19229</v>
      </c>
      <c r="F1046" s="2">
        <v>61579</v>
      </c>
    </row>
    <row r="1047" spans="1:6" x14ac:dyDescent="0.35">
      <c r="A1047">
        <v>2018</v>
      </c>
      <c r="B1047" t="s">
        <v>51</v>
      </c>
      <c r="C1047" t="s">
        <v>38</v>
      </c>
      <c r="D1047" s="1">
        <v>12124</v>
      </c>
      <c r="E1047" s="1">
        <v>104324</v>
      </c>
      <c r="F1047" s="2">
        <v>52634</v>
      </c>
    </row>
    <row r="1048" spans="1:6" x14ac:dyDescent="0.35">
      <c r="A1048">
        <v>2018</v>
      </c>
      <c r="B1048" t="s">
        <v>51</v>
      </c>
      <c r="C1048" t="s">
        <v>39</v>
      </c>
      <c r="D1048" s="1">
        <v>3884</v>
      </c>
      <c r="E1048" s="1">
        <v>22971</v>
      </c>
      <c r="F1048" s="2">
        <v>48981</v>
      </c>
    </row>
    <row r="1049" spans="1:6" x14ac:dyDescent="0.35">
      <c r="A1049">
        <v>2018</v>
      </c>
      <c r="B1049" t="s">
        <v>51</v>
      </c>
      <c r="C1049" t="s">
        <v>40</v>
      </c>
      <c r="D1049" s="1">
        <v>12110</v>
      </c>
      <c r="E1049" s="1">
        <v>124488</v>
      </c>
      <c r="F1049" s="2">
        <v>57033</v>
      </c>
    </row>
    <row r="1050" spans="1:6" x14ac:dyDescent="0.35">
      <c r="A1050">
        <v>2018</v>
      </c>
      <c r="B1050" t="s">
        <v>51</v>
      </c>
      <c r="C1050" t="s">
        <v>41</v>
      </c>
      <c r="D1050" s="1">
        <v>51405</v>
      </c>
      <c r="E1050" s="1">
        <v>739156</v>
      </c>
      <c r="F1050" s="2">
        <v>65554</v>
      </c>
    </row>
    <row r="1051" spans="1:6" x14ac:dyDescent="0.35">
      <c r="A1051">
        <v>2018</v>
      </c>
      <c r="B1051" t="s">
        <v>51</v>
      </c>
      <c r="C1051" t="s">
        <v>42</v>
      </c>
      <c r="D1051" s="1">
        <v>11572</v>
      </c>
      <c r="E1051" s="1">
        <v>104339</v>
      </c>
      <c r="F1051" s="2">
        <v>51052</v>
      </c>
    </row>
    <row r="1052" spans="1:6" x14ac:dyDescent="0.35">
      <c r="A1052">
        <v>2018</v>
      </c>
      <c r="B1052" t="s">
        <v>51</v>
      </c>
      <c r="C1052" t="s">
        <v>43</v>
      </c>
      <c r="D1052" s="1">
        <v>2878</v>
      </c>
      <c r="E1052" s="1">
        <v>15262</v>
      </c>
      <c r="F1052" s="2">
        <v>51025</v>
      </c>
    </row>
    <row r="1053" spans="1:6" x14ac:dyDescent="0.35">
      <c r="A1053">
        <v>2018</v>
      </c>
      <c r="B1053" t="s">
        <v>51</v>
      </c>
      <c r="C1053" t="s">
        <v>44</v>
      </c>
      <c r="D1053" s="1">
        <v>21508</v>
      </c>
      <c r="E1053" s="1">
        <v>197292</v>
      </c>
      <c r="F1053" s="2">
        <v>58050</v>
      </c>
    </row>
    <row r="1054" spans="1:6" x14ac:dyDescent="0.35">
      <c r="A1054">
        <v>2018</v>
      </c>
      <c r="B1054" t="s">
        <v>51</v>
      </c>
      <c r="C1054" t="s">
        <v>45</v>
      </c>
      <c r="D1054" s="1">
        <v>26015</v>
      </c>
      <c r="E1054" s="1">
        <v>199867</v>
      </c>
      <c r="F1054" s="2">
        <v>64432</v>
      </c>
    </row>
    <row r="1055" spans="1:6" x14ac:dyDescent="0.35">
      <c r="A1055">
        <v>2018</v>
      </c>
      <c r="B1055" t="s">
        <v>51</v>
      </c>
      <c r="C1055" t="s">
        <v>46</v>
      </c>
      <c r="D1055" s="1">
        <v>4435</v>
      </c>
      <c r="E1055" s="1">
        <v>40126</v>
      </c>
      <c r="F1055" s="2">
        <v>72255</v>
      </c>
    </row>
    <row r="1056" spans="1:6" x14ac:dyDescent="0.35">
      <c r="A1056">
        <v>2018</v>
      </c>
      <c r="B1056" t="s">
        <v>51</v>
      </c>
      <c r="C1056" t="s">
        <v>47</v>
      </c>
      <c r="D1056" s="1">
        <v>14814</v>
      </c>
      <c r="E1056" s="1">
        <v>122396</v>
      </c>
      <c r="F1056" s="2">
        <v>62063</v>
      </c>
    </row>
    <row r="1057" spans="1:6" x14ac:dyDescent="0.35">
      <c r="A1057">
        <v>2018</v>
      </c>
      <c r="B1057" t="s">
        <v>51</v>
      </c>
      <c r="C1057" t="s">
        <v>48</v>
      </c>
      <c r="D1057" s="1">
        <v>3375</v>
      </c>
      <c r="E1057" s="1">
        <v>20253</v>
      </c>
      <c r="F1057" s="2">
        <v>53554</v>
      </c>
    </row>
    <row r="1058" spans="1:6" x14ac:dyDescent="0.35">
      <c r="A1058">
        <v>2018</v>
      </c>
      <c r="B1058" t="s">
        <v>52</v>
      </c>
      <c r="C1058" t="s">
        <v>1</v>
      </c>
      <c r="D1058" s="1">
        <v>5566</v>
      </c>
      <c r="E1058" s="1">
        <v>266798</v>
      </c>
      <c r="F1058" s="2">
        <v>57068</v>
      </c>
    </row>
    <row r="1059" spans="1:6" x14ac:dyDescent="0.35">
      <c r="A1059">
        <v>2018</v>
      </c>
      <c r="B1059" t="s">
        <v>52</v>
      </c>
      <c r="C1059" t="s">
        <v>2</v>
      </c>
      <c r="D1059" s="1">
        <v>4926</v>
      </c>
      <c r="E1059" s="1">
        <v>169675</v>
      </c>
      <c r="F1059" s="2">
        <v>76139</v>
      </c>
    </row>
    <row r="1060" spans="1:6" x14ac:dyDescent="0.35">
      <c r="A1060">
        <v>2018</v>
      </c>
      <c r="B1060" t="s">
        <v>52</v>
      </c>
      <c r="C1060" t="s">
        <v>3</v>
      </c>
      <c r="D1060" s="1">
        <v>2918</v>
      </c>
      <c r="E1060" s="1">
        <v>160597</v>
      </c>
      <c r="F1060" s="2">
        <v>47984</v>
      </c>
    </row>
    <row r="1061" spans="1:6" x14ac:dyDescent="0.35">
      <c r="A1061">
        <v>2018</v>
      </c>
      <c r="B1061" t="s">
        <v>52</v>
      </c>
      <c r="C1061" t="s">
        <v>4</v>
      </c>
      <c r="D1061" s="1">
        <v>44706</v>
      </c>
      <c r="E1061" s="1">
        <v>1320068</v>
      </c>
      <c r="F1061" s="2">
        <v>95627</v>
      </c>
    </row>
    <row r="1062" spans="1:6" x14ac:dyDescent="0.35">
      <c r="A1062">
        <v>2018</v>
      </c>
      <c r="B1062" t="s">
        <v>52</v>
      </c>
      <c r="C1062" t="s">
        <v>5</v>
      </c>
      <c r="D1062" s="1">
        <v>5804</v>
      </c>
      <c r="E1062" s="1">
        <v>147285</v>
      </c>
      <c r="F1062" s="2">
        <v>70677</v>
      </c>
    </row>
    <row r="1063" spans="1:6" x14ac:dyDescent="0.35">
      <c r="A1063">
        <v>2018</v>
      </c>
      <c r="B1063" t="s">
        <v>52</v>
      </c>
      <c r="C1063" t="s">
        <v>6</v>
      </c>
      <c r="D1063" s="1">
        <v>4408</v>
      </c>
      <c r="E1063" s="1">
        <v>160500</v>
      </c>
      <c r="F1063" s="2">
        <v>82569</v>
      </c>
    </row>
    <row r="1064" spans="1:6" x14ac:dyDescent="0.35">
      <c r="A1064">
        <v>2018</v>
      </c>
      <c r="B1064" t="s">
        <v>52</v>
      </c>
      <c r="C1064" t="s">
        <v>7</v>
      </c>
      <c r="D1064">
        <v>661</v>
      </c>
      <c r="E1064" s="1">
        <v>27077</v>
      </c>
      <c r="F1064" s="2">
        <v>64153</v>
      </c>
    </row>
    <row r="1065" spans="1:6" x14ac:dyDescent="0.35">
      <c r="A1065">
        <v>2018</v>
      </c>
      <c r="B1065" t="s">
        <v>52</v>
      </c>
      <c r="C1065" t="s">
        <v>8</v>
      </c>
      <c r="D1065" s="1">
        <v>20548</v>
      </c>
      <c r="E1065" s="1">
        <v>371590</v>
      </c>
      <c r="F1065" s="2">
        <v>61740</v>
      </c>
    </row>
    <row r="1066" spans="1:6" x14ac:dyDescent="0.35">
      <c r="A1066">
        <v>2018</v>
      </c>
      <c r="B1066" t="s">
        <v>52</v>
      </c>
      <c r="C1066" t="s">
        <v>9</v>
      </c>
      <c r="D1066" s="1">
        <v>9884</v>
      </c>
      <c r="E1066" s="1">
        <v>406818</v>
      </c>
      <c r="F1066" s="2">
        <v>59168</v>
      </c>
    </row>
    <row r="1067" spans="1:6" x14ac:dyDescent="0.35">
      <c r="A1067">
        <v>2018</v>
      </c>
      <c r="B1067" t="s">
        <v>52</v>
      </c>
      <c r="C1067" t="s">
        <v>10</v>
      </c>
      <c r="D1067" s="1">
        <v>2807</v>
      </c>
      <c r="E1067" s="1">
        <v>67792</v>
      </c>
      <c r="F1067" s="2">
        <v>63932</v>
      </c>
    </row>
    <row r="1068" spans="1:6" x14ac:dyDescent="0.35">
      <c r="A1068">
        <v>2018</v>
      </c>
      <c r="B1068" t="s">
        <v>52</v>
      </c>
      <c r="C1068" t="s">
        <v>11</v>
      </c>
      <c r="D1068" s="1">
        <v>17883</v>
      </c>
      <c r="E1068" s="1">
        <v>586130</v>
      </c>
      <c r="F1068" s="2">
        <v>71895</v>
      </c>
    </row>
    <row r="1069" spans="1:6" x14ac:dyDescent="0.35">
      <c r="A1069">
        <v>2018</v>
      </c>
      <c r="B1069" t="s">
        <v>52</v>
      </c>
      <c r="C1069" t="s">
        <v>12</v>
      </c>
      <c r="D1069" s="1">
        <v>8825</v>
      </c>
      <c r="E1069" s="1">
        <v>541836</v>
      </c>
      <c r="F1069" s="2">
        <v>62680</v>
      </c>
    </row>
    <row r="1070" spans="1:6" x14ac:dyDescent="0.35">
      <c r="A1070">
        <v>2018</v>
      </c>
      <c r="B1070" t="s">
        <v>52</v>
      </c>
      <c r="C1070" t="s">
        <v>13</v>
      </c>
      <c r="D1070" s="1">
        <v>4142</v>
      </c>
      <c r="E1070" s="1">
        <v>222586</v>
      </c>
      <c r="F1070" s="2">
        <v>60257</v>
      </c>
    </row>
    <row r="1071" spans="1:6" x14ac:dyDescent="0.35">
      <c r="A1071">
        <v>2018</v>
      </c>
      <c r="B1071" t="s">
        <v>52</v>
      </c>
      <c r="C1071" t="s">
        <v>14</v>
      </c>
      <c r="D1071" s="1">
        <v>3143</v>
      </c>
      <c r="E1071" s="1">
        <v>165056</v>
      </c>
      <c r="F1071" s="2">
        <v>59206</v>
      </c>
    </row>
    <row r="1072" spans="1:6" x14ac:dyDescent="0.35">
      <c r="A1072">
        <v>2018</v>
      </c>
      <c r="B1072" t="s">
        <v>52</v>
      </c>
      <c r="C1072" t="s">
        <v>15</v>
      </c>
      <c r="D1072" s="1">
        <v>4443</v>
      </c>
      <c r="E1072" s="1">
        <v>251454</v>
      </c>
      <c r="F1072" s="2">
        <v>59208</v>
      </c>
    </row>
    <row r="1073" spans="1:6" x14ac:dyDescent="0.35">
      <c r="A1073">
        <v>2018</v>
      </c>
      <c r="B1073" t="s">
        <v>52</v>
      </c>
      <c r="C1073" t="s">
        <v>16</v>
      </c>
      <c r="D1073" s="1">
        <v>4428</v>
      </c>
      <c r="E1073" s="1">
        <v>135510</v>
      </c>
      <c r="F1073" s="2">
        <v>75881</v>
      </c>
    </row>
    <row r="1074" spans="1:6" x14ac:dyDescent="0.35">
      <c r="A1074">
        <v>2018</v>
      </c>
      <c r="B1074" t="s">
        <v>52</v>
      </c>
      <c r="C1074" t="s">
        <v>17</v>
      </c>
      <c r="D1074" s="1">
        <v>1856</v>
      </c>
      <c r="E1074" s="1">
        <v>51836</v>
      </c>
      <c r="F1074" s="2">
        <v>55894</v>
      </c>
    </row>
    <row r="1075" spans="1:6" x14ac:dyDescent="0.35">
      <c r="A1075">
        <v>2018</v>
      </c>
      <c r="B1075" t="s">
        <v>52</v>
      </c>
      <c r="C1075" t="s">
        <v>18</v>
      </c>
      <c r="D1075" s="1">
        <v>4035</v>
      </c>
      <c r="E1075" s="1">
        <v>109683</v>
      </c>
      <c r="F1075" s="2">
        <v>78350</v>
      </c>
    </row>
    <row r="1076" spans="1:6" x14ac:dyDescent="0.35">
      <c r="A1076">
        <v>2018</v>
      </c>
      <c r="B1076" t="s">
        <v>52</v>
      </c>
      <c r="C1076" t="s">
        <v>19</v>
      </c>
      <c r="D1076" s="1">
        <v>6711</v>
      </c>
      <c r="E1076" s="1">
        <v>245091</v>
      </c>
      <c r="F1076" s="2">
        <v>88576</v>
      </c>
    </row>
    <row r="1077" spans="1:6" x14ac:dyDescent="0.35">
      <c r="A1077">
        <v>2018</v>
      </c>
      <c r="B1077" t="s">
        <v>52</v>
      </c>
      <c r="C1077" t="s">
        <v>20</v>
      </c>
      <c r="D1077" s="1">
        <v>16070</v>
      </c>
      <c r="E1077" s="1">
        <v>627751</v>
      </c>
      <c r="F1077" s="2">
        <v>67537</v>
      </c>
    </row>
    <row r="1078" spans="1:6" x14ac:dyDescent="0.35">
      <c r="A1078">
        <v>2018</v>
      </c>
      <c r="B1078" t="s">
        <v>52</v>
      </c>
      <c r="C1078" t="s">
        <v>21</v>
      </c>
      <c r="D1078" s="1">
        <v>8487</v>
      </c>
      <c r="E1078" s="1">
        <v>321908</v>
      </c>
      <c r="F1078" s="2">
        <v>67096</v>
      </c>
    </row>
    <row r="1079" spans="1:6" x14ac:dyDescent="0.35">
      <c r="A1079">
        <v>2018</v>
      </c>
      <c r="B1079" t="s">
        <v>52</v>
      </c>
      <c r="C1079" t="s">
        <v>22</v>
      </c>
      <c r="D1079" s="1">
        <v>2421</v>
      </c>
      <c r="E1079" s="1">
        <v>144816</v>
      </c>
      <c r="F1079" s="2">
        <v>49254</v>
      </c>
    </row>
    <row r="1080" spans="1:6" x14ac:dyDescent="0.35">
      <c r="A1080">
        <v>2018</v>
      </c>
      <c r="B1080" t="s">
        <v>52</v>
      </c>
      <c r="C1080" t="s">
        <v>23</v>
      </c>
      <c r="D1080" s="1">
        <v>6476</v>
      </c>
      <c r="E1080" s="1">
        <v>273163</v>
      </c>
      <c r="F1080" s="2">
        <v>58359</v>
      </c>
    </row>
    <row r="1081" spans="1:6" x14ac:dyDescent="0.35">
      <c r="A1081">
        <v>2018</v>
      </c>
      <c r="B1081" t="s">
        <v>52</v>
      </c>
      <c r="C1081" t="s">
        <v>24</v>
      </c>
      <c r="D1081" s="1">
        <v>1634</v>
      </c>
      <c r="E1081" s="1">
        <v>20560</v>
      </c>
      <c r="F1081" s="2">
        <v>50194</v>
      </c>
    </row>
    <row r="1082" spans="1:6" x14ac:dyDescent="0.35">
      <c r="A1082">
        <v>2018</v>
      </c>
      <c r="B1082" t="s">
        <v>52</v>
      </c>
      <c r="C1082" t="s">
        <v>25</v>
      </c>
      <c r="D1082" s="1">
        <v>1988</v>
      </c>
      <c r="E1082" s="1">
        <v>99807</v>
      </c>
      <c r="F1082" s="2">
        <v>51566</v>
      </c>
    </row>
    <row r="1083" spans="1:6" x14ac:dyDescent="0.35">
      <c r="A1083">
        <v>2018</v>
      </c>
      <c r="B1083" t="s">
        <v>52</v>
      </c>
      <c r="C1083" t="s">
        <v>26</v>
      </c>
      <c r="D1083" s="1">
        <v>2066</v>
      </c>
      <c r="E1083" s="1">
        <v>55405</v>
      </c>
      <c r="F1083" s="2">
        <v>58543</v>
      </c>
    </row>
    <row r="1084" spans="1:6" x14ac:dyDescent="0.35">
      <c r="A1084">
        <v>2018</v>
      </c>
      <c r="B1084" t="s">
        <v>52</v>
      </c>
      <c r="C1084" t="s">
        <v>27</v>
      </c>
      <c r="D1084" s="1">
        <v>2032</v>
      </c>
      <c r="E1084" s="1">
        <v>70582</v>
      </c>
      <c r="F1084" s="2">
        <v>71722</v>
      </c>
    </row>
    <row r="1085" spans="1:6" x14ac:dyDescent="0.35">
      <c r="A1085">
        <v>2018</v>
      </c>
      <c r="B1085" t="s">
        <v>52</v>
      </c>
      <c r="C1085" t="s">
        <v>28</v>
      </c>
      <c r="D1085" s="1">
        <v>8976</v>
      </c>
      <c r="E1085" s="1">
        <v>245593</v>
      </c>
      <c r="F1085" s="2">
        <v>80088</v>
      </c>
    </row>
    <row r="1086" spans="1:6" x14ac:dyDescent="0.35">
      <c r="A1086">
        <v>2018</v>
      </c>
      <c r="B1086" t="s">
        <v>52</v>
      </c>
      <c r="C1086" t="s">
        <v>29</v>
      </c>
      <c r="D1086" s="1">
        <v>1768</v>
      </c>
      <c r="E1086" s="1">
        <v>27145</v>
      </c>
      <c r="F1086" s="2">
        <v>53139</v>
      </c>
    </row>
    <row r="1087" spans="1:6" x14ac:dyDescent="0.35">
      <c r="A1087">
        <v>2018</v>
      </c>
      <c r="B1087" t="s">
        <v>52</v>
      </c>
      <c r="C1087" t="s">
        <v>30</v>
      </c>
      <c r="D1087" s="1">
        <v>16910</v>
      </c>
      <c r="E1087" s="1">
        <v>441590</v>
      </c>
      <c r="F1087" s="2">
        <v>67614</v>
      </c>
    </row>
    <row r="1088" spans="1:6" x14ac:dyDescent="0.35">
      <c r="A1088">
        <v>2018</v>
      </c>
      <c r="B1088" t="s">
        <v>52</v>
      </c>
      <c r="C1088" t="s">
        <v>31</v>
      </c>
      <c r="D1088" s="1">
        <v>10219</v>
      </c>
      <c r="E1088" s="1">
        <v>474932</v>
      </c>
      <c r="F1088" s="2">
        <v>59827</v>
      </c>
    </row>
    <row r="1089" spans="1:6" x14ac:dyDescent="0.35">
      <c r="A1089">
        <v>2018</v>
      </c>
      <c r="B1089" t="s">
        <v>52</v>
      </c>
      <c r="C1089" t="s">
        <v>32</v>
      </c>
      <c r="D1089">
        <v>807</v>
      </c>
      <c r="E1089" s="1">
        <v>25906</v>
      </c>
      <c r="F1089" s="2">
        <v>53882</v>
      </c>
    </row>
    <row r="1090" spans="1:6" x14ac:dyDescent="0.35">
      <c r="A1090">
        <v>2018</v>
      </c>
      <c r="B1090" t="s">
        <v>52</v>
      </c>
      <c r="C1090" t="s">
        <v>33</v>
      </c>
      <c r="D1090" s="1">
        <v>15409</v>
      </c>
      <c r="E1090" s="1">
        <v>698950</v>
      </c>
      <c r="F1090" s="2">
        <v>61487</v>
      </c>
    </row>
    <row r="1091" spans="1:6" x14ac:dyDescent="0.35">
      <c r="A1091">
        <v>2018</v>
      </c>
      <c r="B1091" t="s">
        <v>52</v>
      </c>
      <c r="C1091" t="s">
        <v>34</v>
      </c>
      <c r="D1091" s="1">
        <v>4164</v>
      </c>
      <c r="E1091" s="1">
        <v>137739</v>
      </c>
      <c r="F1091" s="2">
        <v>58770</v>
      </c>
    </row>
    <row r="1092" spans="1:6" x14ac:dyDescent="0.35">
      <c r="A1092">
        <v>2018</v>
      </c>
      <c r="B1092" t="s">
        <v>52</v>
      </c>
      <c r="C1092" t="s">
        <v>35</v>
      </c>
      <c r="D1092" s="1">
        <v>6240</v>
      </c>
      <c r="E1092" s="1">
        <v>194693</v>
      </c>
      <c r="F1092" s="2">
        <v>70641</v>
      </c>
    </row>
    <row r="1093" spans="1:6" x14ac:dyDescent="0.35">
      <c r="A1093">
        <v>2018</v>
      </c>
      <c r="B1093" t="s">
        <v>52</v>
      </c>
      <c r="C1093" t="s">
        <v>36</v>
      </c>
      <c r="D1093" s="1">
        <v>14407</v>
      </c>
      <c r="E1093" s="1">
        <v>569811</v>
      </c>
      <c r="F1093" s="2">
        <v>62561</v>
      </c>
    </row>
    <row r="1094" spans="1:6" x14ac:dyDescent="0.35">
      <c r="A1094">
        <v>2018</v>
      </c>
      <c r="B1094" t="s">
        <v>52</v>
      </c>
      <c r="C1094" t="s">
        <v>37</v>
      </c>
      <c r="D1094" s="1">
        <v>1572</v>
      </c>
      <c r="E1094" s="1">
        <v>40340</v>
      </c>
      <c r="F1094" s="2">
        <v>58468</v>
      </c>
    </row>
    <row r="1095" spans="1:6" x14ac:dyDescent="0.35">
      <c r="A1095">
        <v>2018</v>
      </c>
      <c r="B1095" t="s">
        <v>52</v>
      </c>
      <c r="C1095" t="s">
        <v>38</v>
      </c>
      <c r="D1095" s="1">
        <v>6087</v>
      </c>
      <c r="E1095" s="1">
        <v>249719</v>
      </c>
      <c r="F1095" s="2">
        <v>59522</v>
      </c>
    </row>
    <row r="1096" spans="1:6" x14ac:dyDescent="0.35">
      <c r="A1096">
        <v>2018</v>
      </c>
      <c r="B1096" t="s">
        <v>52</v>
      </c>
      <c r="C1096" t="s">
        <v>39</v>
      </c>
      <c r="D1096" s="1">
        <v>1084</v>
      </c>
      <c r="E1096" s="1">
        <v>44442</v>
      </c>
      <c r="F1096" s="2">
        <v>49320</v>
      </c>
    </row>
    <row r="1097" spans="1:6" x14ac:dyDescent="0.35">
      <c r="A1097">
        <v>2018</v>
      </c>
      <c r="B1097" t="s">
        <v>52</v>
      </c>
      <c r="C1097" t="s">
        <v>40</v>
      </c>
      <c r="D1097" s="1">
        <v>7051</v>
      </c>
      <c r="E1097" s="1">
        <v>351073</v>
      </c>
      <c r="F1097" s="2">
        <v>59495</v>
      </c>
    </row>
    <row r="1098" spans="1:6" x14ac:dyDescent="0.35">
      <c r="A1098">
        <v>2018</v>
      </c>
      <c r="B1098" t="s">
        <v>52</v>
      </c>
      <c r="C1098" t="s">
        <v>41</v>
      </c>
      <c r="D1098" s="1">
        <v>24758</v>
      </c>
      <c r="E1098" s="1">
        <v>879509</v>
      </c>
      <c r="F1098" s="2">
        <v>77648</v>
      </c>
    </row>
    <row r="1099" spans="1:6" x14ac:dyDescent="0.35">
      <c r="A1099">
        <v>2018</v>
      </c>
      <c r="B1099" t="s">
        <v>52</v>
      </c>
      <c r="C1099" t="s">
        <v>42</v>
      </c>
      <c r="D1099" s="1">
        <v>4386</v>
      </c>
      <c r="E1099" s="1">
        <v>132149</v>
      </c>
      <c r="F1099" s="2">
        <v>58006</v>
      </c>
    </row>
    <row r="1100" spans="1:6" x14ac:dyDescent="0.35">
      <c r="A1100">
        <v>2018</v>
      </c>
      <c r="B1100" t="s">
        <v>52</v>
      </c>
      <c r="C1100" t="s">
        <v>43</v>
      </c>
      <c r="D1100" s="1">
        <v>1108</v>
      </c>
      <c r="E1100" s="1">
        <v>29827</v>
      </c>
      <c r="F1100" s="2">
        <v>59390</v>
      </c>
    </row>
    <row r="1101" spans="1:6" x14ac:dyDescent="0.35">
      <c r="A1101">
        <v>2018</v>
      </c>
      <c r="B1101" t="s">
        <v>52</v>
      </c>
      <c r="C1101" t="s">
        <v>44</v>
      </c>
      <c r="D1101" s="1">
        <v>6750</v>
      </c>
      <c r="E1101" s="1">
        <v>238645</v>
      </c>
      <c r="F1101" s="2">
        <v>59974</v>
      </c>
    </row>
    <row r="1102" spans="1:6" x14ac:dyDescent="0.35">
      <c r="A1102">
        <v>2018</v>
      </c>
      <c r="B1102" t="s">
        <v>52</v>
      </c>
      <c r="C1102" t="s">
        <v>45</v>
      </c>
      <c r="D1102" s="1">
        <v>7798</v>
      </c>
      <c r="E1102" s="1">
        <v>284112</v>
      </c>
      <c r="F1102" s="2">
        <v>79321</v>
      </c>
    </row>
    <row r="1103" spans="1:6" x14ac:dyDescent="0.35">
      <c r="A1103">
        <v>2018</v>
      </c>
      <c r="B1103" t="s">
        <v>52</v>
      </c>
      <c r="C1103" t="s">
        <v>46</v>
      </c>
      <c r="D1103" s="1">
        <v>1268</v>
      </c>
      <c r="E1103" s="1">
        <v>46952</v>
      </c>
      <c r="F1103" s="2">
        <v>60459</v>
      </c>
    </row>
    <row r="1104" spans="1:6" x14ac:dyDescent="0.35">
      <c r="A1104">
        <v>2018</v>
      </c>
      <c r="B1104" t="s">
        <v>52</v>
      </c>
      <c r="C1104" t="s">
        <v>47</v>
      </c>
      <c r="D1104" s="1">
        <v>9432</v>
      </c>
      <c r="E1104" s="1">
        <v>475510</v>
      </c>
      <c r="F1104" s="2">
        <v>58047</v>
      </c>
    </row>
    <row r="1105" spans="1:6" x14ac:dyDescent="0.35">
      <c r="A1105">
        <v>2018</v>
      </c>
      <c r="B1105" t="s">
        <v>52</v>
      </c>
      <c r="C1105" t="s">
        <v>48</v>
      </c>
      <c r="D1105">
        <v>600</v>
      </c>
      <c r="E1105" s="1">
        <v>9721</v>
      </c>
      <c r="F1105" s="2">
        <v>67060</v>
      </c>
    </row>
    <row r="1106" spans="1:6" x14ac:dyDescent="0.35">
      <c r="A1106">
        <v>2018</v>
      </c>
      <c r="B1106" t="s">
        <v>54</v>
      </c>
      <c r="C1106" t="s">
        <v>1</v>
      </c>
      <c r="D1106" s="1">
        <v>32481</v>
      </c>
      <c r="E1106" s="1">
        <v>377561</v>
      </c>
      <c r="F1106" s="2">
        <v>41970</v>
      </c>
    </row>
    <row r="1107" spans="1:6" x14ac:dyDescent="0.35">
      <c r="A1107">
        <v>2018</v>
      </c>
      <c r="B1107" t="s">
        <v>54</v>
      </c>
      <c r="C1107" t="s">
        <v>2</v>
      </c>
      <c r="D1107" s="1">
        <v>31775</v>
      </c>
      <c r="E1107" s="1">
        <v>532318</v>
      </c>
      <c r="F1107" s="2">
        <v>46734</v>
      </c>
    </row>
    <row r="1108" spans="1:6" x14ac:dyDescent="0.35">
      <c r="A1108">
        <v>2018</v>
      </c>
      <c r="B1108" t="s">
        <v>54</v>
      </c>
      <c r="C1108" t="s">
        <v>3</v>
      </c>
      <c r="D1108" s="1">
        <v>21642</v>
      </c>
      <c r="E1108" s="1">
        <v>248584</v>
      </c>
      <c r="F1108" s="2">
        <v>41450</v>
      </c>
    </row>
    <row r="1109" spans="1:6" x14ac:dyDescent="0.35">
      <c r="A1109">
        <v>2018</v>
      </c>
      <c r="B1109" t="s">
        <v>54</v>
      </c>
      <c r="C1109" t="s">
        <v>4</v>
      </c>
      <c r="D1109" s="1">
        <v>196511</v>
      </c>
      <c r="E1109" s="1">
        <v>3033009</v>
      </c>
      <c r="F1109" s="2">
        <v>52020</v>
      </c>
    </row>
    <row r="1110" spans="1:6" x14ac:dyDescent="0.35">
      <c r="A1110">
        <v>2018</v>
      </c>
      <c r="B1110" t="s">
        <v>54</v>
      </c>
      <c r="C1110" t="s">
        <v>5</v>
      </c>
      <c r="D1110" s="1">
        <v>35891</v>
      </c>
      <c r="E1110" s="1">
        <v>466602</v>
      </c>
      <c r="F1110" s="2">
        <v>50043</v>
      </c>
    </row>
    <row r="1111" spans="1:6" x14ac:dyDescent="0.35">
      <c r="A1111">
        <v>2018</v>
      </c>
      <c r="B1111" t="s">
        <v>54</v>
      </c>
      <c r="C1111" t="s">
        <v>6</v>
      </c>
      <c r="D1111" s="1">
        <v>24902</v>
      </c>
      <c r="E1111" s="1">
        <v>296173</v>
      </c>
      <c r="F1111" s="2">
        <v>51041</v>
      </c>
    </row>
    <row r="1112" spans="1:6" x14ac:dyDescent="0.35">
      <c r="A1112">
        <v>2018</v>
      </c>
      <c r="B1112" t="s">
        <v>54</v>
      </c>
      <c r="C1112" t="s">
        <v>7</v>
      </c>
      <c r="D1112" s="1">
        <v>6850</v>
      </c>
      <c r="E1112" s="1">
        <v>79300</v>
      </c>
      <c r="F1112" s="2">
        <v>40843</v>
      </c>
    </row>
    <row r="1113" spans="1:6" x14ac:dyDescent="0.35">
      <c r="A1113">
        <v>2018</v>
      </c>
      <c r="B1113" t="s">
        <v>54</v>
      </c>
      <c r="C1113" t="s">
        <v>8</v>
      </c>
      <c r="D1113" s="1">
        <v>139486</v>
      </c>
      <c r="E1113" s="1">
        <v>1772605</v>
      </c>
      <c r="F1113" s="2">
        <v>44766</v>
      </c>
    </row>
    <row r="1114" spans="1:6" x14ac:dyDescent="0.35">
      <c r="A1114">
        <v>2018</v>
      </c>
      <c r="B1114" t="s">
        <v>54</v>
      </c>
      <c r="C1114" t="s">
        <v>9</v>
      </c>
      <c r="D1114" s="1">
        <v>60996</v>
      </c>
      <c r="E1114" s="1">
        <v>934259</v>
      </c>
      <c r="F1114" s="2">
        <v>49352</v>
      </c>
    </row>
    <row r="1115" spans="1:6" x14ac:dyDescent="0.35">
      <c r="A1115">
        <v>2018</v>
      </c>
      <c r="B1115" t="s">
        <v>54</v>
      </c>
      <c r="C1115" t="s">
        <v>10</v>
      </c>
      <c r="D1115" s="1">
        <v>11969</v>
      </c>
      <c r="E1115" s="1">
        <v>139473</v>
      </c>
      <c r="F1115" s="2">
        <v>39972</v>
      </c>
    </row>
    <row r="1116" spans="1:6" x14ac:dyDescent="0.35">
      <c r="A1116">
        <v>2018</v>
      </c>
      <c r="B1116" t="s">
        <v>54</v>
      </c>
      <c r="C1116" t="s">
        <v>11</v>
      </c>
      <c r="D1116" s="1">
        <v>78063</v>
      </c>
      <c r="E1116" s="1">
        <v>1192654</v>
      </c>
      <c r="F1116" s="2">
        <v>51570</v>
      </c>
    </row>
    <row r="1117" spans="1:6" x14ac:dyDescent="0.35">
      <c r="A1117">
        <v>2018</v>
      </c>
      <c r="B1117" t="s">
        <v>54</v>
      </c>
      <c r="C1117" t="s">
        <v>12</v>
      </c>
      <c r="D1117" s="1">
        <v>40681</v>
      </c>
      <c r="E1117" s="1">
        <v>591234</v>
      </c>
      <c r="F1117" s="2">
        <v>42092</v>
      </c>
    </row>
    <row r="1118" spans="1:6" x14ac:dyDescent="0.35">
      <c r="A1118">
        <v>2018</v>
      </c>
      <c r="B1118" t="s">
        <v>54</v>
      </c>
      <c r="C1118" t="s">
        <v>13</v>
      </c>
      <c r="D1118" s="1">
        <v>23521</v>
      </c>
      <c r="E1118" s="1">
        <v>309603</v>
      </c>
      <c r="F1118" s="2">
        <v>40539</v>
      </c>
    </row>
    <row r="1119" spans="1:6" x14ac:dyDescent="0.35">
      <c r="A1119">
        <v>2018</v>
      </c>
      <c r="B1119" t="s">
        <v>54</v>
      </c>
      <c r="C1119" t="s">
        <v>14</v>
      </c>
      <c r="D1119" s="1">
        <v>20370</v>
      </c>
      <c r="E1119" s="1">
        <v>263858</v>
      </c>
      <c r="F1119" s="2">
        <v>42235</v>
      </c>
    </row>
    <row r="1120" spans="1:6" x14ac:dyDescent="0.35">
      <c r="A1120">
        <v>2018</v>
      </c>
      <c r="B1120" t="s">
        <v>54</v>
      </c>
      <c r="C1120" t="s">
        <v>15</v>
      </c>
      <c r="D1120" s="1">
        <v>28056</v>
      </c>
      <c r="E1120" s="1">
        <v>399946</v>
      </c>
      <c r="F1120" s="2">
        <v>42623</v>
      </c>
    </row>
    <row r="1121" spans="1:6" x14ac:dyDescent="0.35">
      <c r="A1121">
        <v>2018</v>
      </c>
      <c r="B1121" t="s">
        <v>54</v>
      </c>
      <c r="C1121" t="s">
        <v>16</v>
      </c>
      <c r="D1121" s="1">
        <v>30545</v>
      </c>
      <c r="E1121" s="1">
        <v>377555</v>
      </c>
      <c r="F1121" s="2">
        <v>42196</v>
      </c>
    </row>
    <row r="1122" spans="1:6" x14ac:dyDescent="0.35">
      <c r="A1122">
        <v>2018</v>
      </c>
      <c r="B1122" t="s">
        <v>54</v>
      </c>
      <c r="C1122" t="s">
        <v>17</v>
      </c>
      <c r="D1122" s="1">
        <v>10761</v>
      </c>
      <c r="E1122" s="1">
        <v>118191</v>
      </c>
      <c r="F1122" s="2">
        <v>37589</v>
      </c>
    </row>
    <row r="1123" spans="1:6" x14ac:dyDescent="0.35">
      <c r="A1123">
        <v>2018</v>
      </c>
      <c r="B1123" t="s">
        <v>54</v>
      </c>
      <c r="C1123" t="s">
        <v>18</v>
      </c>
      <c r="D1123" s="1">
        <v>32767</v>
      </c>
      <c r="E1123" s="1">
        <v>462590</v>
      </c>
      <c r="F1123" s="2">
        <v>46648</v>
      </c>
    </row>
    <row r="1124" spans="1:6" x14ac:dyDescent="0.35">
      <c r="A1124">
        <v>2018</v>
      </c>
      <c r="B1124" t="s">
        <v>54</v>
      </c>
      <c r="C1124" t="s">
        <v>19</v>
      </c>
      <c r="D1124" s="1">
        <v>42171</v>
      </c>
      <c r="E1124" s="1">
        <v>577061</v>
      </c>
      <c r="F1124" s="2">
        <v>52937</v>
      </c>
    </row>
    <row r="1125" spans="1:6" x14ac:dyDescent="0.35">
      <c r="A1125">
        <v>2018</v>
      </c>
      <c r="B1125" t="s">
        <v>54</v>
      </c>
      <c r="C1125" t="s">
        <v>20</v>
      </c>
      <c r="D1125" s="1">
        <v>52459</v>
      </c>
      <c r="E1125" s="1">
        <v>786892</v>
      </c>
      <c r="F1125" s="2">
        <v>47200</v>
      </c>
    </row>
    <row r="1126" spans="1:6" x14ac:dyDescent="0.35">
      <c r="A1126">
        <v>2018</v>
      </c>
      <c r="B1126" t="s">
        <v>54</v>
      </c>
      <c r="C1126" t="s">
        <v>21</v>
      </c>
      <c r="D1126" s="1">
        <v>37272</v>
      </c>
      <c r="E1126" s="1">
        <v>531669</v>
      </c>
      <c r="F1126" s="2">
        <v>49570</v>
      </c>
    </row>
    <row r="1127" spans="1:6" x14ac:dyDescent="0.35">
      <c r="A1127">
        <v>2018</v>
      </c>
      <c r="B1127" t="s">
        <v>54</v>
      </c>
      <c r="C1127" t="s">
        <v>22</v>
      </c>
      <c r="D1127" s="1">
        <v>19763</v>
      </c>
      <c r="E1127" s="1">
        <v>229107</v>
      </c>
      <c r="F1127" s="2">
        <v>36497</v>
      </c>
    </row>
    <row r="1128" spans="1:6" x14ac:dyDescent="0.35">
      <c r="A1128">
        <v>2018</v>
      </c>
      <c r="B1128" t="s">
        <v>54</v>
      </c>
      <c r="C1128" t="s">
        <v>23</v>
      </c>
      <c r="D1128" s="1">
        <v>38808</v>
      </c>
      <c r="E1128" s="1">
        <v>537150</v>
      </c>
      <c r="F1128" s="2">
        <v>42469</v>
      </c>
    </row>
    <row r="1129" spans="1:6" x14ac:dyDescent="0.35">
      <c r="A1129">
        <v>2018</v>
      </c>
      <c r="B1129" t="s">
        <v>54</v>
      </c>
      <c r="C1129" t="s">
        <v>24</v>
      </c>
      <c r="D1129" s="1">
        <v>9250</v>
      </c>
      <c r="E1129" s="1">
        <v>91355</v>
      </c>
      <c r="F1129" s="2">
        <v>39170</v>
      </c>
    </row>
    <row r="1130" spans="1:6" x14ac:dyDescent="0.35">
      <c r="A1130">
        <v>2018</v>
      </c>
      <c r="B1130" t="s">
        <v>54</v>
      </c>
      <c r="C1130" t="s">
        <v>25</v>
      </c>
      <c r="D1130" s="1">
        <v>14923</v>
      </c>
      <c r="E1130" s="1">
        <v>189793</v>
      </c>
      <c r="F1130" s="2">
        <v>39891</v>
      </c>
    </row>
    <row r="1131" spans="1:6" x14ac:dyDescent="0.35">
      <c r="A1131">
        <v>2018</v>
      </c>
      <c r="B1131" t="s">
        <v>54</v>
      </c>
      <c r="C1131" t="s">
        <v>26</v>
      </c>
      <c r="D1131" s="1">
        <v>15829</v>
      </c>
      <c r="E1131" s="1">
        <v>254417</v>
      </c>
      <c r="F1131" s="2">
        <v>44190</v>
      </c>
    </row>
    <row r="1132" spans="1:6" x14ac:dyDescent="0.35">
      <c r="A1132">
        <v>2018</v>
      </c>
      <c r="B1132" t="s">
        <v>54</v>
      </c>
      <c r="C1132" t="s">
        <v>27</v>
      </c>
      <c r="D1132" s="1">
        <v>12509</v>
      </c>
      <c r="E1132" s="1">
        <v>139183</v>
      </c>
      <c r="F1132" s="2">
        <v>47777</v>
      </c>
    </row>
    <row r="1133" spans="1:6" x14ac:dyDescent="0.35">
      <c r="A1133">
        <v>2018</v>
      </c>
      <c r="B1133" t="s">
        <v>54</v>
      </c>
      <c r="C1133" t="s">
        <v>28</v>
      </c>
      <c r="D1133" s="1">
        <v>54238</v>
      </c>
      <c r="E1133" s="1">
        <v>876344</v>
      </c>
      <c r="F1133" s="2">
        <v>53723</v>
      </c>
    </row>
    <row r="1134" spans="1:6" x14ac:dyDescent="0.35">
      <c r="A1134">
        <v>2018</v>
      </c>
      <c r="B1134" t="s">
        <v>54</v>
      </c>
      <c r="C1134" t="s">
        <v>29</v>
      </c>
      <c r="D1134" s="1">
        <v>10758</v>
      </c>
      <c r="E1134" s="1">
        <v>135970</v>
      </c>
      <c r="F1134" s="2">
        <v>38078</v>
      </c>
    </row>
    <row r="1135" spans="1:6" x14ac:dyDescent="0.35">
      <c r="A1135">
        <v>2018</v>
      </c>
      <c r="B1135" t="s">
        <v>54</v>
      </c>
      <c r="C1135" t="s">
        <v>30</v>
      </c>
      <c r="D1135" s="1">
        <v>123741</v>
      </c>
      <c r="E1135" s="1">
        <v>1554768</v>
      </c>
      <c r="F1135" s="2">
        <v>51832</v>
      </c>
    </row>
    <row r="1136" spans="1:6" x14ac:dyDescent="0.35">
      <c r="A1136">
        <v>2018</v>
      </c>
      <c r="B1136" t="s">
        <v>54</v>
      </c>
      <c r="C1136" t="s">
        <v>31</v>
      </c>
      <c r="D1136" s="1">
        <v>61525</v>
      </c>
      <c r="E1136" s="1">
        <v>830550</v>
      </c>
      <c r="F1136" s="2">
        <v>43092</v>
      </c>
    </row>
    <row r="1137" spans="1:6" x14ac:dyDescent="0.35">
      <c r="A1137">
        <v>2018</v>
      </c>
      <c r="B1137" t="s">
        <v>54</v>
      </c>
      <c r="C1137" t="s">
        <v>32</v>
      </c>
      <c r="D1137" s="1">
        <v>7753</v>
      </c>
      <c r="E1137" s="1">
        <v>91635</v>
      </c>
      <c r="F1137" s="2">
        <v>49819</v>
      </c>
    </row>
    <row r="1138" spans="1:6" x14ac:dyDescent="0.35">
      <c r="A1138">
        <v>2018</v>
      </c>
      <c r="B1138" t="s">
        <v>54</v>
      </c>
      <c r="C1138" t="s">
        <v>33</v>
      </c>
      <c r="D1138" s="1">
        <v>68615</v>
      </c>
      <c r="E1138" s="1">
        <v>1017249</v>
      </c>
      <c r="F1138" s="2">
        <v>44247</v>
      </c>
    </row>
    <row r="1139" spans="1:6" x14ac:dyDescent="0.35">
      <c r="A1139">
        <v>2018</v>
      </c>
      <c r="B1139" t="s">
        <v>54</v>
      </c>
      <c r="C1139" t="s">
        <v>34</v>
      </c>
      <c r="D1139" s="1">
        <v>23748</v>
      </c>
      <c r="E1139" s="1">
        <v>297631</v>
      </c>
      <c r="F1139" s="2">
        <v>41554</v>
      </c>
    </row>
    <row r="1140" spans="1:6" x14ac:dyDescent="0.35">
      <c r="A1140">
        <v>2018</v>
      </c>
      <c r="B1140" t="s">
        <v>54</v>
      </c>
      <c r="C1140" t="s">
        <v>35</v>
      </c>
      <c r="D1140" s="1">
        <v>26503</v>
      </c>
      <c r="E1140" s="1">
        <v>349656</v>
      </c>
      <c r="F1140" s="2">
        <v>44347</v>
      </c>
    </row>
    <row r="1141" spans="1:6" x14ac:dyDescent="0.35">
      <c r="A1141">
        <v>2018</v>
      </c>
      <c r="B1141" t="s">
        <v>54</v>
      </c>
      <c r="C1141" t="s">
        <v>36</v>
      </c>
      <c r="D1141" s="1">
        <v>74845</v>
      </c>
      <c r="E1141" s="1">
        <v>1117054</v>
      </c>
      <c r="F1141" s="2">
        <v>45000</v>
      </c>
    </row>
    <row r="1142" spans="1:6" x14ac:dyDescent="0.35">
      <c r="A1142">
        <v>2018</v>
      </c>
      <c r="B1142" t="s">
        <v>54</v>
      </c>
      <c r="C1142" t="s">
        <v>37</v>
      </c>
      <c r="D1142" s="1">
        <v>7658</v>
      </c>
      <c r="E1142" s="1">
        <v>76762</v>
      </c>
      <c r="F1142" s="2">
        <v>43902</v>
      </c>
    </row>
    <row r="1143" spans="1:6" x14ac:dyDescent="0.35">
      <c r="A1143">
        <v>2018</v>
      </c>
      <c r="B1143" t="s">
        <v>54</v>
      </c>
      <c r="C1143" t="s">
        <v>38</v>
      </c>
      <c r="D1143" s="1">
        <v>30013</v>
      </c>
      <c r="E1143" s="1">
        <v>402308</v>
      </c>
      <c r="F1143" s="2">
        <v>39429</v>
      </c>
    </row>
    <row r="1144" spans="1:6" x14ac:dyDescent="0.35">
      <c r="A1144">
        <v>2018</v>
      </c>
      <c r="B1144" t="s">
        <v>54</v>
      </c>
      <c r="C1144" t="s">
        <v>39</v>
      </c>
      <c r="D1144" s="1">
        <v>8059</v>
      </c>
      <c r="E1144" s="1">
        <v>85734</v>
      </c>
      <c r="F1144" s="2">
        <v>39650</v>
      </c>
    </row>
    <row r="1145" spans="1:6" x14ac:dyDescent="0.35">
      <c r="A1145">
        <v>2018</v>
      </c>
      <c r="B1145" t="s">
        <v>54</v>
      </c>
      <c r="C1145" t="s">
        <v>40</v>
      </c>
      <c r="D1145" s="1">
        <v>40040</v>
      </c>
      <c r="E1145" s="1">
        <v>623566</v>
      </c>
      <c r="F1145" s="2">
        <v>46137</v>
      </c>
    </row>
    <row r="1146" spans="1:6" x14ac:dyDescent="0.35">
      <c r="A1146">
        <v>2018</v>
      </c>
      <c r="B1146" t="s">
        <v>54</v>
      </c>
      <c r="C1146" t="s">
        <v>41</v>
      </c>
      <c r="D1146" s="1">
        <v>147447</v>
      </c>
      <c r="E1146" s="1">
        <v>2465009</v>
      </c>
      <c r="F1146" s="2">
        <v>52337</v>
      </c>
    </row>
    <row r="1147" spans="1:6" x14ac:dyDescent="0.35">
      <c r="A1147">
        <v>2018</v>
      </c>
      <c r="B1147" t="s">
        <v>54</v>
      </c>
      <c r="C1147" t="s">
        <v>42</v>
      </c>
      <c r="D1147" s="1">
        <v>19531</v>
      </c>
      <c r="E1147" s="1">
        <v>284283</v>
      </c>
      <c r="F1147" s="2">
        <v>44163</v>
      </c>
    </row>
    <row r="1148" spans="1:6" x14ac:dyDescent="0.35">
      <c r="A1148">
        <v>2018</v>
      </c>
      <c r="B1148" t="s">
        <v>54</v>
      </c>
      <c r="C1148" t="s">
        <v>43</v>
      </c>
      <c r="D1148" s="1">
        <v>5084</v>
      </c>
      <c r="E1148" s="1">
        <v>54476</v>
      </c>
      <c r="F1148" s="2">
        <v>40351</v>
      </c>
    </row>
    <row r="1149" spans="1:6" x14ac:dyDescent="0.35">
      <c r="A1149">
        <v>2018</v>
      </c>
      <c r="B1149" t="s">
        <v>54</v>
      </c>
      <c r="C1149" t="s">
        <v>44</v>
      </c>
      <c r="D1149" s="1">
        <v>43180</v>
      </c>
      <c r="E1149" s="1">
        <v>650233</v>
      </c>
      <c r="F1149" s="2">
        <v>43886</v>
      </c>
    </row>
    <row r="1150" spans="1:6" x14ac:dyDescent="0.35">
      <c r="A1150">
        <v>2018</v>
      </c>
      <c r="B1150" t="s">
        <v>54</v>
      </c>
      <c r="C1150" t="s">
        <v>45</v>
      </c>
      <c r="D1150" s="1">
        <v>39324</v>
      </c>
      <c r="E1150" s="1">
        <v>621384</v>
      </c>
      <c r="F1150" s="2">
        <v>63994</v>
      </c>
    </row>
    <row r="1151" spans="1:6" x14ac:dyDescent="0.35">
      <c r="A1151">
        <v>2018</v>
      </c>
      <c r="B1151" t="s">
        <v>54</v>
      </c>
      <c r="C1151" t="s">
        <v>46</v>
      </c>
      <c r="D1151" s="1">
        <v>10925</v>
      </c>
      <c r="E1151" s="1">
        <v>128211</v>
      </c>
      <c r="F1151" s="2">
        <v>38698</v>
      </c>
    </row>
    <row r="1152" spans="1:6" x14ac:dyDescent="0.35">
      <c r="A1152">
        <v>2018</v>
      </c>
      <c r="B1152" t="s">
        <v>54</v>
      </c>
      <c r="C1152" t="s">
        <v>47</v>
      </c>
      <c r="D1152" s="1">
        <v>36496</v>
      </c>
      <c r="E1152" s="1">
        <v>541333</v>
      </c>
      <c r="F1152" s="2">
        <v>41512</v>
      </c>
    </row>
    <row r="1153" spans="1:6" x14ac:dyDescent="0.35">
      <c r="A1153">
        <v>2018</v>
      </c>
      <c r="B1153" t="s">
        <v>54</v>
      </c>
      <c r="C1153" t="s">
        <v>48</v>
      </c>
      <c r="D1153" s="1">
        <v>4830</v>
      </c>
      <c r="E1153" s="1">
        <v>49819</v>
      </c>
      <c r="F1153" s="2">
        <v>42737</v>
      </c>
    </row>
    <row r="1154" spans="1:6" x14ac:dyDescent="0.35">
      <c r="A1154">
        <v>2018</v>
      </c>
      <c r="B1154" t="s">
        <v>53</v>
      </c>
      <c r="C1154" t="s">
        <v>1</v>
      </c>
      <c r="D1154" s="1">
        <v>2168</v>
      </c>
      <c r="E1154" s="1">
        <v>21030</v>
      </c>
      <c r="F1154" s="2">
        <v>60025</v>
      </c>
    </row>
    <row r="1155" spans="1:6" x14ac:dyDescent="0.35">
      <c r="A1155">
        <v>2018</v>
      </c>
      <c r="B1155" t="s">
        <v>53</v>
      </c>
      <c r="C1155" t="s">
        <v>2</v>
      </c>
      <c r="D1155" s="1">
        <v>3113</v>
      </c>
      <c r="E1155" s="1">
        <v>47340</v>
      </c>
      <c r="F1155" s="2">
        <v>75499</v>
      </c>
    </row>
    <row r="1156" spans="1:6" x14ac:dyDescent="0.35">
      <c r="A1156">
        <v>2018</v>
      </c>
      <c r="B1156" t="s">
        <v>53</v>
      </c>
      <c r="C1156" t="s">
        <v>3</v>
      </c>
      <c r="D1156" s="1">
        <v>1210</v>
      </c>
      <c r="E1156" s="1">
        <v>10913</v>
      </c>
      <c r="F1156" s="2">
        <v>53828</v>
      </c>
    </row>
    <row r="1157" spans="1:6" x14ac:dyDescent="0.35">
      <c r="A1157">
        <v>2018</v>
      </c>
      <c r="B1157" t="s">
        <v>53</v>
      </c>
      <c r="C1157" t="s">
        <v>4</v>
      </c>
      <c r="D1157" s="1">
        <v>26592</v>
      </c>
      <c r="E1157" s="1">
        <v>525771</v>
      </c>
      <c r="F1157" s="2">
        <v>188173</v>
      </c>
    </row>
    <row r="1158" spans="1:6" x14ac:dyDescent="0.35">
      <c r="A1158">
        <v>2018</v>
      </c>
      <c r="B1158" t="s">
        <v>53</v>
      </c>
      <c r="C1158" t="s">
        <v>5</v>
      </c>
      <c r="D1158" s="1">
        <v>4173</v>
      </c>
      <c r="E1158" s="1">
        <v>75076</v>
      </c>
      <c r="F1158" s="2">
        <v>100735</v>
      </c>
    </row>
    <row r="1159" spans="1:6" x14ac:dyDescent="0.35">
      <c r="A1159">
        <v>2018</v>
      </c>
      <c r="B1159" t="s">
        <v>53</v>
      </c>
      <c r="C1159" t="s">
        <v>6</v>
      </c>
      <c r="D1159" s="1">
        <v>2306</v>
      </c>
      <c r="E1159" s="1">
        <v>31734</v>
      </c>
      <c r="F1159" s="2">
        <v>110642</v>
      </c>
    </row>
    <row r="1160" spans="1:6" x14ac:dyDescent="0.35">
      <c r="A1160">
        <v>2018</v>
      </c>
      <c r="B1160" t="s">
        <v>53</v>
      </c>
      <c r="C1160" t="s">
        <v>7</v>
      </c>
      <c r="D1160">
        <v>433</v>
      </c>
      <c r="E1160" s="1">
        <v>4065</v>
      </c>
      <c r="F1160" s="2">
        <v>65782</v>
      </c>
    </row>
    <row r="1161" spans="1:6" x14ac:dyDescent="0.35">
      <c r="A1161">
        <v>2018</v>
      </c>
      <c r="B1161" t="s">
        <v>53</v>
      </c>
      <c r="C1161" t="s">
        <v>8</v>
      </c>
      <c r="D1161" s="1">
        <v>11205</v>
      </c>
      <c r="E1161" s="1">
        <v>138995</v>
      </c>
      <c r="F1161" s="2">
        <v>81168</v>
      </c>
    </row>
    <row r="1162" spans="1:6" x14ac:dyDescent="0.35">
      <c r="A1162">
        <v>2018</v>
      </c>
      <c r="B1162" t="s">
        <v>53</v>
      </c>
      <c r="C1162" t="s">
        <v>9</v>
      </c>
      <c r="D1162" s="1">
        <v>5113</v>
      </c>
      <c r="E1162" s="1">
        <v>114231</v>
      </c>
      <c r="F1162" s="2">
        <v>96613</v>
      </c>
    </row>
    <row r="1163" spans="1:6" x14ac:dyDescent="0.35">
      <c r="A1163">
        <v>2018</v>
      </c>
      <c r="B1163" t="s">
        <v>53</v>
      </c>
      <c r="C1163" t="s">
        <v>10</v>
      </c>
      <c r="D1163" s="1">
        <v>1223</v>
      </c>
      <c r="E1163" s="1">
        <v>8798</v>
      </c>
      <c r="F1163" s="2">
        <v>52761</v>
      </c>
    </row>
    <row r="1164" spans="1:6" x14ac:dyDescent="0.35">
      <c r="A1164">
        <v>2018</v>
      </c>
      <c r="B1164" t="s">
        <v>53</v>
      </c>
      <c r="C1164" t="s">
        <v>11</v>
      </c>
      <c r="D1164" s="1">
        <v>6688</v>
      </c>
      <c r="E1164" s="1">
        <v>94330</v>
      </c>
      <c r="F1164" s="2">
        <v>91164</v>
      </c>
    </row>
    <row r="1165" spans="1:6" x14ac:dyDescent="0.35">
      <c r="A1165">
        <v>2018</v>
      </c>
      <c r="B1165" t="s">
        <v>53</v>
      </c>
      <c r="C1165" t="s">
        <v>12</v>
      </c>
      <c r="D1165" s="1">
        <v>2123</v>
      </c>
      <c r="E1165" s="1">
        <v>29375</v>
      </c>
      <c r="F1165" s="2">
        <v>60371</v>
      </c>
    </row>
    <row r="1166" spans="1:6" x14ac:dyDescent="0.35">
      <c r="A1166">
        <v>2018</v>
      </c>
      <c r="B1166" t="s">
        <v>53</v>
      </c>
      <c r="C1166" t="s">
        <v>13</v>
      </c>
      <c r="D1166" s="1">
        <v>1742</v>
      </c>
      <c r="E1166" s="1">
        <v>22018</v>
      </c>
      <c r="F1166" s="2">
        <v>58519</v>
      </c>
    </row>
    <row r="1167" spans="1:6" x14ac:dyDescent="0.35">
      <c r="A1167">
        <v>2018</v>
      </c>
      <c r="B1167" t="s">
        <v>53</v>
      </c>
      <c r="C1167" t="s">
        <v>14</v>
      </c>
      <c r="D1167" s="1">
        <v>1308</v>
      </c>
      <c r="E1167" s="1">
        <v>18664</v>
      </c>
      <c r="F1167" s="2">
        <v>63399</v>
      </c>
    </row>
    <row r="1168" spans="1:6" x14ac:dyDescent="0.35">
      <c r="A1168">
        <v>2018</v>
      </c>
      <c r="B1168" t="s">
        <v>53</v>
      </c>
      <c r="C1168" t="s">
        <v>15</v>
      </c>
      <c r="D1168" s="1">
        <v>1785</v>
      </c>
      <c r="E1168" s="1">
        <v>21989</v>
      </c>
      <c r="F1168" s="2">
        <v>54629</v>
      </c>
    </row>
    <row r="1169" spans="1:6" x14ac:dyDescent="0.35">
      <c r="A1169">
        <v>2018</v>
      </c>
      <c r="B1169" t="s">
        <v>53</v>
      </c>
      <c r="C1169" t="s">
        <v>16</v>
      </c>
      <c r="D1169" s="1">
        <v>1716</v>
      </c>
      <c r="E1169" s="1">
        <v>22869</v>
      </c>
      <c r="F1169" s="2">
        <v>58223</v>
      </c>
    </row>
    <row r="1170" spans="1:6" x14ac:dyDescent="0.35">
      <c r="A1170">
        <v>2018</v>
      </c>
      <c r="B1170" t="s">
        <v>53</v>
      </c>
      <c r="C1170" t="s">
        <v>17</v>
      </c>
      <c r="D1170">
        <v>849</v>
      </c>
      <c r="E1170" s="1">
        <v>7397</v>
      </c>
      <c r="F1170" s="2">
        <v>54502</v>
      </c>
    </row>
    <row r="1171" spans="1:6" x14ac:dyDescent="0.35">
      <c r="A1171">
        <v>2018</v>
      </c>
      <c r="B1171" t="s">
        <v>53</v>
      </c>
      <c r="C1171" t="s">
        <v>18</v>
      </c>
      <c r="D1171" s="1">
        <v>2737</v>
      </c>
      <c r="E1171" s="1">
        <v>36210</v>
      </c>
      <c r="F1171" s="2">
        <v>92844</v>
      </c>
    </row>
    <row r="1172" spans="1:6" x14ac:dyDescent="0.35">
      <c r="A1172">
        <v>2018</v>
      </c>
      <c r="B1172" t="s">
        <v>53</v>
      </c>
      <c r="C1172" t="s">
        <v>19</v>
      </c>
      <c r="D1172" s="1">
        <v>5379</v>
      </c>
      <c r="E1172" s="1">
        <v>91783</v>
      </c>
      <c r="F1172" s="2">
        <v>123118</v>
      </c>
    </row>
    <row r="1173" spans="1:6" x14ac:dyDescent="0.35">
      <c r="A1173">
        <v>2018</v>
      </c>
      <c r="B1173" t="s">
        <v>53</v>
      </c>
      <c r="C1173" t="s">
        <v>20</v>
      </c>
      <c r="D1173" s="1">
        <v>6287</v>
      </c>
      <c r="E1173" s="1">
        <v>56247</v>
      </c>
      <c r="F1173" s="2">
        <v>73556</v>
      </c>
    </row>
    <row r="1174" spans="1:6" x14ac:dyDescent="0.35">
      <c r="A1174">
        <v>2018</v>
      </c>
      <c r="B1174" t="s">
        <v>53</v>
      </c>
      <c r="C1174" t="s">
        <v>21</v>
      </c>
      <c r="D1174" s="1">
        <v>3977</v>
      </c>
      <c r="E1174" s="1">
        <v>49170</v>
      </c>
      <c r="F1174" s="2">
        <v>78903</v>
      </c>
    </row>
    <row r="1175" spans="1:6" x14ac:dyDescent="0.35">
      <c r="A1175">
        <v>2018</v>
      </c>
      <c r="B1175" t="s">
        <v>53</v>
      </c>
      <c r="C1175" t="s">
        <v>22</v>
      </c>
      <c r="D1175">
        <v>940</v>
      </c>
      <c r="E1175" s="1">
        <v>10980</v>
      </c>
      <c r="F1175" s="2">
        <v>49173</v>
      </c>
    </row>
    <row r="1176" spans="1:6" x14ac:dyDescent="0.35">
      <c r="A1176">
        <v>2018</v>
      </c>
      <c r="B1176" t="s">
        <v>53</v>
      </c>
      <c r="C1176" t="s">
        <v>23</v>
      </c>
      <c r="D1176" s="1">
        <v>3049</v>
      </c>
      <c r="E1176" s="1">
        <v>47666</v>
      </c>
      <c r="F1176" s="2">
        <v>81842</v>
      </c>
    </row>
    <row r="1177" spans="1:6" x14ac:dyDescent="0.35">
      <c r="A1177">
        <v>2018</v>
      </c>
      <c r="B1177" t="s">
        <v>53</v>
      </c>
      <c r="C1177" t="s">
        <v>24</v>
      </c>
      <c r="D1177">
        <v>801</v>
      </c>
      <c r="E1177" s="1">
        <v>6350</v>
      </c>
      <c r="F1177" s="2">
        <v>54475</v>
      </c>
    </row>
    <row r="1178" spans="1:6" x14ac:dyDescent="0.35">
      <c r="A1178">
        <v>2018</v>
      </c>
      <c r="B1178" t="s">
        <v>53</v>
      </c>
      <c r="C1178" t="s">
        <v>25</v>
      </c>
      <c r="D1178">
        <v>973</v>
      </c>
      <c r="E1178" s="1">
        <v>17653</v>
      </c>
      <c r="F1178" s="2">
        <v>64407</v>
      </c>
    </row>
    <row r="1179" spans="1:6" x14ac:dyDescent="0.35">
      <c r="A1179">
        <v>2018</v>
      </c>
      <c r="B1179" t="s">
        <v>53</v>
      </c>
      <c r="C1179" t="s">
        <v>26</v>
      </c>
      <c r="D1179" s="1">
        <v>1541</v>
      </c>
      <c r="E1179" s="1">
        <v>15646</v>
      </c>
      <c r="F1179" s="2">
        <v>70292</v>
      </c>
    </row>
    <row r="1180" spans="1:6" x14ac:dyDescent="0.35">
      <c r="A1180">
        <v>2018</v>
      </c>
      <c r="B1180" t="s">
        <v>53</v>
      </c>
      <c r="C1180" t="s">
        <v>27</v>
      </c>
      <c r="D1180">
        <v>892</v>
      </c>
      <c r="E1180" s="1">
        <v>12351</v>
      </c>
      <c r="F1180" s="2">
        <v>93599</v>
      </c>
    </row>
    <row r="1181" spans="1:6" x14ac:dyDescent="0.35">
      <c r="A1181">
        <v>2018</v>
      </c>
      <c r="B1181" t="s">
        <v>53</v>
      </c>
      <c r="C1181" t="s">
        <v>28</v>
      </c>
      <c r="D1181" s="1">
        <v>3722</v>
      </c>
      <c r="E1181" s="1">
        <v>69519</v>
      </c>
      <c r="F1181" s="2">
        <v>114630</v>
      </c>
    </row>
    <row r="1182" spans="1:6" x14ac:dyDescent="0.35">
      <c r="A1182">
        <v>2018</v>
      </c>
      <c r="B1182" t="s">
        <v>53</v>
      </c>
      <c r="C1182" t="s">
        <v>29</v>
      </c>
      <c r="D1182">
        <v>987</v>
      </c>
      <c r="E1182" s="1">
        <v>12015</v>
      </c>
      <c r="F1182" s="2">
        <v>53204</v>
      </c>
    </row>
    <row r="1183" spans="1:6" x14ac:dyDescent="0.35">
      <c r="A1183">
        <v>2018</v>
      </c>
      <c r="B1183" t="s">
        <v>53</v>
      </c>
      <c r="C1183" t="s">
        <v>30</v>
      </c>
      <c r="D1183" s="1">
        <v>12672</v>
      </c>
      <c r="E1183" s="1">
        <v>275598</v>
      </c>
      <c r="F1183" s="2">
        <v>129853</v>
      </c>
    </row>
    <row r="1184" spans="1:6" x14ac:dyDescent="0.35">
      <c r="A1184">
        <v>2018</v>
      </c>
      <c r="B1184" t="s">
        <v>53</v>
      </c>
      <c r="C1184" t="s">
        <v>31</v>
      </c>
      <c r="D1184" s="1">
        <v>5238</v>
      </c>
      <c r="E1184" s="1">
        <v>79945</v>
      </c>
      <c r="F1184" s="2">
        <v>83920</v>
      </c>
    </row>
    <row r="1185" spans="1:6" x14ac:dyDescent="0.35">
      <c r="A1185">
        <v>2018</v>
      </c>
      <c r="B1185" t="s">
        <v>53</v>
      </c>
      <c r="C1185" t="s">
        <v>32</v>
      </c>
      <c r="D1185">
        <v>395</v>
      </c>
      <c r="E1185" s="1">
        <v>6221</v>
      </c>
      <c r="F1185" s="2">
        <v>70208</v>
      </c>
    </row>
    <row r="1186" spans="1:6" x14ac:dyDescent="0.35">
      <c r="A1186">
        <v>2018</v>
      </c>
      <c r="B1186" t="s">
        <v>53</v>
      </c>
      <c r="C1186" t="s">
        <v>33</v>
      </c>
      <c r="D1186" s="1">
        <v>4616</v>
      </c>
      <c r="E1186" s="1">
        <v>70930</v>
      </c>
      <c r="F1186" s="2">
        <v>70006</v>
      </c>
    </row>
    <row r="1187" spans="1:6" x14ac:dyDescent="0.35">
      <c r="A1187">
        <v>2018</v>
      </c>
      <c r="B1187" t="s">
        <v>53</v>
      </c>
      <c r="C1187" t="s">
        <v>34</v>
      </c>
      <c r="D1187" s="1">
        <v>1469</v>
      </c>
      <c r="E1187" s="1">
        <v>19859</v>
      </c>
      <c r="F1187" s="2">
        <v>58997</v>
      </c>
    </row>
    <row r="1188" spans="1:6" x14ac:dyDescent="0.35">
      <c r="A1188">
        <v>2018</v>
      </c>
      <c r="B1188" t="s">
        <v>53</v>
      </c>
      <c r="C1188" t="s">
        <v>35</v>
      </c>
      <c r="D1188" s="1">
        <v>3768</v>
      </c>
      <c r="E1188" s="1">
        <v>34277</v>
      </c>
      <c r="F1188" s="2">
        <v>87733</v>
      </c>
    </row>
    <row r="1189" spans="1:6" x14ac:dyDescent="0.35">
      <c r="A1189">
        <v>2018</v>
      </c>
      <c r="B1189" t="s">
        <v>53</v>
      </c>
      <c r="C1189" t="s">
        <v>36</v>
      </c>
      <c r="D1189" s="1">
        <v>4896</v>
      </c>
      <c r="E1189" s="1">
        <v>85970</v>
      </c>
      <c r="F1189" s="2">
        <v>87091</v>
      </c>
    </row>
    <row r="1190" spans="1:6" x14ac:dyDescent="0.35">
      <c r="A1190">
        <v>2018</v>
      </c>
      <c r="B1190" t="s">
        <v>53</v>
      </c>
      <c r="C1190" t="s">
        <v>37</v>
      </c>
      <c r="D1190">
        <v>715</v>
      </c>
      <c r="E1190" s="1">
        <v>5930</v>
      </c>
      <c r="F1190" s="2">
        <v>74327</v>
      </c>
    </row>
    <row r="1191" spans="1:6" x14ac:dyDescent="0.35">
      <c r="A1191">
        <v>2018</v>
      </c>
      <c r="B1191" t="s">
        <v>53</v>
      </c>
      <c r="C1191" t="s">
        <v>38</v>
      </c>
      <c r="D1191" s="1">
        <v>2548</v>
      </c>
      <c r="E1191" s="1">
        <v>28067</v>
      </c>
      <c r="F1191" s="2">
        <v>61977</v>
      </c>
    </row>
    <row r="1192" spans="1:6" x14ac:dyDescent="0.35">
      <c r="A1192">
        <v>2018</v>
      </c>
      <c r="B1192" t="s">
        <v>53</v>
      </c>
      <c r="C1192" t="s">
        <v>39</v>
      </c>
      <c r="D1192">
        <v>561</v>
      </c>
      <c r="E1192" s="1">
        <v>5589</v>
      </c>
      <c r="F1192" s="2">
        <v>49334</v>
      </c>
    </row>
    <row r="1193" spans="1:6" x14ac:dyDescent="0.35">
      <c r="A1193">
        <v>2018</v>
      </c>
      <c r="B1193" t="s">
        <v>53</v>
      </c>
      <c r="C1193" t="s">
        <v>40</v>
      </c>
      <c r="D1193" s="1">
        <v>3519</v>
      </c>
      <c r="E1193" s="1">
        <v>44851</v>
      </c>
      <c r="F1193" s="2">
        <v>73821</v>
      </c>
    </row>
    <row r="1194" spans="1:6" x14ac:dyDescent="0.35">
      <c r="A1194">
        <v>2018</v>
      </c>
      <c r="B1194" t="s">
        <v>53</v>
      </c>
      <c r="C1194" t="s">
        <v>41</v>
      </c>
      <c r="D1194" s="1">
        <v>9828</v>
      </c>
      <c r="E1194" s="1">
        <v>203822</v>
      </c>
      <c r="F1194" s="2">
        <v>87085</v>
      </c>
    </row>
    <row r="1195" spans="1:6" x14ac:dyDescent="0.35">
      <c r="A1195">
        <v>2018</v>
      </c>
      <c r="B1195" t="s">
        <v>53</v>
      </c>
      <c r="C1195" t="s">
        <v>42</v>
      </c>
      <c r="D1195" s="1">
        <v>2489</v>
      </c>
      <c r="E1195" s="1">
        <v>36783</v>
      </c>
      <c r="F1195" s="2">
        <v>78404</v>
      </c>
    </row>
    <row r="1196" spans="1:6" x14ac:dyDescent="0.35">
      <c r="A1196">
        <v>2018</v>
      </c>
      <c r="B1196" t="s">
        <v>53</v>
      </c>
      <c r="C1196" t="s">
        <v>43</v>
      </c>
      <c r="D1196">
        <v>505</v>
      </c>
      <c r="E1196" s="1">
        <v>4280</v>
      </c>
      <c r="F1196" s="2">
        <v>59800</v>
      </c>
    </row>
    <row r="1197" spans="1:6" x14ac:dyDescent="0.35">
      <c r="A1197">
        <v>2018</v>
      </c>
      <c r="B1197" t="s">
        <v>53</v>
      </c>
      <c r="C1197" t="s">
        <v>44</v>
      </c>
      <c r="D1197" s="1">
        <v>4379</v>
      </c>
      <c r="E1197" s="1">
        <v>66998</v>
      </c>
      <c r="F1197" s="2">
        <v>100731</v>
      </c>
    </row>
    <row r="1198" spans="1:6" x14ac:dyDescent="0.35">
      <c r="A1198">
        <v>2018</v>
      </c>
      <c r="B1198" t="s">
        <v>53</v>
      </c>
      <c r="C1198" t="s">
        <v>45</v>
      </c>
      <c r="D1198" s="1">
        <v>4629</v>
      </c>
      <c r="E1198" s="1">
        <v>133126</v>
      </c>
      <c r="F1198" s="2">
        <v>194631</v>
      </c>
    </row>
    <row r="1199" spans="1:6" x14ac:dyDescent="0.35">
      <c r="A1199">
        <v>2018</v>
      </c>
      <c r="B1199" t="s">
        <v>53</v>
      </c>
      <c r="C1199" t="s">
        <v>46</v>
      </c>
      <c r="D1199">
        <v>789</v>
      </c>
      <c r="E1199" s="1">
        <v>8288</v>
      </c>
      <c r="F1199" s="2">
        <v>52508</v>
      </c>
    </row>
    <row r="1200" spans="1:6" x14ac:dyDescent="0.35">
      <c r="A1200">
        <v>2018</v>
      </c>
      <c r="B1200" t="s">
        <v>53</v>
      </c>
      <c r="C1200" t="s">
        <v>47</v>
      </c>
      <c r="D1200" s="1">
        <v>2298</v>
      </c>
      <c r="E1200" s="1">
        <v>47152</v>
      </c>
      <c r="F1200" s="2">
        <v>75414</v>
      </c>
    </row>
    <row r="1201" spans="1:6" x14ac:dyDescent="0.35">
      <c r="A1201">
        <v>2018</v>
      </c>
      <c r="B1201" t="s">
        <v>53</v>
      </c>
      <c r="C1201" t="s">
        <v>48</v>
      </c>
      <c r="D1201">
        <v>398</v>
      </c>
      <c r="E1201" s="1">
        <v>3554</v>
      </c>
      <c r="F1201" s="2">
        <v>47401</v>
      </c>
    </row>
    <row r="1202" spans="1:6" x14ac:dyDescent="0.35">
      <c r="A1202">
        <v>2018</v>
      </c>
      <c r="B1202" t="s">
        <v>56</v>
      </c>
      <c r="C1202" t="s">
        <v>1</v>
      </c>
      <c r="D1202" s="1">
        <v>13364</v>
      </c>
      <c r="E1202" s="1">
        <v>94561</v>
      </c>
      <c r="F1202" s="2">
        <v>69240</v>
      </c>
    </row>
    <row r="1203" spans="1:6" x14ac:dyDescent="0.35">
      <c r="A1203">
        <v>2018</v>
      </c>
      <c r="B1203" t="s">
        <v>56</v>
      </c>
      <c r="C1203" t="s">
        <v>2</v>
      </c>
      <c r="D1203" s="1">
        <v>17978</v>
      </c>
      <c r="E1203" s="1">
        <v>214637</v>
      </c>
      <c r="F1203" s="2">
        <v>70877</v>
      </c>
    </row>
    <row r="1204" spans="1:6" x14ac:dyDescent="0.35">
      <c r="A1204">
        <v>2018</v>
      </c>
      <c r="B1204" t="s">
        <v>56</v>
      </c>
      <c r="C1204" t="s">
        <v>3</v>
      </c>
      <c r="D1204" s="1">
        <v>8418</v>
      </c>
      <c r="E1204" s="1">
        <v>50647</v>
      </c>
      <c r="F1204" s="2">
        <v>58119</v>
      </c>
    </row>
    <row r="1205" spans="1:6" x14ac:dyDescent="0.35">
      <c r="A1205">
        <v>2018</v>
      </c>
      <c r="B1205" t="s">
        <v>56</v>
      </c>
      <c r="C1205" t="s">
        <v>4</v>
      </c>
      <c r="D1205" s="1">
        <v>106953</v>
      </c>
      <c r="E1205" s="1">
        <v>835896</v>
      </c>
      <c r="F1205" s="2">
        <v>107228</v>
      </c>
    </row>
    <row r="1206" spans="1:6" x14ac:dyDescent="0.35">
      <c r="A1206">
        <v>2018</v>
      </c>
      <c r="B1206" t="s">
        <v>56</v>
      </c>
      <c r="C1206" t="s">
        <v>5</v>
      </c>
      <c r="D1206" s="1">
        <v>23326</v>
      </c>
      <c r="E1206" s="1">
        <v>164801</v>
      </c>
      <c r="F1206" s="2">
        <v>84615</v>
      </c>
    </row>
    <row r="1207" spans="1:6" x14ac:dyDescent="0.35">
      <c r="A1207">
        <v>2018</v>
      </c>
      <c r="B1207" t="s">
        <v>56</v>
      </c>
      <c r="C1207" t="s">
        <v>6</v>
      </c>
      <c r="D1207" s="1">
        <v>10879</v>
      </c>
      <c r="E1207" s="1">
        <v>123655</v>
      </c>
      <c r="F1207" s="2">
        <v>155433</v>
      </c>
    </row>
    <row r="1208" spans="1:6" x14ac:dyDescent="0.35">
      <c r="A1208">
        <v>2018</v>
      </c>
      <c r="B1208" t="s">
        <v>56</v>
      </c>
      <c r="C1208" t="s">
        <v>7</v>
      </c>
      <c r="D1208" s="1">
        <v>2859</v>
      </c>
      <c r="E1208" s="1">
        <v>47609</v>
      </c>
      <c r="F1208" s="2">
        <v>95574</v>
      </c>
    </row>
    <row r="1209" spans="1:6" x14ac:dyDescent="0.35">
      <c r="A1209">
        <v>2018</v>
      </c>
      <c r="B1209" t="s">
        <v>56</v>
      </c>
      <c r="C1209" t="s">
        <v>8</v>
      </c>
      <c r="D1209" s="1">
        <v>73412</v>
      </c>
      <c r="E1209" s="1">
        <v>570645</v>
      </c>
      <c r="F1209" s="2">
        <v>75337</v>
      </c>
    </row>
    <row r="1210" spans="1:6" x14ac:dyDescent="0.35">
      <c r="A1210">
        <v>2018</v>
      </c>
      <c r="B1210" t="s">
        <v>56</v>
      </c>
      <c r="C1210" t="s">
        <v>9</v>
      </c>
      <c r="D1210" s="1">
        <v>26225</v>
      </c>
      <c r="E1210" s="1">
        <v>237900</v>
      </c>
      <c r="F1210" s="2">
        <v>84587</v>
      </c>
    </row>
    <row r="1211" spans="1:6" x14ac:dyDescent="0.35">
      <c r="A1211">
        <v>2018</v>
      </c>
      <c r="B1211" t="s">
        <v>56</v>
      </c>
      <c r="C1211" t="s">
        <v>10</v>
      </c>
      <c r="D1211" s="1">
        <v>5824</v>
      </c>
      <c r="E1211" s="1">
        <v>32493</v>
      </c>
      <c r="F1211" s="2">
        <v>56024</v>
      </c>
    </row>
    <row r="1212" spans="1:6" x14ac:dyDescent="0.35">
      <c r="A1212">
        <v>2018</v>
      </c>
      <c r="B1212" t="s">
        <v>56</v>
      </c>
      <c r="C1212" t="s">
        <v>11</v>
      </c>
      <c r="D1212" s="1">
        <v>32448</v>
      </c>
      <c r="E1212" s="1">
        <v>373685</v>
      </c>
      <c r="F1212" s="2">
        <v>109598</v>
      </c>
    </row>
    <row r="1213" spans="1:6" x14ac:dyDescent="0.35">
      <c r="A1213">
        <v>2018</v>
      </c>
      <c r="B1213" t="s">
        <v>56</v>
      </c>
      <c r="C1213" t="s">
        <v>12</v>
      </c>
      <c r="D1213" s="1">
        <v>16542</v>
      </c>
      <c r="E1213" s="1">
        <v>133603</v>
      </c>
      <c r="F1213" s="2">
        <v>65167</v>
      </c>
    </row>
    <row r="1214" spans="1:6" x14ac:dyDescent="0.35">
      <c r="A1214">
        <v>2018</v>
      </c>
      <c r="B1214" t="s">
        <v>56</v>
      </c>
      <c r="C1214" t="s">
        <v>13</v>
      </c>
      <c r="D1214" s="1">
        <v>10213</v>
      </c>
      <c r="E1214" s="1">
        <v>109030</v>
      </c>
      <c r="F1214" s="2">
        <v>73894</v>
      </c>
    </row>
    <row r="1215" spans="1:6" x14ac:dyDescent="0.35">
      <c r="A1215">
        <v>2018</v>
      </c>
      <c r="B1215" t="s">
        <v>56</v>
      </c>
      <c r="C1215" t="s">
        <v>14</v>
      </c>
      <c r="D1215" s="1">
        <v>8870</v>
      </c>
      <c r="E1215" s="1">
        <v>73500</v>
      </c>
      <c r="F1215" s="2">
        <v>67710</v>
      </c>
    </row>
    <row r="1216" spans="1:6" x14ac:dyDescent="0.35">
      <c r="A1216">
        <v>2018</v>
      </c>
      <c r="B1216" t="s">
        <v>56</v>
      </c>
      <c r="C1216" t="s">
        <v>15</v>
      </c>
      <c r="D1216" s="1">
        <v>11035</v>
      </c>
      <c r="E1216" s="1">
        <v>92881</v>
      </c>
      <c r="F1216" s="2">
        <v>67733</v>
      </c>
    </row>
    <row r="1217" spans="1:6" x14ac:dyDescent="0.35">
      <c r="A1217">
        <v>2018</v>
      </c>
      <c r="B1217" t="s">
        <v>56</v>
      </c>
      <c r="C1217" t="s">
        <v>16</v>
      </c>
      <c r="D1217" s="1">
        <v>13754</v>
      </c>
      <c r="E1217" s="1">
        <v>85071</v>
      </c>
      <c r="F1217" s="2">
        <v>62731</v>
      </c>
    </row>
    <row r="1218" spans="1:6" x14ac:dyDescent="0.35">
      <c r="A1218">
        <v>2018</v>
      </c>
      <c r="B1218" t="s">
        <v>56</v>
      </c>
      <c r="C1218" t="s">
        <v>17</v>
      </c>
      <c r="D1218" s="1">
        <v>3804</v>
      </c>
      <c r="E1218" s="1">
        <v>29811</v>
      </c>
      <c r="F1218" s="2">
        <v>68174</v>
      </c>
    </row>
    <row r="1219" spans="1:6" x14ac:dyDescent="0.35">
      <c r="A1219">
        <v>2018</v>
      </c>
      <c r="B1219" t="s">
        <v>56</v>
      </c>
      <c r="C1219" t="s">
        <v>18</v>
      </c>
      <c r="D1219" s="1">
        <v>15277</v>
      </c>
      <c r="E1219" s="1">
        <v>138261</v>
      </c>
      <c r="F1219" s="2">
        <v>94201</v>
      </c>
    </row>
    <row r="1220" spans="1:6" x14ac:dyDescent="0.35">
      <c r="A1220">
        <v>2018</v>
      </c>
      <c r="B1220" t="s">
        <v>56</v>
      </c>
      <c r="C1220" t="s">
        <v>19</v>
      </c>
      <c r="D1220" s="1">
        <v>17504</v>
      </c>
      <c r="E1220" s="1">
        <v>217151</v>
      </c>
      <c r="F1220" s="2">
        <v>144514</v>
      </c>
    </row>
    <row r="1221" spans="1:6" x14ac:dyDescent="0.35">
      <c r="A1221">
        <v>2018</v>
      </c>
      <c r="B1221" t="s">
        <v>56</v>
      </c>
      <c r="C1221" t="s">
        <v>20</v>
      </c>
      <c r="D1221" s="1">
        <v>19082</v>
      </c>
      <c r="E1221" s="1">
        <v>203261</v>
      </c>
      <c r="F1221" s="2">
        <v>71568</v>
      </c>
    </row>
    <row r="1222" spans="1:6" x14ac:dyDescent="0.35">
      <c r="A1222">
        <v>2018</v>
      </c>
      <c r="B1222" t="s">
        <v>56</v>
      </c>
      <c r="C1222" t="s">
        <v>21</v>
      </c>
      <c r="D1222" s="1">
        <v>15877</v>
      </c>
      <c r="E1222" s="1">
        <v>178309</v>
      </c>
      <c r="F1222" s="2">
        <v>95604</v>
      </c>
    </row>
    <row r="1223" spans="1:6" x14ac:dyDescent="0.35">
      <c r="A1223">
        <v>2018</v>
      </c>
      <c r="B1223" t="s">
        <v>56</v>
      </c>
      <c r="C1223" t="s">
        <v>22</v>
      </c>
      <c r="D1223" s="1">
        <v>7959</v>
      </c>
      <c r="E1223" s="1">
        <v>42911</v>
      </c>
      <c r="F1223" s="2">
        <v>53281</v>
      </c>
    </row>
    <row r="1224" spans="1:6" x14ac:dyDescent="0.35">
      <c r="A1224">
        <v>2018</v>
      </c>
      <c r="B1224" t="s">
        <v>56</v>
      </c>
      <c r="C1224" t="s">
        <v>23</v>
      </c>
      <c r="D1224" s="1">
        <v>17251</v>
      </c>
      <c r="E1224" s="1">
        <v>162755</v>
      </c>
      <c r="F1224" s="2">
        <v>72947</v>
      </c>
    </row>
    <row r="1225" spans="1:6" x14ac:dyDescent="0.35">
      <c r="A1225">
        <v>2018</v>
      </c>
      <c r="B1225" t="s">
        <v>56</v>
      </c>
      <c r="C1225" t="s">
        <v>24</v>
      </c>
      <c r="D1225" s="1">
        <v>4297</v>
      </c>
      <c r="E1225" s="1">
        <v>21204</v>
      </c>
      <c r="F1225" s="2">
        <v>59315</v>
      </c>
    </row>
    <row r="1226" spans="1:6" x14ac:dyDescent="0.35">
      <c r="A1226">
        <v>2018</v>
      </c>
      <c r="B1226" t="s">
        <v>56</v>
      </c>
      <c r="C1226" t="s">
        <v>25</v>
      </c>
      <c r="D1226" s="1">
        <v>6683</v>
      </c>
      <c r="E1226" s="1">
        <v>66245</v>
      </c>
      <c r="F1226" s="2">
        <v>66817</v>
      </c>
    </row>
    <row r="1227" spans="1:6" x14ac:dyDescent="0.35">
      <c r="A1227">
        <v>2018</v>
      </c>
      <c r="B1227" t="s">
        <v>56</v>
      </c>
      <c r="C1227" t="s">
        <v>26</v>
      </c>
      <c r="D1227" s="1">
        <v>9082</v>
      </c>
      <c r="E1227" s="1">
        <v>63303</v>
      </c>
      <c r="F1227" s="2">
        <v>66612</v>
      </c>
    </row>
    <row r="1228" spans="1:6" x14ac:dyDescent="0.35">
      <c r="A1228">
        <v>2018</v>
      </c>
      <c r="B1228" t="s">
        <v>56</v>
      </c>
      <c r="C1228" t="s">
        <v>27</v>
      </c>
      <c r="D1228" s="1">
        <v>3838</v>
      </c>
      <c r="E1228" s="1">
        <v>33486</v>
      </c>
      <c r="F1228" s="2">
        <v>94889</v>
      </c>
    </row>
    <row r="1229" spans="1:6" x14ac:dyDescent="0.35">
      <c r="A1229">
        <v>2018</v>
      </c>
      <c r="B1229" t="s">
        <v>56</v>
      </c>
      <c r="C1229" t="s">
        <v>28</v>
      </c>
      <c r="D1229" s="1">
        <v>19963</v>
      </c>
      <c r="E1229" s="1">
        <v>242994</v>
      </c>
      <c r="F1229" s="2">
        <v>115066</v>
      </c>
    </row>
    <row r="1230" spans="1:6" x14ac:dyDescent="0.35">
      <c r="A1230">
        <v>2018</v>
      </c>
      <c r="B1230" t="s">
        <v>56</v>
      </c>
      <c r="C1230" t="s">
        <v>29</v>
      </c>
      <c r="D1230" s="1">
        <v>5293</v>
      </c>
      <c r="E1230" s="1">
        <v>32955</v>
      </c>
      <c r="F1230" s="2">
        <v>56048</v>
      </c>
    </row>
    <row r="1231" spans="1:6" x14ac:dyDescent="0.35">
      <c r="A1231">
        <v>2018</v>
      </c>
      <c r="B1231" t="s">
        <v>56</v>
      </c>
      <c r="C1231" t="s">
        <v>30</v>
      </c>
      <c r="D1231" s="1">
        <v>64317</v>
      </c>
      <c r="E1231" s="1">
        <v>714540</v>
      </c>
      <c r="F1231" s="2">
        <v>186871</v>
      </c>
    </row>
    <row r="1232" spans="1:6" x14ac:dyDescent="0.35">
      <c r="A1232">
        <v>2018</v>
      </c>
      <c r="B1232" t="s">
        <v>56</v>
      </c>
      <c r="C1232" t="s">
        <v>31</v>
      </c>
      <c r="D1232" s="1">
        <v>27776</v>
      </c>
      <c r="E1232" s="1">
        <v>233277</v>
      </c>
      <c r="F1232" s="2">
        <v>87311</v>
      </c>
    </row>
    <row r="1233" spans="1:6" x14ac:dyDescent="0.35">
      <c r="A1233">
        <v>2018</v>
      </c>
      <c r="B1233" t="s">
        <v>56</v>
      </c>
      <c r="C1233" t="s">
        <v>32</v>
      </c>
      <c r="D1233" s="1">
        <v>2995</v>
      </c>
      <c r="E1233" s="1">
        <v>23145</v>
      </c>
      <c r="F1233" s="2">
        <v>63251</v>
      </c>
    </row>
    <row r="1234" spans="1:6" x14ac:dyDescent="0.35">
      <c r="A1234">
        <v>2018</v>
      </c>
      <c r="B1234" t="s">
        <v>56</v>
      </c>
      <c r="C1234" t="s">
        <v>33</v>
      </c>
      <c r="D1234" s="1">
        <v>28783</v>
      </c>
      <c r="E1234" s="1">
        <v>293549</v>
      </c>
      <c r="F1234" s="2">
        <v>72736</v>
      </c>
    </row>
    <row r="1235" spans="1:6" x14ac:dyDescent="0.35">
      <c r="A1235">
        <v>2018</v>
      </c>
      <c r="B1235" t="s">
        <v>56</v>
      </c>
      <c r="C1235" t="s">
        <v>34</v>
      </c>
      <c r="D1235" s="1">
        <v>11458</v>
      </c>
      <c r="E1235" s="1">
        <v>77052</v>
      </c>
      <c r="F1235" s="2">
        <v>58044</v>
      </c>
    </row>
    <row r="1236" spans="1:6" x14ac:dyDescent="0.35">
      <c r="A1236">
        <v>2018</v>
      </c>
      <c r="B1236" t="s">
        <v>56</v>
      </c>
      <c r="C1236" t="s">
        <v>35</v>
      </c>
      <c r="D1236" s="1">
        <v>13030</v>
      </c>
      <c r="E1236" s="1">
        <v>84865</v>
      </c>
      <c r="F1236" s="2">
        <v>69649</v>
      </c>
    </row>
    <row r="1237" spans="1:6" x14ac:dyDescent="0.35">
      <c r="A1237">
        <v>2018</v>
      </c>
      <c r="B1237" t="s">
        <v>56</v>
      </c>
      <c r="C1237" t="s">
        <v>36</v>
      </c>
      <c r="D1237" s="1">
        <v>28823</v>
      </c>
      <c r="E1237" s="1">
        <v>325130</v>
      </c>
      <c r="F1237" s="2">
        <v>88831</v>
      </c>
    </row>
    <row r="1238" spans="1:6" x14ac:dyDescent="0.35">
      <c r="A1238">
        <v>2018</v>
      </c>
      <c r="B1238" t="s">
        <v>56</v>
      </c>
      <c r="C1238" t="s">
        <v>37</v>
      </c>
      <c r="D1238" s="1">
        <v>2869</v>
      </c>
      <c r="E1238" s="1">
        <v>32305</v>
      </c>
      <c r="F1238" s="2">
        <v>88061</v>
      </c>
    </row>
    <row r="1239" spans="1:6" x14ac:dyDescent="0.35">
      <c r="A1239">
        <v>2018</v>
      </c>
      <c r="B1239" t="s">
        <v>56</v>
      </c>
      <c r="C1239" t="s">
        <v>38</v>
      </c>
      <c r="D1239" s="1">
        <v>13166</v>
      </c>
      <c r="E1239" s="1">
        <v>100794</v>
      </c>
      <c r="F1239" s="2">
        <v>61713</v>
      </c>
    </row>
    <row r="1240" spans="1:6" x14ac:dyDescent="0.35">
      <c r="A1240">
        <v>2018</v>
      </c>
      <c r="B1240" t="s">
        <v>56</v>
      </c>
      <c r="C1240" t="s">
        <v>39</v>
      </c>
      <c r="D1240" s="1">
        <v>3259</v>
      </c>
      <c r="E1240" s="1">
        <v>28739</v>
      </c>
      <c r="F1240" s="2">
        <v>60160</v>
      </c>
    </row>
    <row r="1241" spans="1:6" x14ac:dyDescent="0.35">
      <c r="A1241">
        <v>2018</v>
      </c>
      <c r="B1241" t="s">
        <v>56</v>
      </c>
      <c r="C1241" t="s">
        <v>40</v>
      </c>
      <c r="D1241" s="1">
        <v>15698</v>
      </c>
      <c r="E1241" s="1">
        <v>150833</v>
      </c>
      <c r="F1241" s="2">
        <v>76718</v>
      </c>
    </row>
    <row r="1242" spans="1:6" x14ac:dyDescent="0.35">
      <c r="A1242">
        <v>2018</v>
      </c>
      <c r="B1242" t="s">
        <v>56</v>
      </c>
      <c r="C1242" t="s">
        <v>41</v>
      </c>
      <c r="D1242" s="1">
        <v>73679</v>
      </c>
      <c r="E1242" s="1">
        <v>756318</v>
      </c>
      <c r="F1242" s="2">
        <v>83356</v>
      </c>
    </row>
    <row r="1243" spans="1:6" x14ac:dyDescent="0.35">
      <c r="A1243">
        <v>2018</v>
      </c>
      <c r="B1243" t="s">
        <v>56</v>
      </c>
      <c r="C1243" t="s">
        <v>42</v>
      </c>
      <c r="D1243" s="1">
        <v>11520</v>
      </c>
      <c r="E1243" s="1">
        <v>87530</v>
      </c>
      <c r="F1243" s="2">
        <v>67933</v>
      </c>
    </row>
    <row r="1244" spans="1:6" x14ac:dyDescent="0.35">
      <c r="A1244">
        <v>2018</v>
      </c>
      <c r="B1244" t="s">
        <v>56</v>
      </c>
      <c r="C1244" t="s">
        <v>43</v>
      </c>
      <c r="D1244" s="1">
        <v>1694</v>
      </c>
      <c r="E1244" s="1">
        <v>11814</v>
      </c>
      <c r="F1244" s="2">
        <v>72078</v>
      </c>
    </row>
    <row r="1245" spans="1:6" x14ac:dyDescent="0.35">
      <c r="A1245">
        <v>2018</v>
      </c>
      <c r="B1245" t="s">
        <v>56</v>
      </c>
      <c r="C1245" t="s">
        <v>44</v>
      </c>
      <c r="D1245" s="1">
        <v>21938</v>
      </c>
      <c r="E1245" s="1">
        <v>194731</v>
      </c>
      <c r="F1245" s="2">
        <v>85723</v>
      </c>
    </row>
    <row r="1246" spans="1:6" x14ac:dyDescent="0.35">
      <c r="A1246">
        <v>2018</v>
      </c>
      <c r="B1246" t="s">
        <v>56</v>
      </c>
      <c r="C1246" t="s">
        <v>45</v>
      </c>
      <c r="D1246" s="1">
        <v>17577</v>
      </c>
      <c r="E1246" s="1">
        <v>147871</v>
      </c>
      <c r="F1246" s="2">
        <v>80466</v>
      </c>
    </row>
    <row r="1247" spans="1:6" x14ac:dyDescent="0.35">
      <c r="A1247">
        <v>2018</v>
      </c>
      <c r="B1247" t="s">
        <v>56</v>
      </c>
      <c r="C1247" t="s">
        <v>46</v>
      </c>
      <c r="D1247" s="1">
        <v>4029</v>
      </c>
      <c r="E1247" s="1">
        <v>24510</v>
      </c>
      <c r="F1247" s="2">
        <v>53206</v>
      </c>
    </row>
    <row r="1248" spans="1:6" x14ac:dyDescent="0.35">
      <c r="A1248">
        <v>2018</v>
      </c>
      <c r="B1248" t="s">
        <v>56</v>
      </c>
      <c r="C1248" t="s">
        <v>47</v>
      </c>
      <c r="D1248" s="1">
        <v>13917</v>
      </c>
      <c r="E1248" s="1">
        <v>148837</v>
      </c>
      <c r="F1248" s="2">
        <v>71561</v>
      </c>
    </row>
    <row r="1249" spans="1:6" x14ac:dyDescent="0.35">
      <c r="A1249">
        <v>2018</v>
      </c>
      <c r="B1249" t="s">
        <v>56</v>
      </c>
      <c r="C1249" t="s">
        <v>48</v>
      </c>
      <c r="D1249" s="1">
        <v>2283</v>
      </c>
      <c r="E1249" s="1">
        <v>11124</v>
      </c>
      <c r="F1249" s="2">
        <v>57486</v>
      </c>
    </row>
    <row r="1250" spans="1:6" x14ac:dyDescent="0.35">
      <c r="A1250">
        <v>2018</v>
      </c>
      <c r="B1250" t="s">
        <v>57</v>
      </c>
      <c r="C1250" t="s">
        <v>1</v>
      </c>
      <c r="D1250" s="1">
        <v>21888</v>
      </c>
      <c r="E1250" s="1">
        <v>245234</v>
      </c>
      <c r="F1250" s="2">
        <v>55653</v>
      </c>
    </row>
    <row r="1251" spans="1:6" x14ac:dyDescent="0.35">
      <c r="A1251">
        <v>2018</v>
      </c>
      <c r="B1251" t="s">
        <v>57</v>
      </c>
      <c r="C1251" t="s">
        <v>2</v>
      </c>
      <c r="D1251" s="1">
        <v>35993</v>
      </c>
      <c r="E1251" s="1">
        <v>430516</v>
      </c>
      <c r="F1251" s="2">
        <v>56745</v>
      </c>
    </row>
    <row r="1252" spans="1:6" x14ac:dyDescent="0.35">
      <c r="A1252">
        <v>2018</v>
      </c>
      <c r="B1252" t="s">
        <v>57</v>
      </c>
      <c r="C1252" t="s">
        <v>3</v>
      </c>
      <c r="D1252" s="1">
        <v>14308</v>
      </c>
      <c r="E1252" s="1">
        <v>146700</v>
      </c>
      <c r="F1252" s="2">
        <v>60316</v>
      </c>
    </row>
    <row r="1253" spans="1:6" x14ac:dyDescent="0.35">
      <c r="A1253">
        <v>2018</v>
      </c>
      <c r="B1253" t="s">
        <v>57</v>
      </c>
      <c r="C1253" t="s">
        <v>4</v>
      </c>
      <c r="D1253" s="1">
        <v>208425</v>
      </c>
      <c r="E1253" s="1">
        <v>2667839</v>
      </c>
      <c r="F1253" s="2">
        <v>91070</v>
      </c>
    </row>
    <row r="1254" spans="1:6" x14ac:dyDescent="0.35">
      <c r="A1254">
        <v>2018</v>
      </c>
      <c r="B1254" t="s">
        <v>57</v>
      </c>
      <c r="C1254" t="s">
        <v>5</v>
      </c>
      <c r="D1254" s="1">
        <v>52525</v>
      </c>
      <c r="E1254" s="1">
        <v>423946</v>
      </c>
      <c r="F1254" s="2">
        <v>81401</v>
      </c>
    </row>
    <row r="1255" spans="1:6" x14ac:dyDescent="0.35">
      <c r="A1255">
        <v>2018</v>
      </c>
      <c r="B1255" t="s">
        <v>57</v>
      </c>
      <c r="C1255" t="s">
        <v>6</v>
      </c>
      <c r="D1255" s="1">
        <v>23279</v>
      </c>
      <c r="E1255" s="1">
        <v>221029</v>
      </c>
      <c r="F1255" s="2">
        <v>87958</v>
      </c>
    </row>
    <row r="1256" spans="1:6" x14ac:dyDescent="0.35">
      <c r="A1256">
        <v>2018</v>
      </c>
      <c r="B1256" t="s">
        <v>57</v>
      </c>
      <c r="C1256" t="s">
        <v>7</v>
      </c>
      <c r="D1256" s="1">
        <v>8956</v>
      </c>
      <c r="E1256" s="1">
        <v>63405</v>
      </c>
      <c r="F1256" s="2">
        <v>80066</v>
      </c>
    </row>
    <row r="1257" spans="1:6" x14ac:dyDescent="0.35">
      <c r="A1257">
        <v>2018</v>
      </c>
      <c r="B1257" t="s">
        <v>57</v>
      </c>
      <c r="C1257" t="s">
        <v>8</v>
      </c>
      <c r="D1257" s="1">
        <v>161890</v>
      </c>
      <c r="E1257" s="1">
        <v>1365136</v>
      </c>
      <c r="F1257" s="2">
        <v>60914</v>
      </c>
    </row>
    <row r="1258" spans="1:6" x14ac:dyDescent="0.35">
      <c r="A1258">
        <v>2018</v>
      </c>
      <c r="B1258" t="s">
        <v>57</v>
      </c>
      <c r="C1258" t="s">
        <v>9</v>
      </c>
      <c r="D1258" s="1">
        <v>54714</v>
      </c>
      <c r="E1258" s="1">
        <v>687321</v>
      </c>
      <c r="F1258" s="2">
        <v>66989</v>
      </c>
    </row>
    <row r="1259" spans="1:6" x14ac:dyDescent="0.35">
      <c r="A1259">
        <v>2018</v>
      </c>
      <c r="B1259" t="s">
        <v>57</v>
      </c>
      <c r="C1259" t="s">
        <v>10</v>
      </c>
      <c r="D1259" s="1">
        <v>11562</v>
      </c>
      <c r="E1259" s="1">
        <v>91631</v>
      </c>
      <c r="F1259" s="2">
        <v>51695</v>
      </c>
    </row>
    <row r="1260" spans="1:6" x14ac:dyDescent="0.35">
      <c r="A1260">
        <v>2018</v>
      </c>
      <c r="B1260" t="s">
        <v>57</v>
      </c>
      <c r="C1260" t="s">
        <v>11</v>
      </c>
      <c r="D1260" s="1">
        <v>74587</v>
      </c>
      <c r="E1260" s="1">
        <v>948766</v>
      </c>
      <c r="F1260" s="2">
        <v>76586</v>
      </c>
    </row>
    <row r="1261" spans="1:6" x14ac:dyDescent="0.35">
      <c r="A1261">
        <v>2018</v>
      </c>
      <c r="B1261" t="s">
        <v>57</v>
      </c>
      <c r="C1261" t="s">
        <v>12</v>
      </c>
      <c r="D1261" s="1">
        <v>29755</v>
      </c>
      <c r="E1261" s="1">
        <v>342835</v>
      </c>
      <c r="F1261" s="2">
        <v>52468</v>
      </c>
    </row>
    <row r="1262" spans="1:6" x14ac:dyDescent="0.35">
      <c r="A1262">
        <v>2018</v>
      </c>
      <c r="B1262" t="s">
        <v>57</v>
      </c>
      <c r="C1262" t="s">
        <v>13</v>
      </c>
      <c r="D1262" s="1">
        <v>15839</v>
      </c>
      <c r="E1262" s="1">
        <v>140535</v>
      </c>
      <c r="F1262" s="2">
        <v>54071</v>
      </c>
    </row>
    <row r="1263" spans="1:6" x14ac:dyDescent="0.35">
      <c r="A1263">
        <v>2018</v>
      </c>
      <c r="B1263" t="s">
        <v>57</v>
      </c>
      <c r="C1263" t="s">
        <v>14</v>
      </c>
      <c r="D1263" s="1">
        <v>16731</v>
      </c>
      <c r="E1263" s="1">
        <v>179413</v>
      </c>
      <c r="F1263" s="2">
        <v>61288</v>
      </c>
    </row>
    <row r="1264" spans="1:6" x14ac:dyDescent="0.35">
      <c r="A1264">
        <v>2018</v>
      </c>
      <c r="B1264" t="s">
        <v>57</v>
      </c>
      <c r="C1264" t="s">
        <v>15</v>
      </c>
      <c r="D1264" s="1">
        <v>20542</v>
      </c>
      <c r="E1264" s="1">
        <v>217081</v>
      </c>
      <c r="F1264" s="2">
        <v>50087</v>
      </c>
    </row>
    <row r="1265" spans="1:6" x14ac:dyDescent="0.35">
      <c r="A1265">
        <v>2018</v>
      </c>
      <c r="B1265" t="s">
        <v>57</v>
      </c>
      <c r="C1265" t="s">
        <v>16</v>
      </c>
      <c r="D1265" s="1">
        <v>24537</v>
      </c>
      <c r="E1265" s="1">
        <v>213171</v>
      </c>
      <c r="F1265" s="2">
        <v>56446</v>
      </c>
    </row>
    <row r="1266" spans="1:6" x14ac:dyDescent="0.35">
      <c r="A1266">
        <v>2018</v>
      </c>
      <c r="B1266" t="s">
        <v>57</v>
      </c>
      <c r="C1266" t="s">
        <v>17</v>
      </c>
      <c r="D1266" s="1">
        <v>9940</v>
      </c>
      <c r="E1266" s="1">
        <v>69285</v>
      </c>
      <c r="F1266" s="2">
        <v>57328</v>
      </c>
    </row>
    <row r="1267" spans="1:6" x14ac:dyDescent="0.35">
      <c r="A1267">
        <v>2018</v>
      </c>
      <c r="B1267" t="s">
        <v>57</v>
      </c>
      <c r="C1267" t="s">
        <v>18</v>
      </c>
      <c r="D1267" s="1">
        <v>42809</v>
      </c>
      <c r="E1267" s="1">
        <v>452753</v>
      </c>
      <c r="F1267" s="2">
        <v>79500</v>
      </c>
    </row>
    <row r="1268" spans="1:6" x14ac:dyDescent="0.35">
      <c r="A1268">
        <v>2018</v>
      </c>
      <c r="B1268" t="s">
        <v>57</v>
      </c>
      <c r="C1268" t="s">
        <v>19</v>
      </c>
      <c r="D1268" s="1">
        <v>47416</v>
      </c>
      <c r="E1268" s="1">
        <v>587518</v>
      </c>
      <c r="F1268" s="2">
        <v>107875</v>
      </c>
    </row>
    <row r="1269" spans="1:6" x14ac:dyDescent="0.35">
      <c r="A1269">
        <v>2018</v>
      </c>
      <c r="B1269" t="s">
        <v>57</v>
      </c>
      <c r="C1269" t="s">
        <v>20</v>
      </c>
      <c r="D1269" s="1">
        <v>42545</v>
      </c>
      <c r="E1269" s="1">
        <v>657930</v>
      </c>
      <c r="F1269" s="2">
        <v>69377</v>
      </c>
    </row>
    <row r="1270" spans="1:6" x14ac:dyDescent="0.35">
      <c r="A1270">
        <v>2018</v>
      </c>
      <c r="B1270" t="s">
        <v>57</v>
      </c>
      <c r="C1270" t="s">
        <v>21</v>
      </c>
      <c r="D1270" s="1">
        <v>32020</v>
      </c>
      <c r="E1270" s="1">
        <v>378493</v>
      </c>
      <c r="F1270" s="2">
        <v>82535</v>
      </c>
    </row>
    <row r="1271" spans="1:6" x14ac:dyDescent="0.35">
      <c r="A1271">
        <v>2018</v>
      </c>
      <c r="B1271" t="s">
        <v>57</v>
      </c>
      <c r="C1271" t="s">
        <v>22</v>
      </c>
      <c r="D1271" s="1">
        <v>12259</v>
      </c>
      <c r="E1271" s="1">
        <v>109842</v>
      </c>
      <c r="F1271" s="2">
        <v>42132</v>
      </c>
    </row>
    <row r="1272" spans="1:6" x14ac:dyDescent="0.35">
      <c r="A1272">
        <v>2018</v>
      </c>
      <c r="B1272" t="s">
        <v>57</v>
      </c>
      <c r="C1272" t="s">
        <v>23</v>
      </c>
      <c r="D1272" s="1">
        <v>32577</v>
      </c>
      <c r="E1272" s="1">
        <v>385727</v>
      </c>
      <c r="F1272" s="2">
        <v>66429</v>
      </c>
    </row>
    <row r="1273" spans="1:6" x14ac:dyDescent="0.35">
      <c r="A1273">
        <v>2018</v>
      </c>
      <c r="B1273" t="s">
        <v>57</v>
      </c>
      <c r="C1273" t="s">
        <v>24</v>
      </c>
      <c r="D1273" s="1">
        <v>9359</v>
      </c>
      <c r="E1273" s="1">
        <v>42410</v>
      </c>
      <c r="F1273" s="2">
        <v>52271</v>
      </c>
    </row>
    <row r="1274" spans="1:6" x14ac:dyDescent="0.35">
      <c r="A1274">
        <v>2018</v>
      </c>
      <c r="B1274" t="s">
        <v>57</v>
      </c>
      <c r="C1274" t="s">
        <v>25</v>
      </c>
      <c r="D1274" s="1">
        <v>11582</v>
      </c>
      <c r="E1274" s="1">
        <v>119167</v>
      </c>
      <c r="F1274" s="2">
        <v>58836</v>
      </c>
    </row>
    <row r="1275" spans="1:6" x14ac:dyDescent="0.35">
      <c r="A1275">
        <v>2018</v>
      </c>
      <c r="B1275" t="s">
        <v>57</v>
      </c>
      <c r="C1275" t="s">
        <v>26</v>
      </c>
      <c r="D1275" s="1">
        <v>19970</v>
      </c>
      <c r="E1275" s="1">
        <v>190736</v>
      </c>
      <c r="F1275" s="2">
        <v>61821</v>
      </c>
    </row>
    <row r="1276" spans="1:6" x14ac:dyDescent="0.35">
      <c r="A1276">
        <v>2018</v>
      </c>
      <c r="B1276" t="s">
        <v>57</v>
      </c>
      <c r="C1276" t="s">
        <v>27</v>
      </c>
      <c r="D1276" s="1">
        <v>12323</v>
      </c>
      <c r="E1276" s="1">
        <v>82831</v>
      </c>
      <c r="F1276" s="2">
        <v>77486</v>
      </c>
    </row>
    <row r="1277" spans="1:6" x14ac:dyDescent="0.35">
      <c r="A1277">
        <v>2018</v>
      </c>
      <c r="B1277" t="s">
        <v>57</v>
      </c>
      <c r="C1277" t="s">
        <v>28</v>
      </c>
      <c r="D1277" s="1">
        <v>51837</v>
      </c>
      <c r="E1277" s="1">
        <v>671419</v>
      </c>
      <c r="F1277" s="2">
        <v>90784</v>
      </c>
    </row>
    <row r="1278" spans="1:6" x14ac:dyDescent="0.35">
      <c r="A1278">
        <v>2018</v>
      </c>
      <c r="B1278" t="s">
        <v>57</v>
      </c>
      <c r="C1278" t="s">
        <v>29</v>
      </c>
      <c r="D1278" s="1">
        <v>10669</v>
      </c>
      <c r="E1278" s="1">
        <v>106930</v>
      </c>
      <c r="F1278" s="2">
        <v>61899</v>
      </c>
    </row>
    <row r="1279" spans="1:6" x14ac:dyDescent="0.35">
      <c r="A1279">
        <v>2018</v>
      </c>
      <c r="B1279" t="s">
        <v>57</v>
      </c>
      <c r="C1279" t="s">
        <v>30</v>
      </c>
      <c r="D1279" s="1">
        <v>112471</v>
      </c>
      <c r="E1279" s="1">
        <v>1339421</v>
      </c>
      <c r="F1279" s="2">
        <v>95057</v>
      </c>
    </row>
    <row r="1280" spans="1:6" x14ac:dyDescent="0.35">
      <c r="A1280">
        <v>2018</v>
      </c>
      <c r="B1280" t="s">
        <v>57</v>
      </c>
      <c r="C1280" t="s">
        <v>31</v>
      </c>
      <c r="D1280" s="1">
        <v>58892</v>
      </c>
      <c r="E1280" s="1">
        <v>635554</v>
      </c>
      <c r="F1280" s="2">
        <v>65609</v>
      </c>
    </row>
    <row r="1281" spans="1:6" x14ac:dyDescent="0.35">
      <c r="A1281">
        <v>2018</v>
      </c>
      <c r="B1281" t="s">
        <v>57</v>
      </c>
      <c r="C1281" t="s">
        <v>32</v>
      </c>
      <c r="D1281" s="1">
        <v>5130</v>
      </c>
      <c r="E1281" s="1">
        <v>34560</v>
      </c>
      <c r="F1281" s="2">
        <v>61774</v>
      </c>
    </row>
    <row r="1282" spans="1:6" x14ac:dyDescent="0.35">
      <c r="A1282">
        <v>2018</v>
      </c>
      <c r="B1282" t="s">
        <v>57</v>
      </c>
      <c r="C1282" t="s">
        <v>33</v>
      </c>
      <c r="D1282" s="1">
        <v>53280</v>
      </c>
      <c r="E1282" s="1">
        <v>729430</v>
      </c>
      <c r="F1282" s="2">
        <v>64006</v>
      </c>
    </row>
    <row r="1283" spans="1:6" x14ac:dyDescent="0.35">
      <c r="A1283">
        <v>2018</v>
      </c>
      <c r="B1283" t="s">
        <v>57</v>
      </c>
      <c r="C1283" t="s">
        <v>34</v>
      </c>
      <c r="D1283" s="1">
        <v>20594</v>
      </c>
      <c r="E1283" s="1">
        <v>191261</v>
      </c>
      <c r="F1283" s="2">
        <v>52227</v>
      </c>
    </row>
    <row r="1284" spans="1:6" x14ac:dyDescent="0.35">
      <c r="A1284">
        <v>2018</v>
      </c>
      <c r="B1284" t="s">
        <v>57</v>
      </c>
      <c r="C1284" t="s">
        <v>35</v>
      </c>
      <c r="D1284" s="1">
        <v>25462</v>
      </c>
      <c r="E1284" s="1">
        <v>248627</v>
      </c>
      <c r="F1284" s="2">
        <v>69806</v>
      </c>
    </row>
    <row r="1285" spans="1:6" x14ac:dyDescent="0.35">
      <c r="A1285">
        <v>2018</v>
      </c>
      <c r="B1285" t="s">
        <v>57</v>
      </c>
      <c r="C1285" t="s">
        <v>36</v>
      </c>
      <c r="D1285" s="1">
        <v>63415</v>
      </c>
      <c r="E1285" s="1">
        <v>806555</v>
      </c>
      <c r="F1285" s="2">
        <v>78092</v>
      </c>
    </row>
    <row r="1286" spans="1:6" x14ac:dyDescent="0.35">
      <c r="A1286">
        <v>2018</v>
      </c>
      <c r="B1286" t="s">
        <v>57</v>
      </c>
      <c r="C1286" t="s">
        <v>37</v>
      </c>
      <c r="D1286" s="1">
        <v>8651</v>
      </c>
      <c r="E1286" s="1">
        <v>68430</v>
      </c>
      <c r="F1286" s="2">
        <v>68957</v>
      </c>
    </row>
    <row r="1287" spans="1:6" x14ac:dyDescent="0.35">
      <c r="A1287">
        <v>2018</v>
      </c>
      <c r="B1287" t="s">
        <v>57</v>
      </c>
      <c r="C1287" t="s">
        <v>38</v>
      </c>
      <c r="D1287" s="1">
        <v>26993</v>
      </c>
      <c r="E1287" s="1">
        <v>293499</v>
      </c>
      <c r="F1287" s="2">
        <v>50391</v>
      </c>
    </row>
    <row r="1288" spans="1:6" x14ac:dyDescent="0.35">
      <c r="A1288">
        <v>2018</v>
      </c>
      <c r="B1288" t="s">
        <v>57</v>
      </c>
      <c r="C1288" t="s">
        <v>39</v>
      </c>
      <c r="D1288" s="1">
        <v>5205</v>
      </c>
      <c r="E1288" s="1">
        <v>32354</v>
      </c>
      <c r="F1288" s="2">
        <v>56384</v>
      </c>
    </row>
    <row r="1289" spans="1:6" x14ac:dyDescent="0.35">
      <c r="A1289">
        <v>2018</v>
      </c>
      <c r="B1289" t="s">
        <v>57</v>
      </c>
      <c r="C1289" t="s">
        <v>40</v>
      </c>
      <c r="D1289" s="1">
        <v>29519</v>
      </c>
      <c r="E1289" s="1">
        <v>417345</v>
      </c>
      <c r="F1289" s="2">
        <v>59851</v>
      </c>
    </row>
    <row r="1290" spans="1:6" x14ac:dyDescent="0.35">
      <c r="A1290">
        <v>2018</v>
      </c>
      <c r="B1290" t="s">
        <v>57</v>
      </c>
      <c r="C1290" t="s">
        <v>41</v>
      </c>
      <c r="D1290" s="1">
        <v>134025</v>
      </c>
      <c r="E1290" s="1">
        <v>1736415</v>
      </c>
      <c r="F1290" s="2">
        <v>74443</v>
      </c>
    </row>
    <row r="1291" spans="1:6" x14ac:dyDescent="0.35">
      <c r="A1291">
        <v>2018</v>
      </c>
      <c r="B1291" t="s">
        <v>57</v>
      </c>
      <c r="C1291" t="s">
        <v>42</v>
      </c>
      <c r="D1291" s="1">
        <v>23036</v>
      </c>
      <c r="E1291" s="1">
        <v>215564</v>
      </c>
      <c r="F1291" s="2">
        <v>59543</v>
      </c>
    </row>
    <row r="1292" spans="1:6" x14ac:dyDescent="0.35">
      <c r="A1292">
        <v>2018</v>
      </c>
      <c r="B1292" t="s">
        <v>57</v>
      </c>
      <c r="C1292" t="s">
        <v>43</v>
      </c>
      <c r="D1292" s="1">
        <v>5661</v>
      </c>
      <c r="E1292" s="1">
        <v>28976</v>
      </c>
      <c r="F1292" s="2">
        <v>64917</v>
      </c>
    </row>
    <row r="1293" spans="1:6" x14ac:dyDescent="0.35">
      <c r="A1293">
        <v>2018</v>
      </c>
      <c r="B1293" t="s">
        <v>57</v>
      </c>
      <c r="C1293" t="s">
        <v>44</v>
      </c>
      <c r="D1293" s="1">
        <v>58849</v>
      </c>
      <c r="E1293" s="1">
        <v>746452</v>
      </c>
      <c r="F1293" s="2">
        <v>87511</v>
      </c>
    </row>
    <row r="1294" spans="1:6" x14ac:dyDescent="0.35">
      <c r="A1294">
        <v>2018</v>
      </c>
      <c r="B1294" t="s">
        <v>57</v>
      </c>
      <c r="C1294" t="s">
        <v>45</v>
      </c>
      <c r="D1294" s="1">
        <v>40209</v>
      </c>
      <c r="E1294" s="1">
        <v>414712</v>
      </c>
      <c r="F1294" s="2">
        <v>82245</v>
      </c>
    </row>
    <row r="1295" spans="1:6" x14ac:dyDescent="0.35">
      <c r="A1295">
        <v>2018</v>
      </c>
      <c r="B1295" t="s">
        <v>57</v>
      </c>
      <c r="C1295" t="s">
        <v>46</v>
      </c>
      <c r="D1295" s="1">
        <v>8323</v>
      </c>
      <c r="E1295" s="1">
        <v>68965</v>
      </c>
      <c r="F1295" s="2">
        <v>51745</v>
      </c>
    </row>
    <row r="1296" spans="1:6" x14ac:dyDescent="0.35">
      <c r="A1296">
        <v>2018</v>
      </c>
      <c r="B1296" t="s">
        <v>57</v>
      </c>
      <c r="C1296" t="s">
        <v>47</v>
      </c>
      <c r="D1296" s="1">
        <v>25856</v>
      </c>
      <c r="E1296" s="1">
        <v>327719</v>
      </c>
      <c r="F1296" s="2">
        <v>60773</v>
      </c>
    </row>
    <row r="1297" spans="1:6" x14ac:dyDescent="0.35">
      <c r="A1297">
        <v>2018</v>
      </c>
      <c r="B1297" t="s">
        <v>57</v>
      </c>
      <c r="C1297" t="s">
        <v>48</v>
      </c>
      <c r="D1297" s="1">
        <v>4559</v>
      </c>
      <c r="E1297" s="1">
        <v>18733</v>
      </c>
      <c r="F1297" s="2">
        <v>52783</v>
      </c>
    </row>
    <row r="1298" spans="1:6" x14ac:dyDescent="0.35">
      <c r="A1298">
        <v>2018</v>
      </c>
      <c r="B1298" t="s">
        <v>58</v>
      </c>
      <c r="C1298" t="s">
        <v>1</v>
      </c>
      <c r="D1298" s="1">
        <v>12678</v>
      </c>
      <c r="E1298" s="1">
        <v>233306</v>
      </c>
      <c r="F1298" s="2">
        <v>46432</v>
      </c>
    </row>
    <row r="1299" spans="1:6" x14ac:dyDescent="0.35">
      <c r="A1299">
        <v>2018</v>
      </c>
      <c r="B1299" t="s">
        <v>58</v>
      </c>
      <c r="C1299" t="s">
        <v>2</v>
      </c>
      <c r="D1299" s="1">
        <v>18037</v>
      </c>
      <c r="E1299" s="1">
        <v>440616</v>
      </c>
      <c r="F1299" s="2">
        <v>51125</v>
      </c>
    </row>
    <row r="1300" spans="1:6" x14ac:dyDescent="0.35">
      <c r="A1300">
        <v>2018</v>
      </c>
      <c r="B1300" t="s">
        <v>58</v>
      </c>
      <c r="C1300" t="s">
        <v>3</v>
      </c>
      <c r="D1300" s="1">
        <v>15788</v>
      </c>
      <c r="E1300" s="1">
        <v>186119</v>
      </c>
      <c r="F1300" s="2">
        <v>42468</v>
      </c>
    </row>
    <row r="1301" spans="1:6" x14ac:dyDescent="0.35">
      <c r="A1301">
        <v>2018</v>
      </c>
      <c r="B1301" t="s">
        <v>58</v>
      </c>
      <c r="C1301" t="s">
        <v>4</v>
      </c>
      <c r="D1301" s="1">
        <v>618901</v>
      </c>
      <c r="E1301" s="1">
        <v>2649228</v>
      </c>
      <c r="F1301" s="2">
        <v>52187</v>
      </c>
    </row>
    <row r="1302" spans="1:6" x14ac:dyDescent="0.35">
      <c r="A1302">
        <v>2018</v>
      </c>
      <c r="B1302" t="s">
        <v>58</v>
      </c>
      <c r="C1302" t="s">
        <v>5</v>
      </c>
      <c r="D1302" s="1">
        <v>21666</v>
      </c>
      <c r="E1302" s="1">
        <v>335274</v>
      </c>
      <c r="F1302" s="2">
        <v>50156</v>
      </c>
    </row>
    <row r="1303" spans="1:6" x14ac:dyDescent="0.35">
      <c r="A1303">
        <v>2018</v>
      </c>
      <c r="B1303" t="s">
        <v>58</v>
      </c>
      <c r="C1303" t="s">
        <v>6</v>
      </c>
      <c r="D1303" s="1">
        <v>13090</v>
      </c>
      <c r="E1303" s="1">
        <v>326866</v>
      </c>
      <c r="F1303" s="2">
        <v>55369</v>
      </c>
    </row>
    <row r="1304" spans="1:6" x14ac:dyDescent="0.35">
      <c r="A1304">
        <v>2018</v>
      </c>
      <c r="B1304" t="s">
        <v>58</v>
      </c>
      <c r="C1304" t="s">
        <v>7</v>
      </c>
      <c r="D1304" s="1">
        <v>5063</v>
      </c>
      <c r="E1304" s="1">
        <v>75524</v>
      </c>
      <c r="F1304" s="2">
        <v>53795</v>
      </c>
    </row>
    <row r="1305" spans="1:6" x14ac:dyDescent="0.35">
      <c r="A1305">
        <v>2018</v>
      </c>
      <c r="B1305" t="s">
        <v>58</v>
      </c>
      <c r="C1305" t="s">
        <v>8</v>
      </c>
      <c r="D1305" s="1">
        <v>73761</v>
      </c>
      <c r="E1305" s="1">
        <v>1287814</v>
      </c>
      <c r="F1305" s="2">
        <v>50781</v>
      </c>
    </row>
    <row r="1306" spans="1:6" x14ac:dyDescent="0.35">
      <c r="A1306">
        <v>2018</v>
      </c>
      <c r="B1306" t="s">
        <v>58</v>
      </c>
      <c r="C1306" t="s">
        <v>9</v>
      </c>
      <c r="D1306" s="1">
        <v>28952</v>
      </c>
      <c r="E1306" s="1">
        <v>562436</v>
      </c>
      <c r="F1306" s="2">
        <v>52062</v>
      </c>
    </row>
    <row r="1307" spans="1:6" x14ac:dyDescent="0.35">
      <c r="A1307">
        <v>2018</v>
      </c>
      <c r="B1307" t="s">
        <v>58</v>
      </c>
      <c r="C1307" t="s">
        <v>10</v>
      </c>
      <c r="D1307" s="1">
        <v>7824</v>
      </c>
      <c r="E1307" s="1">
        <v>100212</v>
      </c>
      <c r="F1307" s="2">
        <v>42047</v>
      </c>
    </row>
    <row r="1308" spans="1:6" x14ac:dyDescent="0.35">
      <c r="A1308">
        <v>2018</v>
      </c>
      <c r="B1308" t="s">
        <v>58</v>
      </c>
      <c r="C1308" t="s">
        <v>11</v>
      </c>
      <c r="D1308" s="1">
        <v>34720</v>
      </c>
      <c r="E1308" s="1">
        <v>919288</v>
      </c>
      <c r="F1308" s="2">
        <v>50959</v>
      </c>
    </row>
    <row r="1309" spans="1:6" x14ac:dyDescent="0.35">
      <c r="A1309">
        <v>2018</v>
      </c>
      <c r="B1309" t="s">
        <v>58</v>
      </c>
      <c r="C1309" t="s">
        <v>12</v>
      </c>
      <c r="D1309" s="1">
        <v>15692</v>
      </c>
      <c r="E1309" s="1">
        <v>459398</v>
      </c>
      <c r="F1309" s="2">
        <v>47681</v>
      </c>
    </row>
    <row r="1310" spans="1:6" x14ac:dyDescent="0.35">
      <c r="A1310">
        <v>2018</v>
      </c>
      <c r="B1310" t="s">
        <v>58</v>
      </c>
      <c r="C1310" t="s">
        <v>13</v>
      </c>
      <c r="D1310" s="1">
        <v>11589</v>
      </c>
      <c r="E1310" s="1">
        <v>219674</v>
      </c>
      <c r="F1310" s="2">
        <v>43022</v>
      </c>
    </row>
    <row r="1311" spans="1:6" x14ac:dyDescent="0.35">
      <c r="A1311">
        <v>2018</v>
      </c>
      <c r="B1311" t="s">
        <v>58</v>
      </c>
      <c r="C1311" t="s">
        <v>14</v>
      </c>
      <c r="D1311" s="1">
        <v>10277</v>
      </c>
      <c r="E1311" s="1">
        <v>195132</v>
      </c>
      <c r="F1311" s="2">
        <v>42586</v>
      </c>
    </row>
    <row r="1312" spans="1:6" x14ac:dyDescent="0.35">
      <c r="A1312">
        <v>2018</v>
      </c>
      <c r="B1312" t="s">
        <v>58</v>
      </c>
      <c r="C1312" t="s">
        <v>15</v>
      </c>
      <c r="D1312" s="1">
        <v>18161</v>
      </c>
      <c r="E1312" s="1">
        <v>267486</v>
      </c>
      <c r="F1312" s="2">
        <v>48210</v>
      </c>
    </row>
    <row r="1313" spans="1:6" x14ac:dyDescent="0.35">
      <c r="A1313">
        <v>2018</v>
      </c>
      <c r="B1313" t="s">
        <v>58</v>
      </c>
      <c r="C1313" t="s">
        <v>16</v>
      </c>
      <c r="D1313" s="1">
        <v>15480</v>
      </c>
      <c r="E1313" s="1">
        <v>300015</v>
      </c>
      <c r="F1313" s="2">
        <v>43339</v>
      </c>
    </row>
    <row r="1314" spans="1:6" x14ac:dyDescent="0.35">
      <c r="A1314">
        <v>2018</v>
      </c>
      <c r="B1314" t="s">
        <v>58</v>
      </c>
      <c r="C1314" t="s">
        <v>17</v>
      </c>
      <c r="D1314" s="1">
        <v>5483</v>
      </c>
      <c r="E1314" s="1">
        <v>118009</v>
      </c>
      <c r="F1314" s="2">
        <v>47535</v>
      </c>
    </row>
    <row r="1315" spans="1:6" x14ac:dyDescent="0.35">
      <c r="A1315">
        <v>2018</v>
      </c>
      <c r="B1315" t="s">
        <v>58</v>
      </c>
      <c r="C1315" t="s">
        <v>18</v>
      </c>
      <c r="D1315" s="1">
        <v>20856</v>
      </c>
      <c r="E1315" s="1">
        <v>445328</v>
      </c>
      <c r="F1315" s="2">
        <v>54310</v>
      </c>
    </row>
    <row r="1316" spans="1:6" x14ac:dyDescent="0.35">
      <c r="A1316">
        <v>2018</v>
      </c>
      <c r="B1316" t="s">
        <v>58</v>
      </c>
      <c r="C1316" t="s">
        <v>19</v>
      </c>
      <c r="D1316" s="1">
        <v>66364</v>
      </c>
      <c r="E1316" s="1">
        <v>773683</v>
      </c>
      <c r="F1316" s="2">
        <v>58448</v>
      </c>
    </row>
    <row r="1317" spans="1:6" x14ac:dyDescent="0.35">
      <c r="A1317">
        <v>2018</v>
      </c>
      <c r="B1317" t="s">
        <v>58</v>
      </c>
      <c r="C1317" t="s">
        <v>20</v>
      </c>
      <c r="D1317" s="1">
        <v>24822</v>
      </c>
      <c r="E1317" s="1">
        <v>659230</v>
      </c>
      <c r="F1317" s="2">
        <v>49739</v>
      </c>
    </row>
    <row r="1318" spans="1:6" x14ac:dyDescent="0.35">
      <c r="A1318">
        <v>2018</v>
      </c>
      <c r="B1318" t="s">
        <v>58</v>
      </c>
      <c r="C1318" t="s">
        <v>21</v>
      </c>
      <c r="D1318" s="1">
        <v>19210</v>
      </c>
      <c r="E1318" s="1">
        <v>526556</v>
      </c>
      <c r="F1318" s="2">
        <v>51469</v>
      </c>
    </row>
    <row r="1319" spans="1:6" x14ac:dyDescent="0.35">
      <c r="A1319">
        <v>2018</v>
      </c>
      <c r="B1319" t="s">
        <v>58</v>
      </c>
      <c r="C1319" t="s">
        <v>22</v>
      </c>
      <c r="D1319" s="1">
        <v>7531</v>
      </c>
      <c r="E1319" s="1">
        <v>144105</v>
      </c>
      <c r="F1319" s="2">
        <v>41620</v>
      </c>
    </row>
    <row r="1320" spans="1:6" x14ac:dyDescent="0.35">
      <c r="A1320">
        <v>2018</v>
      </c>
      <c r="B1320" t="s">
        <v>58</v>
      </c>
      <c r="C1320" t="s">
        <v>23</v>
      </c>
      <c r="D1320" s="1">
        <v>48555</v>
      </c>
      <c r="E1320" s="1">
        <v>454728</v>
      </c>
      <c r="F1320" s="2">
        <v>46127</v>
      </c>
    </row>
    <row r="1321" spans="1:6" x14ac:dyDescent="0.35">
      <c r="A1321">
        <v>2018</v>
      </c>
      <c r="B1321" t="s">
        <v>58</v>
      </c>
      <c r="C1321" t="s">
        <v>24</v>
      </c>
      <c r="D1321" s="1">
        <v>4637</v>
      </c>
      <c r="E1321" s="1">
        <v>73530</v>
      </c>
      <c r="F1321" s="2">
        <v>47539</v>
      </c>
    </row>
    <row r="1322" spans="1:6" x14ac:dyDescent="0.35">
      <c r="A1322">
        <v>2018</v>
      </c>
      <c r="B1322" t="s">
        <v>58</v>
      </c>
      <c r="C1322" t="s">
        <v>25</v>
      </c>
      <c r="D1322" s="1">
        <v>12205</v>
      </c>
      <c r="E1322" s="1">
        <v>138155</v>
      </c>
      <c r="F1322" s="2">
        <v>46678</v>
      </c>
    </row>
    <row r="1323" spans="1:6" x14ac:dyDescent="0.35">
      <c r="A1323">
        <v>2018</v>
      </c>
      <c r="B1323" t="s">
        <v>58</v>
      </c>
      <c r="C1323" t="s">
        <v>26</v>
      </c>
      <c r="D1323" s="1">
        <v>8913</v>
      </c>
      <c r="E1323" s="1">
        <v>139036</v>
      </c>
      <c r="F1323" s="2">
        <v>54167</v>
      </c>
    </row>
    <row r="1324" spans="1:6" x14ac:dyDescent="0.35">
      <c r="A1324">
        <v>2018</v>
      </c>
      <c r="B1324" t="s">
        <v>58</v>
      </c>
      <c r="C1324" t="s">
        <v>27</v>
      </c>
      <c r="D1324" s="1">
        <v>4700</v>
      </c>
      <c r="E1324" s="1">
        <v>112567</v>
      </c>
      <c r="F1324" s="2">
        <v>56317</v>
      </c>
    </row>
    <row r="1325" spans="1:6" x14ac:dyDescent="0.35">
      <c r="A1325">
        <v>2018</v>
      </c>
      <c r="B1325" t="s">
        <v>58</v>
      </c>
      <c r="C1325" t="s">
        <v>28</v>
      </c>
      <c r="D1325" s="1">
        <v>37328</v>
      </c>
      <c r="E1325" s="1">
        <v>656716</v>
      </c>
      <c r="F1325" s="2">
        <v>53402</v>
      </c>
    </row>
    <row r="1326" spans="1:6" x14ac:dyDescent="0.35">
      <c r="A1326">
        <v>2018</v>
      </c>
      <c r="B1326" t="s">
        <v>58</v>
      </c>
      <c r="C1326" t="s">
        <v>29</v>
      </c>
      <c r="D1326" s="1">
        <v>10221</v>
      </c>
      <c r="E1326" s="1">
        <v>128590</v>
      </c>
      <c r="F1326" s="2">
        <v>41645</v>
      </c>
    </row>
    <row r="1327" spans="1:6" x14ac:dyDescent="0.35">
      <c r="A1327">
        <v>2018</v>
      </c>
      <c r="B1327" t="s">
        <v>58</v>
      </c>
      <c r="C1327" t="s">
        <v>30</v>
      </c>
      <c r="D1327" s="1">
        <v>67399</v>
      </c>
      <c r="E1327" s="1">
        <v>1914153</v>
      </c>
      <c r="F1327" s="2">
        <v>53467</v>
      </c>
    </row>
    <row r="1328" spans="1:6" x14ac:dyDescent="0.35">
      <c r="A1328">
        <v>2018</v>
      </c>
      <c r="B1328" t="s">
        <v>58</v>
      </c>
      <c r="C1328" t="s">
        <v>31</v>
      </c>
      <c r="D1328" s="1">
        <v>27210</v>
      </c>
      <c r="E1328" s="1">
        <v>592067</v>
      </c>
      <c r="F1328" s="2">
        <v>48381</v>
      </c>
    </row>
    <row r="1329" spans="1:6" x14ac:dyDescent="0.35">
      <c r="A1329">
        <v>2018</v>
      </c>
      <c r="B1329" t="s">
        <v>58</v>
      </c>
      <c r="C1329" t="s">
        <v>32</v>
      </c>
      <c r="D1329" s="1">
        <v>2558</v>
      </c>
      <c r="E1329" s="1">
        <v>62184</v>
      </c>
      <c r="F1329" s="2">
        <v>51404</v>
      </c>
    </row>
    <row r="1330" spans="1:6" x14ac:dyDescent="0.35">
      <c r="A1330">
        <v>2018</v>
      </c>
      <c r="B1330" t="s">
        <v>58</v>
      </c>
      <c r="C1330" t="s">
        <v>33</v>
      </c>
      <c r="D1330" s="1">
        <v>34508</v>
      </c>
      <c r="E1330" s="1">
        <v>904140</v>
      </c>
      <c r="F1330" s="2">
        <v>46408</v>
      </c>
    </row>
    <row r="1331" spans="1:6" x14ac:dyDescent="0.35">
      <c r="A1331">
        <v>2018</v>
      </c>
      <c r="B1331" t="s">
        <v>58</v>
      </c>
      <c r="C1331" t="s">
        <v>34</v>
      </c>
      <c r="D1331" s="1">
        <v>13563</v>
      </c>
      <c r="E1331" s="1">
        <v>209863</v>
      </c>
      <c r="F1331" s="2">
        <v>45570</v>
      </c>
    </row>
    <row r="1332" spans="1:6" x14ac:dyDescent="0.35">
      <c r="A1332">
        <v>2018</v>
      </c>
      <c r="B1332" t="s">
        <v>58</v>
      </c>
      <c r="C1332" t="s">
        <v>35</v>
      </c>
      <c r="D1332" s="1">
        <v>15708</v>
      </c>
      <c r="E1332" s="1">
        <v>288939</v>
      </c>
      <c r="F1332" s="2">
        <v>50107</v>
      </c>
    </row>
    <row r="1333" spans="1:6" x14ac:dyDescent="0.35">
      <c r="A1333">
        <v>2018</v>
      </c>
      <c r="B1333" t="s">
        <v>58</v>
      </c>
      <c r="C1333" t="s">
        <v>36</v>
      </c>
      <c r="D1333" s="1">
        <v>57768</v>
      </c>
      <c r="E1333" s="1">
        <v>1209344</v>
      </c>
      <c r="F1333" s="2">
        <v>51808</v>
      </c>
    </row>
    <row r="1334" spans="1:6" x14ac:dyDescent="0.35">
      <c r="A1334">
        <v>2018</v>
      </c>
      <c r="B1334" t="s">
        <v>58</v>
      </c>
      <c r="C1334" t="s">
        <v>37</v>
      </c>
      <c r="D1334" s="1">
        <v>4545</v>
      </c>
      <c r="E1334" s="1">
        <v>100506</v>
      </c>
      <c r="F1334" s="2">
        <v>48716</v>
      </c>
    </row>
    <row r="1335" spans="1:6" x14ac:dyDescent="0.35">
      <c r="A1335">
        <v>2018</v>
      </c>
      <c r="B1335" t="s">
        <v>58</v>
      </c>
      <c r="C1335" t="s">
        <v>38</v>
      </c>
      <c r="D1335" s="1">
        <v>11971</v>
      </c>
      <c r="E1335" s="1">
        <v>234487</v>
      </c>
      <c r="F1335" s="2">
        <v>45993</v>
      </c>
    </row>
    <row r="1336" spans="1:6" x14ac:dyDescent="0.35">
      <c r="A1336">
        <v>2018</v>
      </c>
      <c r="B1336" t="s">
        <v>58</v>
      </c>
      <c r="C1336" t="s">
        <v>39</v>
      </c>
      <c r="D1336" s="1">
        <v>2839</v>
      </c>
      <c r="E1336" s="1">
        <v>67868</v>
      </c>
      <c r="F1336" s="2">
        <v>50399</v>
      </c>
    </row>
    <row r="1337" spans="1:6" x14ac:dyDescent="0.35">
      <c r="A1337">
        <v>2018</v>
      </c>
      <c r="B1337" t="s">
        <v>58</v>
      </c>
      <c r="C1337" t="s">
        <v>40</v>
      </c>
      <c r="D1337" s="1">
        <v>16127</v>
      </c>
      <c r="E1337" s="1">
        <v>420817</v>
      </c>
      <c r="F1337" s="2">
        <v>52099</v>
      </c>
    </row>
    <row r="1338" spans="1:6" x14ac:dyDescent="0.35">
      <c r="A1338">
        <v>2018</v>
      </c>
      <c r="B1338" t="s">
        <v>58</v>
      </c>
      <c r="C1338" t="s">
        <v>41</v>
      </c>
      <c r="D1338" s="1">
        <v>90552</v>
      </c>
      <c r="E1338" s="1">
        <v>1641637</v>
      </c>
      <c r="F1338" s="2">
        <v>48036</v>
      </c>
    </row>
    <row r="1339" spans="1:6" x14ac:dyDescent="0.35">
      <c r="A1339">
        <v>2018</v>
      </c>
      <c r="B1339" t="s">
        <v>58</v>
      </c>
      <c r="C1339" t="s">
        <v>42</v>
      </c>
      <c r="D1339" s="1">
        <v>12264</v>
      </c>
      <c r="E1339" s="1">
        <v>186785</v>
      </c>
      <c r="F1339" s="2">
        <v>43696</v>
      </c>
    </row>
    <row r="1340" spans="1:6" x14ac:dyDescent="0.35">
      <c r="A1340">
        <v>2018</v>
      </c>
      <c r="B1340" t="s">
        <v>58</v>
      </c>
      <c r="C1340" t="s">
        <v>43</v>
      </c>
      <c r="D1340" s="1">
        <v>2463</v>
      </c>
      <c r="E1340" s="1">
        <v>62630</v>
      </c>
      <c r="F1340" s="2">
        <v>46699</v>
      </c>
    </row>
    <row r="1341" spans="1:6" x14ac:dyDescent="0.35">
      <c r="A1341">
        <v>2018</v>
      </c>
      <c r="B1341" t="s">
        <v>58</v>
      </c>
      <c r="C1341" t="s">
        <v>44</v>
      </c>
      <c r="D1341" s="1">
        <v>43566</v>
      </c>
      <c r="E1341" s="1">
        <v>505487</v>
      </c>
      <c r="F1341" s="2">
        <v>49627</v>
      </c>
    </row>
    <row r="1342" spans="1:6" x14ac:dyDescent="0.35">
      <c r="A1342">
        <v>2018</v>
      </c>
      <c r="B1342" t="s">
        <v>58</v>
      </c>
      <c r="C1342" t="s">
        <v>45</v>
      </c>
      <c r="D1342" s="1">
        <v>61026</v>
      </c>
      <c r="E1342" s="1">
        <v>465717</v>
      </c>
      <c r="F1342" s="2">
        <v>51354</v>
      </c>
    </row>
    <row r="1343" spans="1:6" x14ac:dyDescent="0.35">
      <c r="A1343">
        <v>2018</v>
      </c>
      <c r="B1343" t="s">
        <v>58</v>
      </c>
      <c r="C1343" t="s">
        <v>46</v>
      </c>
      <c r="D1343" s="1">
        <v>5765</v>
      </c>
      <c r="E1343" s="1">
        <v>124431</v>
      </c>
      <c r="F1343" s="2">
        <v>46182</v>
      </c>
    </row>
    <row r="1344" spans="1:6" x14ac:dyDescent="0.35">
      <c r="A1344">
        <v>2018</v>
      </c>
      <c r="B1344" t="s">
        <v>58</v>
      </c>
      <c r="C1344" t="s">
        <v>47</v>
      </c>
      <c r="D1344" s="1">
        <v>28013</v>
      </c>
      <c r="E1344" s="1">
        <v>434143</v>
      </c>
      <c r="F1344" s="2">
        <v>49195</v>
      </c>
    </row>
    <row r="1345" spans="1:6" x14ac:dyDescent="0.35">
      <c r="A1345">
        <v>2018</v>
      </c>
      <c r="B1345" t="s">
        <v>58</v>
      </c>
      <c r="C1345" t="s">
        <v>48</v>
      </c>
      <c r="D1345" s="1">
        <v>3338</v>
      </c>
      <c r="E1345" s="1">
        <v>26972</v>
      </c>
      <c r="F1345" s="2">
        <v>42906</v>
      </c>
    </row>
    <row r="1346" spans="1:6" x14ac:dyDescent="0.35">
      <c r="A1346">
        <v>2018</v>
      </c>
      <c r="B1346" t="s">
        <v>59</v>
      </c>
      <c r="C1346" t="s">
        <v>1</v>
      </c>
      <c r="D1346" s="1">
        <v>10993</v>
      </c>
      <c r="E1346" s="1">
        <v>205942</v>
      </c>
      <c r="F1346" s="2">
        <v>16798</v>
      </c>
    </row>
    <row r="1347" spans="1:6" x14ac:dyDescent="0.35">
      <c r="A1347">
        <v>2018</v>
      </c>
      <c r="B1347" t="s">
        <v>59</v>
      </c>
      <c r="C1347" t="s">
        <v>2</v>
      </c>
      <c r="D1347" s="1">
        <v>13627</v>
      </c>
      <c r="E1347" s="1">
        <v>325897</v>
      </c>
      <c r="F1347" s="2">
        <v>24580</v>
      </c>
    </row>
    <row r="1348" spans="1:6" x14ac:dyDescent="0.35">
      <c r="A1348">
        <v>2018</v>
      </c>
      <c r="B1348" t="s">
        <v>59</v>
      </c>
      <c r="C1348" t="s">
        <v>3</v>
      </c>
      <c r="D1348" s="1">
        <v>7168</v>
      </c>
      <c r="E1348" s="1">
        <v>118405</v>
      </c>
      <c r="F1348" s="2">
        <v>16536</v>
      </c>
    </row>
    <row r="1349" spans="1:6" x14ac:dyDescent="0.35">
      <c r="A1349">
        <v>2018</v>
      </c>
      <c r="B1349" t="s">
        <v>59</v>
      </c>
      <c r="C1349" t="s">
        <v>4</v>
      </c>
      <c r="D1349" s="1">
        <v>111455</v>
      </c>
      <c r="E1349" s="1">
        <v>1988750</v>
      </c>
      <c r="F1349" s="2">
        <v>30527</v>
      </c>
    </row>
    <row r="1350" spans="1:6" x14ac:dyDescent="0.35">
      <c r="A1350">
        <v>2018</v>
      </c>
      <c r="B1350" t="s">
        <v>59</v>
      </c>
      <c r="C1350" t="s">
        <v>5</v>
      </c>
      <c r="D1350" s="1">
        <v>16939</v>
      </c>
      <c r="E1350" s="1">
        <v>339407</v>
      </c>
      <c r="F1350" s="2">
        <v>25878</v>
      </c>
    </row>
    <row r="1351" spans="1:6" x14ac:dyDescent="0.35">
      <c r="A1351">
        <v>2018</v>
      </c>
      <c r="B1351" t="s">
        <v>59</v>
      </c>
      <c r="C1351" t="s">
        <v>6</v>
      </c>
      <c r="D1351" s="1">
        <v>10668</v>
      </c>
      <c r="E1351" s="1">
        <v>157709</v>
      </c>
      <c r="F1351" s="2">
        <v>23705</v>
      </c>
    </row>
    <row r="1352" spans="1:6" x14ac:dyDescent="0.35">
      <c r="A1352">
        <v>2018</v>
      </c>
      <c r="B1352" t="s">
        <v>59</v>
      </c>
      <c r="C1352" t="s">
        <v>7</v>
      </c>
      <c r="D1352" s="1">
        <v>2637</v>
      </c>
      <c r="E1352" s="1">
        <v>51696</v>
      </c>
      <c r="F1352" s="2">
        <v>20414</v>
      </c>
    </row>
    <row r="1353" spans="1:6" x14ac:dyDescent="0.35">
      <c r="A1353">
        <v>2018</v>
      </c>
      <c r="B1353" t="s">
        <v>59</v>
      </c>
      <c r="C1353" t="s">
        <v>8</v>
      </c>
      <c r="D1353" s="1">
        <v>56587</v>
      </c>
      <c r="E1353" s="1">
        <v>1226786</v>
      </c>
      <c r="F1353" s="2">
        <v>25881</v>
      </c>
    </row>
    <row r="1354" spans="1:6" x14ac:dyDescent="0.35">
      <c r="A1354">
        <v>2018</v>
      </c>
      <c r="B1354" t="s">
        <v>59</v>
      </c>
      <c r="C1354" t="s">
        <v>9</v>
      </c>
      <c r="D1354" s="1">
        <v>24275</v>
      </c>
      <c r="E1354" s="1">
        <v>487598</v>
      </c>
      <c r="F1354" s="2">
        <v>20604</v>
      </c>
    </row>
    <row r="1355" spans="1:6" x14ac:dyDescent="0.35">
      <c r="A1355">
        <v>2018</v>
      </c>
      <c r="B1355" t="s">
        <v>59</v>
      </c>
      <c r="C1355" t="s">
        <v>10</v>
      </c>
      <c r="D1355" s="1">
        <v>5008</v>
      </c>
      <c r="E1355" s="1">
        <v>78912</v>
      </c>
      <c r="F1355" s="2">
        <v>17141</v>
      </c>
    </row>
    <row r="1356" spans="1:6" x14ac:dyDescent="0.35">
      <c r="A1356">
        <v>2018</v>
      </c>
      <c r="B1356" t="s">
        <v>59</v>
      </c>
      <c r="C1356" t="s">
        <v>11</v>
      </c>
      <c r="D1356" s="1">
        <v>32619</v>
      </c>
      <c r="E1356" s="1">
        <v>617101</v>
      </c>
      <c r="F1356" s="2">
        <v>23765</v>
      </c>
    </row>
    <row r="1357" spans="1:6" x14ac:dyDescent="0.35">
      <c r="A1357">
        <v>2018</v>
      </c>
      <c r="B1357" t="s">
        <v>59</v>
      </c>
      <c r="C1357" t="s">
        <v>12</v>
      </c>
      <c r="D1357" s="1">
        <v>15564</v>
      </c>
      <c r="E1357" s="1">
        <v>310335</v>
      </c>
      <c r="F1357" s="2">
        <v>18981</v>
      </c>
    </row>
    <row r="1358" spans="1:6" x14ac:dyDescent="0.35">
      <c r="A1358">
        <v>2018</v>
      </c>
      <c r="B1358" t="s">
        <v>59</v>
      </c>
      <c r="C1358" t="s">
        <v>13</v>
      </c>
      <c r="D1358" s="1">
        <v>8670</v>
      </c>
      <c r="E1358" s="1">
        <v>143729</v>
      </c>
      <c r="F1358" s="2">
        <v>16799</v>
      </c>
    </row>
    <row r="1359" spans="1:6" x14ac:dyDescent="0.35">
      <c r="A1359">
        <v>2018</v>
      </c>
      <c r="B1359" t="s">
        <v>59</v>
      </c>
      <c r="C1359" t="s">
        <v>14</v>
      </c>
      <c r="D1359" s="1">
        <v>6895</v>
      </c>
      <c r="E1359" s="1">
        <v>129372</v>
      </c>
      <c r="F1359" s="2">
        <v>16764</v>
      </c>
    </row>
    <row r="1360" spans="1:6" x14ac:dyDescent="0.35">
      <c r="A1360">
        <v>2018</v>
      </c>
      <c r="B1360" t="s">
        <v>59</v>
      </c>
      <c r="C1360" t="s">
        <v>15</v>
      </c>
      <c r="D1360" s="1">
        <v>10080</v>
      </c>
      <c r="E1360" s="1">
        <v>197894</v>
      </c>
      <c r="F1360" s="2">
        <v>17719</v>
      </c>
    </row>
    <row r="1361" spans="1:6" x14ac:dyDescent="0.35">
      <c r="A1361">
        <v>2018</v>
      </c>
      <c r="B1361" t="s">
        <v>59</v>
      </c>
      <c r="C1361" t="s">
        <v>16</v>
      </c>
      <c r="D1361" s="1">
        <v>12415</v>
      </c>
      <c r="E1361" s="1">
        <v>236357</v>
      </c>
      <c r="F1361" s="2">
        <v>21264</v>
      </c>
    </row>
    <row r="1362" spans="1:6" x14ac:dyDescent="0.35">
      <c r="A1362">
        <v>2018</v>
      </c>
      <c r="B1362" t="s">
        <v>59</v>
      </c>
      <c r="C1362" t="s">
        <v>17</v>
      </c>
      <c r="D1362" s="1">
        <v>5047</v>
      </c>
      <c r="E1362" s="1">
        <v>68406</v>
      </c>
      <c r="F1362" s="2">
        <v>22087</v>
      </c>
    </row>
    <row r="1363" spans="1:6" x14ac:dyDescent="0.35">
      <c r="A1363">
        <v>2018</v>
      </c>
      <c r="B1363" t="s">
        <v>59</v>
      </c>
      <c r="C1363" t="s">
        <v>18</v>
      </c>
      <c r="D1363" s="1">
        <v>14772</v>
      </c>
      <c r="E1363" s="1">
        <v>282009</v>
      </c>
      <c r="F1363" s="2">
        <v>24012</v>
      </c>
    </row>
    <row r="1364" spans="1:6" x14ac:dyDescent="0.35">
      <c r="A1364">
        <v>2018</v>
      </c>
      <c r="B1364" t="s">
        <v>59</v>
      </c>
      <c r="C1364" t="s">
        <v>19</v>
      </c>
      <c r="D1364" s="1">
        <v>20642</v>
      </c>
      <c r="E1364" s="1">
        <v>375767</v>
      </c>
      <c r="F1364" s="2">
        <v>27758</v>
      </c>
    </row>
    <row r="1365" spans="1:6" x14ac:dyDescent="0.35">
      <c r="A1365">
        <v>2018</v>
      </c>
      <c r="B1365" t="s">
        <v>59</v>
      </c>
      <c r="C1365" t="s">
        <v>20</v>
      </c>
      <c r="D1365" s="1">
        <v>22025</v>
      </c>
      <c r="E1365" s="1">
        <v>432290</v>
      </c>
      <c r="F1365" s="2">
        <v>20566</v>
      </c>
    </row>
    <row r="1366" spans="1:6" x14ac:dyDescent="0.35">
      <c r="A1366">
        <v>2018</v>
      </c>
      <c r="B1366" t="s">
        <v>59</v>
      </c>
      <c r="C1366" t="s">
        <v>21</v>
      </c>
      <c r="D1366" s="1">
        <v>15294</v>
      </c>
      <c r="E1366" s="1">
        <v>272821</v>
      </c>
      <c r="F1366" s="2">
        <v>22507</v>
      </c>
    </row>
    <row r="1367" spans="1:6" x14ac:dyDescent="0.35">
      <c r="A1367">
        <v>2018</v>
      </c>
      <c r="B1367" t="s">
        <v>59</v>
      </c>
      <c r="C1367" t="s">
        <v>22</v>
      </c>
      <c r="D1367" s="1">
        <v>6464</v>
      </c>
      <c r="E1367" s="1">
        <v>134785</v>
      </c>
      <c r="F1367" s="2">
        <v>17523</v>
      </c>
    </row>
    <row r="1368" spans="1:6" x14ac:dyDescent="0.35">
      <c r="A1368">
        <v>2018</v>
      </c>
      <c r="B1368" t="s">
        <v>59</v>
      </c>
      <c r="C1368" t="s">
        <v>23</v>
      </c>
      <c r="D1368" s="1">
        <v>14797</v>
      </c>
      <c r="E1368" s="1">
        <v>305418</v>
      </c>
      <c r="F1368" s="2">
        <v>20892</v>
      </c>
    </row>
    <row r="1369" spans="1:6" x14ac:dyDescent="0.35">
      <c r="A1369">
        <v>2018</v>
      </c>
      <c r="B1369" t="s">
        <v>59</v>
      </c>
      <c r="C1369" t="s">
        <v>24</v>
      </c>
      <c r="D1369" s="1">
        <v>5071</v>
      </c>
      <c r="E1369" s="1">
        <v>66044</v>
      </c>
      <c r="F1369" s="2">
        <v>19150</v>
      </c>
    </row>
    <row r="1370" spans="1:6" x14ac:dyDescent="0.35">
      <c r="A1370">
        <v>2018</v>
      </c>
      <c r="B1370" t="s">
        <v>59</v>
      </c>
      <c r="C1370" t="s">
        <v>25</v>
      </c>
      <c r="D1370" s="1">
        <v>5561</v>
      </c>
      <c r="E1370" s="1">
        <v>92581</v>
      </c>
      <c r="F1370" s="2">
        <v>16715</v>
      </c>
    </row>
    <row r="1371" spans="1:6" x14ac:dyDescent="0.35">
      <c r="A1371">
        <v>2018</v>
      </c>
      <c r="B1371" t="s">
        <v>59</v>
      </c>
      <c r="C1371" t="s">
        <v>26</v>
      </c>
      <c r="D1371" s="1">
        <v>8499</v>
      </c>
      <c r="E1371" s="1">
        <v>352051</v>
      </c>
      <c r="F1371" s="2">
        <v>33688</v>
      </c>
    </row>
    <row r="1372" spans="1:6" x14ac:dyDescent="0.35">
      <c r="A1372">
        <v>2018</v>
      </c>
      <c r="B1372" t="s">
        <v>59</v>
      </c>
      <c r="C1372" t="s">
        <v>27</v>
      </c>
      <c r="D1372" s="1">
        <v>4595</v>
      </c>
      <c r="E1372" s="1">
        <v>71975</v>
      </c>
      <c r="F1372" s="2">
        <v>21945</v>
      </c>
    </row>
    <row r="1373" spans="1:6" x14ac:dyDescent="0.35">
      <c r="A1373">
        <v>2018</v>
      </c>
      <c r="B1373" t="s">
        <v>59</v>
      </c>
      <c r="C1373" t="s">
        <v>28</v>
      </c>
      <c r="D1373" s="1">
        <v>24132</v>
      </c>
      <c r="E1373" s="1">
        <v>385616</v>
      </c>
      <c r="F1373" s="2">
        <v>26316</v>
      </c>
    </row>
    <row r="1374" spans="1:6" x14ac:dyDescent="0.35">
      <c r="A1374">
        <v>2018</v>
      </c>
      <c r="B1374" t="s">
        <v>59</v>
      </c>
      <c r="C1374" t="s">
        <v>29</v>
      </c>
      <c r="D1374" s="1">
        <v>5107</v>
      </c>
      <c r="E1374" s="1">
        <v>97785</v>
      </c>
      <c r="F1374" s="2">
        <v>18651</v>
      </c>
    </row>
    <row r="1375" spans="1:6" x14ac:dyDescent="0.35">
      <c r="A1375">
        <v>2018</v>
      </c>
      <c r="B1375" t="s">
        <v>59</v>
      </c>
      <c r="C1375" t="s">
        <v>30</v>
      </c>
      <c r="D1375" s="1">
        <v>66285</v>
      </c>
      <c r="E1375" s="1">
        <v>957343</v>
      </c>
      <c r="F1375" s="2">
        <v>33850</v>
      </c>
    </row>
    <row r="1376" spans="1:6" x14ac:dyDescent="0.35">
      <c r="A1376">
        <v>2018</v>
      </c>
      <c r="B1376" t="s">
        <v>59</v>
      </c>
      <c r="C1376" t="s">
        <v>31</v>
      </c>
      <c r="D1376" s="1">
        <v>25859</v>
      </c>
      <c r="E1376" s="1">
        <v>502877</v>
      </c>
      <c r="F1376" s="2">
        <v>19767</v>
      </c>
    </row>
    <row r="1377" spans="1:6" x14ac:dyDescent="0.35">
      <c r="A1377">
        <v>2018</v>
      </c>
      <c r="B1377" t="s">
        <v>59</v>
      </c>
      <c r="C1377" t="s">
        <v>32</v>
      </c>
      <c r="D1377" s="1">
        <v>2627</v>
      </c>
      <c r="E1377" s="1">
        <v>40375</v>
      </c>
      <c r="F1377" s="2">
        <v>17889</v>
      </c>
    </row>
    <row r="1378" spans="1:6" x14ac:dyDescent="0.35">
      <c r="A1378">
        <v>2018</v>
      </c>
      <c r="B1378" t="s">
        <v>59</v>
      </c>
      <c r="C1378" t="s">
        <v>33</v>
      </c>
      <c r="D1378" s="1">
        <v>28523</v>
      </c>
      <c r="E1378" s="1">
        <v>566681</v>
      </c>
      <c r="F1378" s="2">
        <v>19459</v>
      </c>
    </row>
    <row r="1379" spans="1:6" x14ac:dyDescent="0.35">
      <c r="A1379">
        <v>2018</v>
      </c>
      <c r="B1379" t="s">
        <v>59</v>
      </c>
      <c r="C1379" t="s">
        <v>34</v>
      </c>
      <c r="D1379" s="1">
        <v>9140</v>
      </c>
      <c r="E1379" s="1">
        <v>171567</v>
      </c>
      <c r="F1379" s="2">
        <v>18204</v>
      </c>
    </row>
    <row r="1380" spans="1:6" x14ac:dyDescent="0.35">
      <c r="A1380">
        <v>2018</v>
      </c>
      <c r="B1380" t="s">
        <v>59</v>
      </c>
      <c r="C1380" t="s">
        <v>35</v>
      </c>
      <c r="D1380" s="1">
        <v>13794</v>
      </c>
      <c r="E1380" s="1">
        <v>210781</v>
      </c>
      <c r="F1380" s="2">
        <v>22754</v>
      </c>
    </row>
    <row r="1381" spans="1:6" x14ac:dyDescent="0.35">
      <c r="A1381">
        <v>2018</v>
      </c>
      <c r="B1381" t="s">
        <v>59</v>
      </c>
      <c r="C1381" t="s">
        <v>36</v>
      </c>
      <c r="D1381" s="1">
        <v>33471</v>
      </c>
      <c r="E1381" s="1">
        <v>571799</v>
      </c>
      <c r="F1381" s="2">
        <v>21102</v>
      </c>
    </row>
    <row r="1382" spans="1:6" x14ac:dyDescent="0.35">
      <c r="A1382">
        <v>2018</v>
      </c>
      <c r="B1382" t="s">
        <v>59</v>
      </c>
      <c r="C1382" t="s">
        <v>37</v>
      </c>
      <c r="D1382" s="1">
        <v>3748</v>
      </c>
      <c r="E1382" s="1">
        <v>59154</v>
      </c>
      <c r="F1382" s="2">
        <v>22818</v>
      </c>
    </row>
    <row r="1383" spans="1:6" x14ac:dyDescent="0.35">
      <c r="A1383">
        <v>2018</v>
      </c>
      <c r="B1383" t="s">
        <v>59</v>
      </c>
      <c r="C1383" t="s">
        <v>38</v>
      </c>
      <c r="D1383" s="1">
        <v>12841</v>
      </c>
      <c r="E1383" s="1">
        <v>263743</v>
      </c>
      <c r="F1383" s="2">
        <v>17991</v>
      </c>
    </row>
    <row r="1384" spans="1:6" x14ac:dyDescent="0.35">
      <c r="A1384">
        <v>2018</v>
      </c>
      <c r="B1384" t="s">
        <v>59</v>
      </c>
      <c r="C1384" t="s">
        <v>39</v>
      </c>
      <c r="D1384" s="1">
        <v>3149</v>
      </c>
      <c r="E1384" s="1">
        <v>47321</v>
      </c>
      <c r="F1384" s="2">
        <v>16954</v>
      </c>
    </row>
    <row r="1385" spans="1:6" x14ac:dyDescent="0.35">
      <c r="A1385">
        <v>2018</v>
      </c>
      <c r="B1385" t="s">
        <v>59</v>
      </c>
      <c r="C1385" t="s">
        <v>40</v>
      </c>
      <c r="D1385" s="1">
        <v>16427</v>
      </c>
      <c r="E1385" s="1">
        <v>337857</v>
      </c>
      <c r="F1385" s="2">
        <v>23524</v>
      </c>
    </row>
    <row r="1386" spans="1:6" x14ac:dyDescent="0.35">
      <c r="A1386">
        <v>2018</v>
      </c>
      <c r="B1386" t="s">
        <v>59</v>
      </c>
      <c r="C1386" t="s">
        <v>41</v>
      </c>
      <c r="D1386" s="1">
        <v>62760</v>
      </c>
      <c r="E1386" s="1">
        <v>1354468</v>
      </c>
      <c r="F1386" s="2">
        <v>21861</v>
      </c>
    </row>
    <row r="1387" spans="1:6" x14ac:dyDescent="0.35">
      <c r="A1387">
        <v>2018</v>
      </c>
      <c r="B1387" t="s">
        <v>59</v>
      </c>
      <c r="C1387" t="s">
        <v>42</v>
      </c>
      <c r="D1387" s="1">
        <v>7374</v>
      </c>
      <c r="E1387" s="1">
        <v>148446</v>
      </c>
      <c r="F1387" s="2">
        <v>20121</v>
      </c>
    </row>
    <row r="1388" spans="1:6" x14ac:dyDescent="0.35">
      <c r="A1388">
        <v>2018</v>
      </c>
      <c r="B1388" t="s">
        <v>59</v>
      </c>
      <c r="C1388" t="s">
        <v>43</v>
      </c>
      <c r="D1388" s="1">
        <v>2279</v>
      </c>
      <c r="E1388" s="1">
        <v>37198</v>
      </c>
      <c r="F1388" s="2">
        <v>23107</v>
      </c>
    </row>
    <row r="1389" spans="1:6" x14ac:dyDescent="0.35">
      <c r="A1389">
        <v>2018</v>
      </c>
      <c r="B1389" t="s">
        <v>59</v>
      </c>
      <c r="C1389" t="s">
        <v>44</v>
      </c>
      <c r="D1389" s="1">
        <v>20479</v>
      </c>
      <c r="E1389" s="1">
        <v>406321</v>
      </c>
      <c r="F1389" s="2">
        <v>20678</v>
      </c>
    </row>
    <row r="1390" spans="1:6" x14ac:dyDescent="0.35">
      <c r="A1390">
        <v>2018</v>
      </c>
      <c r="B1390" t="s">
        <v>59</v>
      </c>
      <c r="C1390" t="s">
        <v>45</v>
      </c>
      <c r="D1390" s="1">
        <v>20431</v>
      </c>
      <c r="E1390" s="1">
        <v>335635</v>
      </c>
      <c r="F1390" s="2">
        <v>25357</v>
      </c>
    </row>
    <row r="1391" spans="1:6" x14ac:dyDescent="0.35">
      <c r="A1391">
        <v>2018</v>
      </c>
      <c r="B1391" t="s">
        <v>59</v>
      </c>
      <c r="C1391" t="s">
        <v>46</v>
      </c>
      <c r="D1391" s="1">
        <v>4722</v>
      </c>
      <c r="E1391" s="1">
        <v>74133</v>
      </c>
      <c r="F1391" s="2">
        <v>17916</v>
      </c>
    </row>
    <row r="1392" spans="1:6" x14ac:dyDescent="0.35">
      <c r="A1392">
        <v>2018</v>
      </c>
      <c r="B1392" t="s">
        <v>59</v>
      </c>
      <c r="C1392" t="s">
        <v>47</v>
      </c>
      <c r="D1392" s="1">
        <v>16931</v>
      </c>
      <c r="E1392" s="1">
        <v>282313</v>
      </c>
      <c r="F1392" s="2">
        <v>18305</v>
      </c>
    </row>
    <row r="1393" spans="1:6" x14ac:dyDescent="0.35">
      <c r="A1393">
        <v>2018</v>
      </c>
      <c r="B1393" t="s">
        <v>59</v>
      </c>
      <c r="C1393" t="s">
        <v>48</v>
      </c>
      <c r="D1393" s="1">
        <v>2383</v>
      </c>
      <c r="E1393" s="1">
        <v>36403</v>
      </c>
      <c r="F1393" s="2">
        <v>21270</v>
      </c>
    </row>
    <row r="1394" spans="1:6" x14ac:dyDescent="0.35">
      <c r="A1394">
        <v>2018</v>
      </c>
      <c r="B1394" t="s">
        <v>60</v>
      </c>
      <c r="C1394" t="s">
        <v>1</v>
      </c>
      <c r="D1394" s="1">
        <v>10102</v>
      </c>
      <c r="E1394" s="1">
        <v>46094</v>
      </c>
      <c r="F1394" s="2">
        <v>37839</v>
      </c>
    </row>
    <row r="1395" spans="1:6" x14ac:dyDescent="0.35">
      <c r="A1395">
        <v>2018</v>
      </c>
      <c r="B1395" t="s">
        <v>60</v>
      </c>
      <c r="C1395" t="s">
        <v>2</v>
      </c>
      <c r="D1395" s="1">
        <v>11119</v>
      </c>
      <c r="E1395" s="1">
        <v>75319</v>
      </c>
      <c r="F1395" s="2">
        <v>37697</v>
      </c>
    </row>
    <row r="1396" spans="1:6" x14ac:dyDescent="0.35">
      <c r="A1396">
        <v>2018</v>
      </c>
      <c r="B1396" t="s">
        <v>60</v>
      </c>
      <c r="C1396" t="s">
        <v>3</v>
      </c>
      <c r="D1396" s="1">
        <v>5345</v>
      </c>
      <c r="E1396" s="1">
        <v>24966</v>
      </c>
      <c r="F1396" s="2">
        <v>34843</v>
      </c>
    </row>
    <row r="1397" spans="1:6" x14ac:dyDescent="0.35">
      <c r="A1397">
        <v>2018</v>
      </c>
      <c r="B1397" t="s">
        <v>60</v>
      </c>
      <c r="C1397" t="s">
        <v>4</v>
      </c>
      <c r="D1397" s="1">
        <v>95398</v>
      </c>
      <c r="E1397" s="1">
        <v>541832</v>
      </c>
      <c r="F1397" s="2">
        <v>40668</v>
      </c>
    </row>
    <row r="1398" spans="1:6" x14ac:dyDescent="0.35">
      <c r="A1398">
        <v>2018</v>
      </c>
      <c r="B1398" t="s">
        <v>60</v>
      </c>
      <c r="C1398" t="s">
        <v>5</v>
      </c>
      <c r="D1398" s="1">
        <v>16405</v>
      </c>
      <c r="E1398" s="1">
        <v>82040</v>
      </c>
      <c r="F1398" s="2">
        <v>40987</v>
      </c>
    </row>
    <row r="1399" spans="1:6" x14ac:dyDescent="0.35">
      <c r="A1399">
        <v>2018</v>
      </c>
      <c r="B1399" t="s">
        <v>60</v>
      </c>
      <c r="C1399" t="s">
        <v>6</v>
      </c>
      <c r="D1399" s="1">
        <v>17517</v>
      </c>
      <c r="E1399" s="1">
        <v>66913</v>
      </c>
      <c r="F1399" s="2">
        <v>33615</v>
      </c>
    </row>
    <row r="1400" spans="1:6" x14ac:dyDescent="0.35">
      <c r="A1400">
        <v>2018</v>
      </c>
      <c r="B1400" t="s">
        <v>60</v>
      </c>
      <c r="C1400" t="s">
        <v>7</v>
      </c>
      <c r="D1400" s="1">
        <v>2054</v>
      </c>
      <c r="E1400" s="1">
        <v>11930</v>
      </c>
      <c r="F1400" s="2">
        <v>34259</v>
      </c>
    </row>
    <row r="1401" spans="1:6" x14ac:dyDescent="0.35">
      <c r="A1401">
        <v>2018</v>
      </c>
      <c r="B1401" t="s">
        <v>60</v>
      </c>
      <c r="C1401" t="s">
        <v>8</v>
      </c>
      <c r="D1401" s="1">
        <v>55687</v>
      </c>
      <c r="E1401" s="1">
        <v>279269</v>
      </c>
      <c r="F1401" s="2">
        <v>36402</v>
      </c>
    </row>
    <row r="1402" spans="1:6" x14ac:dyDescent="0.35">
      <c r="A1402">
        <v>2018</v>
      </c>
      <c r="B1402" t="s">
        <v>60</v>
      </c>
      <c r="C1402" t="s">
        <v>9</v>
      </c>
      <c r="D1402" s="1">
        <v>17999</v>
      </c>
      <c r="E1402" s="1">
        <v>108656</v>
      </c>
      <c r="F1402" s="2">
        <v>36377</v>
      </c>
    </row>
    <row r="1403" spans="1:6" x14ac:dyDescent="0.35">
      <c r="A1403">
        <v>2018</v>
      </c>
      <c r="B1403" t="s">
        <v>60</v>
      </c>
      <c r="C1403" t="s">
        <v>10</v>
      </c>
      <c r="D1403" s="1">
        <v>3985</v>
      </c>
      <c r="E1403" s="1">
        <v>18622</v>
      </c>
      <c r="F1403" s="2">
        <v>31284</v>
      </c>
    </row>
    <row r="1404" spans="1:6" x14ac:dyDescent="0.35">
      <c r="A1404">
        <v>2018</v>
      </c>
      <c r="B1404" t="s">
        <v>60</v>
      </c>
      <c r="C1404" t="s">
        <v>11</v>
      </c>
      <c r="D1404" s="1">
        <v>39449</v>
      </c>
      <c r="E1404" s="1">
        <v>208655</v>
      </c>
      <c r="F1404" s="2">
        <v>42392</v>
      </c>
    </row>
    <row r="1405" spans="1:6" x14ac:dyDescent="0.35">
      <c r="A1405">
        <v>2018</v>
      </c>
      <c r="B1405" t="s">
        <v>60</v>
      </c>
      <c r="C1405" t="s">
        <v>12</v>
      </c>
      <c r="D1405" s="1">
        <v>13122</v>
      </c>
      <c r="E1405" s="1">
        <v>87997</v>
      </c>
      <c r="F1405" s="2">
        <v>32900</v>
      </c>
    </row>
    <row r="1406" spans="1:6" x14ac:dyDescent="0.35">
      <c r="A1406">
        <v>2018</v>
      </c>
      <c r="B1406" t="s">
        <v>60</v>
      </c>
      <c r="C1406" t="s">
        <v>13</v>
      </c>
      <c r="D1406" s="1">
        <v>8669</v>
      </c>
      <c r="E1406" s="1">
        <v>42339</v>
      </c>
      <c r="F1406" s="2">
        <v>34313</v>
      </c>
    </row>
    <row r="1407" spans="1:6" x14ac:dyDescent="0.35">
      <c r="A1407">
        <v>2018</v>
      </c>
      <c r="B1407" t="s">
        <v>60</v>
      </c>
      <c r="C1407" t="s">
        <v>14</v>
      </c>
      <c r="D1407" s="1">
        <v>5983</v>
      </c>
      <c r="E1407" s="1">
        <v>33757</v>
      </c>
      <c r="F1407" s="2">
        <v>34478</v>
      </c>
    </row>
    <row r="1408" spans="1:6" x14ac:dyDescent="0.35">
      <c r="A1408">
        <v>2018</v>
      </c>
      <c r="B1408" t="s">
        <v>60</v>
      </c>
      <c r="C1408" t="s">
        <v>15</v>
      </c>
      <c r="D1408" s="1">
        <v>10697</v>
      </c>
      <c r="E1408" s="1">
        <v>46476</v>
      </c>
      <c r="F1408" s="2">
        <v>33616</v>
      </c>
    </row>
    <row r="1409" spans="1:6" x14ac:dyDescent="0.35">
      <c r="A1409">
        <v>2018</v>
      </c>
      <c r="B1409" t="s">
        <v>60</v>
      </c>
      <c r="C1409" t="s">
        <v>16</v>
      </c>
      <c r="D1409" s="1">
        <v>9230</v>
      </c>
      <c r="E1409" s="1">
        <v>45904</v>
      </c>
      <c r="F1409" s="2">
        <v>37854</v>
      </c>
    </row>
    <row r="1410" spans="1:6" x14ac:dyDescent="0.35">
      <c r="A1410">
        <v>2018</v>
      </c>
      <c r="B1410" t="s">
        <v>60</v>
      </c>
      <c r="C1410" t="s">
        <v>17</v>
      </c>
      <c r="D1410" s="1">
        <v>3832</v>
      </c>
      <c r="E1410" s="1">
        <v>18021</v>
      </c>
      <c r="F1410" s="2">
        <v>33967</v>
      </c>
    </row>
    <row r="1411" spans="1:6" x14ac:dyDescent="0.35">
      <c r="A1411">
        <v>2018</v>
      </c>
      <c r="B1411" t="s">
        <v>60</v>
      </c>
      <c r="C1411" t="s">
        <v>18</v>
      </c>
      <c r="D1411" s="1">
        <v>19354</v>
      </c>
      <c r="E1411" s="1">
        <v>91803</v>
      </c>
      <c r="F1411" s="2">
        <v>43222</v>
      </c>
    </row>
    <row r="1412" spans="1:6" x14ac:dyDescent="0.35">
      <c r="A1412">
        <v>2018</v>
      </c>
      <c r="B1412" t="s">
        <v>60</v>
      </c>
      <c r="C1412" t="s">
        <v>19</v>
      </c>
      <c r="D1412" s="1">
        <v>21621</v>
      </c>
      <c r="E1412" s="1">
        <v>119963</v>
      </c>
      <c r="F1412" s="2">
        <v>38569</v>
      </c>
    </row>
    <row r="1413" spans="1:6" x14ac:dyDescent="0.35">
      <c r="A1413">
        <v>2018</v>
      </c>
      <c r="B1413" t="s">
        <v>60</v>
      </c>
      <c r="C1413" t="s">
        <v>20</v>
      </c>
      <c r="D1413" s="1">
        <v>31024</v>
      </c>
      <c r="E1413" s="1">
        <v>139968</v>
      </c>
      <c r="F1413" s="2">
        <v>33275</v>
      </c>
    </row>
    <row r="1414" spans="1:6" x14ac:dyDescent="0.35">
      <c r="A1414">
        <v>2018</v>
      </c>
      <c r="B1414" t="s">
        <v>60</v>
      </c>
      <c r="C1414" t="s">
        <v>21</v>
      </c>
      <c r="D1414" s="1">
        <v>17099</v>
      </c>
      <c r="E1414" s="1">
        <v>90096</v>
      </c>
      <c r="F1414" s="2">
        <v>34221</v>
      </c>
    </row>
    <row r="1415" spans="1:6" x14ac:dyDescent="0.35">
      <c r="A1415">
        <v>2018</v>
      </c>
      <c r="B1415" t="s">
        <v>60</v>
      </c>
      <c r="C1415" t="s">
        <v>22</v>
      </c>
      <c r="D1415" s="1">
        <v>4645</v>
      </c>
      <c r="E1415" s="1">
        <v>21202</v>
      </c>
      <c r="F1415" s="2">
        <v>34491</v>
      </c>
    </row>
    <row r="1416" spans="1:6" x14ac:dyDescent="0.35">
      <c r="A1416">
        <v>2018</v>
      </c>
      <c r="B1416" t="s">
        <v>60</v>
      </c>
      <c r="C1416" t="s">
        <v>23</v>
      </c>
      <c r="D1416" s="1">
        <v>12996</v>
      </c>
      <c r="E1416" s="1">
        <v>75350</v>
      </c>
      <c r="F1416" s="2">
        <v>34075</v>
      </c>
    </row>
    <row r="1417" spans="1:6" x14ac:dyDescent="0.35">
      <c r="A1417">
        <v>2018</v>
      </c>
      <c r="B1417" t="s">
        <v>60</v>
      </c>
      <c r="C1417" t="s">
        <v>24</v>
      </c>
      <c r="D1417" s="1">
        <v>4285</v>
      </c>
      <c r="E1417" s="1">
        <v>18301</v>
      </c>
      <c r="F1417" s="2">
        <v>30293</v>
      </c>
    </row>
    <row r="1418" spans="1:6" x14ac:dyDescent="0.35">
      <c r="A1418">
        <v>2018</v>
      </c>
      <c r="B1418" t="s">
        <v>60</v>
      </c>
      <c r="C1418" t="s">
        <v>25</v>
      </c>
      <c r="D1418" s="1">
        <v>4614</v>
      </c>
      <c r="E1418" s="1">
        <v>25333</v>
      </c>
      <c r="F1418" s="2">
        <v>32212</v>
      </c>
    </row>
    <row r="1419" spans="1:6" x14ac:dyDescent="0.35">
      <c r="A1419">
        <v>2018</v>
      </c>
      <c r="B1419" t="s">
        <v>60</v>
      </c>
      <c r="C1419" t="s">
        <v>26</v>
      </c>
      <c r="D1419" s="1">
        <v>5080</v>
      </c>
      <c r="E1419" s="1">
        <v>34964</v>
      </c>
      <c r="F1419" s="2">
        <v>37484</v>
      </c>
    </row>
    <row r="1420" spans="1:6" x14ac:dyDescent="0.35">
      <c r="A1420">
        <v>2018</v>
      </c>
      <c r="B1420" t="s">
        <v>60</v>
      </c>
      <c r="C1420" t="s">
        <v>27</v>
      </c>
      <c r="D1420" s="1">
        <v>3934</v>
      </c>
      <c r="E1420" s="1">
        <v>20991</v>
      </c>
      <c r="F1420" s="2">
        <v>37927</v>
      </c>
    </row>
    <row r="1421" spans="1:6" x14ac:dyDescent="0.35">
      <c r="A1421">
        <v>2018</v>
      </c>
      <c r="B1421" t="s">
        <v>60</v>
      </c>
      <c r="C1421" t="s">
        <v>28</v>
      </c>
      <c r="D1421" s="1">
        <v>24105</v>
      </c>
      <c r="E1421" s="1">
        <v>135824</v>
      </c>
      <c r="F1421" s="2">
        <v>36518</v>
      </c>
    </row>
    <row r="1422" spans="1:6" x14ac:dyDescent="0.35">
      <c r="A1422">
        <v>2018</v>
      </c>
      <c r="B1422" t="s">
        <v>60</v>
      </c>
      <c r="C1422" t="s">
        <v>29</v>
      </c>
      <c r="D1422" s="1">
        <v>4073</v>
      </c>
      <c r="E1422" s="1">
        <v>20964</v>
      </c>
      <c r="F1422" s="2">
        <v>34365</v>
      </c>
    </row>
    <row r="1423" spans="1:6" x14ac:dyDescent="0.35">
      <c r="A1423">
        <v>2018</v>
      </c>
      <c r="B1423" t="s">
        <v>60</v>
      </c>
      <c r="C1423" t="s">
        <v>30</v>
      </c>
      <c r="D1423" s="1">
        <v>73275</v>
      </c>
      <c r="E1423" s="1">
        <v>370268</v>
      </c>
      <c r="F1423" s="2">
        <v>41910</v>
      </c>
    </row>
    <row r="1424" spans="1:6" x14ac:dyDescent="0.35">
      <c r="A1424">
        <v>2018</v>
      </c>
      <c r="B1424" t="s">
        <v>60</v>
      </c>
      <c r="C1424" t="s">
        <v>31</v>
      </c>
      <c r="D1424" s="1">
        <v>23444</v>
      </c>
      <c r="E1424" s="1">
        <v>109986</v>
      </c>
      <c r="F1424" s="2">
        <v>35102</v>
      </c>
    </row>
    <row r="1425" spans="1:6" x14ac:dyDescent="0.35">
      <c r="A1425">
        <v>2018</v>
      </c>
      <c r="B1425" t="s">
        <v>60</v>
      </c>
      <c r="C1425" t="s">
        <v>32</v>
      </c>
      <c r="D1425" s="1">
        <v>2051</v>
      </c>
      <c r="E1425" s="1">
        <v>11307</v>
      </c>
      <c r="F1425" s="2">
        <v>37216</v>
      </c>
    </row>
    <row r="1426" spans="1:6" x14ac:dyDescent="0.35">
      <c r="A1426">
        <v>2018</v>
      </c>
      <c r="B1426" t="s">
        <v>60</v>
      </c>
      <c r="C1426" t="s">
        <v>33</v>
      </c>
      <c r="D1426" s="1">
        <v>23542</v>
      </c>
      <c r="E1426" s="1">
        <v>156685</v>
      </c>
      <c r="F1426" s="2">
        <v>34001</v>
      </c>
    </row>
    <row r="1427" spans="1:6" x14ac:dyDescent="0.35">
      <c r="A1427">
        <v>2018</v>
      </c>
      <c r="B1427" t="s">
        <v>60</v>
      </c>
      <c r="C1427" t="s">
        <v>34</v>
      </c>
      <c r="D1427" s="1">
        <v>6640</v>
      </c>
      <c r="E1427" s="1">
        <v>36417</v>
      </c>
      <c r="F1427" s="2">
        <v>35221</v>
      </c>
    </row>
    <row r="1428" spans="1:6" x14ac:dyDescent="0.35">
      <c r="A1428">
        <v>2018</v>
      </c>
      <c r="B1428" t="s">
        <v>60</v>
      </c>
      <c r="C1428" t="s">
        <v>35</v>
      </c>
      <c r="D1428" s="1">
        <v>24302</v>
      </c>
      <c r="E1428" s="1">
        <v>77296</v>
      </c>
      <c r="F1428" s="2">
        <v>34031</v>
      </c>
    </row>
    <row r="1429" spans="1:6" x14ac:dyDescent="0.35">
      <c r="A1429">
        <v>2018</v>
      </c>
      <c r="B1429" t="s">
        <v>60</v>
      </c>
      <c r="C1429" t="s">
        <v>36</v>
      </c>
      <c r="D1429" s="1">
        <v>32530</v>
      </c>
      <c r="E1429" s="1">
        <v>199883</v>
      </c>
      <c r="F1429" s="2">
        <v>33988</v>
      </c>
    </row>
    <row r="1430" spans="1:6" x14ac:dyDescent="0.35">
      <c r="A1430">
        <v>2018</v>
      </c>
      <c r="B1430" t="s">
        <v>60</v>
      </c>
      <c r="C1430" t="s">
        <v>37</v>
      </c>
      <c r="D1430" s="1">
        <v>3459</v>
      </c>
      <c r="E1430" s="1">
        <v>17990</v>
      </c>
      <c r="F1430" s="2">
        <v>33322</v>
      </c>
    </row>
    <row r="1431" spans="1:6" x14ac:dyDescent="0.35">
      <c r="A1431">
        <v>2018</v>
      </c>
      <c r="B1431" t="s">
        <v>60</v>
      </c>
      <c r="C1431" t="s">
        <v>38</v>
      </c>
      <c r="D1431" s="1">
        <v>11329</v>
      </c>
      <c r="E1431" s="1">
        <v>53632</v>
      </c>
      <c r="F1431" s="2">
        <v>32985</v>
      </c>
    </row>
    <row r="1432" spans="1:6" x14ac:dyDescent="0.35">
      <c r="A1432">
        <v>2018</v>
      </c>
      <c r="B1432" t="s">
        <v>60</v>
      </c>
      <c r="C1432" t="s">
        <v>39</v>
      </c>
      <c r="D1432" s="1">
        <v>2201</v>
      </c>
      <c r="E1432" s="1">
        <v>11149</v>
      </c>
      <c r="F1432" s="2">
        <v>32874</v>
      </c>
    </row>
    <row r="1433" spans="1:6" x14ac:dyDescent="0.35">
      <c r="A1433">
        <v>2018</v>
      </c>
      <c r="B1433" t="s">
        <v>60</v>
      </c>
      <c r="C1433" t="s">
        <v>40</v>
      </c>
      <c r="D1433" s="1">
        <v>15494</v>
      </c>
      <c r="E1433" s="1">
        <v>78706</v>
      </c>
      <c r="F1433" s="2">
        <v>35137</v>
      </c>
    </row>
    <row r="1434" spans="1:6" x14ac:dyDescent="0.35">
      <c r="A1434">
        <v>2018</v>
      </c>
      <c r="B1434" t="s">
        <v>60</v>
      </c>
      <c r="C1434" t="s">
        <v>41</v>
      </c>
      <c r="D1434" s="1">
        <v>56598</v>
      </c>
      <c r="E1434" s="1">
        <v>334126</v>
      </c>
      <c r="F1434" s="2">
        <v>39429</v>
      </c>
    </row>
    <row r="1435" spans="1:6" x14ac:dyDescent="0.35">
      <c r="A1435">
        <v>2018</v>
      </c>
      <c r="B1435" t="s">
        <v>60</v>
      </c>
      <c r="C1435" t="s">
        <v>42</v>
      </c>
      <c r="D1435" s="1">
        <v>6320</v>
      </c>
      <c r="E1435" s="1">
        <v>36120</v>
      </c>
      <c r="F1435" s="2">
        <v>35627</v>
      </c>
    </row>
    <row r="1436" spans="1:6" x14ac:dyDescent="0.35">
      <c r="A1436">
        <v>2018</v>
      </c>
      <c r="B1436" t="s">
        <v>60</v>
      </c>
      <c r="C1436" t="s">
        <v>43</v>
      </c>
      <c r="D1436" s="1">
        <v>1954</v>
      </c>
      <c r="E1436" s="1">
        <v>8748</v>
      </c>
      <c r="F1436" s="2">
        <v>36288</v>
      </c>
    </row>
    <row r="1437" spans="1:6" x14ac:dyDescent="0.35">
      <c r="A1437">
        <v>2018</v>
      </c>
      <c r="B1437" t="s">
        <v>60</v>
      </c>
      <c r="C1437" t="s">
        <v>44</v>
      </c>
      <c r="D1437" s="1">
        <v>36204</v>
      </c>
      <c r="E1437" s="1">
        <v>145640</v>
      </c>
      <c r="F1437" s="2">
        <v>42804</v>
      </c>
    </row>
    <row r="1438" spans="1:6" x14ac:dyDescent="0.35">
      <c r="A1438">
        <v>2018</v>
      </c>
      <c r="B1438" t="s">
        <v>60</v>
      </c>
      <c r="C1438" t="s">
        <v>45</v>
      </c>
      <c r="D1438" s="1">
        <v>19893</v>
      </c>
      <c r="E1438" s="1">
        <v>99054</v>
      </c>
      <c r="F1438" s="2">
        <v>40310</v>
      </c>
    </row>
    <row r="1439" spans="1:6" x14ac:dyDescent="0.35">
      <c r="A1439">
        <v>2018</v>
      </c>
      <c r="B1439" t="s">
        <v>60</v>
      </c>
      <c r="C1439" t="s">
        <v>46</v>
      </c>
      <c r="D1439" s="1">
        <v>5536</v>
      </c>
      <c r="E1439" s="1">
        <v>19873</v>
      </c>
      <c r="F1439" s="2">
        <v>31425</v>
      </c>
    </row>
    <row r="1440" spans="1:6" x14ac:dyDescent="0.35">
      <c r="A1440">
        <v>2018</v>
      </c>
      <c r="B1440" t="s">
        <v>60</v>
      </c>
      <c r="C1440" t="s">
        <v>47</v>
      </c>
      <c r="D1440" s="1">
        <v>14009</v>
      </c>
      <c r="E1440" s="1">
        <v>84183</v>
      </c>
      <c r="F1440" s="2">
        <v>30593</v>
      </c>
    </row>
    <row r="1441" spans="1:6" x14ac:dyDescent="0.35">
      <c r="A1441">
        <v>2018</v>
      </c>
      <c r="B1441" t="s">
        <v>60</v>
      </c>
      <c r="C1441" t="s">
        <v>48</v>
      </c>
      <c r="D1441" s="1">
        <v>1664</v>
      </c>
      <c r="E1441" s="1">
        <v>7261</v>
      </c>
      <c r="F1441" s="2">
        <v>37155</v>
      </c>
    </row>
    <row r="1442" spans="1:6" x14ac:dyDescent="0.35">
      <c r="A1442">
        <v>2017</v>
      </c>
      <c r="B1442" t="s">
        <v>55</v>
      </c>
      <c r="C1442" t="s">
        <v>1</v>
      </c>
      <c r="D1442" s="1">
        <v>1815</v>
      </c>
      <c r="E1442" s="1">
        <v>17999</v>
      </c>
      <c r="F1442" s="2">
        <v>52748</v>
      </c>
    </row>
    <row r="1443" spans="1:6" x14ac:dyDescent="0.35">
      <c r="A1443">
        <v>2017</v>
      </c>
      <c r="B1443" t="s">
        <v>55</v>
      </c>
      <c r="C1443" t="s">
        <v>2</v>
      </c>
      <c r="D1443" s="1">
        <v>1257</v>
      </c>
      <c r="E1443" s="1">
        <v>37216</v>
      </c>
      <c r="F1443" s="2">
        <v>47116</v>
      </c>
    </row>
    <row r="1444" spans="1:6" x14ac:dyDescent="0.35">
      <c r="A1444">
        <v>2017</v>
      </c>
      <c r="B1444" t="s">
        <v>55</v>
      </c>
      <c r="C1444" t="s">
        <v>3</v>
      </c>
      <c r="D1444" s="1">
        <v>2551</v>
      </c>
      <c r="E1444" s="1">
        <v>16476</v>
      </c>
      <c r="F1444" s="2">
        <v>46191</v>
      </c>
    </row>
    <row r="1445" spans="1:6" x14ac:dyDescent="0.35">
      <c r="A1445">
        <v>2017</v>
      </c>
      <c r="B1445" t="s">
        <v>55</v>
      </c>
      <c r="C1445" t="s">
        <v>4</v>
      </c>
      <c r="D1445" s="1">
        <v>17021</v>
      </c>
      <c r="E1445" s="1">
        <v>441460</v>
      </c>
      <c r="F1445" s="2">
        <v>37249</v>
      </c>
    </row>
    <row r="1446" spans="1:6" x14ac:dyDescent="0.35">
      <c r="A1446">
        <v>2017</v>
      </c>
      <c r="B1446" t="s">
        <v>55</v>
      </c>
      <c r="C1446" t="s">
        <v>5</v>
      </c>
      <c r="D1446" s="1">
        <v>3202</v>
      </c>
      <c r="E1446" s="1">
        <v>43394</v>
      </c>
      <c r="F1446" s="2">
        <v>84161</v>
      </c>
    </row>
    <row r="1447" spans="1:6" x14ac:dyDescent="0.35">
      <c r="A1447">
        <v>2017</v>
      </c>
      <c r="B1447" t="s">
        <v>55</v>
      </c>
      <c r="C1447" t="s">
        <v>6</v>
      </c>
      <c r="D1447">
        <v>433</v>
      </c>
      <c r="E1447" s="1">
        <v>5305</v>
      </c>
      <c r="F1447" s="2">
        <v>40017</v>
      </c>
    </row>
    <row r="1448" spans="1:6" x14ac:dyDescent="0.35">
      <c r="A1448">
        <v>2017</v>
      </c>
      <c r="B1448" t="s">
        <v>55</v>
      </c>
      <c r="C1448" t="s">
        <v>7</v>
      </c>
      <c r="D1448">
        <v>177</v>
      </c>
      <c r="E1448" s="1">
        <v>1538</v>
      </c>
      <c r="F1448" s="2">
        <v>39651</v>
      </c>
    </row>
    <row r="1449" spans="1:6" x14ac:dyDescent="0.35">
      <c r="A1449">
        <v>2017</v>
      </c>
      <c r="B1449" t="s">
        <v>55</v>
      </c>
      <c r="C1449" t="s">
        <v>8</v>
      </c>
      <c r="D1449" s="1">
        <v>5285</v>
      </c>
      <c r="E1449" s="1">
        <v>75471</v>
      </c>
      <c r="F1449" s="2">
        <v>32773</v>
      </c>
    </row>
    <row r="1450" spans="1:6" x14ac:dyDescent="0.35">
      <c r="A1450">
        <v>2017</v>
      </c>
      <c r="B1450" t="s">
        <v>55</v>
      </c>
      <c r="C1450" t="s">
        <v>9</v>
      </c>
      <c r="D1450" s="1">
        <v>2594</v>
      </c>
      <c r="E1450" s="1">
        <v>29299</v>
      </c>
      <c r="F1450" s="2">
        <v>41048</v>
      </c>
    </row>
    <row r="1451" spans="1:6" x14ac:dyDescent="0.35">
      <c r="A1451">
        <v>2017</v>
      </c>
      <c r="B1451" t="s">
        <v>55</v>
      </c>
      <c r="C1451" t="s">
        <v>10</v>
      </c>
      <c r="D1451" s="1">
        <v>2448</v>
      </c>
      <c r="E1451" s="1">
        <v>26790</v>
      </c>
      <c r="F1451" s="2">
        <v>38417</v>
      </c>
    </row>
    <row r="1452" spans="1:6" x14ac:dyDescent="0.35">
      <c r="A1452">
        <v>2017</v>
      </c>
      <c r="B1452" t="s">
        <v>55</v>
      </c>
      <c r="C1452" t="s">
        <v>11</v>
      </c>
      <c r="D1452" s="1">
        <v>2730</v>
      </c>
      <c r="E1452" s="1">
        <v>26665</v>
      </c>
      <c r="F1452" s="2">
        <v>48549</v>
      </c>
    </row>
    <row r="1453" spans="1:6" x14ac:dyDescent="0.35">
      <c r="A1453">
        <v>2017</v>
      </c>
      <c r="B1453" t="s">
        <v>55</v>
      </c>
      <c r="C1453" t="s">
        <v>12</v>
      </c>
      <c r="D1453" s="1">
        <v>2183</v>
      </c>
      <c r="E1453" s="1">
        <v>21072</v>
      </c>
      <c r="F1453" s="2">
        <v>47269</v>
      </c>
    </row>
    <row r="1454" spans="1:6" x14ac:dyDescent="0.35">
      <c r="A1454">
        <v>2017</v>
      </c>
      <c r="B1454" t="s">
        <v>55</v>
      </c>
      <c r="C1454" t="s">
        <v>13</v>
      </c>
      <c r="D1454" s="1">
        <v>2766</v>
      </c>
      <c r="E1454" s="1">
        <v>22503</v>
      </c>
      <c r="F1454" s="2">
        <v>41388</v>
      </c>
    </row>
    <row r="1455" spans="1:6" x14ac:dyDescent="0.35">
      <c r="A1455">
        <v>2017</v>
      </c>
      <c r="B1455" t="s">
        <v>55</v>
      </c>
      <c r="C1455" t="s">
        <v>14</v>
      </c>
      <c r="D1455" s="1">
        <v>2686</v>
      </c>
      <c r="E1455" s="1">
        <v>19024</v>
      </c>
      <c r="F1455" s="2">
        <v>45105</v>
      </c>
    </row>
    <row r="1456" spans="1:6" x14ac:dyDescent="0.35">
      <c r="A1456">
        <v>2017</v>
      </c>
      <c r="B1456" t="s">
        <v>55</v>
      </c>
      <c r="C1456" t="s">
        <v>15</v>
      </c>
      <c r="D1456" s="1">
        <v>1584</v>
      </c>
      <c r="E1456" s="1">
        <v>18306</v>
      </c>
      <c r="F1456" s="2">
        <v>54943</v>
      </c>
    </row>
    <row r="1457" spans="1:6" x14ac:dyDescent="0.35">
      <c r="A1457">
        <v>2017</v>
      </c>
      <c r="B1457" t="s">
        <v>55</v>
      </c>
      <c r="C1457" t="s">
        <v>16</v>
      </c>
      <c r="D1457" s="1">
        <v>3082</v>
      </c>
      <c r="E1457" s="1">
        <v>42251</v>
      </c>
      <c r="F1457" s="2">
        <v>80128</v>
      </c>
    </row>
    <row r="1458" spans="1:6" x14ac:dyDescent="0.35">
      <c r="A1458">
        <v>2017</v>
      </c>
      <c r="B1458" t="s">
        <v>55</v>
      </c>
      <c r="C1458" t="s">
        <v>17</v>
      </c>
      <c r="D1458" s="1">
        <v>1370</v>
      </c>
      <c r="E1458" s="1">
        <v>6817</v>
      </c>
      <c r="F1458" s="2">
        <v>40118</v>
      </c>
    </row>
    <row r="1459" spans="1:6" x14ac:dyDescent="0.35">
      <c r="A1459">
        <v>2017</v>
      </c>
      <c r="B1459" t="s">
        <v>55</v>
      </c>
      <c r="C1459" t="s">
        <v>18</v>
      </c>
      <c r="D1459">
        <v>723</v>
      </c>
      <c r="E1459" s="1">
        <v>6432</v>
      </c>
      <c r="F1459" s="2">
        <v>42478</v>
      </c>
    </row>
    <row r="1460" spans="1:6" x14ac:dyDescent="0.35">
      <c r="A1460">
        <v>2017</v>
      </c>
      <c r="B1460" t="s">
        <v>55</v>
      </c>
      <c r="C1460" t="s">
        <v>19</v>
      </c>
      <c r="D1460" s="1">
        <v>1030</v>
      </c>
      <c r="E1460" s="1">
        <v>9290</v>
      </c>
      <c r="F1460" s="2">
        <v>61286</v>
      </c>
    </row>
    <row r="1461" spans="1:6" x14ac:dyDescent="0.35">
      <c r="A1461">
        <v>2017</v>
      </c>
      <c r="B1461" t="s">
        <v>55</v>
      </c>
      <c r="C1461" t="s">
        <v>20</v>
      </c>
      <c r="D1461" s="1">
        <v>3203</v>
      </c>
      <c r="E1461" s="1">
        <v>36801</v>
      </c>
      <c r="F1461" s="2">
        <v>38160</v>
      </c>
    </row>
    <row r="1462" spans="1:6" x14ac:dyDescent="0.35">
      <c r="A1462">
        <v>2017</v>
      </c>
      <c r="B1462" t="s">
        <v>55</v>
      </c>
      <c r="C1462" t="s">
        <v>21</v>
      </c>
      <c r="D1462" s="1">
        <v>2992</v>
      </c>
      <c r="E1462" s="1">
        <v>27804</v>
      </c>
      <c r="F1462" s="2">
        <v>47599</v>
      </c>
    </row>
    <row r="1463" spans="1:6" x14ac:dyDescent="0.35">
      <c r="A1463">
        <v>2017</v>
      </c>
      <c r="B1463" t="s">
        <v>55</v>
      </c>
      <c r="C1463" t="s">
        <v>22</v>
      </c>
      <c r="D1463" s="1">
        <v>2168</v>
      </c>
      <c r="E1463" s="1">
        <v>16360</v>
      </c>
      <c r="F1463" s="2">
        <v>45681</v>
      </c>
    </row>
    <row r="1464" spans="1:6" x14ac:dyDescent="0.35">
      <c r="A1464">
        <v>2017</v>
      </c>
      <c r="B1464" t="s">
        <v>55</v>
      </c>
      <c r="C1464" t="s">
        <v>23</v>
      </c>
      <c r="D1464" s="1">
        <v>1950</v>
      </c>
      <c r="E1464" s="1">
        <v>16365</v>
      </c>
      <c r="F1464" s="2">
        <v>42894</v>
      </c>
    </row>
    <row r="1465" spans="1:6" x14ac:dyDescent="0.35">
      <c r="A1465">
        <v>2017</v>
      </c>
      <c r="B1465" t="s">
        <v>55</v>
      </c>
      <c r="C1465" t="s">
        <v>24</v>
      </c>
      <c r="D1465" s="1">
        <v>1753</v>
      </c>
      <c r="E1465" s="1">
        <v>11976</v>
      </c>
      <c r="F1465" s="2">
        <v>64781</v>
      </c>
    </row>
    <row r="1466" spans="1:6" x14ac:dyDescent="0.35">
      <c r="A1466">
        <v>2017</v>
      </c>
      <c r="B1466" t="s">
        <v>55</v>
      </c>
      <c r="C1466" t="s">
        <v>25</v>
      </c>
      <c r="D1466" s="1">
        <v>2337</v>
      </c>
      <c r="E1466" s="1">
        <v>15500</v>
      </c>
      <c r="F1466" s="2">
        <v>39544</v>
      </c>
    </row>
    <row r="1467" spans="1:6" x14ac:dyDescent="0.35">
      <c r="A1467">
        <v>2017</v>
      </c>
      <c r="B1467" t="s">
        <v>55</v>
      </c>
      <c r="C1467" t="s">
        <v>26</v>
      </c>
      <c r="D1467">
        <v>612</v>
      </c>
      <c r="E1467" s="1">
        <v>17902</v>
      </c>
      <c r="F1467" s="2">
        <v>82999</v>
      </c>
    </row>
    <row r="1468" spans="1:6" x14ac:dyDescent="0.35">
      <c r="A1468">
        <v>2017</v>
      </c>
      <c r="B1468" t="s">
        <v>55</v>
      </c>
      <c r="C1468" t="s">
        <v>27</v>
      </c>
      <c r="D1468">
        <v>350</v>
      </c>
      <c r="E1468" s="1">
        <v>2556</v>
      </c>
      <c r="F1468" s="2">
        <v>41972</v>
      </c>
    </row>
    <row r="1469" spans="1:6" x14ac:dyDescent="0.35">
      <c r="A1469">
        <v>2017</v>
      </c>
      <c r="B1469" t="s">
        <v>55</v>
      </c>
      <c r="C1469" t="s">
        <v>28</v>
      </c>
      <c r="D1469" s="1">
        <v>1018</v>
      </c>
      <c r="E1469" s="1">
        <v>12853</v>
      </c>
      <c r="F1469" s="2">
        <v>37279</v>
      </c>
    </row>
    <row r="1470" spans="1:6" x14ac:dyDescent="0.35">
      <c r="A1470">
        <v>2017</v>
      </c>
      <c r="B1470" t="s">
        <v>55</v>
      </c>
      <c r="C1470" t="s">
        <v>29</v>
      </c>
      <c r="D1470" s="1">
        <v>1991</v>
      </c>
      <c r="E1470" s="1">
        <v>32275</v>
      </c>
      <c r="F1470" s="2">
        <v>59989</v>
      </c>
    </row>
    <row r="1471" spans="1:6" x14ac:dyDescent="0.35">
      <c r="A1471">
        <v>2017</v>
      </c>
      <c r="B1471" t="s">
        <v>55</v>
      </c>
      <c r="C1471" t="s">
        <v>30</v>
      </c>
      <c r="D1471" s="1">
        <v>3023</v>
      </c>
      <c r="E1471" s="1">
        <v>30834</v>
      </c>
      <c r="F1471" s="2">
        <v>39487</v>
      </c>
    </row>
    <row r="1472" spans="1:6" x14ac:dyDescent="0.35">
      <c r="A1472">
        <v>2017</v>
      </c>
      <c r="B1472" t="s">
        <v>55</v>
      </c>
      <c r="C1472" t="s">
        <v>31</v>
      </c>
      <c r="D1472" s="1">
        <v>3306</v>
      </c>
      <c r="E1472" s="1">
        <v>30981</v>
      </c>
      <c r="F1472" s="2">
        <v>37636</v>
      </c>
    </row>
    <row r="1473" spans="1:6" x14ac:dyDescent="0.35">
      <c r="A1473">
        <v>2017</v>
      </c>
      <c r="B1473" t="s">
        <v>55</v>
      </c>
      <c r="C1473" t="s">
        <v>32</v>
      </c>
      <c r="D1473" s="1">
        <v>1771</v>
      </c>
      <c r="E1473" s="1">
        <v>22394</v>
      </c>
      <c r="F1473" s="2">
        <v>89578</v>
      </c>
    </row>
    <row r="1474" spans="1:6" x14ac:dyDescent="0.35">
      <c r="A1474">
        <v>2017</v>
      </c>
      <c r="B1474" t="s">
        <v>55</v>
      </c>
      <c r="C1474" t="s">
        <v>33</v>
      </c>
      <c r="D1474" s="1">
        <v>2483</v>
      </c>
      <c r="E1474" s="1">
        <v>27504</v>
      </c>
      <c r="F1474" s="2">
        <v>48849</v>
      </c>
    </row>
    <row r="1475" spans="1:6" x14ac:dyDescent="0.35">
      <c r="A1475">
        <v>2017</v>
      </c>
      <c r="B1475" t="s">
        <v>55</v>
      </c>
      <c r="C1475" t="s">
        <v>34</v>
      </c>
      <c r="D1475" s="1">
        <v>4333</v>
      </c>
      <c r="E1475" s="1">
        <v>58716</v>
      </c>
      <c r="F1475" s="2">
        <v>88899</v>
      </c>
    </row>
    <row r="1476" spans="1:6" x14ac:dyDescent="0.35">
      <c r="A1476">
        <v>2017</v>
      </c>
      <c r="B1476" t="s">
        <v>55</v>
      </c>
      <c r="C1476" t="s">
        <v>35</v>
      </c>
      <c r="D1476" s="1">
        <v>4453</v>
      </c>
      <c r="E1476" s="1">
        <v>52439</v>
      </c>
      <c r="F1476" s="2">
        <v>35362</v>
      </c>
    </row>
    <row r="1477" spans="1:6" x14ac:dyDescent="0.35">
      <c r="A1477">
        <v>2017</v>
      </c>
      <c r="B1477" t="s">
        <v>55</v>
      </c>
      <c r="C1477" t="s">
        <v>36</v>
      </c>
      <c r="D1477" s="1">
        <v>3498</v>
      </c>
      <c r="E1477" s="1">
        <v>50197</v>
      </c>
      <c r="F1477" s="2">
        <v>63021</v>
      </c>
    </row>
    <row r="1478" spans="1:6" x14ac:dyDescent="0.35">
      <c r="A1478">
        <v>2017</v>
      </c>
      <c r="B1478" t="s">
        <v>55</v>
      </c>
      <c r="C1478" t="s">
        <v>38</v>
      </c>
      <c r="D1478" s="1">
        <v>1230</v>
      </c>
      <c r="E1478" s="1">
        <v>12432</v>
      </c>
      <c r="F1478" s="2">
        <v>40520</v>
      </c>
    </row>
    <row r="1479" spans="1:6" x14ac:dyDescent="0.35">
      <c r="A1479">
        <v>2017</v>
      </c>
      <c r="B1479" t="s">
        <v>55</v>
      </c>
      <c r="C1479" t="s">
        <v>39</v>
      </c>
      <c r="D1479" s="1">
        <v>1026</v>
      </c>
      <c r="E1479" s="1">
        <v>6646</v>
      </c>
      <c r="F1479" s="2">
        <v>41459</v>
      </c>
    </row>
    <row r="1480" spans="1:6" x14ac:dyDescent="0.35">
      <c r="A1480">
        <v>2017</v>
      </c>
      <c r="B1480" t="s">
        <v>55</v>
      </c>
      <c r="C1480" t="s">
        <v>40</v>
      </c>
      <c r="D1480" s="1">
        <v>1071</v>
      </c>
      <c r="E1480" s="1">
        <v>10750</v>
      </c>
      <c r="F1480" s="2">
        <v>43908</v>
      </c>
    </row>
    <row r="1481" spans="1:6" x14ac:dyDescent="0.35">
      <c r="A1481">
        <v>2017</v>
      </c>
      <c r="B1481" t="s">
        <v>55</v>
      </c>
      <c r="C1481" t="s">
        <v>41</v>
      </c>
      <c r="D1481" s="1">
        <v>19580</v>
      </c>
      <c r="E1481" s="1">
        <v>281110</v>
      </c>
      <c r="F1481" s="2">
        <v>107415</v>
      </c>
    </row>
    <row r="1482" spans="1:6" x14ac:dyDescent="0.35">
      <c r="A1482">
        <v>2017</v>
      </c>
      <c r="B1482" t="s">
        <v>55</v>
      </c>
      <c r="C1482" t="s">
        <v>42</v>
      </c>
      <c r="D1482" s="1">
        <v>1034</v>
      </c>
      <c r="E1482" s="1">
        <v>14217</v>
      </c>
      <c r="F1482" s="2">
        <v>59120</v>
      </c>
    </row>
    <row r="1483" spans="1:6" x14ac:dyDescent="0.35">
      <c r="A1483">
        <v>2017</v>
      </c>
      <c r="B1483" t="s">
        <v>55</v>
      </c>
      <c r="C1483" t="s">
        <v>43</v>
      </c>
      <c r="D1483">
        <v>551</v>
      </c>
      <c r="E1483" s="1">
        <v>3901</v>
      </c>
      <c r="F1483" s="2">
        <v>37223</v>
      </c>
    </row>
    <row r="1484" spans="1:6" x14ac:dyDescent="0.35">
      <c r="A1484">
        <v>2017</v>
      </c>
      <c r="B1484" t="s">
        <v>55</v>
      </c>
      <c r="C1484" t="s">
        <v>44</v>
      </c>
      <c r="D1484" s="1">
        <v>2061</v>
      </c>
      <c r="E1484" s="1">
        <v>19558</v>
      </c>
      <c r="F1484" s="2">
        <v>44371</v>
      </c>
    </row>
    <row r="1485" spans="1:6" x14ac:dyDescent="0.35">
      <c r="A1485">
        <v>2017</v>
      </c>
      <c r="B1485" t="s">
        <v>55</v>
      </c>
      <c r="C1485" t="s">
        <v>45</v>
      </c>
      <c r="D1485" s="1">
        <v>7493</v>
      </c>
      <c r="E1485" s="1">
        <v>107674</v>
      </c>
      <c r="F1485" s="2">
        <v>32082</v>
      </c>
    </row>
    <row r="1486" spans="1:6" x14ac:dyDescent="0.35">
      <c r="A1486">
        <v>2017</v>
      </c>
      <c r="B1486" t="s">
        <v>55</v>
      </c>
      <c r="C1486" t="s">
        <v>46</v>
      </c>
      <c r="D1486" s="1">
        <v>1221</v>
      </c>
      <c r="E1486" s="1">
        <v>22793</v>
      </c>
      <c r="F1486" s="2">
        <v>76848</v>
      </c>
    </row>
    <row r="1487" spans="1:6" x14ac:dyDescent="0.35">
      <c r="A1487">
        <v>2017</v>
      </c>
      <c r="B1487" t="s">
        <v>55</v>
      </c>
      <c r="C1487" t="s">
        <v>47</v>
      </c>
      <c r="D1487" s="1">
        <v>2865</v>
      </c>
      <c r="E1487" s="1">
        <v>31986</v>
      </c>
      <c r="F1487" s="2">
        <v>37981</v>
      </c>
    </row>
    <row r="1488" spans="1:6" x14ac:dyDescent="0.35">
      <c r="A1488">
        <v>2017</v>
      </c>
      <c r="B1488" t="s">
        <v>55</v>
      </c>
      <c r="C1488" t="s">
        <v>48</v>
      </c>
      <c r="D1488" s="1">
        <v>1442</v>
      </c>
      <c r="E1488" s="1">
        <v>22390</v>
      </c>
      <c r="F1488" s="2">
        <v>81163</v>
      </c>
    </row>
    <row r="1489" spans="1:6" x14ac:dyDescent="0.35">
      <c r="A1489">
        <v>2017</v>
      </c>
      <c r="B1489" t="s">
        <v>51</v>
      </c>
      <c r="C1489" t="s">
        <v>1</v>
      </c>
      <c r="D1489" s="1">
        <v>9645</v>
      </c>
      <c r="E1489" s="1">
        <v>85262</v>
      </c>
      <c r="F1489" s="2">
        <v>52230</v>
      </c>
    </row>
    <row r="1490" spans="1:6" x14ac:dyDescent="0.35">
      <c r="A1490">
        <v>2017</v>
      </c>
      <c r="B1490" t="s">
        <v>51</v>
      </c>
      <c r="C1490" t="s">
        <v>2</v>
      </c>
      <c r="D1490" s="1">
        <v>11368</v>
      </c>
      <c r="E1490" s="1">
        <v>144747</v>
      </c>
      <c r="F1490" s="2">
        <v>53440</v>
      </c>
    </row>
    <row r="1491" spans="1:6" x14ac:dyDescent="0.35">
      <c r="A1491">
        <v>2017</v>
      </c>
      <c r="B1491" t="s">
        <v>51</v>
      </c>
      <c r="C1491" t="s">
        <v>3</v>
      </c>
      <c r="D1491" s="1">
        <v>6817</v>
      </c>
      <c r="E1491" s="1">
        <v>51130</v>
      </c>
      <c r="F1491" s="2">
        <v>47283</v>
      </c>
    </row>
    <row r="1492" spans="1:6" x14ac:dyDescent="0.35">
      <c r="A1492">
        <v>2017</v>
      </c>
      <c r="B1492" t="s">
        <v>51</v>
      </c>
      <c r="C1492" t="s">
        <v>4</v>
      </c>
      <c r="D1492" s="1">
        <v>72972</v>
      </c>
      <c r="E1492" s="1">
        <v>805942</v>
      </c>
      <c r="F1492" s="2">
        <v>67561</v>
      </c>
    </row>
    <row r="1493" spans="1:6" x14ac:dyDescent="0.35">
      <c r="A1493">
        <v>2017</v>
      </c>
      <c r="B1493" t="s">
        <v>51</v>
      </c>
      <c r="C1493" t="s">
        <v>5</v>
      </c>
      <c r="D1493" s="1">
        <v>19243</v>
      </c>
      <c r="E1493" s="1">
        <v>163473</v>
      </c>
      <c r="F1493" s="2">
        <v>59444</v>
      </c>
    </row>
    <row r="1494" spans="1:6" x14ac:dyDescent="0.35">
      <c r="A1494">
        <v>2017</v>
      </c>
      <c r="B1494" t="s">
        <v>51</v>
      </c>
      <c r="C1494" t="s">
        <v>6</v>
      </c>
      <c r="D1494" s="1">
        <v>9351</v>
      </c>
      <c r="E1494" s="1">
        <v>58327</v>
      </c>
      <c r="F1494" s="2">
        <v>68641</v>
      </c>
    </row>
    <row r="1495" spans="1:6" x14ac:dyDescent="0.35">
      <c r="A1495">
        <v>2017</v>
      </c>
      <c r="B1495" t="s">
        <v>51</v>
      </c>
      <c r="C1495" t="s">
        <v>7</v>
      </c>
      <c r="D1495" s="1">
        <v>2777</v>
      </c>
      <c r="E1495" s="1">
        <v>21591</v>
      </c>
      <c r="F1495" s="2">
        <v>59040</v>
      </c>
    </row>
    <row r="1496" spans="1:6" x14ac:dyDescent="0.35">
      <c r="A1496">
        <v>2017</v>
      </c>
      <c r="B1496" t="s">
        <v>51</v>
      </c>
      <c r="C1496" t="s">
        <v>8</v>
      </c>
      <c r="D1496" s="1">
        <v>67384</v>
      </c>
      <c r="E1496" s="1">
        <v>503704</v>
      </c>
      <c r="F1496" s="2">
        <v>49256</v>
      </c>
    </row>
    <row r="1497" spans="1:6" x14ac:dyDescent="0.35">
      <c r="A1497">
        <v>2017</v>
      </c>
      <c r="B1497" t="s">
        <v>51</v>
      </c>
      <c r="C1497" t="s">
        <v>9</v>
      </c>
      <c r="D1497" s="1">
        <v>20135</v>
      </c>
      <c r="E1497" s="1">
        <v>182259</v>
      </c>
      <c r="F1497" s="2">
        <v>58213</v>
      </c>
    </row>
    <row r="1498" spans="1:6" x14ac:dyDescent="0.35">
      <c r="A1498">
        <v>2017</v>
      </c>
      <c r="B1498" t="s">
        <v>51</v>
      </c>
      <c r="C1498" t="s">
        <v>10</v>
      </c>
      <c r="D1498" s="1">
        <v>7660</v>
      </c>
      <c r="E1498" s="1">
        <v>42668</v>
      </c>
      <c r="F1498" s="2">
        <v>42865</v>
      </c>
    </row>
    <row r="1499" spans="1:6" x14ac:dyDescent="0.35">
      <c r="A1499">
        <v>2017</v>
      </c>
      <c r="B1499" t="s">
        <v>51</v>
      </c>
      <c r="C1499" t="s">
        <v>11</v>
      </c>
      <c r="D1499" s="1">
        <v>31422</v>
      </c>
      <c r="E1499" s="1">
        <v>220019</v>
      </c>
      <c r="F1499" s="2">
        <v>70893</v>
      </c>
    </row>
    <row r="1500" spans="1:6" x14ac:dyDescent="0.35">
      <c r="A1500">
        <v>2017</v>
      </c>
      <c r="B1500" t="s">
        <v>51</v>
      </c>
      <c r="C1500" t="s">
        <v>12</v>
      </c>
      <c r="D1500" s="1">
        <v>14839</v>
      </c>
      <c r="E1500" s="1">
        <v>138040</v>
      </c>
      <c r="F1500" s="2">
        <v>57099</v>
      </c>
    </row>
    <row r="1501" spans="1:6" x14ac:dyDescent="0.35">
      <c r="A1501">
        <v>2017</v>
      </c>
      <c r="B1501" t="s">
        <v>51</v>
      </c>
      <c r="C1501" t="s">
        <v>13</v>
      </c>
      <c r="D1501" s="1">
        <v>9417</v>
      </c>
      <c r="E1501" s="1">
        <v>76086</v>
      </c>
      <c r="F1501" s="2">
        <v>55415</v>
      </c>
    </row>
    <row r="1502" spans="1:6" x14ac:dyDescent="0.35">
      <c r="A1502">
        <v>2017</v>
      </c>
      <c r="B1502" t="s">
        <v>51</v>
      </c>
      <c r="C1502" t="s">
        <v>14</v>
      </c>
      <c r="D1502" s="1">
        <v>7584</v>
      </c>
      <c r="E1502" s="1">
        <v>60238</v>
      </c>
      <c r="F1502" s="2">
        <v>52807</v>
      </c>
    </row>
    <row r="1503" spans="1:6" x14ac:dyDescent="0.35">
      <c r="A1503">
        <v>2017</v>
      </c>
      <c r="B1503" t="s">
        <v>51</v>
      </c>
      <c r="C1503" t="s">
        <v>15</v>
      </c>
      <c r="D1503" s="1">
        <v>9339</v>
      </c>
      <c r="E1503" s="1">
        <v>77332</v>
      </c>
      <c r="F1503" s="2">
        <v>53194</v>
      </c>
    </row>
    <row r="1504" spans="1:6" x14ac:dyDescent="0.35">
      <c r="A1504">
        <v>2017</v>
      </c>
      <c r="B1504" t="s">
        <v>51</v>
      </c>
      <c r="C1504" t="s">
        <v>16</v>
      </c>
      <c r="D1504" s="1">
        <v>10825</v>
      </c>
      <c r="E1504" s="1">
        <v>147021</v>
      </c>
      <c r="F1504" s="2">
        <v>61781</v>
      </c>
    </row>
    <row r="1505" spans="1:6" x14ac:dyDescent="0.35">
      <c r="A1505">
        <v>2017</v>
      </c>
      <c r="B1505" t="s">
        <v>51</v>
      </c>
      <c r="C1505" t="s">
        <v>17</v>
      </c>
      <c r="D1505" s="1">
        <v>5502</v>
      </c>
      <c r="E1505" s="1">
        <v>28253</v>
      </c>
      <c r="F1505" s="2">
        <v>47930</v>
      </c>
    </row>
    <row r="1506" spans="1:6" x14ac:dyDescent="0.35">
      <c r="A1506">
        <v>2017</v>
      </c>
      <c r="B1506" t="s">
        <v>51</v>
      </c>
      <c r="C1506" t="s">
        <v>18</v>
      </c>
      <c r="D1506" s="1">
        <v>16463</v>
      </c>
      <c r="E1506" s="1">
        <v>162140</v>
      </c>
      <c r="F1506" s="2">
        <v>65027</v>
      </c>
    </row>
    <row r="1507" spans="1:6" x14ac:dyDescent="0.35">
      <c r="A1507">
        <v>2017</v>
      </c>
      <c r="B1507" t="s">
        <v>51</v>
      </c>
      <c r="C1507" t="s">
        <v>19</v>
      </c>
      <c r="D1507" s="1">
        <v>21055</v>
      </c>
      <c r="E1507" s="1">
        <v>152131</v>
      </c>
      <c r="F1507" s="2">
        <v>75405</v>
      </c>
    </row>
    <row r="1508" spans="1:6" x14ac:dyDescent="0.35">
      <c r="A1508">
        <v>2017</v>
      </c>
      <c r="B1508" t="s">
        <v>51</v>
      </c>
      <c r="C1508" t="s">
        <v>20</v>
      </c>
      <c r="D1508" s="1">
        <v>19544</v>
      </c>
      <c r="E1508" s="1">
        <v>161903</v>
      </c>
      <c r="F1508" s="2">
        <v>61511</v>
      </c>
    </row>
    <row r="1509" spans="1:6" x14ac:dyDescent="0.35">
      <c r="A1509">
        <v>2017</v>
      </c>
      <c r="B1509" t="s">
        <v>51</v>
      </c>
      <c r="C1509" t="s">
        <v>21</v>
      </c>
      <c r="D1509" s="1">
        <v>15746</v>
      </c>
      <c r="E1509" s="1">
        <v>119642</v>
      </c>
      <c r="F1509" s="2">
        <v>65464</v>
      </c>
    </row>
    <row r="1510" spans="1:6" x14ac:dyDescent="0.35">
      <c r="A1510">
        <v>2017</v>
      </c>
      <c r="B1510" t="s">
        <v>51</v>
      </c>
      <c r="C1510" t="s">
        <v>22</v>
      </c>
      <c r="D1510" s="1">
        <v>5670</v>
      </c>
      <c r="E1510" s="1">
        <v>43467</v>
      </c>
      <c r="F1510" s="2">
        <v>48782</v>
      </c>
    </row>
    <row r="1511" spans="1:6" x14ac:dyDescent="0.35">
      <c r="A1511">
        <v>2017</v>
      </c>
      <c r="B1511" t="s">
        <v>51</v>
      </c>
      <c r="C1511" t="s">
        <v>23</v>
      </c>
      <c r="D1511" s="1">
        <v>15141</v>
      </c>
      <c r="E1511" s="1">
        <v>123034</v>
      </c>
      <c r="F1511" s="2">
        <v>57823</v>
      </c>
    </row>
    <row r="1512" spans="1:6" x14ac:dyDescent="0.35">
      <c r="A1512">
        <v>2017</v>
      </c>
      <c r="B1512" t="s">
        <v>51</v>
      </c>
      <c r="C1512" t="s">
        <v>24</v>
      </c>
      <c r="D1512" s="1">
        <v>6287</v>
      </c>
      <c r="E1512" s="1">
        <v>27712</v>
      </c>
      <c r="F1512" s="2">
        <v>50369</v>
      </c>
    </row>
    <row r="1513" spans="1:6" x14ac:dyDescent="0.35">
      <c r="A1513">
        <v>2017</v>
      </c>
      <c r="B1513" t="s">
        <v>51</v>
      </c>
      <c r="C1513" t="s">
        <v>25</v>
      </c>
      <c r="D1513" s="1">
        <v>7053</v>
      </c>
      <c r="E1513" s="1">
        <v>51174</v>
      </c>
      <c r="F1513" s="2">
        <v>49634</v>
      </c>
    </row>
    <row r="1514" spans="1:6" x14ac:dyDescent="0.35">
      <c r="A1514">
        <v>2017</v>
      </c>
      <c r="B1514" t="s">
        <v>51</v>
      </c>
      <c r="C1514" t="s">
        <v>26</v>
      </c>
      <c r="D1514" s="1">
        <v>5859</v>
      </c>
      <c r="E1514" s="1">
        <v>82998</v>
      </c>
      <c r="F1514" s="2">
        <v>58071</v>
      </c>
    </row>
    <row r="1515" spans="1:6" x14ac:dyDescent="0.35">
      <c r="A1515">
        <v>2017</v>
      </c>
      <c r="B1515" t="s">
        <v>51</v>
      </c>
      <c r="C1515" t="s">
        <v>27</v>
      </c>
      <c r="D1515" s="1">
        <v>4363</v>
      </c>
      <c r="E1515" s="1">
        <v>26466</v>
      </c>
      <c r="F1515" s="2">
        <v>61497</v>
      </c>
    </row>
    <row r="1516" spans="1:6" x14ac:dyDescent="0.35">
      <c r="A1516">
        <v>2017</v>
      </c>
      <c r="B1516" t="s">
        <v>51</v>
      </c>
      <c r="C1516" t="s">
        <v>28</v>
      </c>
      <c r="D1516" s="1">
        <v>21672</v>
      </c>
      <c r="E1516" s="1">
        <v>154907</v>
      </c>
      <c r="F1516" s="2">
        <v>71145</v>
      </c>
    </row>
    <row r="1517" spans="1:6" x14ac:dyDescent="0.35">
      <c r="A1517">
        <v>2017</v>
      </c>
      <c r="B1517" t="s">
        <v>51</v>
      </c>
      <c r="C1517" t="s">
        <v>29</v>
      </c>
      <c r="D1517" s="1">
        <v>5141</v>
      </c>
      <c r="E1517" s="1">
        <v>45511</v>
      </c>
      <c r="F1517" s="2">
        <v>46369</v>
      </c>
    </row>
    <row r="1518" spans="1:6" x14ac:dyDescent="0.35">
      <c r="A1518">
        <v>2017</v>
      </c>
      <c r="B1518" t="s">
        <v>51</v>
      </c>
      <c r="C1518" t="s">
        <v>30</v>
      </c>
      <c r="D1518" s="1">
        <v>50064</v>
      </c>
      <c r="E1518" s="1">
        <v>386615</v>
      </c>
      <c r="F1518" s="2">
        <v>71408</v>
      </c>
    </row>
    <row r="1519" spans="1:6" x14ac:dyDescent="0.35">
      <c r="A1519">
        <v>2017</v>
      </c>
      <c r="B1519" t="s">
        <v>51</v>
      </c>
      <c r="C1519" t="s">
        <v>31</v>
      </c>
      <c r="D1519" s="1">
        <v>26057</v>
      </c>
      <c r="E1519" s="1">
        <v>208662</v>
      </c>
      <c r="F1519" s="2">
        <v>52372</v>
      </c>
    </row>
    <row r="1520" spans="1:6" x14ac:dyDescent="0.35">
      <c r="A1520">
        <v>2017</v>
      </c>
      <c r="B1520" t="s">
        <v>51</v>
      </c>
      <c r="C1520" t="s">
        <v>32</v>
      </c>
      <c r="D1520" s="1">
        <v>4035</v>
      </c>
      <c r="E1520" s="1">
        <v>26732</v>
      </c>
      <c r="F1520" s="2">
        <v>63029</v>
      </c>
    </row>
    <row r="1521" spans="1:6" x14ac:dyDescent="0.35">
      <c r="A1521">
        <v>2017</v>
      </c>
      <c r="B1521" t="s">
        <v>51</v>
      </c>
      <c r="C1521" t="s">
        <v>33</v>
      </c>
      <c r="D1521" s="1">
        <v>23022</v>
      </c>
      <c r="E1521" s="1">
        <v>217025</v>
      </c>
      <c r="F1521" s="2">
        <v>60831</v>
      </c>
    </row>
    <row r="1522" spans="1:6" x14ac:dyDescent="0.35">
      <c r="A1522">
        <v>2017</v>
      </c>
      <c r="B1522" t="s">
        <v>51</v>
      </c>
      <c r="C1522" t="s">
        <v>34</v>
      </c>
      <c r="D1522" s="1">
        <v>9823</v>
      </c>
      <c r="E1522" s="1">
        <v>77247</v>
      </c>
      <c r="F1522" s="2">
        <v>50585</v>
      </c>
    </row>
    <row r="1523" spans="1:6" x14ac:dyDescent="0.35">
      <c r="A1523">
        <v>2017</v>
      </c>
      <c r="B1523" t="s">
        <v>51</v>
      </c>
      <c r="C1523" t="s">
        <v>35</v>
      </c>
      <c r="D1523" s="1">
        <v>13468</v>
      </c>
      <c r="E1523" s="1">
        <v>96991</v>
      </c>
      <c r="F1523" s="2">
        <v>57987</v>
      </c>
    </row>
    <row r="1524" spans="1:6" x14ac:dyDescent="0.35">
      <c r="A1524">
        <v>2017</v>
      </c>
      <c r="B1524" t="s">
        <v>51</v>
      </c>
      <c r="C1524" t="s">
        <v>36</v>
      </c>
      <c r="D1524" s="1">
        <v>28397</v>
      </c>
      <c r="E1524" s="1">
        <v>248932</v>
      </c>
      <c r="F1524" s="2">
        <v>64769</v>
      </c>
    </row>
    <row r="1525" spans="1:6" x14ac:dyDescent="0.35">
      <c r="A1525">
        <v>2017</v>
      </c>
      <c r="B1525" t="s">
        <v>51</v>
      </c>
      <c r="C1525" t="s">
        <v>38</v>
      </c>
      <c r="D1525" s="1">
        <v>11635</v>
      </c>
      <c r="E1525" s="1">
        <v>100817</v>
      </c>
      <c r="F1525" s="2">
        <v>53542</v>
      </c>
    </row>
    <row r="1526" spans="1:6" x14ac:dyDescent="0.35">
      <c r="A1526">
        <v>2017</v>
      </c>
      <c r="B1526" t="s">
        <v>51</v>
      </c>
      <c r="C1526" t="s">
        <v>39</v>
      </c>
      <c r="D1526" s="1">
        <v>3883</v>
      </c>
      <c r="E1526" s="1">
        <v>22351</v>
      </c>
      <c r="F1526" s="2">
        <v>47385</v>
      </c>
    </row>
    <row r="1527" spans="1:6" x14ac:dyDescent="0.35">
      <c r="A1527">
        <v>2017</v>
      </c>
      <c r="B1527" t="s">
        <v>51</v>
      </c>
      <c r="C1527" t="s">
        <v>40</v>
      </c>
      <c r="D1527" s="1">
        <v>11745</v>
      </c>
      <c r="E1527" s="1">
        <v>119968</v>
      </c>
      <c r="F1527" s="2">
        <v>56642</v>
      </c>
    </row>
    <row r="1528" spans="1:6" x14ac:dyDescent="0.35">
      <c r="A1528">
        <v>2017</v>
      </c>
      <c r="B1528" t="s">
        <v>51</v>
      </c>
      <c r="C1528" t="s">
        <v>41</v>
      </c>
      <c r="D1528" s="1">
        <v>49310</v>
      </c>
      <c r="E1528" s="1">
        <v>711119</v>
      </c>
      <c r="F1528" s="2">
        <v>63219</v>
      </c>
    </row>
    <row r="1529" spans="1:6" x14ac:dyDescent="0.35">
      <c r="A1529">
        <v>2017</v>
      </c>
      <c r="B1529" t="s">
        <v>51</v>
      </c>
      <c r="C1529" t="s">
        <v>42</v>
      </c>
      <c r="D1529" s="1">
        <v>10886</v>
      </c>
      <c r="E1529" s="1">
        <v>97495</v>
      </c>
      <c r="F1529" s="2">
        <v>49132</v>
      </c>
    </row>
    <row r="1530" spans="1:6" x14ac:dyDescent="0.35">
      <c r="A1530">
        <v>2017</v>
      </c>
      <c r="B1530" t="s">
        <v>51</v>
      </c>
      <c r="C1530" t="s">
        <v>43</v>
      </c>
      <c r="D1530" s="1">
        <v>2865</v>
      </c>
      <c r="E1530" s="1">
        <v>15187</v>
      </c>
      <c r="F1530" s="2">
        <v>50125</v>
      </c>
    </row>
    <row r="1531" spans="1:6" x14ac:dyDescent="0.35">
      <c r="A1531">
        <v>2017</v>
      </c>
      <c r="B1531" t="s">
        <v>51</v>
      </c>
      <c r="C1531" t="s">
        <v>44</v>
      </c>
      <c r="D1531" s="1">
        <v>21256</v>
      </c>
      <c r="E1531" s="1">
        <v>192576</v>
      </c>
      <c r="F1531" s="2">
        <v>56166</v>
      </c>
    </row>
    <row r="1532" spans="1:6" x14ac:dyDescent="0.35">
      <c r="A1532">
        <v>2017</v>
      </c>
      <c r="B1532" t="s">
        <v>51</v>
      </c>
      <c r="C1532" t="s">
        <v>45</v>
      </c>
      <c r="D1532" s="1">
        <v>25279</v>
      </c>
      <c r="E1532" s="1">
        <v>187247</v>
      </c>
      <c r="F1532" s="2">
        <v>61249</v>
      </c>
    </row>
    <row r="1533" spans="1:6" x14ac:dyDescent="0.35">
      <c r="A1533">
        <v>2017</v>
      </c>
      <c r="B1533" t="s">
        <v>51</v>
      </c>
      <c r="C1533" t="s">
        <v>46</v>
      </c>
      <c r="D1533" s="1">
        <v>4402</v>
      </c>
      <c r="E1533" s="1">
        <v>31522</v>
      </c>
      <c r="F1533" s="2">
        <v>57987</v>
      </c>
    </row>
    <row r="1534" spans="1:6" x14ac:dyDescent="0.35">
      <c r="A1534">
        <v>2017</v>
      </c>
      <c r="B1534" t="s">
        <v>51</v>
      </c>
      <c r="C1534" t="s">
        <v>47</v>
      </c>
      <c r="D1534" s="1">
        <v>14158</v>
      </c>
      <c r="E1534" s="1">
        <v>117226</v>
      </c>
      <c r="F1534" s="2">
        <v>60136</v>
      </c>
    </row>
    <row r="1535" spans="1:6" x14ac:dyDescent="0.35">
      <c r="A1535">
        <v>2017</v>
      </c>
      <c r="B1535" t="s">
        <v>51</v>
      </c>
      <c r="C1535" t="s">
        <v>48</v>
      </c>
      <c r="D1535" s="1">
        <v>3427</v>
      </c>
      <c r="E1535" s="1">
        <v>19573</v>
      </c>
      <c r="F1535" s="2">
        <v>50877</v>
      </c>
    </row>
    <row r="1536" spans="1:6" x14ac:dyDescent="0.35">
      <c r="A1536">
        <v>2017</v>
      </c>
      <c r="B1536" t="s">
        <v>52</v>
      </c>
      <c r="C1536" t="s">
        <v>1</v>
      </c>
      <c r="D1536" s="1">
        <v>5447</v>
      </c>
      <c r="E1536" s="1">
        <v>263487</v>
      </c>
      <c r="F1536" s="2">
        <v>55197</v>
      </c>
    </row>
    <row r="1537" spans="1:6" x14ac:dyDescent="0.35">
      <c r="A1537">
        <v>2017</v>
      </c>
      <c r="B1537" t="s">
        <v>52</v>
      </c>
      <c r="C1537" t="s">
        <v>2</v>
      </c>
      <c r="D1537" s="1">
        <v>4657</v>
      </c>
      <c r="E1537" s="1">
        <v>162399</v>
      </c>
      <c r="F1537" s="2">
        <v>73528</v>
      </c>
    </row>
    <row r="1538" spans="1:6" x14ac:dyDescent="0.35">
      <c r="A1538">
        <v>2017</v>
      </c>
      <c r="B1538" t="s">
        <v>52</v>
      </c>
      <c r="C1538" t="s">
        <v>3</v>
      </c>
      <c r="D1538" s="1">
        <v>2928</v>
      </c>
      <c r="E1538" s="1">
        <v>157305</v>
      </c>
      <c r="F1538" s="2">
        <v>46766</v>
      </c>
    </row>
    <row r="1539" spans="1:6" x14ac:dyDescent="0.35">
      <c r="A1539">
        <v>2017</v>
      </c>
      <c r="B1539" t="s">
        <v>52</v>
      </c>
      <c r="C1539" t="s">
        <v>4</v>
      </c>
      <c r="D1539" s="1">
        <v>42215</v>
      </c>
      <c r="E1539" s="1">
        <v>1303550</v>
      </c>
      <c r="F1539" s="2">
        <v>92246</v>
      </c>
    </row>
    <row r="1540" spans="1:6" x14ac:dyDescent="0.35">
      <c r="A1540">
        <v>2017</v>
      </c>
      <c r="B1540" t="s">
        <v>52</v>
      </c>
      <c r="C1540" t="s">
        <v>5</v>
      </c>
      <c r="D1540" s="1">
        <v>5750</v>
      </c>
      <c r="E1540" s="1">
        <v>144067</v>
      </c>
      <c r="F1540" s="2">
        <v>69446</v>
      </c>
    </row>
    <row r="1541" spans="1:6" x14ac:dyDescent="0.35">
      <c r="A1541">
        <v>2017</v>
      </c>
      <c r="B1541" t="s">
        <v>52</v>
      </c>
      <c r="C1541" t="s">
        <v>6</v>
      </c>
      <c r="D1541" s="1">
        <v>4460</v>
      </c>
      <c r="E1541" s="1">
        <v>158891</v>
      </c>
      <c r="F1541" s="2">
        <v>81864</v>
      </c>
    </row>
    <row r="1542" spans="1:6" x14ac:dyDescent="0.35">
      <c r="A1542">
        <v>2017</v>
      </c>
      <c r="B1542" t="s">
        <v>52</v>
      </c>
      <c r="C1542" t="s">
        <v>7</v>
      </c>
      <c r="D1542">
        <v>688</v>
      </c>
      <c r="E1542" s="1">
        <v>25928</v>
      </c>
      <c r="F1542" s="2">
        <v>62417</v>
      </c>
    </row>
    <row r="1543" spans="1:6" x14ac:dyDescent="0.35">
      <c r="A1543">
        <v>2017</v>
      </c>
      <c r="B1543" t="s">
        <v>52</v>
      </c>
      <c r="C1543" t="s">
        <v>8</v>
      </c>
      <c r="D1543" s="1">
        <v>20513</v>
      </c>
      <c r="E1543" s="1">
        <v>363137</v>
      </c>
      <c r="F1543" s="2">
        <v>59389</v>
      </c>
    </row>
    <row r="1544" spans="1:6" x14ac:dyDescent="0.35">
      <c r="A1544">
        <v>2017</v>
      </c>
      <c r="B1544" t="s">
        <v>52</v>
      </c>
      <c r="C1544" t="s">
        <v>9</v>
      </c>
      <c r="D1544" s="1">
        <v>9745</v>
      </c>
      <c r="E1544" s="1">
        <v>395916</v>
      </c>
      <c r="F1544" s="2">
        <v>57889</v>
      </c>
    </row>
    <row r="1545" spans="1:6" x14ac:dyDescent="0.35">
      <c r="A1545">
        <v>2017</v>
      </c>
      <c r="B1545" t="s">
        <v>52</v>
      </c>
      <c r="C1545" t="s">
        <v>10</v>
      </c>
      <c r="D1545" s="1">
        <v>2750</v>
      </c>
      <c r="E1545" s="1">
        <v>66056</v>
      </c>
      <c r="F1545" s="2">
        <v>61543</v>
      </c>
    </row>
    <row r="1546" spans="1:6" x14ac:dyDescent="0.35">
      <c r="A1546">
        <v>2017</v>
      </c>
      <c r="B1546" t="s">
        <v>52</v>
      </c>
      <c r="C1546" t="s">
        <v>11</v>
      </c>
      <c r="D1546" s="1">
        <v>17979</v>
      </c>
      <c r="E1546" s="1">
        <v>574692</v>
      </c>
      <c r="F1546" s="2">
        <v>70174</v>
      </c>
    </row>
    <row r="1547" spans="1:6" x14ac:dyDescent="0.35">
      <c r="A1547">
        <v>2017</v>
      </c>
      <c r="B1547" t="s">
        <v>52</v>
      </c>
      <c r="C1547" t="s">
        <v>12</v>
      </c>
      <c r="D1547" s="1">
        <v>8554</v>
      </c>
      <c r="E1547" s="1">
        <v>531312</v>
      </c>
      <c r="F1547" s="2">
        <v>61118</v>
      </c>
    </row>
    <row r="1548" spans="1:6" x14ac:dyDescent="0.35">
      <c r="A1548">
        <v>2017</v>
      </c>
      <c r="B1548" t="s">
        <v>52</v>
      </c>
      <c r="C1548" t="s">
        <v>13</v>
      </c>
      <c r="D1548" s="1">
        <v>4125</v>
      </c>
      <c r="E1548" s="1">
        <v>215910</v>
      </c>
      <c r="F1548" s="2">
        <v>58617</v>
      </c>
    </row>
    <row r="1549" spans="1:6" x14ac:dyDescent="0.35">
      <c r="A1549">
        <v>2017</v>
      </c>
      <c r="B1549" t="s">
        <v>52</v>
      </c>
      <c r="C1549" t="s">
        <v>14</v>
      </c>
      <c r="D1549" s="1">
        <v>3164</v>
      </c>
      <c r="E1549" s="1">
        <v>161517</v>
      </c>
      <c r="F1549" s="2">
        <v>57532</v>
      </c>
    </row>
    <row r="1550" spans="1:6" x14ac:dyDescent="0.35">
      <c r="A1550">
        <v>2017</v>
      </c>
      <c r="B1550" t="s">
        <v>52</v>
      </c>
      <c r="C1550" t="s">
        <v>15</v>
      </c>
      <c r="D1550" s="1">
        <v>4368</v>
      </c>
      <c r="E1550" s="1">
        <v>250180</v>
      </c>
      <c r="F1550" s="2">
        <v>58143</v>
      </c>
    </row>
    <row r="1551" spans="1:6" x14ac:dyDescent="0.35">
      <c r="A1551">
        <v>2017</v>
      </c>
      <c r="B1551" t="s">
        <v>52</v>
      </c>
      <c r="C1551" t="s">
        <v>16</v>
      </c>
      <c r="D1551" s="1">
        <v>4464</v>
      </c>
      <c r="E1551" s="1">
        <v>134680</v>
      </c>
      <c r="F1551" s="2">
        <v>72604</v>
      </c>
    </row>
    <row r="1552" spans="1:6" x14ac:dyDescent="0.35">
      <c r="A1552">
        <v>2017</v>
      </c>
      <c r="B1552" t="s">
        <v>52</v>
      </c>
      <c r="C1552" t="s">
        <v>17</v>
      </c>
      <c r="D1552" s="1">
        <v>1877</v>
      </c>
      <c r="E1552" s="1">
        <v>50911</v>
      </c>
      <c r="F1552" s="2">
        <v>55458</v>
      </c>
    </row>
    <row r="1553" spans="1:6" x14ac:dyDescent="0.35">
      <c r="A1553">
        <v>2017</v>
      </c>
      <c r="B1553" t="s">
        <v>52</v>
      </c>
      <c r="C1553" t="s">
        <v>18</v>
      </c>
      <c r="D1553" s="1">
        <v>3901</v>
      </c>
      <c r="E1553" s="1">
        <v>106864</v>
      </c>
      <c r="F1553" s="2">
        <v>77289</v>
      </c>
    </row>
    <row r="1554" spans="1:6" x14ac:dyDescent="0.35">
      <c r="A1554">
        <v>2017</v>
      </c>
      <c r="B1554" t="s">
        <v>52</v>
      </c>
      <c r="C1554" t="s">
        <v>19</v>
      </c>
      <c r="D1554" s="1">
        <v>6850</v>
      </c>
      <c r="E1554" s="1">
        <v>244647</v>
      </c>
      <c r="F1554" s="2">
        <v>88132</v>
      </c>
    </row>
    <row r="1555" spans="1:6" x14ac:dyDescent="0.35">
      <c r="A1555">
        <v>2017</v>
      </c>
      <c r="B1555" t="s">
        <v>52</v>
      </c>
      <c r="C1555" t="s">
        <v>20</v>
      </c>
      <c r="D1555" s="1">
        <v>15721</v>
      </c>
      <c r="E1555" s="1">
        <v>615106</v>
      </c>
      <c r="F1555" s="2">
        <v>66395</v>
      </c>
    </row>
    <row r="1556" spans="1:6" x14ac:dyDescent="0.35">
      <c r="A1556">
        <v>2017</v>
      </c>
      <c r="B1556" t="s">
        <v>52</v>
      </c>
      <c r="C1556" t="s">
        <v>21</v>
      </c>
      <c r="D1556" s="1">
        <v>8369</v>
      </c>
      <c r="E1556" s="1">
        <v>319035</v>
      </c>
      <c r="F1556" s="2">
        <v>65734</v>
      </c>
    </row>
    <row r="1557" spans="1:6" x14ac:dyDescent="0.35">
      <c r="A1557">
        <v>2017</v>
      </c>
      <c r="B1557" t="s">
        <v>52</v>
      </c>
      <c r="C1557" t="s">
        <v>22</v>
      </c>
      <c r="D1557" s="1">
        <v>2441</v>
      </c>
      <c r="E1557" s="1">
        <v>144047</v>
      </c>
      <c r="F1557" s="2">
        <v>48199</v>
      </c>
    </row>
    <row r="1558" spans="1:6" x14ac:dyDescent="0.35">
      <c r="A1558">
        <v>2017</v>
      </c>
      <c r="B1558" t="s">
        <v>52</v>
      </c>
      <c r="C1558" t="s">
        <v>23</v>
      </c>
      <c r="D1558" s="1">
        <v>6636</v>
      </c>
      <c r="E1558" s="1">
        <v>265863</v>
      </c>
      <c r="F1558" s="2">
        <v>57139</v>
      </c>
    </row>
    <row r="1559" spans="1:6" x14ac:dyDescent="0.35">
      <c r="A1559">
        <v>2017</v>
      </c>
      <c r="B1559" t="s">
        <v>52</v>
      </c>
      <c r="C1559" t="s">
        <v>24</v>
      </c>
      <c r="D1559" s="1">
        <v>1572</v>
      </c>
      <c r="E1559" s="1">
        <v>19893</v>
      </c>
      <c r="F1559" s="2">
        <v>48758</v>
      </c>
    </row>
    <row r="1560" spans="1:6" x14ac:dyDescent="0.35">
      <c r="A1560">
        <v>2017</v>
      </c>
      <c r="B1560" t="s">
        <v>52</v>
      </c>
      <c r="C1560" t="s">
        <v>25</v>
      </c>
      <c r="D1560" s="1">
        <v>1977</v>
      </c>
      <c r="E1560" s="1">
        <v>98082</v>
      </c>
      <c r="F1560" s="2">
        <v>49568</v>
      </c>
    </row>
    <row r="1561" spans="1:6" x14ac:dyDescent="0.35">
      <c r="A1561">
        <v>2017</v>
      </c>
      <c r="B1561" t="s">
        <v>52</v>
      </c>
      <c r="C1561" t="s">
        <v>26</v>
      </c>
      <c r="D1561" s="1">
        <v>2043</v>
      </c>
      <c r="E1561" s="1">
        <v>47800</v>
      </c>
      <c r="F1561" s="2">
        <v>56486</v>
      </c>
    </row>
    <row r="1562" spans="1:6" x14ac:dyDescent="0.35">
      <c r="A1562">
        <v>2017</v>
      </c>
      <c r="B1562" t="s">
        <v>52</v>
      </c>
      <c r="C1562" t="s">
        <v>27</v>
      </c>
      <c r="D1562" s="1">
        <v>2011</v>
      </c>
      <c r="E1562" s="1">
        <v>68971</v>
      </c>
      <c r="F1562" s="2">
        <v>70482</v>
      </c>
    </row>
    <row r="1563" spans="1:6" x14ac:dyDescent="0.35">
      <c r="A1563">
        <v>2017</v>
      </c>
      <c r="B1563" t="s">
        <v>52</v>
      </c>
      <c r="C1563" t="s">
        <v>28</v>
      </c>
      <c r="D1563" s="1">
        <v>8962</v>
      </c>
      <c r="E1563" s="1">
        <v>242476</v>
      </c>
      <c r="F1563" s="2">
        <v>78813</v>
      </c>
    </row>
    <row r="1564" spans="1:6" x14ac:dyDescent="0.35">
      <c r="A1564">
        <v>2017</v>
      </c>
      <c r="B1564" t="s">
        <v>52</v>
      </c>
      <c r="C1564" t="s">
        <v>29</v>
      </c>
      <c r="D1564" s="1">
        <v>1724</v>
      </c>
      <c r="E1564" s="1">
        <v>26398</v>
      </c>
      <c r="F1564" s="2">
        <v>53328</v>
      </c>
    </row>
    <row r="1565" spans="1:6" x14ac:dyDescent="0.35">
      <c r="A1565">
        <v>2017</v>
      </c>
      <c r="B1565" t="s">
        <v>52</v>
      </c>
      <c r="C1565" t="s">
        <v>30</v>
      </c>
      <c r="D1565" s="1">
        <v>17319</v>
      </c>
      <c r="E1565" s="1">
        <v>444182</v>
      </c>
      <c r="F1565" s="2">
        <v>65899</v>
      </c>
    </row>
    <row r="1566" spans="1:6" x14ac:dyDescent="0.35">
      <c r="A1566">
        <v>2017</v>
      </c>
      <c r="B1566" t="s">
        <v>52</v>
      </c>
      <c r="C1566" t="s">
        <v>31</v>
      </c>
      <c r="D1566" s="1">
        <v>10287</v>
      </c>
      <c r="E1566" s="1">
        <v>467306</v>
      </c>
      <c r="F1566" s="2">
        <v>58368</v>
      </c>
    </row>
    <row r="1567" spans="1:6" x14ac:dyDescent="0.35">
      <c r="A1567">
        <v>2017</v>
      </c>
      <c r="B1567" t="s">
        <v>52</v>
      </c>
      <c r="C1567" t="s">
        <v>32</v>
      </c>
      <c r="D1567">
        <v>810</v>
      </c>
      <c r="E1567" s="1">
        <v>24680</v>
      </c>
      <c r="F1567" s="2">
        <v>52594</v>
      </c>
    </row>
    <row r="1568" spans="1:6" x14ac:dyDescent="0.35">
      <c r="A1568">
        <v>2017</v>
      </c>
      <c r="B1568" t="s">
        <v>52</v>
      </c>
      <c r="C1568" t="s">
        <v>33</v>
      </c>
      <c r="D1568" s="1">
        <v>15430</v>
      </c>
      <c r="E1568" s="1">
        <v>685942</v>
      </c>
      <c r="F1568" s="2">
        <v>60002</v>
      </c>
    </row>
    <row r="1569" spans="1:6" x14ac:dyDescent="0.35">
      <c r="A1569">
        <v>2017</v>
      </c>
      <c r="B1569" t="s">
        <v>52</v>
      </c>
      <c r="C1569" t="s">
        <v>34</v>
      </c>
      <c r="D1569" s="1">
        <v>4230</v>
      </c>
      <c r="E1569" s="1">
        <v>128122</v>
      </c>
      <c r="F1569" s="2">
        <v>55496</v>
      </c>
    </row>
    <row r="1570" spans="1:6" x14ac:dyDescent="0.35">
      <c r="A1570">
        <v>2017</v>
      </c>
      <c r="B1570" t="s">
        <v>52</v>
      </c>
      <c r="C1570" t="s">
        <v>35</v>
      </c>
      <c r="D1570" s="1">
        <v>6175</v>
      </c>
      <c r="E1570" s="1">
        <v>189318</v>
      </c>
      <c r="F1570" s="2">
        <v>68161</v>
      </c>
    </row>
    <row r="1571" spans="1:6" x14ac:dyDescent="0.35">
      <c r="A1571">
        <v>2017</v>
      </c>
      <c r="B1571" t="s">
        <v>52</v>
      </c>
      <c r="C1571" t="s">
        <v>36</v>
      </c>
      <c r="D1571" s="1">
        <v>14414</v>
      </c>
      <c r="E1571" s="1">
        <v>561774</v>
      </c>
      <c r="F1571" s="2">
        <v>61111</v>
      </c>
    </row>
    <row r="1572" spans="1:6" x14ac:dyDescent="0.35">
      <c r="A1572">
        <v>2017</v>
      </c>
      <c r="B1572" t="s">
        <v>52</v>
      </c>
      <c r="C1572" t="s">
        <v>37</v>
      </c>
      <c r="D1572" s="1">
        <v>1567</v>
      </c>
      <c r="E1572" s="1">
        <v>40341</v>
      </c>
      <c r="F1572" s="2">
        <v>57616</v>
      </c>
    </row>
    <row r="1573" spans="1:6" x14ac:dyDescent="0.35">
      <c r="A1573">
        <v>2017</v>
      </c>
      <c r="B1573" t="s">
        <v>52</v>
      </c>
      <c r="C1573" t="s">
        <v>38</v>
      </c>
      <c r="D1573" s="1">
        <v>5906</v>
      </c>
      <c r="E1573" s="1">
        <v>240456</v>
      </c>
      <c r="F1573" s="2">
        <v>58927</v>
      </c>
    </row>
    <row r="1574" spans="1:6" x14ac:dyDescent="0.35">
      <c r="A1574">
        <v>2017</v>
      </c>
      <c r="B1574" t="s">
        <v>52</v>
      </c>
      <c r="C1574" t="s">
        <v>39</v>
      </c>
      <c r="D1574" s="1">
        <v>1091</v>
      </c>
      <c r="E1574" s="1">
        <v>43081</v>
      </c>
      <c r="F1574" s="2">
        <v>47877</v>
      </c>
    </row>
    <row r="1575" spans="1:6" x14ac:dyDescent="0.35">
      <c r="A1575">
        <v>2017</v>
      </c>
      <c r="B1575" t="s">
        <v>52</v>
      </c>
      <c r="C1575" t="s">
        <v>40</v>
      </c>
      <c r="D1575" s="1">
        <v>6835</v>
      </c>
      <c r="E1575" s="1">
        <v>348417</v>
      </c>
      <c r="F1575" s="2">
        <v>59526</v>
      </c>
    </row>
    <row r="1576" spans="1:6" x14ac:dyDescent="0.35">
      <c r="A1576">
        <v>2017</v>
      </c>
      <c r="B1576" t="s">
        <v>52</v>
      </c>
      <c r="C1576" t="s">
        <v>41</v>
      </c>
      <c r="D1576" s="1">
        <v>24275</v>
      </c>
      <c r="E1576" s="1">
        <v>851513</v>
      </c>
      <c r="F1576" s="2">
        <v>75813</v>
      </c>
    </row>
    <row r="1577" spans="1:6" x14ac:dyDescent="0.35">
      <c r="A1577">
        <v>2017</v>
      </c>
      <c r="B1577" t="s">
        <v>52</v>
      </c>
      <c r="C1577" t="s">
        <v>42</v>
      </c>
      <c r="D1577" s="1">
        <v>4248</v>
      </c>
      <c r="E1577" s="1">
        <v>128365</v>
      </c>
      <c r="F1577" s="2">
        <v>56723</v>
      </c>
    </row>
    <row r="1578" spans="1:6" x14ac:dyDescent="0.35">
      <c r="A1578">
        <v>2017</v>
      </c>
      <c r="B1578" t="s">
        <v>52</v>
      </c>
      <c r="C1578" t="s">
        <v>43</v>
      </c>
      <c r="D1578" s="1">
        <v>1105</v>
      </c>
      <c r="E1578" s="1">
        <v>29550</v>
      </c>
      <c r="F1578" s="2">
        <v>58004</v>
      </c>
    </row>
    <row r="1579" spans="1:6" x14ac:dyDescent="0.35">
      <c r="A1579">
        <v>2017</v>
      </c>
      <c r="B1579" t="s">
        <v>52</v>
      </c>
      <c r="C1579" t="s">
        <v>44</v>
      </c>
      <c r="D1579" s="1">
        <v>6475</v>
      </c>
      <c r="E1579" s="1">
        <v>232927</v>
      </c>
      <c r="F1579" s="2">
        <v>57894</v>
      </c>
    </row>
    <row r="1580" spans="1:6" x14ac:dyDescent="0.35">
      <c r="A1580">
        <v>2017</v>
      </c>
      <c r="B1580" t="s">
        <v>52</v>
      </c>
      <c r="C1580" t="s">
        <v>45</v>
      </c>
      <c r="D1580" s="1">
        <v>7671</v>
      </c>
      <c r="E1580" s="1">
        <v>280368</v>
      </c>
      <c r="F1580" s="2">
        <v>76290</v>
      </c>
    </row>
    <row r="1581" spans="1:6" x14ac:dyDescent="0.35">
      <c r="A1581">
        <v>2017</v>
      </c>
      <c r="B1581" t="s">
        <v>52</v>
      </c>
      <c r="C1581" t="s">
        <v>46</v>
      </c>
      <c r="D1581" s="1">
        <v>1272</v>
      </c>
      <c r="E1581" s="1">
        <v>46575</v>
      </c>
      <c r="F1581" s="2">
        <v>58624</v>
      </c>
    </row>
    <row r="1582" spans="1:6" x14ac:dyDescent="0.35">
      <c r="A1582">
        <v>2017</v>
      </c>
      <c r="B1582" t="s">
        <v>52</v>
      </c>
      <c r="C1582" t="s">
        <v>47</v>
      </c>
      <c r="D1582" s="1">
        <v>9356</v>
      </c>
      <c r="E1582" s="1">
        <v>466595</v>
      </c>
      <c r="F1582" s="2">
        <v>57001</v>
      </c>
    </row>
    <row r="1583" spans="1:6" x14ac:dyDescent="0.35">
      <c r="A1583">
        <v>2017</v>
      </c>
      <c r="B1583" t="s">
        <v>52</v>
      </c>
      <c r="C1583" t="s">
        <v>48</v>
      </c>
      <c r="D1583">
        <v>598</v>
      </c>
      <c r="E1583" s="1">
        <v>9378</v>
      </c>
      <c r="F1583" s="2">
        <v>65834</v>
      </c>
    </row>
    <row r="1584" spans="1:6" x14ac:dyDescent="0.35">
      <c r="A1584">
        <v>2017</v>
      </c>
      <c r="B1584" t="s">
        <v>54</v>
      </c>
      <c r="C1584" t="s">
        <v>1</v>
      </c>
      <c r="D1584" s="1">
        <v>32410</v>
      </c>
      <c r="E1584" s="1">
        <v>375653</v>
      </c>
      <c r="F1584" s="2">
        <v>40518</v>
      </c>
    </row>
    <row r="1585" spans="1:6" x14ac:dyDescent="0.35">
      <c r="A1585">
        <v>2017</v>
      </c>
      <c r="B1585" t="s">
        <v>54</v>
      </c>
      <c r="C1585" t="s">
        <v>2</v>
      </c>
      <c r="D1585" s="1">
        <v>29489</v>
      </c>
      <c r="E1585" s="1">
        <v>518475</v>
      </c>
      <c r="F1585" s="2">
        <v>45126</v>
      </c>
    </row>
    <row r="1586" spans="1:6" x14ac:dyDescent="0.35">
      <c r="A1586">
        <v>2017</v>
      </c>
      <c r="B1586" t="s">
        <v>54</v>
      </c>
      <c r="C1586" t="s">
        <v>3</v>
      </c>
      <c r="D1586" s="1">
        <v>21486</v>
      </c>
      <c r="E1586" s="1">
        <v>247661</v>
      </c>
      <c r="F1586" s="2">
        <v>40275</v>
      </c>
    </row>
    <row r="1587" spans="1:6" x14ac:dyDescent="0.35">
      <c r="A1587">
        <v>2017</v>
      </c>
      <c r="B1587" t="s">
        <v>54</v>
      </c>
      <c r="C1587" t="s">
        <v>4</v>
      </c>
      <c r="D1587" s="1">
        <v>185826</v>
      </c>
      <c r="E1587" s="1">
        <v>3010983</v>
      </c>
      <c r="F1587" s="2">
        <v>51095</v>
      </c>
    </row>
    <row r="1588" spans="1:6" x14ac:dyDescent="0.35">
      <c r="A1588">
        <v>2017</v>
      </c>
      <c r="B1588" t="s">
        <v>54</v>
      </c>
      <c r="C1588" t="s">
        <v>5</v>
      </c>
      <c r="D1588" s="1">
        <v>35715</v>
      </c>
      <c r="E1588" s="1">
        <v>458174</v>
      </c>
      <c r="F1588" s="2">
        <v>48601</v>
      </c>
    </row>
    <row r="1589" spans="1:6" x14ac:dyDescent="0.35">
      <c r="A1589">
        <v>2017</v>
      </c>
      <c r="B1589" t="s">
        <v>54</v>
      </c>
      <c r="C1589" t="s">
        <v>6</v>
      </c>
      <c r="D1589" s="1">
        <v>25027</v>
      </c>
      <c r="E1589" s="1">
        <v>297198</v>
      </c>
      <c r="F1589" s="2">
        <v>50064</v>
      </c>
    </row>
    <row r="1590" spans="1:6" x14ac:dyDescent="0.35">
      <c r="A1590">
        <v>2017</v>
      </c>
      <c r="B1590" t="s">
        <v>54</v>
      </c>
      <c r="C1590" t="s">
        <v>7</v>
      </c>
      <c r="D1590" s="1">
        <v>6681</v>
      </c>
      <c r="E1590" s="1">
        <v>79724</v>
      </c>
      <c r="F1590" s="2">
        <v>39700</v>
      </c>
    </row>
    <row r="1591" spans="1:6" x14ac:dyDescent="0.35">
      <c r="A1591">
        <v>2017</v>
      </c>
      <c r="B1591" t="s">
        <v>54</v>
      </c>
      <c r="C1591" t="s">
        <v>8</v>
      </c>
      <c r="D1591" s="1">
        <v>139501</v>
      </c>
      <c r="E1591" s="1">
        <v>1739867</v>
      </c>
      <c r="F1591" s="2">
        <v>43229</v>
      </c>
    </row>
    <row r="1592" spans="1:6" x14ac:dyDescent="0.35">
      <c r="A1592">
        <v>2017</v>
      </c>
      <c r="B1592" t="s">
        <v>54</v>
      </c>
      <c r="C1592" t="s">
        <v>9</v>
      </c>
      <c r="D1592" s="1">
        <v>60382</v>
      </c>
      <c r="E1592" s="1">
        <v>930943</v>
      </c>
      <c r="F1592" s="2">
        <v>48763</v>
      </c>
    </row>
    <row r="1593" spans="1:6" x14ac:dyDescent="0.35">
      <c r="A1593">
        <v>2017</v>
      </c>
      <c r="B1593" t="s">
        <v>54</v>
      </c>
      <c r="C1593" t="s">
        <v>10</v>
      </c>
      <c r="D1593" s="1">
        <v>11706</v>
      </c>
      <c r="E1593" s="1">
        <v>136606</v>
      </c>
      <c r="F1593" s="2">
        <v>38856</v>
      </c>
    </row>
    <row r="1594" spans="1:6" x14ac:dyDescent="0.35">
      <c r="A1594">
        <v>2017</v>
      </c>
      <c r="B1594" t="s">
        <v>54</v>
      </c>
      <c r="C1594" t="s">
        <v>11</v>
      </c>
      <c r="D1594" s="1">
        <v>77273</v>
      </c>
      <c r="E1594" s="1">
        <v>1192805</v>
      </c>
      <c r="F1594" s="2">
        <v>50025</v>
      </c>
    </row>
    <row r="1595" spans="1:6" x14ac:dyDescent="0.35">
      <c r="A1595">
        <v>2017</v>
      </c>
      <c r="B1595" t="s">
        <v>54</v>
      </c>
      <c r="C1595" t="s">
        <v>12</v>
      </c>
      <c r="D1595" s="1">
        <v>40630</v>
      </c>
      <c r="E1595" s="1">
        <v>588381</v>
      </c>
      <c r="F1595" s="2">
        <v>40479</v>
      </c>
    </row>
    <row r="1596" spans="1:6" x14ac:dyDescent="0.35">
      <c r="A1596">
        <v>2017</v>
      </c>
      <c r="B1596" t="s">
        <v>54</v>
      </c>
      <c r="C1596" t="s">
        <v>13</v>
      </c>
      <c r="D1596" s="1">
        <v>23446</v>
      </c>
      <c r="E1596" s="1">
        <v>311763</v>
      </c>
      <c r="F1596" s="2">
        <v>39025</v>
      </c>
    </row>
    <row r="1597" spans="1:6" x14ac:dyDescent="0.35">
      <c r="A1597">
        <v>2017</v>
      </c>
      <c r="B1597" t="s">
        <v>54</v>
      </c>
      <c r="C1597" t="s">
        <v>14</v>
      </c>
      <c r="D1597" s="1">
        <v>20676</v>
      </c>
      <c r="E1597" s="1">
        <v>263529</v>
      </c>
      <c r="F1597" s="2">
        <v>40705</v>
      </c>
    </row>
    <row r="1598" spans="1:6" x14ac:dyDescent="0.35">
      <c r="A1598">
        <v>2017</v>
      </c>
      <c r="B1598" t="s">
        <v>54</v>
      </c>
      <c r="C1598" t="s">
        <v>15</v>
      </c>
      <c r="D1598" s="1">
        <v>27941</v>
      </c>
      <c r="E1598" s="1">
        <v>398217</v>
      </c>
      <c r="F1598" s="2">
        <v>41261</v>
      </c>
    </row>
    <row r="1599" spans="1:6" x14ac:dyDescent="0.35">
      <c r="A1599">
        <v>2017</v>
      </c>
      <c r="B1599" t="s">
        <v>54</v>
      </c>
      <c r="C1599" t="s">
        <v>16</v>
      </c>
      <c r="D1599" s="1">
        <v>30444</v>
      </c>
      <c r="E1599" s="1">
        <v>378830</v>
      </c>
      <c r="F1599" s="2">
        <v>40938</v>
      </c>
    </row>
    <row r="1600" spans="1:6" x14ac:dyDescent="0.35">
      <c r="A1600">
        <v>2017</v>
      </c>
      <c r="B1600" t="s">
        <v>54</v>
      </c>
      <c r="C1600" t="s">
        <v>17</v>
      </c>
      <c r="D1600" s="1">
        <v>11060</v>
      </c>
      <c r="E1600" s="1">
        <v>119329</v>
      </c>
      <c r="F1600" s="2">
        <v>36287</v>
      </c>
    </row>
    <row r="1601" spans="1:6" x14ac:dyDescent="0.35">
      <c r="A1601">
        <v>2017</v>
      </c>
      <c r="B1601" t="s">
        <v>54</v>
      </c>
      <c r="C1601" t="s">
        <v>18</v>
      </c>
      <c r="D1601" s="1">
        <v>33064</v>
      </c>
      <c r="E1601" s="1">
        <v>462131</v>
      </c>
      <c r="F1601" s="2">
        <v>45367</v>
      </c>
    </row>
    <row r="1602" spans="1:6" x14ac:dyDescent="0.35">
      <c r="A1602">
        <v>2017</v>
      </c>
      <c r="B1602" t="s">
        <v>54</v>
      </c>
      <c r="C1602" t="s">
        <v>19</v>
      </c>
      <c r="D1602" s="1">
        <v>42906</v>
      </c>
      <c r="E1602" s="1">
        <v>577319</v>
      </c>
      <c r="F1602" s="2">
        <v>51500</v>
      </c>
    </row>
    <row r="1603" spans="1:6" x14ac:dyDescent="0.35">
      <c r="A1603">
        <v>2017</v>
      </c>
      <c r="B1603" t="s">
        <v>54</v>
      </c>
      <c r="C1603" t="s">
        <v>20</v>
      </c>
      <c r="D1603" s="1">
        <v>52149</v>
      </c>
      <c r="E1603" s="1">
        <v>784393</v>
      </c>
      <c r="F1603" s="2">
        <v>45628</v>
      </c>
    </row>
    <row r="1604" spans="1:6" x14ac:dyDescent="0.35">
      <c r="A1604">
        <v>2017</v>
      </c>
      <c r="B1604" t="s">
        <v>54</v>
      </c>
      <c r="C1604" t="s">
        <v>21</v>
      </c>
      <c r="D1604" s="1">
        <v>36334</v>
      </c>
      <c r="E1604" s="1">
        <v>531926</v>
      </c>
      <c r="F1604" s="2">
        <v>48273</v>
      </c>
    </row>
    <row r="1605" spans="1:6" x14ac:dyDescent="0.35">
      <c r="A1605">
        <v>2017</v>
      </c>
      <c r="B1605" t="s">
        <v>54</v>
      </c>
      <c r="C1605" t="s">
        <v>22</v>
      </c>
      <c r="D1605" s="1">
        <v>19589</v>
      </c>
      <c r="E1605" s="1">
        <v>229775</v>
      </c>
      <c r="F1605" s="2">
        <v>35324</v>
      </c>
    </row>
    <row r="1606" spans="1:6" x14ac:dyDescent="0.35">
      <c r="A1606">
        <v>2017</v>
      </c>
      <c r="B1606" t="s">
        <v>54</v>
      </c>
      <c r="C1606" t="s">
        <v>23</v>
      </c>
      <c r="D1606" s="1">
        <v>40324</v>
      </c>
      <c r="E1606" s="1">
        <v>538185</v>
      </c>
      <c r="F1606" s="2">
        <v>41095</v>
      </c>
    </row>
    <row r="1607" spans="1:6" x14ac:dyDescent="0.35">
      <c r="A1607">
        <v>2017</v>
      </c>
      <c r="B1607" t="s">
        <v>54</v>
      </c>
      <c r="C1607" t="s">
        <v>24</v>
      </c>
      <c r="D1607" s="1">
        <v>9270</v>
      </c>
      <c r="E1607" s="1">
        <v>91194</v>
      </c>
      <c r="F1607" s="2">
        <v>38067</v>
      </c>
    </row>
    <row r="1608" spans="1:6" x14ac:dyDescent="0.35">
      <c r="A1608">
        <v>2017</v>
      </c>
      <c r="B1608" t="s">
        <v>54</v>
      </c>
      <c r="C1608" t="s">
        <v>25</v>
      </c>
      <c r="D1608" s="1">
        <v>15024</v>
      </c>
      <c r="E1608" s="1">
        <v>190930</v>
      </c>
      <c r="F1608" s="2">
        <v>38493</v>
      </c>
    </row>
    <row r="1609" spans="1:6" x14ac:dyDescent="0.35">
      <c r="A1609">
        <v>2017</v>
      </c>
      <c r="B1609" t="s">
        <v>54</v>
      </c>
      <c r="C1609" t="s">
        <v>26</v>
      </c>
      <c r="D1609" s="1">
        <v>15910</v>
      </c>
      <c r="E1609" s="1">
        <v>247973</v>
      </c>
      <c r="F1609" s="2">
        <v>42847</v>
      </c>
    </row>
    <row r="1610" spans="1:6" x14ac:dyDescent="0.35">
      <c r="A1610">
        <v>2017</v>
      </c>
      <c r="B1610" t="s">
        <v>54</v>
      </c>
      <c r="C1610" t="s">
        <v>27</v>
      </c>
      <c r="D1610" s="1">
        <v>12612</v>
      </c>
      <c r="E1610" s="1">
        <v>139876</v>
      </c>
      <c r="F1610" s="2">
        <v>46101</v>
      </c>
    </row>
    <row r="1611" spans="1:6" x14ac:dyDescent="0.35">
      <c r="A1611">
        <v>2017</v>
      </c>
      <c r="B1611" t="s">
        <v>54</v>
      </c>
      <c r="C1611" t="s">
        <v>28</v>
      </c>
      <c r="D1611" s="1">
        <v>53977</v>
      </c>
      <c r="E1611" s="1">
        <v>872180</v>
      </c>
      <c r="F1611" s="2">
        <v>52631</v>
      </c>
    </row>
    <row r="1612" spans="1:6" x14ac:dyDescent="0.35">
      <c r="A1612">
        <v>2017</v>
      </c>
      <c r="B1612" t="s">
        <v>54</v>
      </c>
      <c r="C1612" t="s">
        <v>29</v>
      </c>
      <c r="D1612" s="1">
        <v>10538</v>
      </c>
      <c r="E1612" s="1">
        <v>134696</v>
      </c>
      <c r="F1612" s="2">
        <v>36519</v>
      </c>
    </row>
    <row r="1613" spans="1:6" x14ac:dyDescent="0.35">
      <c r="A1613">
        <v>2017</v>
      </c>
      <c r="B1613" t="s">
        <v>54</v>
      </c>
      <c r="C1613" t="s">
        <v>30</v>
      </c>
      <c r="D1613" s="1">
        <v>126549</v>
      </c>
      <c r="E1613" s="1">
        <v>1562385</v>
      </c>
      <c r="F1613" s="2">
        <v>50389</v>
      </c>
    </row>
    <row r="1614" spans="1:6" x14ac:dyDescent="0.35">
      <c r="A1614">
        <v>2017</v>
      </c>
      <c r="B1614" t="s">
        <v>54</v>
      </c>
      <c r="C1614" t="s">
        <v>31</v>
      </c>
      <c r="D1614" s="1">
        <v>61042</v>
      </c>
      <c r="E1614" s="1">
        <v>824989</v>
      </c>
      <c r="F1614" s="2">
        <v>41845</v>
      </c>
    </row>
    <row r="1615" spans="1:6" x14ac:dyDescent="0.35">
      <c r="A1615">
        <v>2017</v>
      </c>
      <c r="B1615" t="s">
        <v>54</v>
      </c>
      <c r="C1615" t="s">
        <v>32</v>
      </c>
      <c r="D1615" s="1">
        <v>7819</v>
      </c>
      <c r="E1615" s="1">
        <v>92052</v>
      </c>
      <c r="F1615" s="2">
        <v>47910</v>
      </c>
    </row>
    <row r="1616" spans="1:6" x14ac:dyDescent="0.35">
      <c r="A1616">
        <v>2017</v>
      </c>
      <c r="B1616" t="s">
        <v>54</v>
      </c>
      <c r="C1616" t="s">
        <v>33</v>
      </c>
      <c r="D1616" s="1">
        <v>68763</v>
      </c>
      <c r="E1616" s="1">
        <v>1018161</v>
      </c>
      <c r="F1616" s="2">
        <v>42564</v>
      </c>
    </row>
    <row r="1617" spans="1:6" x14ac:dyDescent="0.35">
      <c r="A1617">
        <v>2017</v>
      </c>
      <c r="B1617" t="s">
        <v>54</v>
      </c>
      <c r="C1617" t="s">
        <v>34</v>
      </c>
      <c r="D1617" s="1">
        <v>23838</v>
      </c>
      <c r="E1617" s="1">
        <v>301165</v>
      </c>
      <c r="F1617" s="2">
        <v>41040</v>
      </c>
    </row>
    <row r="1618" spans="1:6" x14ac:dyDescent="0.35">
      <c r="A1618">
        <v>2017</v>
      </c>
      <c r="B1618" t="s">
        <v>54</v>
      </c>
      <c r="C1618" t="s">
        <v>35</v>
      </c>
      <c r="D1618" s="1">
        <v>26684</v>
      </c>
      <c r="E1618" s="1">
        <v>347515</v>
      </c>
      <c r="F1618" s="2">
        <v>42870</v>
      </c>
    </row>
    <row r="1619" spans="1:6" x14ac:dyDescent="0.35">
      <c r="A1619">
        <v>2017</v>
      </c>
      <c r="B1619" t="s">
        <v>54</v>
      </c>
      <c r="C1619" t="s">
        <v>36</v>
      </c>
      <c r="D1619" s="1">
        <v>75374</v>
      </c>
      <c r="E1619" s="1">
        <v>1115565</v>
      </c>
      <c r="F1619" s="2">
        <v>43972</v>
      </c>
    </row>
    <row r="1620" spans="1:6" x14ac:dyDescent="0.35">
      <c r="A1620">
        <v>2017</v>
      </c>
      <c r="B1620" t="s">
        <v>54</v>
      </c>
      <c r="C1620" t="s">
        <v>37</v>
      </c>
      <c r="D1620" s="1">
        <v>7674</v>
      </c>
      <c r="E1620" s="1">
        <v>76263</v>
      </c>
      <c r="F1620" s="2">
        <v>42503</v>
      </c>
    </row>
    <row r="1621" spans="1:6" x14ac:dyDescent="0.35">
      <c r="A1621">
        <v>2017</v>
      </c>
      <c r="B1621" t="s">
        <v>54</v>
      </c>
      <c r="C1621" t="s">
        <v>38</v>
      </c>
      <c r="D1621" s="1">
        <v>29784</v>
      </c>
      <c r="E1621" s="1">
        <v>395329</v>
      </c>
      <c r="F1621" s="2">
        <v>38973</v>
      </c>
    </row>
    <row r="1622" spans="1:6" x14ac:dyDescent="0.35">
      <c r="A1622">
        <v>2017</v>
      </c>
      <c r="B1622" t="s">
        <v>54</v>
      </c>
      <c r="C1622" t="s">
        <v>39</v>
      </c>
      <c r="D1622" s="1">
        <v>8036</v>
      </c>
      <c r="E1622" s="1">
        <v>86427</v>
      </c>
      <c r="F1622" s="2">
        <v>38278</v>
      </c>
    </row>
    <row r="1623" spans="1:6" x14ac:dyDescent="0.35">
      <c r="A1623">
        <v>2017</v>
      </c>
      <c r="B1623" t="s">
        <v>54</v>
      </c>
      <c r="C1623" t="s">
        <v>40</v>
      </c>
      <c r="D1623" s="1">
        <v>39250</v>
      </c>
      <c r="E1623" s="1">
        <v>618046</v>
      </c>
      <c r="F1623" s="2">
        <v>44773</v>
      </c>
    </row>
    <row r="1624" spans="1:6" x14ac:dyDescent="0.35">
      <c r="A1624">
        <v>2017</v>
      </c>
      <c r="B1624" t="s">
        <v>54</v>
      </c>
      <c r="C1624" t="s">
        <v>41</v>
      </c>
      <c r="D1624" s="1">
        <v>145842</v>
      </c>
      <c r="E1624" s="1">
        <v>2432880</v>
      </c>
      <c r="F1624" s="2">
        <v>50316</v>
      </c>
    </row>
    <row r="1625" spans="1:6" x14ac:dyDescent="0.35">
      <c r="A1625">
        <v>2017</v>
      </c>
      <c r="B1625" t="s">
        <v>54</v>
      </c>
      <c r="C1625" t="s">
        <v>42</v>
      </c>
      <c r="D1625" s="1">
        <v>19048</v>
      </c>
      <c r="E1625" s="1">
        <v>276552</v>
      </c>
      <c r="F1625" s="2">
        <v>42378</v>
      </c>
    </row>
    <row r="1626" spans="1:6" x14ac:dyDescent="0.35">
      <c r="A1626">
        <v>2017</v>
      </c>
      <c r="B1626" t="s">
        <v>54</v>
      </c>
      <c r="C1626" t="s">
        <v>43</v>
      </c>
      <c r="D1626" s="1">
        <v>5138</v>
      </c>
      <c r="E1626" s="1">
        <v>55012</v>
      </c>
      <c r="F1626" s="2">
        <v>38650</v>
      </c>
    </row>
    <row r="1627" spans="1:6" x14ac:dyDescent="0.35">
      <c r="A1627">
        <v>2017</v>
      </c>
      <c r="B1627" t="s">
        <v>54</v>
      </c>
      <c r="C1627" t="s">
        <v>44</v>
      </c>
      <c r="D1627" s="1">
        <v>42996</v>
      </c>
      <c r="E1627" s="1">
        <v>652711</v>
      </c>
      <c r="F1627" s="2">
        <v>42291</v>
      </c>
    </row>
    <row r="1628" spans="1:6" x14ac:dyDescent="0.35">
      <c r="A1628">
        <v>2017</v>
      </c>
      <c r="B1628" t="s">
        <v>54</v>
      </c>
      <c r="C1628" t="s">
        <v>45</v>
      </c>
      <c r="D1628" s="1">
        <v>39715</v>
      </c>
      <c r="E1628" s="1">
        <v>610599</v>
      </c>
      <c r="F1628" s="2">
        <v>58924</v>
      </c>
    </row>
    <row r="1629" spans="1:6" x14ac:dyDescent="0.35">
      <c r="A1629">
        <v>2017</v>
      </c>
      <c r="B1629" t="s">
        <v>54</v>
      </c>
      <c r="C1629" t="s">
        <v>46</v>
      </c>
      <c r="D1629" s="1">
        <v>10925</v>
      </c>
      <c r="E1629" s="1">
        <v>129300</v>
      </c>
      <c r="F1629" s="2">
        <v>37489</v>
      </c>
    </row>
    <row r="1630" spans="1:6" x14ac:dyDescent="0.35">
      <c r="A1630">
        <v>2017</v>
      </c>
      <c r="B1630" t="s">
        <v>54</v>
      </c>
      <c r="C1630" t="s">
        <v>47</v>
      </c>
      <c r="D1630" s="1">
        <v>35433</v>
      </c>
      <c r="E1630" s="1">
        <v>539603</v>
      </c>
      <c r="F1630" s="2">
        <v>39831</v>
      </c>
    </row>
    <row r="1631" spans="1:6" x14ac:dyDescent="0.35">
      <c r="A1631">
        <v>2017</v>
      </c>
      <c r="B1631" t="s">
        <v>54</v>
      </c>
      <c r="C1631" t="s">
        <v>48</v>
      </c>
      <c r="D1631" s="1">
        <v>4822</v>
      </c>
      <c r="E1631" s="1">
        <v>49799</v>
      </c>
      <c r="F1631" s="2">
        <v>40999</v>
      </c>
    </row>
    <row r="1632" spans="1:6" x14ac:dyDescent="0.35">
      <c r="A1632">
        <v>2017</v>
      </c>
      <c r="B1632" t="s">
        <v>53</v>
      </c>
      <c r="C1632" t="s">
        <v>1</v>
      </c>
      <c r="D1632" s="1">
        <v>1969</v>
      </c>
      <c r="E1632" s="1">
        <v>20807</v>
      </c>
      <c r="F1632" s="2">
        <v>58932</v>
      </c>
    </row>
    <row r="1633" spans="1:6" x14ac:dyDescent="0.35">
      <c r="A1633">
        <v>2017</v>
      </c>
      <c r="B1633" t="s">
        <v>53</v>
      </c>
      <c r="C1633" t="s">
        <v>2</v>
      </c>
      <c r="D1633" s="1">
        <v>2461</v>
      </c>
      <c r="E1633" s="1">
        <v>44962</v>
      </c>
      <c r="F1633" s="2">
        <v>71171</v>
      </c>
    </row>
    <row r="1634" spans="1:6" x14ac:dyDescent="0.35">
      <c r="A1634">
        <v>2017</v>
      </c>
      <c r="B1634" t="s">
        <v>53</v>
      </c>
      <c r="C1634" t="s">
        <v>3</v>
      </c>
      <c r="D1634" s="1">
        <v>1123</v>
      </c>
      <c r="E1634" s="1">
        <v>12766</v>
      </c>
      <c r="F1634" s="2">
        <v>56682</v>
      </c>
    </row>
    <row r="1635" spans="1:6" x14ac:dyDescent="0.35">
      <c r="A1635">
        <v>2017</v>
      </c>
      <c r="B1635" t="s">
        <v>53</v>
      </c>
      <c r="C1635" t="s">
        <v>4</v>
      </c>
      <c r="D1635" s="1">
        <v>22519</v>
      </c>
      <c r="E1635" s="1">
        <v>513029</v>
      </c>
      <c r="F1635" s="2">
        <v>172309</v>
      </c>
    </row>
    <row r="1636" spans="1:6" x14ac:dyDescent="0.35">
      <c r="A1636">
        <v>2017</v>
      </c>
      <c r="B1636" t="s">
        <v>53</v>
      </c>
      <c r="C1636" t="s">
        <v>5</v>
      </c>
      <c r="D1636" s="1">
        <v>3891</v>
      </c>
      <c r="E1636" s="1">
        <v>71641</v>
      </c>
      <c r="F1636" s="2">
        <v>100781</v>
      </c>
    </row>
    <row r="1637" spans="1:6" x14ac:dyDescent="0.35">
      <c r="A1637">
        <v>2017</v>
      </c>
      <c r="B1637" t="s">
        <v>53</v>
      </c>
      <c r="C1637" t="s">
        <v>6</v>
      </c>
      <c r="D1637" s="1">
        <v>2146</v>
      </c>
      <c r="E1637" s="1">
        <v>31542</v>
      </c>
      <c r="F1637" s="2">
        <v>103094</v>
      </c>
    </row>
    <row r="1638" spans="1:6" x14ac:dyDescent="0.35">
      <c r="A1638">
        <v>2017</v>
      </c>
      <c r="B1638" t="s">
        <v>53</v>
      </c>
      <c r="C1638" t="s">
        <v>7</v>
      </c>
      <c r="D1638">
        <v>409</v>
      </c>
      <c r="E1638" s="1">
        <v>4560</v>
      </c>
      <c r="F1638" s="2">
        <v>64686</v>
      </c>
    </row>
    <row r="1639" spans="1:6" x14ac:dyDescent="0.35">
      <c r="A1639">
        <v>2017</v>
      </c>
      <c r="B1639" t="s">
        <v>53</v>
      </c>
      <c r="C1639" t="s">
        <v>8</v>
      </c>
      <c r="D1639" s="1">
        <v>10983</v>
      </c>
      <c r="E1639" s="1">
        <v>138039</v>
      </c>
      <c r="F1639" s="2">
        <v>80305</v>
      </c>
    </row>
    <row r="1640" spans="1:6" x14ac:dyDescent="0.35">
      <c r="A1640">
        <v>2017</v>
      </c>
      <c r="B1640" t="s">
        <v>53</v>
      </c>
      <c r="C1640" t="s">
        <v>9</v>
      </c>
      <c r="D1640" s="1">
        <v>4911</v>
      </c>
      <c r="E1640" s="1">
        <v>116074</v>
      </c>
      <c r="F1640" s="2">
        <v>96306</v>
      </c>
    </row>
    <row r="1641" spans="1:6" x14ac:dyDescent="0.35">
      <c r="A1641">
        <v>2017</v>
      </c>
      <c r="B1641" t="s">
        <v>53</v>
      </c>
      <c r="C1641" t="s">
        <v>10</v>
      </c>
      <c r="D1641" s="1">
        <v>1175</v>
      </c>
      <c r="E1641" s="1">
        <v>8923</v>
      </c>
      <c r="F1641" s="2">
        <v>51032</v>
      </c>
    </row>
    <row r="1642" spans="1:6" x14ac:dyDescent="0.35">
      <c r="A1642">
        <v>2017</v>
      </c>
      <c r="B1642" t="s">
        <v>53</v>
      </c>
      <c r="C1642" t="s">
        <v>11</v>
      </c>
      <c r="D1642" s="1">
        <v>6534</v>
      </c>
      <c r="E1642" s="1">
        <v>96181</v>
      </c>
      <c r="F1642" s="2">
        <v>85328</v>
      </c>
    </row>
    <row r="1643" spans="1:6" x14ac:dyDescent="0.35">
      <c r="A1643">
        <v>2017</v>
      </c>
      <c r="B1643" t="s">
        <v>53</v>
      </c>
      <c r="C1643" t="s">
        <v>12</v>
      </c>
      <c r="D1643" s="1">
        <v>2019</v>
      </c>
      <c r="E1643" s="1">
        <v>31465</v>
      </c>
      <c r="F1643" s="2">
        <v>59391</v>
      </c>
    </row>
    <row r="1644" spans="1:6" x14ac:dyDescent="0.35">
      <c r="A1644">
        <v>2017</v>
      </c>
      <c r="B1644" t="s">
        <v>53</v>
      </c>
      <c r="C1644" t="s">
        <v>13</v>
      </c>
      <c r="D1644" s="1">
        <v>1698</v>
      </c>
      <c r="E1644" s="1">
        <v>21891</v>
      </c>
      <c r="F1644" s="2">
        <v>55957</v>
      </c>
    </row>
    <row r="1645" spans="1:6" x14ac:dyDescent="0.35">
      <c r="A1645">
        <v>2017</v>
      </c>
      <c r="B1645" t="s">
        <v>53</v>
      </c>
      <c r="C1645" t="s">
        <v>14</v>
      </c>
      <c r="D1645" s="1">
        <v>1260</v>
      </c>
      <c r="E1645" s="1">
        <v>19279</v>
      </c>
      <c r="F1645" s="2">
        <v>61084</v>
      </c>
    </row>
    <row r="1646" spans="1:6" x14ac:dyDescent="0.35">
      <c r="A1646">
        <v>2017</v>
      </c>
      <c r="B1646" t="s">
        <v>53</v>
      </c>
      <c r="C1646" t="s">
        <v>15</v>
      </c>
      <c r="D1646" s="1">
        <v>1697</v>
      </c>
      <c r="E1646" s="1">
        <v>22698</v>
      </c>
      <c r="F1646" s="2">
        <v>54857</v>
      </c>
    </row>
    <row r="1647" spans="1:6" x14ac:dyDescent="0.35">
      <c r="A1647">
        <v>2017</v>
      </c>
      <c r="B1647" t="s">
        <v>53</v>
      </c>
      <c r="C1647" t="s">
        <v>16</v>
      </c>
      <c r="D1647" s="1">
        <v>1650</v>
      </c>
      <c r="E1647" s="1">
        <v>22941</v>
      </c>
      <c r="F1647" s="2">
        <v>55038</v>
      </c>
    </row>
    <row r="1648" spans="1:6" x14ac:dyDescent="0.35">
      <c r="A1648">
        <v>2017</v>
      </c>
      <c r="B1648" t="s">
        <v>53</v>
      </c>
      <c r="C1648" t="s">
        <v>17</v>
      </c>
      <c r="D1648">
        <v>843</v>
      </c>
      <c r="E1648" s="1">
        <v>7340</v>
      </c>
      <c r="F1648" s="2">
        <v>52561</v>
      </c>
    </row>
    <row r="1649" spans="1:6" x14ac:dyDescent="0.35">
      <c r="A1649">
        <v>2017</v>
      </c>
      <c r="B1649" t="s">
        <v>53</v>
      </c>
      <c r="C1649" t="s">
        <v>18</v>
      </c>
      <c r="D1649" s="1">
        <v>2719</v>
      </c>
      <c r="E1649" s="1">
        <v>37583</v>
      </c>
      <c r="F1649" s="2">
        <v>88009</v>
      </c>
    </row>
    <row r="1650" spans="1:6" x14ac:dyDescent="0.35">
      <c r="A1650">
        <v>2017</v>
      </c>
      <c r="B1650" t="s">
        <v>53</v>
      </c>
      <c r="C1650" t="s">
        <v>19</v>
      </c>
      <c r="D1650" s="1">
        <v>5143</v>
      </c>
      <c r="E1650" s="1">
        <v>91861</v>
      </c>
      <c r="F1650" s="2">
        <v>114166</v>
      </c>
    </row>
    <row r="1651" spans="1:6" x14ac:dyDescent="0.35">
      <c r="A1651">
        <v>2017</v>
      </c>
      <c r="B1651" t="s">
        <v>53</v>
      </c>
      <c r="C1651" t="s">
        <v>20</v>
      </c>
      <c r="D1651" s="1">
        <v>5934</v>
      </c>
      <c r="E1651" s="1">
        <v>56524</v>
      </c>
      <c r="F1651" s="2">
        <v>70884</v>
      </c>
    </row>
    <row r="1652" spans="1:6" x14ac:dyDescent="0.35">
      <c r="A1652">
        <v>2017</v>
      </c>
      <c r="B1652" t="s">
        <v>53</v>
      </c>
      <c r="C1652" t="s">
        <v>21</v>
      </c>
      <c r="D1652" s="1">
        <v>3663</v>
      </c>
      <c r="E1652" s="1">
        <v>50310</v>
      </c>
      <c r="F1652" s="2">
        <v>75459</v>
      </c>
    </row>
    <row r="1653" spans="1:6" x14ac:dyDescent="0.35">
      <c r="A1653">
        <v>2017</v>
      </c>
      <c r="B1653" t="s">
        <v>53</v>
      </c>
      <c r="C1653" t="s">
        <v>22</v>
      </c>
      <c r="D1653">
        <v>962</v>
      </c>
      <c r="E1653" s="1">
        <v>11593</v>
      </c>
      <c r="F1653" s="2">
        <v>48002</v>
      </c>
    </row>
    <row r="1654" spans="1:6" x14ac:dyDescent="0.35">
      <c r="A1654">
        <v>2017</v>
      </c>
      <c r="B1654" t="s">
        <v>53</v>
      </c>
      <c r="C1654" t="s">
        <v>23</v>
      </c>
      <c r="D1654" s="1">
        <v>3051</v>
      </c>
      <c r="E1654" s="1">
        <v>48249</v>
      </c>
      <c r="F1654" s="2">
        <v>73665</v>
      </c>
    </row>
    <row r="1655" spans="1:6" x14ac:dyDescent="0.35">
      <c r="A1655">
        <v>2017</v>
      </c>
      <c r="B1655" t="s">
        <v>53</v>
      </c>
      <c r="C1655" t="s">
        <v>24</v>
      </c>
      <c r="D1655">
        <v>759</v>
      </c>
      <c r="E1655" s="1">
        <v>6394</v>
      </c>
      <c r="F1655" s="2">
        <v>51903</v>
      </c>
    </row>
    <row r="1656" spans="1:6" x14ac:dyDescent="0.35">
      <c r="A1656">
        <v>2017</v>
      </c>
      <c r="B1656" t="s">
        <v>53</v>
      </c>
      <c r="C1656" t="s">
        <v>25</v>
      </c>
      <c r="D1656">
        <v>964</v>
      </c>
      <c r="E1656" s="1">
        <v>18204</v>
      </c>
      <c r="F1656" s="2">
        <v>61365</v>
      </c>
    </row>
    <row r="1657" spans="1:6" x14ac:dyDescent="0.35">
      <c r="A1657">
        <v>2017</v>
      </c>
      <c r="B1657" t="s">
        <v>53</v>
      </c>
      <c r="C1657" t="s">
        <v>26</v>
      </c>
      <c r="D1657" s="1">
        <v>1440</v>
      </c>
      <c r="E1657" s="1">
        <v>14735</v>
      </c>
      <c r="F1657" s="2">
        <v>65866</v>
      </c>
    </row>
    <row r="1658" spans="1:6" x14ac:dyDescent="0.35">
      <c r="A1658">
        <v>2017</v>
      </c>
      <c r="B1658" t="s">
        <v>53</v>
      </c>
      <c r="C1658" t="s">
        <v>27</v>
      </c>
      <c r="D1658">
        <v>843</v>
      </c>
      <c r="E1658" s="1">
        <v>12554</v>
      </c>
      <c r="F1658" s="2">
        <v>88119</v>
      </c>
    </row>
    <row r="1659" spans="1:6" x14ac:dyDescent="0.35">
      <c r="A1659">
        <v>2017</v>
      </c>
      <c r="B1659" t="s">
        <v>53</v>
      </c>
      <c r="C1659" t="s">
        <v>28</v>
      </c>
      <c r="D1659" s="1">
        <v>3595</v>
      </c>
      <c r="E1659" s="1">
        <v>70379</v>
      </c>
      <c r="F1659" s="2">
        <v>108638</v>
      </c>
    </row>
    <row r="1660" spans="1:6" x14ac:dyDescent="0.35">
      <c r="A1660">
        <v>2017</v>
      </c>
      <c r="B1660" t="s">
        <v>53</v>
      </c>
      <c r="C1660" t="s">
        <v>29</v>
      </c>
      <c r="D1660">
        <v>929</v>
      </c>
      <c r="E1660" s="1">
        <v>12398</v>
      </c>
      <c r="F1660" s="2">
        <v>51009</v>
      </c>
    </row>
    <row r="1661" spans="1:6" x14ac:dyDescent="0.35">
      <c r="A1661">
        <v>2017</v>
      </c>
      <c r="B1661" t="s">
        <v>53</v>
      </c>
      <c r="C1661" t="s">
        <v>30</v>
      </c>
      <c r="D1661" s="1">
        <v>12397</v>
      </c>
      <c r="E1661" s="1">
        <v>269233</v>
      </c>
      <c r="F1661" s="2">
        <v>119508</v>
      </c>
    </row>
    <row r="1662" spans="1:6" x14ac:dyDescent="0.35">
      <c r="A1662">
        <v>2017</v>
      </c>
      <c r="B1662" t="s">
        <v>53</v>
      </c>
      <c r="C1662" t="s">
        <v>31</v>
      </c>
      <c r="D1662" s="1">
        <v>5042</v>
      </c>
      <c r="E1662" s="1">
        <v>78826</v>
      </c>
      <c r="F1662" s="2">
        <v>80496</v>
      </c>
    </row>
    <row r="1663" spans="1:6" x14ac:dyDescent="0.35">
      <c r="A1663">
        <v>2017</v>
      </c>
      <c r="B1663" t="s">
        <v>53</v>
      </c>
      <c r="C1663" t="s">
        <v>32</v>
      </c>
      <c r="D1663">
        <v>396</v>
      </c>
      <c r="E1663" s="1">
        <v>6502</v>
      </c>
      <c r="F1663" s="2">
        <v>65114</v>
      </c>
    </row>
    <row r="1664" spans="1:6" x14ac:dyDescent="0.35">
      <c r="A1664">
        <v>2017</v>
      </c>
      <c r="B1664" t="s">
        <v>53</v>
      </c>
      <c r="C1664" t="s">
        <v>33</v>
      </c>
      <c r="D1664" s="1">
        <v>4456</v>
      </c>
      <c r="E1664" s="1">
        <v>71562</v>
      </c>
      <c r="F1664" s="2">
        <v>67912</v>
      </c>
    </row>
    <row r="1665" spans="1:6" x14ac:dyDescent="0.35">
      <c r="A1665">
        <v>2017</v>
      </c>
      <c r="B1665" t="s">
        <v>53</v>
      </c>
      <c r="C1665" t="s">
        <v>34</v>
      </c>
      <c r="D1665" s="1">
        <v>1491</v>
      </c>
      <c r="E1665" s="1">
        <v>20417</v>
      </c>
      <c r="F1665" s="2">
        <v>57922</v>
      </c>
    </row>
    <row r="1666" spans="1:6" x14ac:dyDescent="0.35">
      <c r="A1666">
        <v>2017</v>
      </c>
      <c r="B1666" t="s">
        <v>53</v>
      </c>
      <c r="C1666" t="s">
        <v>35</v>
      </c>
      <c r="D1666" s="1">
        <v>3521</v>
      </c>
      <c r="E1666" s="1">
        <v>34177</v>
      </c>
      <c r="F1666" s="2">
        <v>80210</v>
      </c>
    </row>
    <row r="1667" spans="1:6" x14ac:dyDescent="0.35">
      <c r="A1667">
        <v>2017</v>
      </c>
      <c r="B1667" t="s">
        <v>53</v>
      </c>
      <c r="C1667" t="s">
        <v>36</v>
      </c>
      <c r="D1667" s="1">
        <v>4664</v>
      </c>
      <c r="E1667" s="1">
        <v>83352</v>
      </c>
      <c r="F1667" s="2">
        <v>78987</v>
      </c>
    </row>
    <row r="1668" spans="1:6" x14ac:dyDescent="0.35">
      <c r="A1668">
        <v>2017</v>
      </c>
      <c r="B1668" t="s">
        <v>53</v>
      </c>
      <c r="C1668" t="s">
        <v>37</v>
      </c>
      <c r="D1668">
        <v>745</v>
      </c>
      <c r="E1668" s="1">
        <v>6125</v>
      </c>
      <c r="F1668" s="2">
        <v>70660</v>
      </c>
    </row>
    <row r="1669" spans="1:6" x14ac:dyDescent="0.35">
      <c r="A1669">
        <v>2017</v>
      </c>
      <c r="B1669" t="s">
        <v>53</v>
      </c>
      <c r="C1669" t="s">
        <v>38</v>
      </c>
      <c r="D1669" s="1">
        <v>2430</v>
      </c>
      <c r="E1669" s="1">
        <v>27428</v>
      </c>
      <c r="F1669" s="2">
        <v>61428</v>
      </c>
    </row>
    <row r="1670" spans="1:6" x14ac:dyDescent="0.35">
      <c r="A1670">
        <v>2017</v>
      </c>
      <c r="B1670" t="s">
        <v>53</v>
      </c>
      <c r="C1670" t="s">
        <v>39</v>
      </c>
      <c r="D1670">
        <v>561</v>
      </c>
      <c r="E1670" s="1">
        <v>5720</v>
      </c>
      <c r="F1670" s="2">
        <v>47231</v>
      </c>
    </row>
    <row r="1671" spans="1:6" x14ac:dyDescent="0.35">
      <c r="A1671">
        <v>2017</v>
      </c>
      <c r="B1671" t="s">
        <v>53</v>
      </c>
      <c r="C1671" t="s">
        <v>40</v>
      </c>
      <c r="D1671" s="1">
        <v>3260</v>
      </c>
      <c r="E1671" s="1">
        <v>45482</v>
      </c>
      <c r="F1671" s="2">
        <v>68381</v>
      </c>
    </row>
    <row r="1672" spans="1:6" x14ac:dyDescent="0.35">
      <c r="A1672">
        <v>2017</v>
      </c>
      <c r="B1672" t="s">
        <v>53</v>
      </c>
      <c r="C1672" t="s">
        <v>41</v>
      </c>
      <c r="D1672" s="1">
        <v>9521</v>
      </c>
      <c r="E1672" s="1">
        <v>201873</v>
      </c>
      <c r="F1672" s="2">
        <v>84394</v>
      </c>
    </row>
    <row r="1673" spans="1:6" x14ac:dyDescent="0.35">
      <c r="A1673">
        <v>2017</v>
      </c>
      <c r="B1673" t="s">
        <v>53</v>
      </c>
      <c r="C1673" t="s">
        <v>42</v>
      </c>
      <c r="D1673" s="1">
        <v>2347</v>
      </c>
      <c r="E1673" s="1">
        <v>37185</v>
      </c>
      <c r="F1673" s="2">
        <v>71167</v>
      </c>
    </row>
    <row r="1674" spans="1:6" x14ac:dyDescent="0.35">
      <c r="A1674">
        <v>2017</v>
      </c>
      <c r="B1674" t="s">
        <v>53</v>
      </c>
      <c r="C1674" t="s">
        <v>43</v>
      </c>
      <c r="D1674">
        <v>503</v>
      </c>
      <c r="E1674" s="1">
        <v>4478</v>
      </c>
      <c r="F1674" s="2">
        <v>58372</v>
      </c>
    </row>
    <row r="1675" spans="1:6" x14ac:dyDescent="0.35">
      <c r="A1675">
        <v>2017</v>
      </c>
      <c r="B1675" t="s">
        <v>53</v>
      </c>
      <c r="C1675" t="s">
        <v>44</v>
      </c>
      <c r="D1675" s="1">
        <v>4222</v>
      </c>
      <c r="E1675" s="1">
        <v>67623</v>
      </c>
      <c r="F1675" s="2">
        <v>98219</v>
      </c>
    </row>
    <row r="1676" spans="1:6" x14ac:dyDescent="0.35">
      <c r="A1676">
        <v>2017</v>
      </c>
      <c r="B1676" t="s">
        <v>53</v>
      </c>
      <c r="C1676" t="s">
        <v>45</v>
      </c>
      <c r="D1676" s="1">
        <v>4271</v>
      </c>
      <c r="E1676" s="1">
        <v>125798</v>
      </c>
      <c r="F1676" s="2">
        <v>172513</v>
      </c>
    </row>
    <row r="1677" spans="1:6" x14ac:dyDescent="0.35">
      <c r="A1677">
        <v>2017</v>
      </c>
      <c r="B1677" t="s">
        <v>53</v>
      </c>
      <c r="C1677" t="s">
        <v>46</v>
      </c>
      <c r="D1677">
        <v>764</v>
      </c>
      <c r="E1677" s="1">
        <v>8615</v>
      </c>
      <c r="F1677" s="2">
        <v>50474</v>
      </c>
    </row>
    <row r="1678" spans="1:6" x14ac:dyDescent="0.35">
      <c r="A1678">
        <v>2017</v>
      </c>
      <c r="B1678" t="s">
        <v>53</v>
      </c>
      <c r="C1678" t="s">
        <v>47</v>
      </c>
      <c r="D1678" s="1">
        <v>2126</v>
      </c>
      <c r="E1678" s="1">
        <v>47658</v>
      </c>
      <c r="F1678" s="2">
        <v>71912</v>
      </c>
    </row>
    <row r="1679" spans="1:6" x14ac:dyDescent="0.35">
      <c r="A1679">
        <v>2017</v>
      </c>
      <c r="B1679" t="s">
        <v>53</v>
      </c>
      <c r="C1679" t="s">
        <v>48</v>
      </c>
      <c r="D1679">
        <v>389</v>
      </c>
      <c r="E1679" s="1">
        <v>3680</v>
      </c>
      <c r="F1679" s="2">
        <v>46375</v>
      </c>
    </row>
    <row r="1680" spans="1:6" x14ac:dyDescent="0.35">
      <c r="A1680">
        <v>2017</v>
      </c>
      <c r="B1680" t="s">
        <v>56</v>
      </c>
      <c r="C1680" t="s">
        <v>1</v>
      </c>
      <c r="D1680" s="1">
        <v>13089</v>
      </c>
      <c r="E1680" s="1">
        <v>94756</v>
      </c>
      <c r="F1680" s="2">
        <v>66324</v>
      </c>
    </row>
    <row r="1681" spans="1:6" x14ac:dyDescent="0.35">
      <c r="A1681">
        <v>2017</v>
      </c>
      <c r="B1681" t="s">
        <v>56</v>
      </c>
      <c r="C1681" t="s">
        <v>2</v>
      </c>
      <c r="D1681" s="1">
        <v>15754</v>
      </c>
      <c r="E1681" s="1">
        <v>206540</v>
      </c>
      <c r="F1681" s="2">
        <v>68059</v>
      </c>
    </row>
    <row r="1682" spans="1:6" x14ac:dyDescent="0.35">
      <c r="A1682">
        <v>2017</v>
      </c>
      <c r="B1682" t="s">
        <v>56</v>
      </c>
      <c r="C1682" t="s">
        <v>3</v>
      </c>
      <c r="D1682" s="1">
        <v>8251</v>
      </c>
      <c r="E1682" s="1">
        <v>49596</v>
      </c>
      <c r="F1682" s="2">
        <v>55939</v>
      </c>
    </row>
    <row r="1683" spans="1:6" x14ac:dyDescent="0.35">
      <c r="A1683">
        <v>2017</v>
      </c>
      <c r="B1683" t="s">
        <v>56</v>
      </c>
      <c r="C1683" t="s">
        <v>4</v>
      </c>
      <c r="D1683" s="1">
        <v>98024</v>
      </c>
      <c r="E1683" s="1">
        <v>827494</v>
      </c>
      <c r="F1683" s="2">
        <v>104466</v>
      </c>
    </row>
    <row r="1684" spans="1:6" x14ac:dyDescent="0.35">
      <c r="A1684">
        <v>2017</v>
      </c>
      <c r="B1684" t="s">
        <v>56</v>
      </c>
      <c r="C1684" t="s">
        <v>5</v>
      </c>
      <c r="D1684" s="1">
        <v>22552</v>
      </c>
      <c r="E1684" s="1">
        <v>161870</v>
      </c>
      <c r="F1684" s="2">
        <v>81536</v>
      </c>
    </row>
    <row r="1685" spans="1:6" x14ac:dyDescent="0.35">
      <c r="A1685">
        <v>2017</v>
      </c>
      <c r="B1685" t="s">
        <v>56</v>
      </c>
      <c r="C1685" t="s">
        <v>6</v>
      </c>
      <c r="D1685" s="1">
        <v>10779</v>
      </c>
      <c r="E1685" s="1">
        <v>126051</v>
      </c>
      <c r="F1685" s="2">
        <v>152598</v>
      </c>
    </row>
    <row r="1686" spans="1:6" x14ac:dyDescent="0.35">
      <c r="A1686">
        <v>2017</v>
      </c>
      <c r="B1686" t="s">
        <v>56</v>
      </c>
      <c r="C1686" t="s">
        <v>7</v>
      </c>
      <c r="D1686" s="1">
        <v>2800</v>
      </c>
      <c r="E1686" s="1">
        <v>47894</v>
      </c>
      <c r="F1686" s="2">
        <v>92267</v>
      </c>
    </row>
    <row r="1687" spans="1:6" x14ac:dyDescent="0.35">
      <c r="A1687">
        <v>2017</v>
      </c>
      <c r="B1687" t="s">
        <v>56</v>
      </c>
      <c r="C1687" t="s">
        <v>8</v>
      </c>
      <c r="D1687" s="1">
        <v>71616</v>
      </c>
      <c r="E1687" s="1">
        <v>556510</v>
      </c>
      <c r="F1687" s="2">
        <v>72708</v>
      </c>
    </row>
    <row r="1688" spans="1:6" x14ac:dyDescent="0.35">
      <c r="A1688">
        <v>2017</v>
      </c>
      <c r="B1688" t="s">
        <v>56</v>
      </c>
      <c r="C1688" t="s">
        <v>9</v>
      </c>
      <c r="D1688" s="1">
        <v>25978</v>
      </c>
      <c r="E1688" s="1">
        <v>233995</v>
      </c>
      <c r="F1688" s="2">
        <v>81197</v>
      </c>
    </row>
    <row r="1689" spans="1:6" x14ac:dyDescent="0.35">
      <c r="A1689">
        <v>2017</v>
      </c>
      <c r="B1689" t="s">
        <v>56</v>
      </c>
      <c r="C1689" t="s">
        <v>10</v>
      </c>
      <c r="D1689" s="1">
        <v>5522</v>
      </c>
      <c r="E1689" s="1">
        <v>31064</v>
      </c>
      <c r="F1689" s="2">
        <v>53820</v>
      </c>
    </row>
    <row r="1690" spans="1:6" x14ac:dyDescent="0.35">
      <c r="A1690">
        <v>2017</v>
      </c>
      <c r="B1690" t="s">
        <v>56</v>
      </c>
      <c r="C1690" t="s">
        <v>11</v>
      </c>
      <c r="D1690" s="1">
        <v>32114</v>
      </c>
      <c r="E1690" s="1">
        <v>370517</v>
      </c>
      <c r="F1690" s="2">
        <v>104689</v>
      </c>
    </row>
    <row r="1691" spans="1:6" x14ac:dyDescent="0.35">
      <c r="A1691">
        <v>2017</v>
      </c>
      <c r="B1691" t="s">
        <v>56</v>
      </c>
      <c r="C1691" t="s">
        <v>12</v>
      </c>
      <c r="D1691" s="1">
        <v>16124</v>
      </c>
      <c r="E1691" s="1">
        <v>131758</v>
      </c>
      <c r="F1691" s="2">
        <v>62518</v>
      </c>
    </row>
    <row r="1692" spans="1:6" x14ac:dyDescent="0.35">
      <c r="A1692">
        <v>2017</v>
      </c>
      <c r="B1692" t="s">
        <v>56</v>
      </c>
      <c r="C1692" t="s">
        <v>13</v>
      </c>
      <c r="D1692" s="1">
        <v>9983</v>
      </c>
      <c r="E1692" s="1">
        <v>108983</v>
      </c>
      <c r="F1692" s="2">
        <v>71597</v>
      </c>
    </row>
    <row r="1693" spans="1:6" x14ac:dyDescent="0.35">
      <c r="A1693">
        <v>2017</v>
      </c>
      <c r="B1693" t="s">
        <v>56</v>
      </c>
      <c r="C1693" t="s">
        <v>14</v>
      </c>
      <c r="D1693" s="1">
        <v>8858</v>
      </c>
      <c r="E1693" s="1">
        <v>74321</v>
      </c>
      <c r="F1693" s="2">
        <v>65845</v>
      </c>
    </row>
    <row r="1694" spans="1:6" x14ac:dyDescent="0.35">
      <c r="A1694">
        <v>2017</v>
      </c>
      <c r="B1694" t="s">
        <v>56</v>
      </c>
      <c r="C1694" t="s">
        <v>15</v>
      </c>
      <c r="D1694" s="1">
        <v>10845</v>
      </c>
      <c r="E1694" s="1">
        <v>93126</v>
      </c>
      <c r="F1694" s="2">
        <v>64967</v>
      </c>
    </row>
    <row r="1695" spans="1:6" x14ac:dyDescent="0.35">
      <c r="A1695">
        <v>2017</v>
      </c>
      <c r="B1695" t="s">
        <v>56</v>
      </c>
      <c r="C1695" t="s">
        <v>16</v>
      </c>
      <c r="D1695" s="1">
        <v>13618</v>
      </c>
      <c r="E1695" s="1">
        <v>85771</v>
      </c>
      <c r="F1695" s="2">
        <v>59758</v>
      </c>
    </row>
    <row r="1696" spans="1:6" x14ac:dyDescent="0.35">
      <c r="A1696">
        <v>2017</v>
      </c>
      <c r="B1696" t="s">
        <v>56</v>
      </c>
      <c r="C1696" t="s">
        <v>17</v>
      </c>
      <c r="D1696" s="1">
        <v>3827</v>
      </c>
      <c r="E1696" s="1">
        <v>29417</v>
      </c>
      <c r="F1696" s="2">
        <v>65934</v>
      </c>
    </row>
    <row r="1697" spans="1:6" x14ac:dyDescent="0.35">
      <c r="A1697">
        <v>2017</v>
      </c>
      <c r="B1697" t="s">
        <v>56</v>
      </c>
      <c r="C1697" t="s">
        <v>18</v>
      </c>
      <c r="D1697" s="1">
        <v>15099</v>
      </c>
      <c r="E1697" s="1">
        <v>140287</v>
      </c>
      <c r="F1697" s="2">
        <v>90791</v>
      </c>
    </row>
    <row r="1698" spans="1:6" x14ac:dyDescent="0.35">
      <c r="A1698">
        <v>2017</v>
      </c>
      <c r="B1698" t="s">
        <v>56</v>
      </c>
      <c r="C1698" t="s">
        <v>19</v>
      </c>
      <c r="D1698" s="1">
        <v>17270</v>
      </c>
      <c r="E1698" s="1">
        <v>216567</v>
      </c>
      <c r="F1698" s="2">
        <v>136040</v>
      </c>
    </row>
    <row r="1699" spans="1:6" x14ac:dyDescent="0.35">
      <c r="A1699">
        <v>2017</v>
      </c>
      <c r="B1699" t="s">
        <v>56</v>
      </c>
      <c r="C1699" t="s">
        <v>20</v>
      </c>
      <c r="D1699" s="1">
        <v>18942</v>
      </c>
      <c r="E1699" s="1">
        <v>202358</v>
      </c>
      <c r="F1699" s="2">
        <v>69275</v>
      </c>
    </row>
    <row r="1700" spans="1:6" x14ac:dyDescent="0.35">
      <c r="A1700">
        <v>2017</v>
      </c>
      <c r="B1700" t="s">
        <v>56</v>
      </c>
      <c r="C1700" t="s">
        <v>21</v>
      </c>
      <c r="D1700" s="1">
        <v>15467</v>
      </c>
      <c r="E1700" s="1">
        <v>175945</v>
      </c>
      <c r="F1700" s="2">
        <v>91036</v>
      </c>
    </row>
    <row r="1701" spans="1:6" x14ac:dyDescent="0.35">
      <c r="A1701">
        <v>2017</v>
      </c>
      <c r="B1701" t="s">
        <v>56</v>
      </c>
      <c r="C1701" t="s">
        <v>22</v>
      </c>
      <c r="D1701" s="1">
        <v>7854</v>
      </c>
      <c r="E1701" s="1">
        <v>42981</v>
      </c>
      <c r="F1701" s="2">
        <v>51222</v>
      </c>
    </row>
    <row r="1702" spans="1:6" x14ac:dyDescent="0.35">
      <c r="A1702">
        <v>2017</v>
      </c>
      <c r="B1702" t="s">
        <v>56</v>
      </c>
      <c r="C1702" t="s">
        <v>23</v>
      </c>
      <c r="D1702" s="1">
        <v>17661</v>
      </c>
      <c r="E1702" s="1">
        <v>163353</v>
      </c>
      <c r="F1702" s="2">
        <v>68974</v>
      </c>
    </row>
    <row r="1703" spans="1:6" x14ac:dyDescent="0.35">
      <c r="A1703">
        <v>2017</v>
      </c>
      <c r="B1703" t="s">
        <v>56</v>
      </c>
      <c r="C1703" t="s">
        <v>24</v>
      </c>
      <c r="D1703" s="1">
        <v>4178</v>
      </c>
      <c r="E1703" s="1">
        <v>20935</v>
      </c>
      <c r="F1703" s="2">
        <v>56708</v>
      </c>
    </row>
    <row r="1704" spans="1:6" x14ac:dyDescent="0.35">
      <c r="A1704">
        <v>2017</v>
      </c>
      <c r="B1704" t="s">
        <v>56</v>
      </c>
      <c r="C1704" t="s">
        <v>25</v>
      </c>
      <c r="D1704" s="1">
        <v>6481</v>
      </c>
      <c r="E1704" s="1">
        <v>66237</v>
      </c>
      <c r="F1704" s="2">
        <v>63484</v>
      </c>
    </row>
    <row r="1705" spans="1:6" x14ac:dyDescent="0.35">
      <c r="A1705">
        <v>2017</v>
      </c>
      <c r="B1705" t="s">
        <v>56</v>
      </c>
      <c r="C1705" t="s">
        <v>26</v>
      </c>
      <c r="D1705" s="1">
        <v>8856</v>
      </c>
      <c r="E1705" s="1">
        <v>61375</v>
      </c>
      <c r="F1705" s="2">
        <v>63979</v>
      </c>
    </row>
    <row r="1706" spans="1:6" x14ac:dyDescent="0.35">
      <c r="A1706">
        <v>2017</v>
      </c>
      <c r="B1706" t="s">
        <v>56</v>
      </c>
      <c r="C1706" t="s">
        <v>27</v>
      </c>
      <c r="D1706" s="1">
        <v>3835</v>
      </c>
      <c r="E1706" s="1">
        <v>33894</v>
      </c>
      <c r="F1706" s="2">
        <v>91139</v>
      </c>
    </row>
    <row r="1707" spans="1:6" x14ac:dyDescent="0.35">
      <c r="A1707">
        <v>2017</v>
      </c>
      <c r="B1707" t="s">
        <v>56</v>
      </c>
      <c r="C1707" t="s">
        <v>28</v>
      </c>
      <c r="D1707" s="1">
        <v>19625</v>
      </c>
      <c r="E1707" s="1">
        <v>241026</v>
      </c>
      <c r="F1707" s="2">
        <v>111862</v>
      </c>
    </row>
    <row r="1708" spans="1:6" x14ac:dyDescent="0.35">
      <c r="A1708">
        <v>2017</v>
      </c>
      <c r="B1708" t="s">
        <v>56</v>
      </c>
      <c r="C1708" t="s">
        <v>29</v>
      </c>
      <c r="D1708" s="1">
        <v>5092</v>
      </c>
      <c r="E1708" s="1">
        <v>32604</v>
      </c>
      <c r="F1708" s="2">
        <v>53932</v>
      </c>
    </row>
    <row r="1709" spans="1:6" x14ac:dyDescent="0.35">
      <c r="A1709">
        <v>2017</v>
      </c>
      <c r="B1709" t="s">
        <v>56</v>
      </c>
      <c r="C1709" t="s">
        <v>30</v>
      </c>
      <c r="D1709" s="1">
        <v>65326</v>
      </c>
      <c r="E1709" s="1">
        <v>708995</v>
      </c>
      <c r="F1709" s="2">
        <v>189559</v>
      </c>
    </row>
    <row r="1710" spans="1:6" x14ac:dyDescent="0.35">
      <c r="A1710">
        <v>2017</v>
      </c>
      <c r="B1710" t="s">
        <v>56</v>
      </c>
      <c r="C1710" t="s">
        <v>31</v>
      </c>
      <c r="D1710" s="1">
        <v>27332</v>
      </c>
      <c r="E1710" s="1">
        <v>226679</v>
      </c>
      <c r="F1710" s="2">
        <v>82975</v>
      </c>
    </row>
    <row r="1711" spans="1:6" x14ac:dyDescent="0.35">
      <c r="A1711">
        <v>2017</v>
      </c>
      <c r="B1711" t="s">
        <v>56</v>
      </c>
      <c r="C1711" t="s">
        <v>32</v>
      </c>
      <c r="D1711" s="1">
        <v>2979</v>
      </c>
      <c r="E1711" s="1">
        <v>23135</v>
      </c>
      <c r="F1711" s="2">
        <v>60044</v>
      </c>
    </row>
    <row r="1712" spans="1:6" x14ac:dyDescent="0.35">
      <c r="A1712">
        <v>2017</v>
      </c>
      <c r="B1712" t="s">
        <v>56</v>
      </c>
      <c r="C1712" t="s">
        <v>33</v>
      </c>
      <c r="D1712" s="1">
        <v>28537</v>
      </c>
      <c r="E1712" s="1">
        <v>288615</v>
      </c>
      <c r="F1712" s="2">
        <v>69967</v>
      </c>
    </row>
    <row r="1713" spans="1:6" x14ac:dyDescent="0.35">
      <c r="A1713">
        <v>2017</v>
      </c>
      <c r="B1713" t="s">
        <v>56</v>
      </c>
      <c r="C1713" t="s">
        <v>34</v>
      </c>
      <c r="D1713" s="1">
        <v>11379</v>
      </c>
      <c r="E1713" s="1">
        <v>76757</v>
      </c>
      <c r="F1713" s="2">
        <v>56323</v>
      </c>
    </row>
    <row r="1714" spans="1:6" x14ac:dyDescent="0.35">
      <c r="A1714">
        <v>2017</v>
      </c>
      <c r="B1714" t="s">
        <v>56</v>
      </c>
      <c r="C1714" t="s">
        <v>35</v>
      </c>
      <c r="D1714" s="1">
        <v>12686</v>
      </c>
      <c r="E1714" s="1">
        <v>83715</v>
      </c>
      <c r="F1714" s="2">
        <v>67638</v>
      </c>
    </row>
    <row r="1715" spans="1:6" x14ac:dyDescent="0.35">
      <c r="A1715">
        <v>2017</v>
      </c>
      <c r="B1715" t="s">
        <v>56</v>
      </c>
      <c r="C1715" t="s">
        <v>36</v>
      </c>
      <c r="D1715" s="1">
        <v>28479</v>
      </c>
      <c r="E1715" s="1">
        <v>321121</v>
      </c>
      <c r="F1715" s="2">
        <v>85405</v>
      </c>
    </row>
    <row r="1716" spans="1:6" x14ac:dyDescent="0.35">
      <c r="A1716">
        <v>2017</v>
      </c>
      <c r="B1716" t="s">
        <v>56</v>
      </c>
      <c r="C1716" t="s">
        <v>37</v>
      </c>
      <c r="D1716" s="1">
        <v>2802</v>
      </c>
      <c r="E1716" s="1">
        <v>32758</v>
      </c>
      <c r="F1716" s="2">
        <v>89570</v>
      </c>
    </row>
    <row r="1717" spans="1:6" x14ac:dyDescent="0.35">
      <c r="A1717">
        <v>2017</v>
      </c>
      <c r="B1717" t="s">
        <v>56</v>
      </c>
      <c r="C1717" t="s">
        <v>38</v>
      </c>
      <c r="D1717" s="1">
        <v>12653</v>
      </c>
      <c r="E1717" s="1">
        <v>98790</v>
      </c>
      <c r="F1717" s="2">
        <v>59859</v>
      </c>
    </row>
    <row r="1718" spans="1:6" x14ac:dyDescent="0.35">
      <c r="A1718">
        <v>2017</v>
      </c>
      <c r="B1718" t="s">
        <v>56</v>
      </c>
      <c r="C1718" t="s">
        <v>39</v>
      </c>
      <c r="D1718" s="1">
        <v>3221</v>
      </c>
      <c r="E1718" s="1">
        <v>28761</v>
      </c>
      <c r="F1718" s="2">
        <v>57506</v>
      </c>
    </row>
    <row r="1719" spans="1:6" x14ac:dyDescent="0.35">
      <c r="A1719">
        <v>2017</v>
      </c>
      <c r="B1719" t="s">
        <v>56</v>
      </c>
      <c r="C1719" t="s">
        <v>40</v>
      </c>
      <c r="D1719" s="1">
        <v>15531</v>
      </c>
      <c r="E1719" s="1">
        <v>148433</v>
      </c>
      <c r="F1719" s="2">
        <v>71601</v>
      </c>
    </row>
    <row r="1720" spans="1:6" x14ac:dyDescent="0.35">
      <c r="A1720">
        <v>2017</v>
      </c>
      <c r="B1720" t="s">
        <v>56</v>
      </c>
      <c r="C1720" t="s">
        <v>41</v>
      </c>
      <c r="D1720" s="1">
        <v>71279</v>
      </c>
      <c r="E1720" s="1">
        <v>740328</v>
      </c>
      <c r="F1720" s="2">
        <v>80242</v>
      </c>
    </row>
    <row r="1721" spans="1:6" x14ac:dyDescent="0.35">
      <c r="A1721">
        <v>2017</v>
      </c>
      <c r="B1721" t="s">
        <v>56</v>
      </c>
      <c r="C1721" t="s">
        <v>42</v>
      </c>
      <c r="D1721" s="1">
        <v>11066</v>
      </c>
      <c r="E1721" s="1">
        <v>84072</v>
      </c>
      <c r="F1721" s="2">
        <v>64760</v>
      </c>
    </row>
    <row r="1722" spans="1:6" x14ac:dyDescent="0.35">
      <c r="A1722">
        <v>2017</v>
      </c>
      <c r="B1722" t="s">
        <v>56</v>
      </c>
      <c r="C1722" t="s">
        <v>43</v>
      </c>
      <c r="D1722" s="1">
        <v>1700</v>
      </c>
      <c r="E1722" s="1">
        <v>11731</v>
      </c>
      <c r="F1722" s="2">
        <v>70768</v>
      </c>
    </row>
    <row r="1723" spans="1:6" x14ac:dyDescent="0.35">
      <c r="A1723">
        <v>2017</v>
      </c>
      <c r="B1723" t="s">
        <v>56</v>
      </c>
      <c r="C1723" t="s">
        <v>44</v>
      </c>
      <c r="D1723" s="1">
        <v>21609</v>
      </c>
      <c r="E1723" s="1">
        <v>192079</v>
      </c>
      <c r="F1723" s="2">
        <v>82201</v>
      </c>
    </row>
    <row r="1724" spans="1:6" x14ac:dyDescent="0.35">
      <c r="A1724">
        <v>2017</v>
      </c>
      <c r="B1724" t="s">
        <v>56</v>
      </c>
      <c r="C1724" t="s">
        <v>45</v>
      </c>
      <c r="D1724" s="1">
        <v>17184</v>
      </c>
      <c r="E1724" s="1">
        <v>144458</v>
      </c>
      <c r="F1724" s="2">
        <v>76957</v>
      </c>
    </row>
    <row r="1725" spans="1:6" x14ac:dyDescent="0.35">
      <c r="A1725">
        <v>2017</v>
      </c>
      <c r="B1725" t="s">
        <v>56</v>
      </c>
      <c r="C1725" t="s">
        <v>46</v>
      </c>
      <c r="D1725" s="1">
        <v>3992</v>
      </c>
      <c r="E1725" s="1">
        <v>24123</v>
      </c>
      <c r="F1725" s="2">
        <v>50354</v>
      </c>
    </row>
    <row r="1726" spans="1:6" x14ac:dyDescent="0.35">
      <c r="A1726">
        <v>2017</v>
      </c>
      <c r="B1726" t="s">
        <v>56</v>
      </c>
      <c r="C1726" t="s">
        <v>47</v>
      </c>
      <c r="D1726" s="1">
        <v>13244</v>
      </c>
      <c r="E1726" s="1">
        <v>148873</v>
      </c>
      <c r="F1726" s="2">
        <v>68759</v>
      </c>
    </row>
    <row r="1727" spans="1:6" x14ac:dyDescent="0.35">
      <c r="A1727">
        <v>2017</v>
      </c>
      <c r="B1727" t="s">
        <v>56</v>
      </c>
      <c r="C1727" t="s">
        <v>48</v>
      </c>
      <c r="D1727" s="1">
        <v>2248</v>
      </c>
      <c r="E1727" s="1">
        <v>10938</v>
      </c>
      <c r="F1727" s="2">
        <v>54692</v>
      </c>
    </row>
    <row r="1728" spans="1:6" x14ac:dyDescent="0.35">
      <c r="A1728">
        <v>2017</v>
      </c>
      <c r="B1728" t="s">
        <v>57</v>
      </c>
      <c r="C1728" t="s">
        <v>1</v>
      </c>
      <c r="D1728" s="1">
        <v>21426</v>
      </c>
      <c r="E1728" s="1">
        <v>239356</v>
      </c>
      <c r="F1728" s="2">
        <v>53774</v>
      </c>
    </row>
    <row r="1729" spans="1:6" x14ac:dyDescent="0.35">
      <c r="A1729">
        <v>2017</v>
      </c>
      <c r="B1729" t="s">
        <v>57</v>
      </c>
      <c r="C1729" t="s">
        <v>2</v>
      </c>
      <c r="D1729" s="1">
        <v>31059</v>
      </c>
      <c r="E1729" s="1">
        <v>417456</v>
      </c>
      <c r="F1729" s="2">
        <v>55334</v>
      </c>
    </row>
    <row r="1730" spans="1:6" x14ac:dyDescent="0.35">
      <c r="A1730">
        <v>2017</v>
      </c>
      <c r="B1730" t="s">
        <v>57</v>
      </c>
      <c r="C1730" t="s">
        <v>3</v>
      </c>
      <c r="D1730" s="1">
        <v>13845</v>
      </c>
      <c r="E1730" s="1">
        <v>144215</v>
      </c>
      <c r="F1730" s="2">
        <v>59263</v>
      </c>
    </row>
    <row r="1731" spans="1:6" x14ac:dyDescent="0.35">
      <c r="A1731">
        <v>2017</v>
      </c>
      <c r="B1731" t="s">
        <v>57</v>
      </c>
      <c r="C1731" t="s">
        <v>4</v>
      </c>
      <c r="D1731" s="1">
        <v>188712</v>
      </c>
      <c r="E1731" s="1">
        <v>2551444</v>
      </c>
      <c r="F1731" s="2">
        <v>86955</v>
      </c>
    </row>
    <row r="1732" spans="1:6" x14ac:dyDescent="0.35">
      <c r="A1732">
        <v>2017</v>
      </c>
      <c r="B1732" t="s">
        <v>57</v>
      </c>
      <c r="C1732" t="s">
        <v>5</v>
      </c>
      <c r="D1732" s="1">
        <v>50576</v>
      </c>
      <c r="E1732" s="1">
        <v>412889</v>
      </c>
      <c r="F1732" s="2">
        <v>78698</v>
      </c>
    </row>
    <row r="1733" spans="1:6" x14ac:dyDescent="0.35">
      <c r="A1733">
        <v>2017</v>
      </c>
      <c r="B1733" t="s">
        <v>57</v>
      </c>
      <c r="C1733" t="s">
        <v>6</v>
      </c>
      <c r="D1733" s="1">
        <v>22807</v>
      </c>
      <c r="E1733" s="1">
        <v>218450</v>
      </c>
      <c r="F1733" s="2">
        <v>87307</v>
      </c>
    </row>
    <row r="1734" spans="1:6" x14ac:dyDescent="0.35">
      <c r="A1734">
        <v>2017</v>
      </c>
      <c r="B1734" t="s">
        <v>57</v>
      </c>
      <c r="C1734" t="s">
        <v>7</v>
      </c>
      <c r="D1734" s="1">
        <v>8644</v>
      </c>
      <c r="E1734" s="1">
        <v>61956</v>
      </c>
      <c r="F1734" s="2">
        <v>80600</v>
      </c>
    </row>
    <row r="1735" spans="1:6" x14ac:dyDescent="0.35">
      <c r="A1735">
        <v>2017</v>
      </c>
      <c r="B1735" t="s">
        <v>57</v>
      </c>
      <c r="C1735" t="s">
        <v>8</v>
      </c>
      <c r="D1735" s="1">
        <v>156978</v>
      </c>
      <c r="E1735" s="1">
        <v>1322562</v>
      </c>
      <c r="F1735" s="2">
        <v>58653</v>
      </c>
    </row>
    <row r="1736" spans="1:6" x14ac:dyDescent="0.35">
      <c r="A1736">
        <v>2017</v>
      </c>
      <c r="B1736" t="s">
        <v>57</v>
      </c>
      <c r="C1736" t="s">
        <v>9</v>
      </c>
      <c r="D1736" s="1">
        <v>54102</v>
      </c>
      <c r="E1736" s="1">
        <v>668820</v>
      </c>
      <c r="F1736" s="2">
        <v>64724</v>
      </c>
    </row>
    <row r="1737" spans="1:6" x14ac:dyDescent="0.35">
      <c r="A1737">
        <v>2017</v>
      </c>
      <c r="B1737" t="s">
        <v>57</v>
      </c>
      <c r="C1737" t="s">
        <v>10</v>
      </c>
      <c r="D1737" s="1">
        <v>11075</v>
      </c>
      <c r="E1737" s="1">
        <v>88110</v>
      </c>
      <c r="F1737" s="2">
        <v>48653</v>
      </c>
    </row>
    <row r="1738" spans="1:6" x14ac:dyDescent="0.35">
      <c r="A1738">
        <v>2017</v>
      </c>
      <c r="B1738" t="s">
        <v>57</v>
      </c>
      <c r="C1738" t="s">
        <v>11</v>
      </c>
      <c r="D1738" s="1">
        <v>73447</v>
      </c>
      <c r="E1738" s="1">
        <v>942202</v>
      </c>
      <c r="F1738" s="2">
        <v>73829</v>
      </c>
    </row>
    <row r="1739" spans="1:6" x14ac:dyDescent="0.35">
      <c r="A1739">
        <v>2017</v>
      </c>
      <c r="B1739" t="s">
        <v>57</v>
      </c>
      <c r="C1739" t="s">
        <v>12</v>
      </c>
      <c r="D1739" s="1">
        <v>29045</v>
      </c>
      <c r="E1739" s="1">
        <v>336985</v>
      </c>
      <c r="F1739" s="2">
        <v>50796</v>
      </c>
    </row>
    <row r="1740" spans="1:6" x14ac:dyDescent="0.35">
      <c r="A1740">
        <v>2017</v>
      </c>
      <c r="B1740" t="s">
        <v>57</v>
      </c>
      <c r="C1740" t="s">
        <v>13</v>
      </c>
      <c r="D1740" s="1">
        <v>15401</v>
      </c>
      <c r="E1740" s="1">
        <v>139096</v>
      </c>
      <c r="F1740" s="2">
        <v>52293</v>
      </c>
    </row>
    <row r="1741" spans="1:6" x14ac:dyDescent="0.35">
      <c r="A1741">
        <v>2017</v>
      </c>
      <c r="B1741" t="s">
        <v>57</v>
      </c>
      <c r="C1741" t="s">
        <v>14</v>
      </c>
      <c r="D1741" s="1">
        <v>16569</v>
      </c>
      <c r="E1741" s="1">
        <v>177353</v>
      </c>
      <c r="F1741" s="2">
        <v>59048</v>
      </c>
    </row>
    <row r="1742" spans="1:6" x14ac:dyDescent="0.35">
      <c r="A1742">
        <v>2017</v>
      </c>
      <c r="B1742" t="s">
        <v>57</v>
      </c>
      <c r="C1742" t="s">
        <v>15</v>
      </c>
      <c r="D1742" s="1">
        <v>20206</v>
      </c>
      <c r="E1742" s="1">
        <v>214141</v>
      </c>
      <c r="F1742" s="2">
        <v>48829</v>
      </c>
    </row>
    <row r="1743" spans="1:6" x14ac:dyDescent="0.35">
      <c r="A1743">
        <v>2017</v>
      </c>
      <c r="B1743" t="s">
        <v>57</v>
      </c>
      <c r="C1743" t="s">
        <v>16</v>
      </c>
      <c r="D1743" s="1">
        <v>24001</v>
      </c>
      <c r="E1743" s="1">
        <v>209874</v>
      </c>
      <c r="F1743" s="2">
        <v>55218</v>
      </c>
    </row>
    <row r="1744" spans="1:6" x14ac:dyDescent="0.35">
      <c r="A1744">
        <v>2017</v>
      </c>
      <c r="B1744" t="s">
        <v>57</v>
      </c>
      <c r="C1744" t="s">
        <v>17</v>
      </c>
      <c r="D1744" s="1">
        <v>9912</v>
      </c>
      <c r="E1744" s="1">
        <v>66736</v>
      </c>
      <c r="F1744" s="2">
        <v>55405</v>
      </c>
    </row>
    <row r="1745" spans="1:6" x14ac:dyDescent="0.35">
      <c r="A1745">
        <v>2017</v>
      </c>
      <c r="B1745" t="s">
        <v>57</v>
      </c>
      <c r="C1745" t="s">
        <v>18</v>
      </c>
      <c r="D1745" s="1">
        <v>42175</v>
      </c>
      <c r="E1745" s="1">
        <v>443764</v>
      </c>
      <c r="F1745" s="2">
        <v>77259</v>
      </c>
    </row>
    <row r="1746" spans="1:6" x14ac:dyDescent="0.35">
      <c r="A1746">
        <v>2017</v>
      </c>
      <c r="B1746" t="s">
        <v>57</v>
      </c>
      <c r="C1746" t="s">
        <v>19</v>
      </c>
      <c r="D1746" s="1">
        <v>47186</v>
      </c>
      <c r="E1746" s="1">
        <v>566190</v>
      </c>
      <c r="F1746" s="2">
        <v>102580</v>
      </c>
    </row>
    <row r="1747" spans="1:6" x14ac:dyDescent="0.35">
      <c r="A1747">
        <v>2017</v>
      </c>
      <c r="B1747" t="s">
        <v>57</v>
      </c>
      <c r="C1747" t="s">
        <v>20</v>
      </c>
      <c r="D1747" s="1">
        <v>42271</v>
      </c>
      <c r="E1747" s="1">
        <v>645279</v>
      </c>
      <c r="F1747" s="2">
        <v>68677</v>
      </c>
    </row>
    <row r="1748" spans="1:6" x14ac:dyDescent="0.35">
      <c r="A1748">
        <v>2017</v>
      </c>
      <c r="B1748" t="s">
        <v>57</v>
      </c>
      <c r="C1748" t="s">
        <v>21</v>
      </c>
      <c r="D1748" s="1">
        <v>29916</v>
      </c>
      <c r="E1748" s="1">
        <v>373603</v>
      </c>
      <c r="F1748" s="2">
        <v>80794</v>
      </c>
    </row>
    <row r="1749" spans="1:6" x14ac:dyDescent="0.35">
      <c r="A1749">
        <v>2017</v>
      </c>
      <c r="B1749" t="s">
        <v>57</v>
      </c>
      <c r="C1749" t="s">
        <v>22</v>
      </c>
      <c r="D1749" s="1">
        <v>11953</v>
      </c>
      <c r="E1749" s="1">
        <v>107737</v>
      </c>
      <c r="F1749" s="2">
        <v>41461</v>
      </c>
    </row>
    <row r="1750" spans="1:6" x14ac:dyDescent="0.35">
      <c r="A1750">
        <v>2017</v>
      </c>
      <c r="B1750" t="s">
        <v>57</v>
      </c>
      <c r="C1750" t="s">
        <v>23</v>
      </c>
      <c r="D1750" s="1">
        <v>33699</v>
      </c>
      <c r="E1750" s="1">
        <v>381525</v>
      </c>
      <c r="F1750" s="2">
        <v>63932</v>
      </c>
    </row>
    <row r="1751" spans="1:6" x14ac:dyDescent="0.35">
      <c r="A1751">
        <v>2017</v>
      </c>
      <c r="B1751" t="s">
        <v>57</v>
      </c>
      <c r="C1751" t="s">
        <v>24</v>
      </c>
      <c r="D1751" s="1">
        <v>8994</v>
      </c>
      <c r="E1751" s="1">
        <v>41010</v>
      </c>
      <c r="F1751" s="2">
        <v>50921</v>
      </c>
    </row>
    <row r="1752" spans="1:6" x14ac:dyDescent="0.35">
      <c r="A1752">
        <v>2017</v>
      </c>
      <c r="B1752" t="s">
        <v>57</v>
      </c>
      <c r="C1752" t="s">
        <v>25</v>
      </c>
      <c r="D1752" s="1">
        <v>11395</v>
      </c>
      <c r="E1752" s="1">
        <v>117542</v>
      </c>
      <c r="F1752" s="2">
        <v>59204</v>
      </c>
    </row>
    <row r="1753" spans="1:6" x14ac:dyDescent="0.35">
      <c r="A1753">
        <v>2017</v>
      </c>
      <c r="B1753" t="s">
        <v>57</v>
      </c>
      <c r="C1753" t="s">
        <v>26</v>
      </c>
      <c r="D1753" s="1">
        <v>19521</v>
      </c>
      <c r="E1753" s="1">
        <v>181485</v>
      </c>
      <c r="F1753" s="2">
        <v>58283</v>
      </c>
    </row>
    <row r="1754" spans="1:6" x14ac:dyDescent="0.35">
      <c r="A1754">
        <v>2017</v>
      </c>
      <c r="B1754" t="s">
        <v>57</v>
      </c>
      <c r="C1754" t="s">
        <v>27</v>
      </c>
      <c r="D1754" s="1">
        <v>11938</v>
      </c>
      <c r="E1754" s="1">
        <v>81761</v>
      </c>
      <c r="F1754" s="2">
        <v>75584</v>
      </c>
    </row>
    <row r="1755" spans="1:6" x14ac:dyDescent="0.35">
      <c r="A1755">
        <v>2017</v>
      </c>
      <c r="B1755" t="s">
        <v>57</v>
      </c>
      <c r="C1755" t="s">
        <v>28</v>
      </c>
      <c r="D1755" s="1">
        <v>50907</v>
      </c>
      <c r="E1755" s="1">
        <v>663584</v>
      </c>
      <c r="F1755" s="2">
        <v>88404</v>
      </c>
    </row>
    <row r="1756" spans="1:6" x14ac:dyDescent="0.35">
      <c r="A1756">
        <v>2017</v>
      </c>
      <c r="B1756" t="s">
        <v>57</v>
      </c>
      <c r="C1756" t="s">
        <v>29</v>
      </c>
      <c r="D1756" s="1">
        <v>10062</v>
      </c>
      <c r="E1756" s="1">
        <v>104434</v>
      </c>
      <c r="F1756" s="2">
        <v>60086</v>
      </c>
    </row>
    <row r="1757" spans="1:6" x14ac:dyDescent="0.35">
      <c r="A1757">
        <v>2017</v>
      </c>
      <c r="B1757" t="s">
        <v>57</v>
      </c>
      <c r="C1757" t="s">
        <v>30</v>
      </c>
      <c r="D1757" s="1">
        <v>111646</v>
      </c>
      <c r="E1757" s="1">
        <v>1314408</v>
      </c>
      <c r="F1757" s="2">
        <v>92549</v>
      </c>
    </row>
    <row r="1758" spans="1:6" x14ac:dyDescent="0.35">
      <c r="A1758">
        <v>2017</v>
      </c>
      <c r="B1758" t="s">
        <v>57</v>
      </c>
      <c r="C1758" t="s">
        <v>31</v>
      </c>
      <c r="D1758" s="1">
        <v>57179</v>
      </c>
      <c r="E1758" s="1">
        <v>616193</v>
      </c>
      <c r="F1758" s="2">
        <v>62617</v>
      </c>
    </row>
    <row r="1759" spans="1:6" x14ac:dyDescent="0.35">
      <c r="A1759">
        <v>2017</v>
      </c>
      <c r="B1759" t="s">
        <v>57</v>
      </c>
      <c r="C1759" t="s">
        <v>32</v>
      </c>
      <c r="D1759" s="1">
        <v>4917</v>
      </c>
      <c r="E1759" s="1">
        <v>34300</v>
      </c>
      <c r="F1759" s="2">
        <v>59438</v>
      </c>
    </row>
    <row r="1760" spans="1:6" x14ac:dyDescent="0.35">
      <c r="A1760">
        <v>2017</v>
      </c>
      <c r="B1760" t="s">
        <v>57</v>
      </c>
      <c r="C1760" t="s">
        <v>33</v>
      </c>
      <c r="D1760" s="1">
        <v>52650</v>
      </c>
      <c r="E1760" s="1">
        <v>724748</v>
      </c>
      <c r="F1760" s="2">
        <v>62445</v>
      </c>
    </row>
    <row r="1761" spans="1:6" x14ac:dyDescent="0.35">
      <c r="A1761">
        <v>2017</v>
      </c>
      <c r="B1761" t="s">
        <v>57</v>
      </c>
      <c r="C1761" t="s">
        <v>34</v>
      </c>
      <c r="D1761" s="1">
        <v>20434</v>
      </c>
      <c r="E1761" s="1">
        <v>185534</v>
      </c>
      <c r="F1761" s="2">
        <v>50640</v>
      </c>
    </row>
    <row r="1762" spans="1:6" x14ac:dyDescent="0.35">
      <c r="A1762">
        <v>2017</v>
      </c>
      <c r="B1762" t="s">
        <v>57</v>
      </c>
      <c r="C1762" t="s">
        <v>35</v>
      </c>
      <c r="D1762" s="1">
        <v>24942</v>
      </c>
      <c r="E1762" s="1">
        <v>242708</v>
      </c>
      <c r="F1762" s="2">
        <v>67873</v>
      </c>
    </row>
    <row r="1763" spans="1:6" x14ac:dyDescent="0.35">
      <c r="A1763">
        <v>2017</v>
      </c>
      <c r="B1763" t="s">
        <v>57</v>
      </c>
      <c r="C1763" t="s">
        <v>36</v>
      </c>
      <c r="D1763" s="1">
        <v>61779</v>
      </c>
      <c r="E1763" s="1">
        <v>799939</v>
      </c>
      <c r="F1763" s="2">
        <v>76029</v>
      </c>
    </row>
    <row r="1764" spans="1:6" x14ac:dyDescent="0.35">
      <c r="A1764">
        <v>2017</v>
      </c>
      <c r="B1764" t="s">
        <v>57</v>
      </c>
      <c r="C1764" t="s">
        <v>37</v>
      </c>
      <c r="D1764" s="1">
        <v>8350</v>
      </c>
      <c r="E1764" s="1">
        <v>67366</v>
      </c>
      <c r="F1764" s="2">
        <v>67763</v>
      </c>
    </row>
    <row r="1765" spans="1:6" x14ac:dyDescent="0.35">
      <c r="A1765">
        <v>2017</v>
      </c>
      <c r="B1765" t="s">
        <v>57</v>
      </c>
      <c r="C1765" t="s">
        <v>38</v>
      </c>
      <c r="D1765" s="1">
        <v>25902</v>
      </c>
      <c r="E1765" s="1">
        <v>280711</v>
      </c>
      <c r="F1765" s="2">
        <v>49505</v>
      </c>
    </row>
    <row r="1766" spans="1:6" x14ac:dyDescent="0.35">
      <c r="A1766">
        <v>2017</v>
      </c>
      <c r="B1766" t="s">
        <v>57</v>
      </c>
      <c r="C1766" t="s">
        <v>39</v>
      </c>
      <c r="D1766" s="1">
        <v>5030</v>
      </c>
      <c r="E1766" s="1">
        <v>31264</v>
      </c>
      <c r="F1766" s="2">
        <v>55293</v>
      </c>
    </row>
    <row r="1767" spans="1:6" x14ac:dyDescent="0.35">
      <c r="A1767">
        <v>2017</v>
      </c>
      <c r="B1767" t="s">
        <v>57</v>
      </c>
      <c r="C1767" t="s">
        <v>40</v>
      </c>
      <c r="D1767" s="1">
        <v>28315</v>
      </c>
      <c r="E1767" s="1">
        <v>407133</v>
      </c>
      <c r="F1767" s="2">
        <v>56172</v>
      </c>
    </row>
    <row r="1768" spans="1:6" x14ac:dyDescent="0.35">
      <c r="A1768">
        <v>2017</v>
      </c>
      <c r="B1768" t="s">
        <v>57</v>
      </c>
      <c r="C1768" t="s">
        <v>41</v>
      </c>
      <c r="D1768" s="1">
        <v>129242</v>
      </c>
      <c r="E1768" s="1">
        <v>1666865</v>
      </c>
      <c r="F1768" s="2">
        <v>71507</v>
      </c>
    </row>
    <row r="1769" spans="1:6" x14ac:dyDescent="0.35">
      <c r="A1769">
        <v>2017</v>
      </c>
      <c r="B1769" t="s">
        <v>57</v>
      </c>
      <c r="C1769" t="s">
        <v>42</v>
      </c>
      <c r="D1769" s="1">
        <v>21911</v>
      </c>
      <c r="E1769" s="1">
        <v>205052</v>
      </c>
      <c r="F1769" s="2">
        <v>56815</v>
      </c>
    </row>
    <row r="1770" spans="1:6" x14ac:dyDescent="0.35">
      <c r="A1770">
        <v>2017</v>
      </c>
      <c r="B1770" t="s">
        <v>57</v>
      </c>
      <c r="C1770" t="s">
        <v>43</v>
      </c>
      <c r="D1770" s="1">
        <v>5488</v>
      </c>
      <c r="E1770" s="1">
        <v>28484</v>
      </c>
      <c r="F1770" s="2">
        <v>63457</v>
      </c>
    </row>
    <row r="1771" spans="1:6" x14ac:dyDescent="0.35">
      <c r="A1771">
        <v>2017</v>
      </c>
      <c r="B1771" t="s">
        <v>57</v>
      </c>
      <c r="C1771" t="s">
        <v>44</v>
      </c>
      <c r="D1771" s="1">
        <v>57146</v>
      </c>
      <c r="E1771" s="1">
        <v>725936</v>
      </c>
      <c r="F1771" s="2">
        <v>84971</v>
      </c>
    </row>
    <row r="1772" spans="1:6" x14ac:dyDescent="0.35">
      <c r="A1772">
        <v>2017</v>
      </c>
      <c r="B1772" t="s">
        <v>57</v>
      </c>
      <c r="C1772" t="s">
        <v>45</v>
      </c>
      <c r="D1772" s="1">
        <v>39177</v>
      </c>
      <c r="E1772" s="1">
        <v>404782</v>
      </c>
      <c r="F1772" s="2">
        <v>76348</v>
      </c>
    </row>
    <row r="1773" spans="1:6" x14ac:dyDescent="0.35">
      <c r="A1773">
        <v>2017</v>
      </c>
      <c r="B1773" t="s">
        <v>57</v>
      </c>
      <c r="C1773" t="s">
        <v>46</v>
      </c>
      <c r="D1773" s="1">
        <v>8077</v>
      </c>
      <c r="E1773" s="1">
        <v>66420</v>
      </c>
      <c r="F1773" s="2">
        <v>48213</v>
      </c>
    </row>
    <row r="1774" spans="1:6" x14ac:dyDescent="0.35">
      <c r="A1774">
        <v>2017</v>
      </c>
      <c r="B1774" t="s">
        <v>57</v>
      </c>
      <c r="C1774" t="s">
        <v>47</v>
      </c>
      <c r="D1774" s="1">
        <v>23769</v>
      </c>
      <c r="E1774" s="1">
        <v>324012</v>
      </c>
      <c r="F1774" s="2">
        <v>57868</v>
      </c>
    </row>
    <row r="1775" spans="1:6" x14ac:dyDescent="0.35">
      <c r="A1775">
        <v>2017</v>
      </c>
      <c r="B1775" t="s">
        <v>57</v>
      </c>
      <c r="C1775" t="s">
        <v>48</v>
      </c>
      <c r="D1775" s="1">
        <v>4417</v>
      </c>
      <c r="E1775" s="1">
        <v>18050</v>
      </c>
      <c r="F1775" s="2">
        <v>50226</v>
      </c>
    </row>
    <row r="1776" spans="1:6" x14ac:dyDescent="0.35">
      <c r="A1776">
        <v>2017</v>
      </c>
      <c r="B1776" t="s">
        <v>58</v>
      </c>
      <c r="C1776" t="s">
        <v>1</v>
      </c>
      <c r="D1776" s="1">
        <v>12429</v>
      </c>
      <c r="E1776" s="1">
        <v>229821</v>
      </c>
      <c r="F1776" s="2">
        <v>45641</v>
      </c>
    </row>
    <row r="1777" spans="1:6" x14ac:dyDescent="0.35">
      <c r="A1777">
        <v>2017</v>
      </c>
      <c r="B1777" t="s">
        <v>58</v>
      </c>
      <c r="C1777" t="s">
        <v>2</v>
      </c>
      <c r="D1777" s="1">
        <v>16509</v>
      </c>
      <c r="E1777" s="1">
        <v>420129</v>
      </c>
      <c r="F1777" s="2">
        <v>50240</v>
      </c>
    </row>
    <row r="1778" spans="1:6" x14ac:dyDescent="0.35">
      <c r="A1778">
        <v>2017</v>
      </c>
      <c r="B1778" t="s">
        <v>58</v>
      </c>
      <c r="C1778" t="s">
        <v>3</v>
      </c>
      <c r="D1778" s="1">
        <v>15762</v>
      </c>
      <c r="E1778" s="1">
        <v>183433</v>
      </c>
      <c r="F1778" s="2">
        <v>41521</v>
      </c>
    </row>
    <row r="1779" spans="1:6" x14ac:dyDescent="0.35">
      <c r="A1779">
        <v>2017</v>
      </c>
      <c r="B1779" t="s">
        <v>58</v>
      </c>
      <c r="C1779" t="s">
        <v>4</v>
      </c>
      <c r="D1779" s="1">
        <v>593987</v>
      </c>
      <c r="E1779" s="1">
        <v>2560907</v>
      </c>
      <c r="F1779" s="2">
        <v>50766</v>
      </c>
    </row>
    <row r="1780" spans="1:6" x14ac:dyDescent="0.35">
      <c r="A1780">
        <v>2017</v>
      </c>
      <c r="B1780" t="s">
        <v>58</v>
      </c>
      <c r="C1780" t="s">
        <v>5</v>
      </c>
      <c r="D1780" s="1">
        <v>21356</v>
      </c>
      <c r="E1780" s="1">
        <v>328843</v>
      </c>
      <c r="F1780" s="2">
        <v>48754</v>
      </c>
    </row>
    <row r="1781" spans="1:6" x14ac:dyDescent="0.35">
      <c r="A1781">
        <v>2017</v>
      </c>
      <c r="B1781" t="s">
        <v>58</v>
      </c>
      <c r="C1781" t="s">
        <v>6</v>
      </c>
      <c r="D1781" s="1">
        <v>12701</v>
      </c>
      <c r="E1781" s="1">
        <v>325348</v>
      </c>
      <c r="F1781" s="2">
        <v>53993</v>
      </c>
    </row>
    <row r="1782" spans="1:6" x14ac:dyDescent="0.35">
      <c r="A1782">
        <v>2017</v>
      </c>
      <c r="B1782" t="s">
        <v>58</v>
      </c>
      <c r="C1782" t="s">
        <v>7</v>
      </c>
      <c r="D1782" s="1">
        <v>4626</v>
      </c>
      <c r="E1782" s="1">
        <v>73879</v>
      </c>
      <c r="F1782" s="2">
        <v>53083</v>
      </c>
    </row>
    <row r="1783" spans="1:6" x14ac:dyDescent="0.35">
      <c r="A1783">
        <v>2017</v>
      </c>
      <c r="B1783" t="s">
        <v>58</v>
      </c>
      <c r="C1783" t="s">
        <v>8</v>
      </c>
      <c r="D1783" s="1">
        <v>71929</v>
      </c>
      <c r="E1783" s="1">
        <v>1258710</v>
      </c>
      <c r="F1783" s="2">
        <v>49450</v>
      </c>
    </row>
    <row r="1784" spans="1:6" x14ac:dyDescent="0.35">
      <c r="A1784">
        <v>2017</v>
      </c>
      <c r="B1784" t="s">
        <v>58</v>
      </c>
      <c r="C1784" t="s">
        <v>9</v>
      </c>
      <c r="D1784" s="1">
        <v>28426</v>
      </c>
      <c r="E1784" s="1">
        <v>546707</v>
      </c>
      <c r="F1784" s="2">
        <v>50819</v>
      </c>
    </row>
    <row r="1785" spans="1:6" x14ac:dyDescent="0.35">
      <c r="A1785">
        <v>2017</v>
      </c>
      <c r="B1785" t="s">
        <v>58</v>
      </c>
      <c r="C1785" t="s">
        <v>10</v>
      </c>
      <c r="D1785" s="1">
        <v>7292</v>
      </c>
      <c r="E1785" s="1">
        <v>96246</v>
      </c>
      <c r="F1785" s="2">
        <v>40927</v>
      </c>
    </row>
    <row r="1786" spans="1:6" x14ac:dyDescent="0.35">
      <c r="A1786">
        <v>2017</v>
      </c>
      <c r="B1786" t="s">
        <v>58</v>
      </c>
      <c r="C1786" t="s">
        <v>11</v>
      </c>
      <c r="D1786" s="1">
        <v>34414</v>
      </c>
      <c r="E1786" s="1">
        <v>910288</v>
      </c>
      <c r="F1786" s="2">
        <v>49347</v>
      </c>
    </row>
    <row r="1787" spans="1:6" x14ac:dyDescent="0.35">
      <c r="A1787">
        <v>2017</v>
      </c>
      <c r="B1787" t="s">
        <v>58</v>
      </c>
      <c r="C1787" t="s">
        <v>12</v>
      </c>
      <c r="D1787" s="1">
        <v>15254</v>
      </c>
      <c r="E1787" s="1">
        <v>452646</v>
      </c>
      <c r="F1787" s="2">
        <v>46791</v>
      </c>
    </row>
    <row r="1788" spans="1:6" x14ac:dyDescent="0.35">
      <c r="A1788">
        <v>2017</v>
      </c>
      <c r="B1788" t="s">
        <v>58</v>
      </c>
      <c r="C1788" t="s">
        <v>13</v>
      </c>
      <c r="D1788" s="1">
        <v>11324</v>
      </c>
      <c r="E1788" s="1">
        <v>219362</v>
      </c>
      <c r="F1788" s="2">
        <v>42092</v>
      </c>
    </row>
    <row r="1789" spans="1:6" x14ac:dyDescent="0.35">
      <c r="A1789">
        <v>2017</v>
      </c>
      <c r="B1789" t="s">
        <v>58</v>
      </c>
      <c r="C1789" t="s">
        <v>14</v>
      </c>
      <c r="D1789" s="1">
        <v>10129</v>
      </c>
      <c r="E1789" s="1">
        <v>192638</v>
      </c>
      <c r="F1789" s="2">
        <v>41465</v>
      </c>
    </row>
    <row r="1790" spans="1:6" x14ac:dyDescent="0.35">
      <c r="A1790">
        <v>2017</v>
      </c>
      <c r="B1790" t="s">
        <v>58</v>
      </c>
      <c r="C1790" t="s">
        <v>15</v>
      </c>
      <c r="D1790" s="1">
        <v>17849</v>
      </c>
      <c r="E1790" s="1">
        <v>262151</v>
      </c>
      <c r="F1790" s="2">
        <v>47340</v>
      </c>
    </row>
    <row r="1791" spans="1:6" x14ac:dyDescent="0.35">
      <c r="A1791">
        <v>2017</v>
      </c>
      <c r="B1791" t="s">
        <v>58</v>
      </c>
      <c r="C1791" t="s">
        <v>16</v>
      </c>
      <c r="D1791" s="1">
        <v>15003</v>
      </c>
      <c r="E1791" s="1">
        <v>297694</v>
      </c>
      <c r="F1791" s="2">
        <v>42305</v>
      </c>
    </row>
    <row r="1792" spans="1:6" x14ac:dyDescent="0.35">
      <c r="A1792">
        <v>2017</v>
      </c>
      <c r="B1792" t="s">
        <v>58</v>
      </c>
      <c r="C1792" t="s">
        <v>17</v>
      </c>
      <c r="D1792" s="1">
        <v>6292</v>
      </c>
      <c r="E1792" s="1">
        <v>118412</v>
      </c>
      <c r="F1792" s="2">
        <v>45937</v>
      </c>
    </row>
    <row r="1793" spans="1:6" x14ac:dyDescent="0.35">
      <c r="A1793">
        <v>2017</v>
      </c>
      <c r="B1793" t="s">
        <v>58</v>
      </c>
      <c r="C1793" t="s">
        <v>18</v>
      </c>
      <c r="D1793" s="1">
        <v>20270</v>
      </c>
      <c r="E1793" s="1">
        <v>436185</v>
      </c>
      <c r="F1793" s="2">
        <v>53201</v>
      </c>
    </row>
    <row r="1794" spans="1:6" x14ac:dyDescent="0.35">
      <c r="A1794">
        <v>2017</v>
      </c>
      <c r="B1794" t="s">
        <v>58</v>
      </c>
      <c r="C1794" t="s">
        <v>19</v>
      </c>
      <c r="D1794" s="1">
        <v>61589</v>
      </c>
      <c r="E1794" s="1">
        <v>769824</v>
      </c>
      <c r="F1794" s="2">
        <v>57794</v>
      </c>
    </row>
    <row r="1795" spans="1:6" x14ac:dyDescent="0.35">
      <c r="A1795">
        <v>2017</v>
      </c>
      <c r="B1795" t="s">
        <v>58</v>
      </c>
      <c r="C1795" t="s">
        <v>20</v>
      </c>
      <c r="D1795" s="1">
        <v>24957</v>
      </c>
      <c r="E1795" s="1">
        <v>656020</v>
      </c>
      <c r="F1795" s="2">
        <v>48406</v>
      </c>
    </row>
    <row r="1796" spans="1:6" x14ac:dyDescent="0.35">
      <c r="A1796">
        <v>2017</v>
      </c>
      <c r="B1796" t="s">
        <v>58</v>
      </c>
      <c r="C1796" t="s">
        <v>21</v>
      </c>
      <c r="D1796" s="1">
        <v>17543</v>
      </c>
      <c r="E1796" s="1">
        <v>514711</v>
      </c>
      <c r="F1796" s="2">
        <v>49720</v>
      </c>
    </row>
    <row r="1797" spans="1:6" x14ac:dyDescent="0.35">
      <c r="A1797">
        <v>2017</v>
      </c>
      <c r="B1797" t="s">
        <v>58</v>
      </c>
      <c r="C1797" t="s">
        <v>22</v>
      </c>
      <c r="D1797" s="1">
        <v>7420</v>
      </c>
      <c r="E1797" s="1">
        <v>142412</v>
      </c>
      <c r="F1797" s="2">
        <v>40426</v>
      </c>
    </row>
    <row r="1798" spans="1:6" x14ac:dyDescent="0.35">
      <c r="A1798">
        <v>2017</v>
      </c>
      <c r="B1798" t="s">
        <v>58</v>
      </c>
      <c r="C1798" t="s">
        <v>23</v>
      </c>
      <c r="D1798" s="1">
        <v>48626</v>
      </c>
      <c r="E1798" s="1">
        <v>450671</v>
      </c>
      <c r="F1798" s="2">
        <v>44800</v>
      </c>
    </row>
    <row r="1799" spans="1:6" x14ac:dyDescent="0.35">
      <c r="A1799">
        <v>2017</v>
      </c>
      <c r="B1799" t="s">
        <v>58</v>
      </c>
      <c r="C1799" t="s">
        <v>24</v>
      </c>
      <c r="D1799" s="1">
        <v>4448</v>
      </c>
      <c r="E1799" s="1">
        <v>73262</v>
      </c>
      <c r="F1799" s="2">
        <v>46171</v>
      </c>
    </row>
    <row r="1800" spans="1:6" x14ac:dyDescent="0.35">
      <c r="A1800">
        <v>2017</v>
      </c>
      <c r="B1800" t="s">
        <v>58</v>
      </c>
      <c r="C1800" t="s">
        <v>25</v>
      </c>
      <c r="D1800" s="1">
        <v>13241</v>
      </c>
      <c r="E1800" s="1">
        <v>136970</v>
      </c>
      <c r="F1800" s="2">
        <v>44565</v>
      </c>
    </row>
    <row r="1801" spans="1:6" x14ac:dyDescent="0.35">
      <c r="A1801">
        <v>2017</v>
      </c>
      <c r="B1801" t="s">
        <v>58</v>
      </c>
      <c r="C1801" t="s">
        <v>26</v>
      </c>
      <c r="D1801" s="1">
        <v>8681</v>
      </c>
      <c r="E1801" s="1">
        <v>131756</v>
      </c>
      <c r="F1801" s="2">
        <v>53119</v>
      </c>
    </row>
    <row r="1802" spans="1:6" x14ac:dyDescent="0.35">
      <c r="A1802">
        <v>2017</v>
      </c>
      <c r="B1802" t="s">
        <v>58</v>
      </c>
      <c r="C1802" t="s">
        <v>27</v>
      </c>
      <c r="D1802" s="1">
        <v>4635</v>
      </c>
      <c r="E1802" s="1">
        <v>111212</v>
      </c>
      <c r="F1802" s="2">
        <v>54599</v>
      </c>
    </row>
    <row r="1803" spans="1:6" x14ac:dyDescent="0.35">
      <c r="A1803">
        <v>2017</v>
      </c>
      <c r="B1803" t="s">
        <v>58</v>
      </c>
      <c r="C1803" t="s">
        <v>28</v>
      </c>
      <c r="D1803" s="1">
        <v>33411</v>
      </c>
      <c r="E1803" s="1">
        <v>644049</v>
      </c>
      <c r="F1803" s="2">
        <v>52138</v>
      </c>
    </row>
    <row r="1804" spans="1:6" x14ac:dyDescent="0.35">
      <c r="A1804">
        <v>2017</v>
      </c>
      <c r="B1804" t="s">
        <v>58</v>
      </c>
      <c r="C1804" t="s">
        <v>29</v>
      </c>
      <c r="D1804" s="1">
        <v>9629</v>
      </c>
      <c r="E1804" s="1">
        <v>127804</v>
      </c>
      <c r="F1804" s="2">
        <v>40621</v>
      </c>
    </row>
    <row r="1805" spans="1:6" x14ac:dyDescent="0.35">
      <c r="A1805">
        <v>2017</v>
      </c>
      <c r="B1805" t="s">
        <v>58</v>
      </c>
      <c r="C1805" t="s">
        <v>30</v>
      </c>
      <c r="D1805" s="1">
        <v>67533</v>
      </c>
      <c r="E1805" s="1">
        <v>1847585</v>
      </c>
      <c r="F1805" s="2">
        <v>51932</v>
      </c>
    </row>
    <row r="1806" spans="1:6" x14ac:dyDescent="0.35">
      <c r="A1806">
        <v>2017</v>
      </c>
      <c r="B1806" t="s">
        <v>58</v>
      </c>
      <c r="C1806" t="s">
        <v>31</v>
      </c>
      <c r="D1806" s="1">
        <v>26885</v>
      </c>
      <c r="E1806" s="1">
        <v>578637</v>
      </c>
      <c r="F1806" s="2">
        <v>47135</v>
      </c>
    </row>
    <row r="1807" spans="1:6" x14ac:dyDescent="0.35">
      <c r="A1807">
        <v>2017</v>
      </c>
      <c r="B1807" t="s">
        <v>58</v>
      </c>
      <c r="C1807" t="s">
        <v>32</v>
      </c>
      <c r="D1807" s="1">
        <v>2484</v>
      </c>
      <c r="E1807" s="1">
        <v>61847</v>
      </c>
      <c r="F1807" s="2">
        <v>49915</v>
      </c>
    </row>
    <row r="1808" spans="1:6" x14ac:dyDescent="0.35">
      <c r="A1808">
        <v>2017</v>
      </c>
      <c r="B1808" t="s">
        <v>58</v>
      </c>
      <c r="C1808" t="s">
        <v>33</v>
      </c>
      <c r="D1808" s="1">
        <v>34090</v>
      </c>
      <c r="E1808" s="1">
        <v>897244</v>
      </c>
      <c r="F1808" s="2">
        <v>45314</v>
      </c>
    </row>
    <row r="1809" spans="1:6" x14ac:dyDescent="0.35">
      <c r="A1809">
        <v>2017</v>
      </c>
      <c r="B1809" t="s">
        <v>58</v>
      </c>
      <c r="C1809" t="s">
        <v>34</v>
      </c>
      <c r="D1809" s="1">
        <v>13367</v>
      </c>
      <c r="E1809" s="1">
        <v>208934</v>
      </c>
      <c r="F1809" s="2">
        <v>44167</v>
      </c>
    </row>
    <row r="1810" spans="1:6" x14ac:dyDescent="0.35">
      <c r="A1810">
        <v>2017</v>
      </c>
      <c r="B1810" t="s">
        <v>58</v>
      </c>
      <c r="C1810" t="s">
        <v>35</v>
      </c>
      <c r="D1810" s="1">
        <v>15363</v>
      </c>
      <c r="E1810" s="1">
        <v>266489</v>
      </c>
      <c r="F1810" s="2">
        <v>50908</v>
      </c>
    </row>
    <row r="1811" spans="1:6" x14ac:dyDescent="0.35">
      <c r="A1811">
        <v>2017</v>
      </c>
      <c r="B1811" t="s">
        <v>58</v>
      </c>
      <c r="C1811" t="s">
        <v>36</v>
      </c>
      <c r="D1811" s="1">
        <v>58709</v>
      </c>
      <c r="E1811" s="1">
        <v>1179271</v>
      </c>
      <c r="F1811" s="2">
        <v>50500</v>
      </c>
    </row>
    <row r="1812" spans="1:6" x14ac:dyDescent="0.35">
      <c r="A1812">
        <v>2017</v>
      </c>
      <c r="B1812" t="s">
        <v>58</v>
      </c>
      <c r="C1812" t="s">
        <v>37</v>
      </c>
      <c r="D1812" s="1">
        <v>4485</v>
      </c>
      <c r="E1812" s="1">
        <v>99581</v>
      </c>
      <c r="F1812" s="2">
        <v>47941</v>
      </c>
    </row>
    <row r="1813" spans="1:6" x14ac:dyDescent="0.35">
      <c r="A1813">
        <v>2017</v>
      </c>
      <c r="B1813" t="s">
        <v>58</v>
      </c>
      <c r="C1813" t="s">
        <v>38</v>
      </c>
      <c r="D1813" s="1">
        <v>11574</v>
      </c>
      <c r="E1813" s="1">
        <v>226255</v>
      </c>
      <c r="F1813" s="2">
        <v>45624</v>
      </c>
    </row>
    <row r="1814" spans="1:6" x14ac:dyDescent="0.35">
      <c r="A1814">
        <v>2017</v>
      </c>
      <c r="B1814" t="s">
        <v>58</v>
      </c>
      <c r="C1814" t="s">
        <v>39</v>
      </c>
      <c r="D1814" s="1">
        <v>2732</v>
      </c>
      <c r="E1814" s="1">
        <v>66629</v>
      </c>
      <c r="F1814" s="2">
        <v>49512</v>
      </c>
    </row>
    <row r="1815" spans="1:6" x14ac:dyDescent="0.35">
      <c r="A1815">
        <v>2017</v>
      </c>
      <c r="B1815" t="s">
        <v>58</v>
      </c>
      <c r="C1815" t="s">
        <v>40</v>
      </c>
      <c r="D1815" s="1">
        <v>15761</v>
      </c>
      <c r="E1815" s="1">
        <v>416511</v>
      </c>
      <c r="F1815" s="2">
        <v>50938</v>
      </c>
    </row>
    <row r="1816" spans="1:6" x14ac:dyDescent="0.35">
      <c r="A1816">
        <v>2017</v>
      </c>
      <c r="B1816" t="s">
        <v>58</v>
      </c>
      <c r="C1816" t="s">
        <v>41</v>
      </c>
      <c r="D1816" s="1">
        <v>87635</v>
      </c>
      <c r="E1816" s="1">
        <v>1607487</v>
      </c>
      <c r="F1816" s="2">
        <v>47096</v>
      </c>
    </row>
    <row r="1817" spans="1:6" x14ac:dyDescent="0.35">
      <c r="A1817">
        <v>2017</v>
      </c>
      <c r="B1817" t="s">
        <v>58</v>
      </c>
      <c r="C1817" t="s">
        <v>42</v>
      </c>
      <c r="D1817" s="1">
        <v>11679</v>
      </c>
      <c r="E1817" s="1">
        <v>181402</v>
      </c>
      <c r="F1817" s="2">
        <v>42492</v>
      </c>
    </row>
    <row r="1818" spans="1:6" x14ac:dyDescent="0.35">
      <c r="A1818">
        <v>2017</v>
      </c>
      <c r="B1818" t="s">
        <v>58</v>
      </c>
      <c r="C1818" t="s">
        <v>43</v>
      </c>
      <c r="D1818" s="1">
        <v>2460</v>
      </c>
      <c r="E1818" s="1">
        <v>62109</v>
      </c>
      <c r="F1818" s="2">
        <v>45259</v>
      </c>
    </row>
    <row r="1819" spans="1:6" x14ac:dyDescent="0.35">
      <c r="A1819">
        <v>2017</v>
      </c>
      <c r="B1819" t="s">
        <v>58</v>
      </c>
      <c r="C1819" t="s">
        <v>44</v>
      </c>
      <c r="D1819" s="1">
        <v>42910</v>
      </c>
      <c r="E1819" s="1">
        <v>496944</v>
      </c>
      <c r="F1819" s="2">
        <v>48573</v>
      </c>
    </row>
    <row r="1820" spans="1:6" x14ac:dyDescent="0.35">
      <c r="A1820">
        <v>2017</v>
      </c>
      <c r="B1820" t="s">
        <v>58</v>
      </c>
      <c r="C1820" t="s">
        <v>45</v>
      </c>
      <c r="D1820" s="1">
        <v>56689</v>
      </c>
      <c r="E1820" s="1">
        <v>451563</v>
      </c>
      <c r="F1820" s="2">
        <v>49782</v>
      </c>
    </row>
    <row r="1821" spans="1:6" x14ac:dyDescent="0.35">
      <c r="A1821">
        <v>2017</v>
      </c>
      <c r="B1821" t="s">
        <v>58</v>
      </c>
      <c r="C1821" t="s">
        <v>46</v>
      </c>
      <c r="D1821" s="1">
        <v>5679</v>
      </c>
      <c r="E1821" s="1">
        <v>123772</v>
      </c>
      <c r="F1821" s="2">
        <v>44732</v>
      </c>
    </row>
    <row r="1822" spans="1:6" x14ac:dyDescent="0.35">
      <c r="A1822">
        <v>2017</v>
      </c>
      <c r="B1822" t="s">
        <v>58</v>
      </c>
      <c r="C1822" t="s">
        <v>47</v>
      </c>
      <c r="D1822" s="1">
        <v>25989</v>
      </c>
      <c r="E1822" s="1">
        <v>428367</v>
      </c>
      <c r="F1822" s="2">
        <v>47663</v>
      </c>
    </row>
    <row r="1823" spans="1:6" x14ac:dyDescent="0.35">
      <c r="A1823">
        <v>2017</v>
      </c>
      <c r="B1823" t="s">
        <v>58</v>
      </c>
      <c r="C1823" t="s">
        <v>48</v>
      </c>
      <c r="D1823" s="1">
        <v>3268</v>
      </c>
      <c r="E1823" s="1">
        <v>26479</v>
      </c>
      <c r="F1823" s="2">
        <v>41913</v>
      </c>
    </row>
    <row r="1824" spans="1:6" x14ac:dyDescent="0.35">
      <c r="A1824">
        <v>2017</v>
      </c>
      <c r="B1824" t="s">
        <v>59</v>
      </c>
      <c r="C1824" t="s">
        <v>1</v>
      </c>
      <c r="D1824" s="1">
        <v>10741</v>
      </c>
      <c r="E1824" s="1">
        <v>202336</v>
      </c>
      <c r="F1824" s="2">
        <v>16222</v>
      </c>
    </row>
    <row r="1825" spans="1:6" x14ac:dyDescent="0.35">
      <c r="A1825">
        <v>2017</v>
      </c>
      <c r="B1825" t="s">
        <v>59</v>
      </c>
      <c r="C1825" t="s">
        <v>2</v>
      </c>
      <c r="D1825" s="1">
        <v>12771</v>
      </c>
      <c r="E1825" s="1">
        <v>317076</v>
      </c>
      <c r="F1825" s="2">
        <v>23505</v>
      </c>
    </row>
    <row r="1826" spans="1:6" x14ac:dyDescent="0.35">
      <c r="A1826">
        <v>2017</v>
      </c>
      <c r="B1826" t="s">
        <v>59</v>
      </c>
      <c r="C1826" t="s">
        <v>3</v>
      </c>
      <c r="D1826" s="1">
        <v>7024</v>
      </c>
      <c r="E1826" s="1">
        <v>116690</v>
      </c>
      <c r="F1826" s="2">
        <v>16181</v>
      </c>
    </row>
    <row r="1827" spans="1:6" x14ac:dyDescent="0.35">
      <c r="A1827">
        <v>2017</v>
      </c>
      <c r="B1827" t="s">
        <v>59</v>
      </c>
      <c r="C1827" t="s">
        <v>4</v>
      </c>
      <c r="D1827" s="1">
        <v>103495</v>
      </c>
      <c r="E1827" s="1">
        <v>1935980</v>
      </c>
      <c r="F1827" s="2">
        <v>29214</v>
      </c>
    </row>
    <row r="1828" spans="1:6" x14ac:dyDescent="0.35">
      <c r="A1828">
        <v>2017</v>
      </c>
      <c r="B1828" t="s">
        <v>59</v>
      </c>
      <c r="C1828" t="s">
        <v>5</v>
      </c>
      <c r="D1828" s="1">
        <v>16627</v>
      </c>
      <c r="E1828" s="1">
        <v>333190</v>
      </c>
      <c r="F1828" s="2">
        <v>24462</v>
      </c>
    </row>
    <row r="1829" spans="1:6" x14ac:dyDescent="0.35">
      <c r="A1829">
        <v>2017</v>
      </c>
      <c r="B1829" t="s">
        <v>59</v>
      </c>
      <c r="C1829" t="s">
        <v>6</v>
      </c>
      <c r="D1829" s="1">
        <v>10338</v>
      </c>
      <c r="E1829" s="1">
        <v>156514</v>
      </c>
      <c r="F1829" s="2">
        <v>23066</v>
      </c>
    </row>
    <row r="1830" spans="1:6" x14ac:dyDescent="0.35">
      <c r="A1830">
        <v>2017</v>
      </c>
      <c r="B1830" t="s">
        <v>59</v>
      </c>
      <c r="C1830" t="s">
        <v>7</v>
      </c>
      <c r="D1830" s="1">
        <v>2565</v>
      </c>
      <c r="E1830" s="1">
        <v>50272</v>
      </c>
      <c r="F1830" s="2">
        <v>19997</v>
      </c>
    </row>
    <row r="1831" spans="1:6" x14ac:dyDescent="0.35">
      <c r="A1831">
        <v>2017</v>
      </c>
      <c r="B1831" t="s">
        <v>59</v>
      </c>
      <c r="C1831" t="s">
        <v>8</v>
      </c>
      <c r="D1831" s="1">
        <v>55396</v>
      </c>
      <c r="E1831" s="1">
        <v>1198478</v>
      </c>
      <c r="F1831" s="2">
        <v>24953</v>
      </c>
    </row>
    <row r="1832" spans="1:6" x14ac:dyDescent="0.35">
      <c r="A1832">
        <v>2017</v>
      </c>
      <c r="B1832" t="s">
        <v>59</v>
      </c>
      <c r="C1832" t="s">
        <v>9</v>
      </c>
      <c r="D1832" s="1">
        <v>23538</v>
      </c>
      <c r="E1832" s="1">
        <v>476035</v>
      </c>
      <c r="F1832" s="2">
        <v>20142</v>
      </c>
    </row>
    <row r="1833" spans="1:6" x14ac:dyDescent="0.35">
      <c r="A1833">
        <v>2017</v>
      </c>
      <c r="B1833" t="s">
        <v>59</v>
      </c>
      <c r="C1833" t="s">
        <v>10</v>
      </c>
      <c r="D1833" s="1">
        <v>4906</v>
      </c>
      <c r="E1833" s="1">
        <v>74928</v>
      </c>
      <c r="F1833" s="2">
        <v>16382</v>
      </c>
    </row>
    <row r="1834" spans="1:6" x14ac:dyDescent="0.35">
      <c r="A1834">
        <v>2017</v>
      </c>
      <c r="B1834" t="s">
        <v>59</v>
      </c>
      <c r="C1834" t="s">
        <v>11</v>
      </c>
      <c r="D1834" s="1">
        <v>32076</v>
      </c>
      <c r="E1834" s="1">
        <v>610100</v>
      </c>
      <c r="F1834" s="2">
        <v>22930</v>
      </c>
    </row>
    <row r="1835" spans="1:6" x14ac:dyDescent="0.35">
      <c r="A1835">
        <v>2017</v>
      </c>
      <c r="B1835" t="s">
        <v>59</v>
      </c>
      <c r="C1835" t="s">
        <v>12</v>
      </c>
      <c r="D1835" s="1">
        <v>15273</v>
      </c>
      <c r="E1835" s="1">
        <v>308506</v>
      </c>
      <c r="F1835" s="2">
        <v>18223</v>
      </c>
    </row>
    <row r="1836" spans="1:6" x14ac:dyDescent="0.35">
      <c r="A1836">
        <v>2017</v>
      </c>
      <c r="B1836" t="s">
        <v>59</v>
      </c>
      <c r="C1836" t="s">
        <v>13</v>
      </c>
      <c r="D1836" s="1">
        <v>8532</v>
      </c>
      <c r="E1836" s="1">
        <v>143101</v>
      </c>
      <c r="F1836" s="2">
        <v>16280</v>
      </c>
    </row>
    <row r="1837" spans="1:6" x14ac:dyDescent="0.35">
      <c r="A1837">
        <v>2017</v>
      </c>
      <c r="B1837" t="s">
        <v>59</v>
      </c>
      <c r="C1837" t="s">
        <v>14</v>
      </c>
      <c r="D1837" s="1">
        <v>6839</v>
      </c>
      <c r="E1837" s="1">
        <v>128449</v>
      </c>
      <c r="F1837" s="2">
        <v>16257</v>
      </c>
    </row>
    <row r="1838" spans="1:6" x14ac:dyDescent="0.35">
      <c r="A1838">
        <v>2017</v>
      </c>
      <c r="B1838" t="s">
        <v>59</v>
      </c>
      <c r="C1838" t="s">
        <v>15</v>
      </c>
      <c r="D1838" s="1">
        <v>10063</v>
      </c>
      <c r="E1838" s="1">
        <v>196846</v>
      </c>
      <c r="F1838" s="2">
        <v>17160</v>
      </c>
    </row>
    <row r="1839" spans="1:6" x14ac:dyDescent="0.35">
      <c r="A1839">
        <v>2017</v>
      </c>
      <c r="B1839" t="s">
        <v>59</v>
      </c>
      <c r="C1839" t="s">
        <v>16</v>
      </c>
      <c r="D1839" s="1">
        <v>12015</v>
      </c>
      <c r="E1839" s="1">
        <v>233109</v>
      </c>
      <c r="F1839" s="2">
        <v>20623</v>
      </c>
    </row>
    <row r="1840" spans="1:6" x14ac:dyDescent="0.35">
      <c r="A1840">
        <v>2017</v>
      </c>
      <c r="B1840" t="s">
        <v>59</v>
      </c>
      <c r="C1840" t="s">
        <v>17</v>
      </c>
      <c r="D1840" s="1">
        <v>5119</v>
      </c>
      <c r="E1840" s="1">
        <v>67354</v>
      </c>
      <c r="F1840" s="2">
        <v>21119</v>
      </c>
    </row>
    <row r="1841" spans="1:6" x14ac:dyDescent="0.35">
      <c r="A1841">
        <v>2017</v>
      </c>
      <c r="B1841" t="s">
        <v>59</v>
      </c>
      <c r="C1841" t="s">
        <v>18</v>
      </c>
      <c r="D1841" s="1">
        <v>14733</v>
      </c>
      <c r="E1841" s="1">
        <v>280195</v>
      </c>
      <c r="F1841" s="2">
        <v>23436</v>
      </c>
    </row>
    <row r="1842" spans="1:6" x14ac:dyDescent="0.35">
      <c r="A1842">
        <v>2017</v>
      </c>
      <c r="B1842" t="s">
        <v>59</v>
      </c>
      <c r="C1842" t="s">
        <v>19</v>
      </c>
      <c r="D1842" s="1">
        <v>20695</v>
      </c>
      <c r="E1842" s="1">
        <v>369350</v>
      </c>
      <c r="F1842" s="2">
        <v>26779</v>
      </c>
    </row>
    <row r="1843" spans="1:6" x14ac:dyDescent="0.35">
      <c r="A1843">
        <v>2017</v>
      </c>
      <c r="B1843" t="s">
        <v>59</v>
      </c>
      <c r="C1843" t="s">
        <v>20</v>
      </c>
      <c r="D1843" s="1">
        <v>21783</v>
      </c>
      <c r="E1843" s="1">
        <v>431316</v>
      </c>
      <c r="F1843" s="2">
        <v>19834</v>
      </c>
    </row>
    <row r="1844" spans="1:6" x14ac:dyDescent="0.35">
      <c r="A1844">
        <v>2017</v>
      </c>
      <c r="B1844" t="s">
        <v>59</v>
      </c>
      <c r="C1844" t="s">
        <v>21</v>
      </c>
      <c r="D1844" s="1">
        <v>14729</v>
      </c>
      <c r="E1844" s="1">
        <v>270490</v>
      </c>
      <c r="F1844" s="2">
        <v>21386</v>
      </c>
    </row>
    <row r="1845" spans="1:6" x14ac:dyDescent="0.35">
      <c r="A1845">
        <v>2017</v>
      </c>
      <c r="B1845" t="s">
        <v>59</v>
      </c>
      <c r="C1845" t="s">
        <v>22</v>
      </c>
      <c r="D1845" s="1">
        <v>6381</v>
      </c>
      <c r="E1845" s="1">
        <v>134613</v>
      </c>
      <c r="F1845" s="2">
        <v>17011</v>
      </c>
    </row>
    <row r="1846" spans="1:6" x14ac:dyDescent="0.35">
      <c r="A1846">
        <v>2017</v>
      </c>
      <c r="B1846" t="s">
        <v>59</v>
      </c>
      <c r="C1846" t="s">
        <v>23</v>
      </c>
      <c r="D1846" s="1">
        <v>14797</v>
      </c>
      <c r="E1846" s="1">
        <v>303022</v>
      </c>
      <c r="F1846" s="2">
        <v>20276</v>
      </c>
    </row>
    <row r="1847" spans="1:6" x14ac:dyDescent="0.35">
      <c r="A1847">
        <v>2017</v>
      </c>
      <c r="B1847" t="s">
        <v>59</v>
      </c>
      <c r="C1847" t="s">
        <v>24</v>
      </c>
      <c r="D1847" s="1">
        <v>4978</v>
      </c>
      <c r="E1847" s="1">
        <v>64958</v>
      </c>
      <c r="F1847" s="2">
        <v>18625</v>
      </c>
    </row>
    <row r="1848" spans="1:6" x14ac:dyDescent="0.35">
      <c r="A1848">
        <v>2017</v>
      </c>
      <c r="B1848" t="s">
        <v>59</v>
      </c>
      <c r="C1848" t="s">
        <v>25</v>
      </c>
      <c r="D1848" s="1">
        <v>5508</v>
      </c>
      <c r="E1848" s="1">
        <v>91776</v>
      </c>
      <c r="F1848" s="2">
        <v>16253</v>
      </c>
    </row>
    <row r="1849" spans="1:6" x14ac:dyDescent="0.35">
      <c r="A1849">
        <v>2017</v>
      </c>
      <c r="B1849" t="s">
        <v>59</v>
      </c>
      <c r="C1849" t="s">
        <v>26</v>
      </c>
      <c r="D1849" s="1">
        <v>8246</v>
      </c>
      <c r="E1849" s="1">
        <v>348888</v>
      </c>
      <c r="F1849" s="2">
        <v>33048</v>
      </c>
    </row>
    <row r="1850" spans="1:6" x14ac:dyDescent="0.35">
      <c r="A1850">
        <v>2017</v>
      </c>
      <c r="B1850" t="s">
        <v>59</v>
      </c>
      <c r="C1850" t="s">
        <v>27</v>
      </c>
      <c r="D1850" s="1">
        <v>4512</v>
      </c>
      <c r="E1850" s="1">
        <v>70729</v>
      </c>
      <c r="F1850" s="2">
        <v>21058</v>
      </c>
    </row>
    <row r="1851" spans="1:6" x14ac:dyDescent="0.35">
      <c r="A1851">
        <v>2017</v>
      </c>
      <c r="B1851" t="s">
        <v>59</v>
      </c>
      <c r="C1851" t="s">
        <v>28</v>
      </c>
      <c r="D1851" s="1">
        <v>23501</v>
      </c>
      <c r="E1851" s="1">
        <v>372798</v>
      </c>
      <c r="F1851" s="2">
        <v>24851</v>
      </c>
    </row>
    <row r="1852" spans="1:6" x14ac:dyDescent="0.35">
      <c r="A1852">
        <v>2017</v>
      </c>
      <c r="B1852" t="s">
        <v>59</v>
      </c>
      <c r="C1852" t="s">
        <v>29</v>
      </c>
      <c r="D1852" s="1">
        <v>4929</v>
      </c>
      <c r="E1852" s="1">
        <v>96321</v>
      </c>
      <c r="F1852" s="2">
        <v>17901</v>
      </c>
    </row>
    <row r="1853" spans="1:6" x14ac:dyDescent="0.35">
      <c r="A1853">
        <v>2017</v>
      </c>
      <c r="B1853" t="s">
        <v>59</v>
      </c>
      <c r="C1853" t="s">
        <v>30</v>
      </c>
      <c r="D1853" s="1">
        <v>66166</v>
      </c>
      <c r="E1853" s="1">
        <v>944545</v>
      </c>
      <c r="F1853" s="2">
        <v>32365</v>
      </c>
    </row>
    <row r="1854" spans="1:6" x14ac:dyDescent="0.35">
      <c r="A1854">
        <v>2017</v>
      </c>
      <c r="B1854" t="s">
        <v>59</v>
      </c>
      <c r="C1854" t="s">
        <v>31</v>
      </c>
      <c r="D1854" s="1">
        <v>25235</v>
      </c>
      <c r="E1854" s="1">
        <v>493758</v>
      </c>
      <c r="F1854" s="2">
        <v>19111</v>
      </c>
    </row>
    <row r="1855" spans="1:6" x14ac:dyDescent="0.35">
      <c r="A1855">
        <v>2017</v>
      </c>
      <c r="B1855" t="s">
        <v>59</v>
      </c>
      <c r="C1855" t="s">
        <v>32</v>
      </c>
      <c r="D1855" s="1">
        <v>2600</v>
      </c>
      <c r="E1855" s="1">
        <v>39316</v>
      </c>
      <c r="F1855" s="2">
        <v>17400</v>
      </c>
    </row>
    <row r="1856" spans="1:6" x14ac:dyDescent="0.35">
      <c r="A1856">
        <v>2017</v>
      </c>
      <c r="B1856" t="s">
        <v>59</v>
      </c>
      <c r="C1856" t="s">
        <v>33</v>
      </c>
      <c r="D1856" s="1">
        <v>28218</v>
      </c>
      <c r="E1856" s="1">
        <v>560257</v>
      </c>
      <c r="F1856" s="2">
        <v>18856</v>
      </c>
    </row>
    <row r="1857" spans="1:6" x14ac:dyDescent="0.35">
      <c r="A1857">
        <v>2017</v>
      </c>
      <c r="B1857" t="s">
        <v>59</v>
      </c>
      <c r="C1857" t="s">
        <v>34</v>
      </c>
      <c r="D1857" s="1">
        <v>8969</v>
      </c>
      <c r="E1857" s="1">
        <v>167540</v>
      </c>
      <c r="F1857" s="2">
        <v>17729</v>
      </c>
    </row>
    <row r="1858" spans="1:6" x14ac:dyDescent="0.35">
      <c r="A1858">
        <v>2017</v>
      </c>
      <c r="B1858" t="s">
        <v>59</v>
      </c>
      <c r="C1858" t="s">
        <v>35</v>
      </c>
      <c r="D1858" s="1">
        <v>13588</v>
      </c>
      <c r="E1858" s="1">
        <v>205823</v>
      </c>
      <c r="F1858" s="2">
        <v>21379</v>
      </c>
    </row>
    <row r="1859" spans="1:6" x14ac:dyDescent="0.35">
      <c r="A1859">
        <v>2017</v>
      </c>
      <c r="B1859" t="s">
        <v>59</v>
      </c>
      <c r="C1859" t="s">
        <v>36</v>
      </c>
      <c r="D1859" s="1">
        <v>33146</v>
      </c>
      <c r="E1859" s="1">
        <v>566779</v>
      </c>
      <c r="F1859" s="2">
        <v>20389</v>
      </c>
    </row>
    <row r="1860" spans="1:6" x14ac:dyDescent="0.35">
      <c r="A1860">
        <v>2017</v>
      </c>
      <c r="B1860" t="s">
        <v>59</v>
      </c>
      <c r="C1860" t="s">
        <v>37</v>
      </c>
      <c r="D1860" s="1">
        <v>3683</v>
      </c>
      <c r="E1860" s="1">
        <v>58183</v>
      </c>
      <c r="F1860" s="2">
        <v>22353</v>
      </c>
    </row>
    <row r="1861" spans="1:6" x14ac:dyDescent="0.35">
      <c r="A1861">
        <v>2017</v>
      </c>
      <c r="B1861" t="s">
        <v>59</v>
      </c>
      <c r="C1861" t="s">
        <v>38</v>
      </c>
      <c r="D1861" s="1">
        <v>12337</v>
      </c>
      <c r="E1861" s="1">
        <v>254069</v>
      </c>
      <c r="F1861" s="2">
        <v>17885</v>
      </c>
    </row>
    <row r="1862" spans="1:6" x14ac:dyDescent="0.35">
      <c r="A1862">
        <v>2017</v>
      </c>
      <c r="B1862" t="s">
        <v>59</v>
      </c>
      <c r="C1862" t="s">
        <v>39</v>
      </c>
      <c r="D1862" s="1">
        <v>3109</v>
      </c>
      <c r="E1862" s="1">
        <v>46967</v>
      </c>
      <c r="F1862" s="2">
        <v>16460</v>
      </c>
    </row>
    <row r="1863" spans="1:6" x14ac:dyDescent="0.35">
      <c r="A1863">
        <v>2017</v>
      </c>
      <c r="B1863" t="s">
        <v>59</v>
      </c>
      <c r="C1863" t="s">
        <v>40</v>
      </c>
      <c r="D1863" s="1">
        <v>15932</v>
      </c>
      <c r="E1863" s="1">
        <v>328856</v>
      </c>
      <c r="F1863" s="2">
        <v>22398</v>
      </c>
    </row>
    <row r="1864" spans="1:6" x14ac:dyDescent="0.35">
      <c r="A1864">
        <v>2017</v>
      </c>
      <c r="B1864" t="s">
        <v>59</v>
      </c>
      <c r="C1864" t="s">
        <v>41</v>
      </c>
      <c r="D1864" s="1">
        <v>60744</v>
      </c>
      <c r="E1864" s="1">
        <v>1317762</v>
      </c>
      <c r="F1864" s="2">
        <v>21234</v>
      </c>
    </row>
    <row r="1865" spans="1:6" x14ac:dyDescent="0.35">
      <c r="A1865">
        <v>2017</v>
      </c>
      <c r="B1865" t="s">
        <v>59</v>
      </c>
      <c r="C1865" t="s">
        <v>42</v>
      </c>
      <c r="D1865" s="1">
        <v>7068</v>
      </c>
      <c r="E1865" s="1">
        <v>142985</v>
      </c>
      <c r="F1865" s="2">
        <v>19510</v>
      </c>
    </row>
    <row r="1866" spans="1:6" x14ac:dyDescent="0.35">
      <c r="A1866">
        <v>2017</v>
      </c>
      <c r="B1866" t="s">
        <v>59</v>
      </c>
      <c r="C1866" t="s">
        <v>43</v>
      </c>
      <c r="D1866" s="1">
        <v>2266</v>
      </c>
      <c r="E1866" s="1">
        <v>37337</v>
      </c>
      <c r="F1866" s="2">
        <v>22375</v>
      </c>
    </row>
    <row r="1867" spans="1:6" x14ac:dyDescent="0.35">
      <c r="A1867">
        <v>2017</v>
      </c>
      <c r="B1867" t="s">
        <v>59</v>
      </c>
      <c r="C1867" t="s">
        <v>44</v>
      </c>
      <c r="D1867" s="1">
        <v>20269</v>
      </c>
      <c r="E1867" s="1">
        <v>402475</v>
      </c>
      <c r="F1867" s="2">
        <v>20078</v>
      </c>
    </row>
    <row r="1868" spans="1:6" x14ac:dyDescent="0.35">
      <c r="A1868">
        <v>2017</v>
      </c>
      <c r="B1868" t="s">
        <v>59</v>
      </c>
      <c r="C1868" t="s">
        <v>45</v>
      </c>
      <c r="D1868" s="1">
        <v>20065</v>
      </c>
      <c r="E1868" s="1">
        <v>325141</v>
      </c>
      <c r="F1868" s="2">
        <v>24250</v>
      </c>
    </row>
    <row r="1869" spans="1:6" x14ac:dyDescent="0.35">
      <c r="A1869">
        <v>2017</v>
      </c>
      <c r="B1869" t="s">
        <v>59</v>
      </c>
      <c r="C1869" t="s">
        <v>46</v>
      </c>
      <c r="D1869" s="1">
        <v>4646</v>
      </c>
      <c r="E1869" s="1">
        <v>74275</v>
      </c>
      <c r="F1869" s="2">
        <v>17335</v>
      </c>
    </row>
    <row r="1870" spans="1:6" x14ac:dyDescent="0.35">
      <c r="A1870">
        <v>2017</v>
      </c>
      <c r="B1870" t="s">
        <v>59</v>
      </c>
      <c r="C1870" t="s">
        <v>47</v>
      </c>
      <c r="D1870" s="1">
        <v>16599</v>
      </c>
      <c r="E1870" s="1">
        <v>279749</v>
      </c>
      <c r="F1870" s="2">
        <v>17248</v>
      </c>
    </row>
    <row r="1871" spans="1:6" x14ac:dyDescent="0.35">
      <c r="A1871">
        <v>2017</v>
      </c>
      <c r="B1871" t="s">
        <v>59</v>
      </c>
      <c r="C1871" t="s">
        <v>48</v>
      </c>
      <c r="D1871" s="1">
        <v>2355</v>
      </c>
      <c r="E1871" s="1">
        <v>36297</v>
      </c>
      <c r="F1871" s="2">
        <v>19867</v>
      </c>
    </row>
    <row r="1872" spans="1:6" x14ac:dyDescent="0.35">
      <c r="A1872">
        <v>2017</v>
      </c>
      <c r="B1872" t="s">
        <v>60</v>
      </c>
      <c r="C1872" t="s">
        <v>1</v>
      </c>
      <c r="D1872" s="1">
        <v>9603</v>
      </c>
      <c r="E1872" s="1">
        <v>45296</v>
      </c>
      <c r="F1872" s="2">
        <v>36539</v>
      </c>
    </row>
    <row r="1873" spans="1:6" x14ac:dyDescent="0.35">
      <c r="A1873">
        <v>2017</v>
      </c>
      <c r="B1873" t="s">
        <v>60</v>
      </c>
      <c r="C1873" t="s">
        <v>2</v>
      </c>
      <c r="D1873" s="1">
        <v>10297</v>
      </c>
      <c r="E1873" s="1">
        <v>71320</v>
      </c>
      <c r="F1873" s="2">
        <v>37061</v>
      </c>
    </row>
    <row r="1874" spans="1:6" x14ac:dyDescent="0.35">
      <c r="A1874">
        <v>2017</v>
      </c>
      <c r="B1874" t="s">
        <v>60</v>
      </c>
      <c r="C1874" t="s">
        <v>3</v>
      </c>
      <c r="D1874" s="1">
        <v>5315</v>
      </c>
      <c r="E1874" s="1">
        <v>24804</v>
      </c>
      <c r="F1874" s="2">
        <v>33179</v>
      </c>
    </row>
    <row r="1875" spans="1:6" x14ac:dyDescent="0.35">
      <c r="A1875">
        <v>2017</v>
      </c>
      <c r="B1875" t="s">
        <v>60</v>
      </c>
      <c r="C1875" t="s">
        <v>4</v>
      </c>
      <c r="D1875" s="1">
        <v>88470</v>
      </c>
      <c r="E1875" s="1">
        <v>527915</v>
      </c>
      <c r="F1875" s="2">
        <v>40412</v>
      </c>
    </row>
    <row r="1876" spans="1:6" x14ac:dyDescent="0.35">
      <c r="A1876">
        <v>2017</v>
      </c>
      <c r="B1876" t="s">
        <v>60</v>
      </c>
      <c r="C1876" t="s">
        <v>5</v>
      </c>
      <c r="D1876" s="1">
        <v>15777</v>
      </c>
      <c r="E1876" s="1">
        <v>80034</v>
      </c>
      <c r="F1876" s="2">
        <v>39558</v>
      </c>
    </row>
    <row r="1877" spans="1:6" x14ac:dyDescent="0.35">
      <c r="A1877">
        <v>2017</v>
      </c>
      <c r="B1877" t="s">
        <v>60</v>
      </c>
      <c r="C1877" t="s">
        <v>6</v>
      </c>
      <c r="D1877" s="1">
        <v>16529</v>
      </c>
      <c r="E1877" s="1">
        <v>64279</v>
      </c>
      <c r="F1877" s="2">
        <v>33397</v>
      </c>
    </row>
    <row r="1878" spans="1:6" x14ac:dyDescent="0.35">
      <c r="A1878">
        <v>2017</v>
      </c>
      <c r="B1878" t="s">
        <v>60</v>
      </c>
      <c r="C1878" t="s">
        <v>7</v>
      </c>
      <c r="D1878" s="1">
        <v>2003</v>
      </c>
      <c r="E1878" s="1">
        <v>11881</v>
      </c>
      <c r="F1878" s="2">
        <v>33610</v>
      </c>
    </row>
    <row r="1879" spans="1:6" x14ac:dyDescent="0.35">
      <c r="A1879">
        <v>2017</v>
      </c>
      <c r="B1879" t="s">
        <v>60</v>
      </c>
      <c r="C1879" t="s">
        <v>8</v>
      </c>
      <c r="D1879" s="1">
        <v>54928</v>
      </c>
      <c r="E1879" s="1">
        <v>273903</v>
      </c>
      <c r="F1879" s="2">
        <v>35319</v>
      </c>
    </row>
    <row r="1880" spans="1:6" x14ac:dyDescent="0.35">
      <c r="A1880">
        <v>2017</v>
      </c>
      <c r="B1880" t="s">
        <v>60</v>
      </c>
      <c r="C1880" t="s">
        <v>9</v>
      </c>
      <c r="D1880" s="1">
        <v>18097</v>
      </c>
      <c r="E1880" s="1">
        <v>106445</v>
      </c>
      <c r="F1880" s="2">
        <v>35520</v>
      </c>
    </row>
    <row r="1881" spans="1:6" x14ac:dyDescent="0.35">
      <c r="A1881">
        <v>2017</v>
      </c>
      <c r="B1881" t="s">
        <v>60</v>
      </c>
      <c r="C1881" t="s">
        <v>10</v>
      </c>
      <c r="D1881" s="1">
        <v>3888</v>
      </c>
      <c r="E1881" s="1">
        <v>17915</v>
      </c>
      <c r="F1881" s="2">
        <v>30056</v>
      </c>
    </row>
    <row r="1882" spans="1:6" x14ac:dyDescent="0.35">
      <c r="A1882">
        <v>2017</v>
      </c>
      <c r="B1882" t="s">
        <v>60</v>
      </c>
      <c r="C1882" t="s">
        <v>11</v>
      </c>
      <c r="D1882" s="1">
        <v>39500</v>
      </c>
      <c r="E1882" s="1">
        <v>206494</v>
      </c>
      <c r="F1882" s="2">
        <v>41240</v>
      </c>
    </row>
    <row r="1883" spans="1:6" x14ac:dyDescent="0.35">
      <c r="A1883">
        <v>2017</v>
      </c>
      <c r="B1883" t="s">
        <v>60</v>
      </c>
      <c r="C1883" t="s">
        <v>12</v>
      </c>
      <c r="D1883" s="1">
        <v>13113</v>
      </c>
      <c r="E1883" s="1">
        <v>86944</v>
      </c>
      <c r="F1883" s="2">
        <v>31882</v>
      </c>
    </row>
    <row r="1884" spans="1:6" x14ac:dyDescent="0.35">
      <c r="A1884">
        <v>2017</v>
      </c>
      <c r="B1884" t="s">
        <v>60</v>
      </c>
      <c r="C1884" t="s">
        <v>13</v>
      </c>
      <c r="D1884" s="1">
        <v>8710</v>
      </c>
      <c r="E1884" s="1">
        <v>42498</v>
      </c>
      <c r="F1884" s="2">
        <v>33069</v>
      </c>
    </row>
    <row r="1885" spans="1:6" x14ac:dyDescent="0.35">
      <c r="A1885">
        <v>2017</v>
      </c>
      <c r="B1885" t="s">
        <v>60</v>
      </c>
      <c r="C1885" t="s">
        <v>14</v>
      </c>
      <c r="D1885" s="1">
        <v>6031</v>
      </c>
      <c r="E1885" s="1">
        <v>33578</v>
      </c>
      <c r="F1885" s="2">
        <v>33575</v>
      </c>
    </row>
    <row r="1886" spans="1:6" x14ac:dyDescent="0.35">
      <c r="A1886">
        <v>2017</v>
      </c>
      <c r="B1886" t="s">
        <v>60</v>
      </c>
      <c r="C1886" t="s">
        <v>15</v>
      </c>
      <c r="D1886" s="1">
        <v>10912</v>
      </c>
      <c r="E1886" s="1">
        <v>46382</v>
      </c>
      <c r="F1886" s="2">
        <v>32330</v>
      </c>
    </row>
    <row r="1887" spans="1:6" x14ac:dyDescent="0.35">
      <c r="A1887">
        <v>2017</v>
      </c>
      <c r="B1887" t="s">
        <v>60</v>
      </c>
      <c r="C1887" t="s">
        <v>16</v>
      </c>
      <c r="D1887" s="1">
        <v>9250</v>
      </c>
      <c r="E1887" s="1">
        <v>45963</v>
      </c>
      <c r="F1887" s="2">
        <v>36468</v>
      </c>
    </row>
    <row r="1888" spans="1:6" x14ac:dyDescent="0.35">
      <c r="A1888">
        <v>2017</v>
      </c>
      <c r="B1888" t="s">
        <v>60</v>
      </c>
      <c r="C1888" t="s">
        <v>17</v>
      </c>
      <c r="D1888" s="1">
        <v>4028</v>
      </c>
      <c r="E1888" s="1">
        <v>17774</v>
      </c>
      <c r="F1888" s="2">
        <v>32993</v>
      </c>
    </row>
    <row r="1889" spans="1:6" x14ac:dyDescent="0.35">
      <c r="A1889">
        <v>2017</v>
      </c>
      <c r="B1889" t="s">
        <v>60</v>
      </c>
      <c r="C1889" t="s">
        <v>18</v>
      </c>
      <c r="D1889" s="1">
        <v>19506</v>
      </c>
      <c r="E1889" s="1">
        <v>91492</v>
      </c>
      <c r="F1889" s="2">
        <v>41793</v>
      </c>
    </row>
    <row r="1890" spans="1:6" x14ac:dyDescent="0.35">
      <c r="A1890">
        <v>2017</v>
      </c>
      <c r="B1890" t="s">
        <v>60</v>
      </c>
      <c r="C1890" t="s">
        <v>19</v>
      </c>
      <c r="D1890" s="1">
        <v>21677</v>
      </c>
      <c r="E1890" s="1">
        <v>118160</v>
      </c>
      <c r="F1890" s="2">
        <v>37032</v>
      </c>
    </row>
    <row r="1891" spans="1:6" x14ac:dyDescent="0.35">
      <c r="A1891">
        <v>2017</v>
      </c>
      <c r="B1891" t="s">
        <v>60</v>
      </c>
      <c r="C1891" t="s">
        <v>20</v>
      </c>
      <c r="D1891" s="1">
        <v>29930</v>
      </c>
      <c r="E1891" s="1">
        <v>137568</v>
      </c>
      <c r="F1891" s="2">
        <v>32157</v>
      </c>
    </row>
    <row r="1892" spans="1:6" x14ac:dyDescent="0.35">
      <c r="A1892">
        <v>2017</v>
      </c>
      <c r="B1892" t="s">
        <v>60</v>
      </c>
      <c r="C1892" t="s">
        <v>21</v>
      </c>
      <c r="D1892" s="1">
        <v>16226</v>
      </c>
      <c r="E1892" s="1">
        <v>90138</v>
      </c>
      <c r="F1892" s="2">
        <v>33237</v>
      </c>
    </row>
    <row r="1893" spans="1:6" x14ac:dyDescent="0.35">
      <c r="A1893">
        <v>2017</v>
      </c>
      <c r="B1893" t="s">
        <v>60</v>
      </c>
      <c r="C1893" t="s">
        <v>22</v>
      </c>
      <c r="D1893" s="1">
        <v>4726</v>
      </c>
      <c r="E1893" s="1">
        <v>21154</v>
      </c>
      <c r="F1893" s="2">
        <v>33958</v>
      </c>
    </row>
    <row r="1894" spans="1:6" x14ac:dyDescent="0.35">
      <c r="A1894">
        <v>2017</v>
      </c>
      <c r="B1894" t="s">
        <v>60</v>
      </c>
      <c r="C1894" t="s">
        <v>23</v>
      </c>
      <c r="D1894" s="1">
        <v>13734</v>
      </c>
      <c r="E1894" s="1">
        <v>76037</v>
      </c>
      <c r="F1894" s="2">
        <v>32705</v>
      </c>
    </row>
    <row r="1895" spans="1:6" x14ac:dyDescent="0.35">
      <c r="A1895">
        <v>2017</v>
      </c>
      <c r="B1895" t="s">
        <v>60</v>
      </c>
      <c r="C1895" t="s">
        <v>24</v>
      </c>
      <c r="D1895" s="1">
        <v>4094</v>
      </c>
      <c r="E1895" s="1">
        <v>17909</v>
      </c>
      <c r="F1895" s="2">
        <v>29177</v>
      </c>
    </row>
    <row r="1896" spans="1:6" x14ac:dyDescent="0.35">
      <c r="A1896">
        <v>2017</v>
      </c>
      <c r="B1896" t="s">
        <v>60</v>
      </c>
      <c r="C1896" t="s">
        <v>25</v>
      </c>
      <c r="D1896" s="1">
        <v>4671</v>
      </c>
      <c r="E1896" s="1">
        <v>25082</v>
      </c>
      <c r="F1896" s="2">
        <v>31310</v>
      </c>
    </row>
    <row r="1897" spans="1:6" x14ac:dyDescent="0.35">
      <c r="A1897">
        <v>2017</v>
      </c>
      <c r="B1897" t="s">
        <v>60</v>
      </c>
      <c r="C1897" t="s">
        <v>26</v>
      </c>
      <c r="D1897" s="1">
        <v>4959</v>
      </c>
      <c r="E1897" s="1">
        <v>33667</v>
      </c>
      <c r="F1897" s="2">
        <v>36336</v>
      </c>
    </row>
    <row r="1898" spans="1:6" x14ac:dyDescent="0.35">
      <c r="A1898">
        <v>2017</v>
      </c>
      <c r="B1898" t="s">
        <v>60</v>
      </c>
      <c r="C1898" t="s">
        <v>27</v>
      </c>
      <c r="D1898" s="1">
        <v>3871</v>
      </c>
      <c r="E1898" s="1">
        <v>20493</v>
      </c>
      <c r="F1898" s="2">
        <v>36646</v>
      </c>
    </row>
    <row r="1899" spans="1:6" x14ac:dyDescent="0.35">
      <c r="A1899">
        <v>2017</v>
      </c>
      <c r="B1899" t="s">
        <v>60</v>
      </c>
      <c r="C1899" t="s">
        <v>28</v>
      </c>
      <c r="D1899" s="1">
        <v>25881</v>
      </c>
      <c r="E1899" s="1">
        <v>136480</v>
      </c>
      <c r="F1899" s="2">
        <v>35059</v>
      </c>
    </row>
    <row r="1900" spans="1:6" x14ac:dyDescent="0.35">
      <c r="A1900">
        <v>2017</v>
      </c>
      <c r="B1900" t="s">
        <v>60</v>
      </c>
      <c r="C1900" t="s">
        <v>29</v>
      </c>
      <c r="D1900" s="1">
        <v>3961</v>
      </c>
      <c r="E1900" s="1">
        <v>20593</v>
      </c>
      <c r="F1900" s="2">
        <v>32578</v>
      </c>
    </row>
    <row r="1901" spans="1:6" x14ac:dyDescent="0.35">
      <c r="A1901">
        <v>2017</v>
      </c>
      <c r="B1901" t="s">
        <v>60</v>
      </c>
      <c r="C1901" t="s">
        <v>30</v>
      </c>
      <c r="D1901" s="1">
        <v>74536</v>
      </c>
      <c r="E1901" s="1">
        <v>369805</v>
      </c>
      <c r="F1901" s="2">
        <v>40436</v>
      </c>
    </row>
    <row r="1902" spans="1:6" x14ac:dyDescent="0.35">
      <c r="A1902">
        <v>2017</v>
      </c>
      <c r="B1902" t="s">
        <v>60</v>
      </c>
      <c r="C1902" t="s">
        <v>31</v>
      </c>
      <c r="D1902" s="1">
        <v>23024</v>
      </c>
      <c r="E1902" s="1">
        <v>107404</v>
      </c>
      <c r="F1902" s="2">
        <v>33978</v>
      </c>
    </row>
    <row r="1903" spans="1:6" x14ac:dyDescent="0.35">
      <c r="A1903">
        <v>2017</v>
      </c>
      <c r="B1903" t="s">
        <v>60</v>
      </c>
      <c r="C1903" t="s">
        <v>32</v>
      </c>
      <c r="D1903" s="1">
        <v>2040</v>
      </c>
      <c r="E1903" s="1">
        <v>12231</v>
      </c>
      <c r="F1903" s="2">
        <v>34167</v>
      </c>
    </row>
    <row r="1904" spans="1:6" x14ac:dyDescent="0.35">
      <c r="A1904">
        <v>2017</v>
      </c>
      <c r="B1904" t="s">
        <v>60</v>
      </c>
      <c r="C1904" t="s">
        <v>33</v>
      </c>
      <c r="D1904" s="1">
        <v>23601</v>
      </c>
      <c r="E1904" s="1">
        <v>155257</v>
      </c>
      <c r="F1904" s="2">
        <v>33039</v>
      </c>
    </row>
    <row r="1905" spans="1:6" x14ac:dyDescent="0.35">
      <c r="A1905">
        <v>2017</v>
      </c>
      <c r="B1905" t="s">
        <v>60</v>
      </c>
      <c r="C1905" t="s">
        <v>34</v>
      </c>
      <c r="D1905" s="1">
        <v>6751</v>
      </c>
      <c r="E1905" s="1">
        <v>35772</v>
      </c>
      <c r="F1905" s="2">
        <v>34306</v>
      </c>
    </row>
    <row r="1906" spans="1:6" x14ac:dyDescent="0.35">
      <c r="A1906">
        <v>2017</v>
      </c>
      <c r="B1906" t="s">
        <v>60</v>
      </c>
      <c r="C1906" t="s">
        <v>35</v>
      </c>
      <c r="D1906" s="1">
        <v>22753</v>
      </c>
      <c r="E1906" s="1">
        <v>77028</v>
      </c>
      <c r="F1906" s="2">
        <v>31901</v>
      </c>
    </row>
    <row r="1907" spans="1:6" x14ac:dyDescent="0.35">
      <c r="A1907">
        <v>2017</v>
      </c>
      <c r="B1907" t="s">
        <v>60</v>
      </c>
      <c r="C1907" t="s">
        <v>36</v>
      </c>
      <c r="D1907" s="1">
        <v>32259</v>
      </c>
      <c r="E1907" s="1">
        <v>197527</v>
      </c>
      <c r="F1907" s="2">
        <v>32593</v>
      </c>
    </row>
    <row r="1908" spans="1:6" x14ac:dyDescent="0.35">
      <c r="A1908">
        <v>2017</v>
      </c>
      <c r="B1908" t="s">
        <v>60</v>
      </c>
      <c r="C1908" t="s">
        <v>37</v>
      </c>
      <c r="D1908" s="1">
        <v>3395</v>
      </c>
      <c r="E1908" s="1">
        <v>17959</v>
      </c>
      <c r="F1908" s="2">
        <v>32566</v>
      </c>
    </row>
    <row r="1909" spans="1:6" x14ac:dyDescent="0.35">
      <c r="A1909">
        <v>2017</v>
      </c>
      <c r="B1909" t="s">
        <v>60</v>
      </c>
      <c r="C1909" t="s">
        <v>38</v>
      </c>
      <c r="D1909" s="1">
        <v>11490</v>
      </c>
      <c r="E1909" s="1">
        <v>51779</v>
      </c>
      <c r="F1909" s="2">
        <v>32842</v>
      </c>
    </row>
    <row r="1910" spans="1:6" x14ac:dyDescent="0.35">
      <c r="A1910">
        <v>2017</v>
      </c>
      <c r="B1910" t="s">
        <v>60</v>
      </c>
      <c r="C1910" t="s">
        <v>39</v>
      </c>
      <c r="D1910" s="1">
        <v>2171</v>
      </c>
      <c r="E1910" s="1">
        <v>11078</v>
      </c>
      <c r="F1910" s="2">
        <v>31403</v>
      </c>
    </row>
    <row r="1911" spans="1:6" x14ac:dyDescent="0.35">
      <c r="A1911">
        <v>2017</v>
      </c>
      <c r="B1911" t="s">
        <v>60</v>
      </c>
      <c r="C1911" t="s">
        <v>40</v>
      </c>
      <c r="D1911" s="1">
        <v>14618</v>
      </c>
      <c r="E1911" s="1">
        <v>76045</v>
      </c>
      <c r="F1911" s="2">
        <v>34443</v>
      </c>
    </row>
    <row r="1912" spans="1:6" x14ac:dyDescent="0.35">
      <c r="A1912">
        <v>2017</v>
      </c>
      <c r="B1912" t="s">
        <v>60</v>
      </c>
      <c r="C1912" t="s">
        <v>41</v>
      </c>
      <c r="D1912" s="1">
        <v>56060</v>
      </c>
      <c r="E1912" s="1">
        <v>328026</v>
      </c>
      <c r="F1912" s="2">
        <v>37841</v>
      </c>
    </row>
    <row r="1913" spans="1:6" x14ac:dyDescent="0.35">
      <c r="A1913">
        <v>2017</v>
      </c>
      <c r="B1913" t="s">
        <v>60</v>
      </c>
      <c r="C1913" t="s">
        <v>42</v>
      </c>
      <c r="D1913" s="1">
        <v>6084</v>
      </c>
      <c r="E1913" s="1">
        <v>35143</v>
      </c>
      <c r="F1913" s="2">
        <v>34421</v>
      </c>
    </row>
    <row r="1914" spans="1:6" x14ac:dyDescent="0.35">
      <c r="A1914">
        <v>2017</v>
      </c>
      <c r="B1914" t="s">
        <v>60</v>
      </c>
      <c r="C1914" t="s">
        <v>43</v>
      </c>
      <c r="D1914" s="1">
        <v>1958</v>
      </c>
      <c r="E1914" s="1">
        <v>8658</v>
      </c>
      <c r="F1914" s="2">
        <v>34757</v>
      </c>
    </row>
    <row r="1915" spans="1:6" x14ac:dyDescent="0.35">
      <c r="A1915">
        <v>2017</v>
      </c>
      <c r="B1915" t="s">
        <v>60</v>
      </c>
      <c r="C1915" t="s">
        <v>44</v>
      </c>
      <c r="D1915" s="1">
        <v>32154</v>
      </c>
      <c r="E1915" s="1">
        <v>141985</v>
      </c>
      <c r="F1915" s="2">
        <v>42290</v>
      </c>
    </row>
    <row r="1916" spans="1:6" x14ac:dyDescent="0.35">
      <c r="A1916">
        <v>2017</v>
      </c>
      <c r="B1916" t="s">
        <v>60</v>
      </c>
      <c r="C1916" t="s">
        <v>45</v>
      </c>
      <c r="D1916" s="1">
        <v>19701</v>
      </c>
      <c r="E1916" s="1">
        <v>97492</v>
      </c>
      <c r="F1916" s="2">
        <v>38822</v>
      </c>
    </row>
    <row r="1917" spans="1:6" x14ac:dyDescent="0.35">
      <c r="A1917">
        <v>2017</v>
      </c>
      <c r="B1917" t="s">
        <v>60</v>
      </c>
      <c r="C1917" t="s">
        <v>46</v>
      </c>
      <c r="D1917" s="1">
        <v>5237</v>
      </c>
      <c r="E1917" s="1">
        <v>19979</v>
      </c>
      <c r="F1917" s="2">
        <v>29927</v>
      </c>
    </row>
    <row r="1918" spans="1:6" x14ac:dyDescent="0.35">
      <c r="A1918">
        <v>2017</v>
      </c>
      <c r="B1918" t="s">
        <v>60</v>
      </c>
      <c r="C1918" t="s">
        <v>47</v>
      </c>
      <c r="D1918" s="1">
        <v>14001</v>
      </c>
      <c r="E1918" s="1">
        <v>84153</v>
      </c>
      <c r="F1918" s="2">
        <v>29242</v>
      </c>
    </row>
    <row r="1919" spans="1:6" x14ac:dyDescent="0.35">
      <c r="A1919">
        <v>2017</v>
      </c>
      <c r="B1919" t="s">
        <v>60</v>
      </c>
      <c r="C1919" t="s">
        <v>48</v>
      </c>
      <c r="D1919" s="1">
        <v>1656</v>
      </c>
      <c r="E1919" s="1">
        <v>7231</v>
      </c>
      <c r="F1919" s="2">
        <v>35035</v>
      </c>
    </row>
  </sheetData>
  <customSheetViews>
    <customSheetView guid="{A1F01C08-243B-48FC-94A8-F102AEB1706D}">
      <selection activeCell="F150" sqref="F150"/>
      <pageMargins left="0.7" right="0.7" top="0.75" bottom="0.75" header="0.3" footer="0.3"/>
      <pageSetup orientation="portrait" r:id="rId1"/>
    </customSheetView>
    <customSheetView guid="{948164EF-B902-4A6C-8E3C-A935061C5153}" state="hidden">
      <selection activeCell="F150" sqref="F150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Data Prep</vt:lpstr>
      <vt:lpstr>Data (Career)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Afif Rifa'ie</cp:lastModifiedBy>
  <dcterms:created xsi:type="dcterms:W3CDTF">2021-09-21T20:47:02Z</dcterms:created>
  <dcterms:modified xsi:type="dcterms:W3CDTF">2024-03-21T01:49:21Z</dcterms:modified>
</cp:coreProperties>
</file>