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mi\OneDrive\Documents\Tugas Akhir\Fany-Inter_Library\"/>
    </mc:Choice>
  </mc:AlternateContent>
  <xr:revisionPtr revIDLastSave="0" documentId="13_ncr:1_{C9565AB7-B4E3-4395-8388-0CF234F58561}" xr6:coauthVersionLast="47" xr6:coauthVersionMax="47" xr10:uidLastSave="{00000000-0000-0000-0000-000000000000}"/>
  <bookViews>
    <workbookView xWindow="23880" yWindow="-120" windowWidth="24240" windowHeight="13020" activeTab="1" xr2:uid="{00000000-000D-0000-FFFF-FFFF00000000}"/>
  </bookViews>
  <sheets>
    <sheet name="Elements" sheetId="2" r:id="rId1"/>
    <sheet name="cek" sheetId="1" r:id="rId2"/>
    <sheet name="Sheet2" sheetId="3" r:id="rId3"/>
  </sheets>
  <definedNames>
    <definedName name="_xlnm._FilterDatabase" localSheetId="1" hidden="1">cek!$A$1:$L$100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2" i="1" l="1"/>
  <c r="K52" i="1" s="1" a="1"/>
  <c r="K52" i="1" s="1"/>
  <c r="H52" i="1"/>
  <c r="I52" i="1"/>
  <c r="J52" i="1"/>
  <c r="G53" i="1"/>
  <c r="K53" i="1" s="1" a="1"/>
  <c r="K53" i="1" s="1"/>
  <c r="H53" i="1"/>
  <c r="I53" i="1"/>
  <c r="J53" i="1"/>
  <c r="L53" i="1" a="1"/>
  <c r="L53" i="1" s="1"/>
  <c r="G54" i="1"/>
  <c r="H54" i="1"/>
  <c r="I54" i="1"/>
  <c r="J54" i="1"/>
  <c r="K54" i="1" a="1"/>
  <c r="K54" i="1" s="1"/>
  <c r="L54" i="1" a="1"/>
  <c r="L54" i="1" s="1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K49" i="1" s="1" a="1"/>
  <c r="K49" i="1" s="1"/>
  <c r="H49" i="1"/>
  <c r="I49" i="1"/>
  <c r="J49" i="1"/>
  <c r="G50" i="1"/>
  <c r="H50" i="1"/>
  <c r="I50" i="1"/>
  <c r="J50" i="1"/>
  <c r="G51" i="1"/>
  <c r="H51" i="1"/>
  <c r="I51" i="1"/>
  <c r="J51" i="1"/>
  <c r="G2" i="1"/>
  <c r="H2" i="1"/>
  <c r="I2" i="1"/>
  <c r="J2" i="1"/>
  <c r="AX31" i="3" a="1"/>
  <c r="AX31" i="3" s="1"/>
  <c r="AY21" i="3" a="1"/>
  <c r="AY21" i="3" s="1"/>
  <c r="AX21" i="3" a="1"/>
  <c r="AX21" i="3" s="1"/>
  <c r="AW18" i="3" a="1"/>
  <c r="AW18" i="3" s="1"/>
  <c r="AX30" i="3" a="1"/>
  <c r="L52" i="1" l="1" a="1"/>
  <c r="L52" i="1" s="1"/>
  <c r="L14" i="1" a="1"/>
  <c r="L14" i="1" s="1"/>
  <c r="K31" i="1" a="1"/>
  <c r="K31" i="1" s="1"/>
  <c r="K11" i="1" a="1"/>
  <c r="K11" i="1" s="1"/>
  <c r="K8" i="1" a="1"/>
  <c r="K8" i="1" s="1"/>
  <c r="K5" i="1" a="1"/>
  <c r="K5" i="1" s="1"/>
  <c r="K44" i="1" a="1"/>
  <c r="K44" i="1" s="1"/>
  <c r="K17" i="1" a="1"/>
  <c r="K17" i="1" s="1"/>
  <c r="K50" i="1" a="1"/>
  <c r="K50" i="1" s="1"/>
  <c r="K20" i="1" a="1"/>
  <c r="K20" i="1" s="1"/>
  <c r="K32" i="1" a="1"/>
  <c r="K32" i="1" s="1"/>
  <c r="K38" i="1" a="1"/>
  <c r="K38" i="1" s="1"/>
  <c r="L29" i="1" a="1"/>
  <c r="L29" i="1" s="1"/>
  <c r="K41" i="1" a="1"/>
  <c r="K41" i="1" s="1"/>
  <c r="L47" i="1" a="1"/>
  <c r="L47" i="1" s="1"/>
  <c r="K35" i="1" a="1"/>
  <c r="K35" i="1" s="1"/>
  <c r="K18" i="1" a="1"/>
  <c r="K18" i="1" s="1"/>
  <c r="K47" i="1" a="1"/>
  <c r="K47" i="1" s="1"/>
  <c r="L50" i="1" a="1"/>
  <c r="L50" i="1" s="1"/>
  <c r="L17" i="1" a="1"/>
  <c r="L17" i="1" s="1"/>
  <c r="K29" i="1" a="1"/>
  <c r="K29" i="1" s="1"/>
  <c r="K14" i="1" a="1"/>
  <c r="K14" i="1" s="1"/>
  <c r="L35" i="1" a="1"/>
  <c r="L35" i="1" s="1"/>
  <c r="L32" i="1" a="1"/>
  <c r="L32" i="1" s="1"/>
  <c r="L20" i="1" a="1"/>
  <c r="L20" i="1" s="1"/>
  <c r="K13" i="1" a="1"/>
  <c r="K13" i="1" s="1"/>
  <c r="K26" i="1" a="1"/>
  <c r="K26" i="1" s="1"/>
  <c r="K23" i="1" a="1"/>
  <c r="K23" i="1" s="1"/>
  <c r="L38" i="1" a="1"/>
  <c r="L38" i="1" s="1"/>
  <c r="L11" i="1" a="1"/>
  <c r="L11" i="1" s="1"/>
  <c r="K36" i="1" a="1"/>
  <c r="K36" i="1" s="1"/>
  <c r="K51" i="1" a="1"/>
  <c r="K51" i="1" s="1"/>
  <c r="K48" i="1" a="1"/>
  <c r="K48" i="1" s="1"/>
  <c r="K7" i="1" a="1"/>
  <c r="K7" i="1" s="1"/>
  <c r="K40" i="1" a="1"/>
  <c r="K40" i="1" s="1"/>
  <c r="K27" i="1" a="1"/>
  <c r="K27" i="1" s="1"/>
  <c r="K4" i="1" a="1"/>
  <c r="K4" i="1" s="1"/>
  <c r="L44" i="1" a="1"/>
  <c r="L44" i="1" s="1"/>
  <c r="L26" i="1" a="1"/>
  <c r="L26" i="1" s="1"/>
  <c r="L8" i="1" a="1"/>
  <c r="L8" i="1" s="1"/>
  <c r="K43" i="1" a="1"/>
  <c r="K43" i="1" s="1"/>
  <c r="K25" i="1" a="1"/>
  <c r="K25" i="1" s="1"/>
  <c r="K45" i="1" a="1"/>
  <c r="K45" i="1" s="1"/>
  <c r="K22" i="1" a="1"/>
  <c r="K22" i="1" s="1"/>
  <c r="K37" i="1" a="1"/>
  <c r="K37" i="1" s="1"/>
  <c r="K24" i="1" a="1"/>
  <c r="K24" i="1" s="1"/>
  <c r="K19" i="1" a="1"/>
  <c r="K19" i="1" s="1"/>
  <c r="K6" i="1" a="1"/>
  <c r="K6" i="1" s="1"/>
  <c r="K46" i="1" a="1"/>
  <c r="K46" i="1" s="1"/>
  <c r="K28" i="1" a="1"/>
  <c r="K28" i="1" s="1"/>
  <c r="K10" i="1" a="1"/>
  <c r="K10" i="1" s="1"/>
  <c r="K30" i="1" a="1"/>
  <c r="K30" i="1" s="1"/>
  <c r="K12" i="1" a="1"/>
  <c r="K12" i="1" s="1"/>
  <c r="K9" i="1" a="1"/>
  <c r="K9" i="1" s="1"/>
  <c r="K42" i="1" a="1"/>
  <c r="K42" i="1" s="1"/>
  <c r="L41" i="1" a="1"/>
  <c r="L41" i="1" s="1"/>
  <c r="L23" i="1" a="1"/>
  <c r="L23" i="1" s="1"/>
  <c r="L5" i="1" a="1"/>
  <c r="L5" i="1" s="1"/>
  <c r="K33" i="1" a="1"/>
  <c r="K33" i="1" s="1"/>
  <c r="K15" i="1" a="1"/>
  <c r="K15" i="1" s="1"/>
  <c r="K39" i="1" a="1"/>
  <c r="K39" i="1" s="1"/>
  <c r="K34" i="1" a="1"/>
  <c r="K34" i="1" s="1"/>
  <c r="K21" i="1" a="1"/>
  <c r="K21" i="1" s="1"/>
  <c r="K16" i="1" a="1"/>
  <c r="K16" i="1" s="1"/>
  <c r="K3" i="1" a="1"/>
  <c r="K3" i="1" s="1"/>
  <c r="L51" i="1" a="1"/>
  <c r="L51" i="1" s="1"/>
  <c r="L48" i="1" a="1"/>
  <c r="L48" i="1" s="1"/>
  <c r="L45" i="1" a="1"/>
  <c r="L45" i="1" s="1"/>
  <c r="L42" i="1" a="1"/>
  <c r="L42" i="1" s="1"/>
  <c r="L39" i="1" a="1"/>
  <c r="L39" i="1" s="1"/>
  <c r="L36" i="1" a="1"/>
  <c r="L36" i="1" s="1"/>
  <c r="L33" i="1" a="1"/>
  <c r="L33" i="1" s="1"/>
  <c r="L30" i="1" a="1"/>
  <c r="L30" i="1" s="1"/>
  <c r="L27" i="1" a="1"/>
  <c r="L27" i="1" s="1"/>
  <c r="L24" i="1" a="1"/>
  <c r="L24" i="1" s="1"/>
  <c r="L21" i="1" a="1"/>
  <c r="L21" i="1" s="1"/>
  <c r="L18" i="1" a="1"/>
  <c r="L18" i="1" s="1"/>
  <c r="L15" i="1" a="1"/>
  <c r="L15" i="1" s="1"/>
  <c r="L12" i="1" a="1"/>
  <c r="L12" i="1" s="1"/>
  <c r="L9" i="1" a="1"/>
  <c r="L9" i="1" s="1"/>
  <c r="L6" i="1" a="1"/>
  <c r="L6" i="1" s="1"/>
  <c r="L3" i="1" a="1"/>
  <c r="L3" i="1" s="1"/>
  <c r="L49" i="1" a="1"/>
  <c r="L49" i="1" s="1"/>
  <c r="L46" i="1" a="1"/>
  <c r="L46" i="1" s="1"/>
  <c r="L43" i="1" a="1"/>
  <c r="L43" i="1" s="1"/>
  <c r="L40" i="1" a="1"/>
  <c r="L40" i="1" s="1"/>
  <c r="L37" i="1" a="1"/>
  <c r="L37" i="1" s="1"/>
  <c r="L34" i="1" a="1"/>
  <c r="L34" i="1" s="1"/>
  <c r="L31" i="1" a="1"/>
  <c r="L31" i="1" s="1"/>
  <c r="L28" i="1" a="1"/>
  <c r="L28" i="1" s="1"/>
  <c r="L25" i="1" a="1"/>
  <c r="L25" i="1" s="1"/>
  <c r="L22" i="1" a="1"/>
  <c r="L22" i="1" s="1"/>
  <c r="L19" i="1" a="1"/>
  <c r="L19" i="1" s="1"/>
  <c r="L16" i="1" a="1"/>
  <c r="L16" i="1" s="1"/>
  <c r="L13" i="1" a="1"/>
  <c r="L13" i="1" s="1"/>
  <c r="L10" i="1" a="1"/>
  <c r="L10" i="1" s="1"/>
  <c r="L7" i="1" a="1"/>
  <c r="L7" i="1" s="1"/>
  <c r="L4" i="1" a="1"/>
  <c r="L4" i="1" s="1"/>
  <c r="AX30" i="3"/>
  <c r="K2" i="1" l="1" a="1"/>
  <c r="K2" i="1" s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</futureMetadata>
  <cellMetadata count="1">
    <bk>
      <rc t="1" v="0"/>
    </bk>
  </cellMetadata>
  <valueMetadata count="8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</valueMetadata>
</metadata>
</file>

<file path=xl/sharedStrings.xml><?xml version="1.0" encoding="utf-8"?>
<sst xmlns="http://schemas.openxmlformats.org/spreadsheetml/2006/main" count="1198" uniqueCount="264">
  <si>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</si>
  <si>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</si>
  <si>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</si>
  <si>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</si>
  <si>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</si>
  <si>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</si>
  <si>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</si>
  <si>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</si>
  <si>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</si>
  <si>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</si>
  <si>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</si>
  <si>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</si>
  <si>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</si>
  <si>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</si>
  <si>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</si>
  <si>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</si>
  <si>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</si>
  <si>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Customer Information Service</t>
  </si>
  <si>
    <t>ApplicationFunction</t>
  </si>
  <si>
    <t>Device</t>
  </si>
  <si>
    <t>Node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</si>
  <si>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</si>
  <si>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</si>
  <si>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</si>
  <si>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</si>
  <si>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</si>
  <si>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</si>
  <si>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</si>
  <si>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</si>
  <si>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</si>
  <si>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Technology</t>
  </si>
  <si>
    <t>Notasi</t>
  </si>
  <si>
    <t>Description</t>
  </si>
  <si>
    <t>a</t>
  </si>
  <si>
    <t>System Software</t>
  </si>
  <si>
    <t>Technology Collaboration</t>
  </si>
  <si>
    <t>Technology Interface</t>
  </si>
  <si>
    <t>Path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</si>
  <si>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</si>
  <si>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</si>
  <si>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</si>
  <si>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</si>
  <si>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</si>
  <si>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</si>
  <si>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</si>
  <si>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Equipment</t>
  </si>
  <si>
    <t>Facility</t>
  </si>
  <si>
    <t>Distribution Network</t>
  </si>
  <si>
    <t>Material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</si>
  <si>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</si>
  <si>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</si>
  <si>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</si>
  <si>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</si>
  <si>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</si>
  <si>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</si>
  <si>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</si>
  <si>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</si>
  <si>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</si>
  <si>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</si>
  <si>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</si>
  <si>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</si>
  <si>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</si>
  <si>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</si>
  <si>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</si>
  <si>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</si>
  <si>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</si>
  <si>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</si>
  <si>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</si>
  <si>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</si>
  <si>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</si>
  <si>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</si>
  <si>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</si>
  <si>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</si>
  <si>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</si>
  <si>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</si>
  <si>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</si>
  <si>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</si>
  <si>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</si>
  <si>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</si>
  <si>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cfgiostv</t>
  </si>
  <si>
    <t>cfgiortv</t>
  </si>
  <si>
    <t>aio</t>
  </si>
  <si>
    <t>cfgiotv</t>
  </si>
  <si>
    <t>fortv</t>
  </si>
  <si>
    <t>cfgiorstv</t>
  </si>
  <si>
    <t>fgiotv</t>
  </si>
  <si>
    <t>fgiortv</t>
  </si>
  <si>
    <t>fgotv</t>
  </si>
  <si>
    <t>or</t>
  </si>
  <si>
    <t>cgors</t>
  </si>
  <si>
    <t>Requirement</t>
  </si>
  <si>
    <t>Stakeholder</t>
  </si>
  <si>
    <t>TechnologyFunction</t>
  </si>
  <si>
    <t>Application_Technology</t>
  </si>
  <si>
    <t>Technology_Application</t>
  </si>
  <si>
    <t>BusinessActor</t>
  </si>
  <si>
    <t>BusinessFunction</t>
  </si>
  <si>
    <t>Driver</t>
  </si>
  <si>
    <t>Goal</t>
  </si>
  <si>
    <t>Outcome</t>
  </si>
  <si>
    <t>Assessment</t>
  </si>
  <si>
    <t>ApplicationEvent</t>
  </si>
  <si>
    <t>ApplicationService</t>
  </si>
  <si>
    <t>id-e162742f661f4481a30dd510a80a3cf9</t>
  </si>
  <si>
    <t>id-8b102675f8b74e81b2969caa699c16dc</t>
  </si>
  <si>
    <t>id-799385adf7984dc8bb7ec3ce46039ad1</t>
  </si>
  <si>
    <t>id-ad585b609dd849cca0077622e0545ea1</t>
  </si>
  <si>
    <t>id-338cec11f2a949dc9e1ac1d595e5e417</t>
  </si>
  <si>
    <t>id-31c0ec40ffcc482e927dceb448a76620</t>
  </si>
  <si>
    <t>id-c575170338084cd0a8935152149feb56</t>
  </si>
  <si>
    <t>id-aebcf59b19cd4c9ba6f5da0d6e55e103</t>
  </si>
  <si>
    <t>id-7ae34db545fa464d9243e58dd01ea107</t>
  </si>
  <si>
    <t>id-1362547b81754bff86b99c4609dd205f</t>
  </si>
  <si>
    <t>id-97ffce8b80894d7fab23f637365f23a9</t>
  </si>
  <si>
    <t>id-895e5705e3b24959bbe2465d2f6e8ac0</t>
  </si>
  <si>
    <t>id-4d991ab576514886bbcec8e746789fdc</t>
  </si>
  <si>
    <t>id-c6350659b0314654ba80b3b600cdc4c2</t>
  </si>
  <si>
    <t>id-98760835a6cc4c14a279e880c7d3534e</t>
  </si>
  <si>
    <t>id-9a2759c571ee42389c07ce5d29630088</t>
  </si>
  <si>
    <t>id-ae8627d722b140d0868bf7fa863201cf</t>
  </si>
  <si>
    <t>id-284fa494bdaf45d9bc06a044d41df4f7</t>
  </si>
  <si>
    <t>id-d35fe90e47244a4aaf97465942ed4d1f</t>
  </si>
  <si>
    <t>id-c474026440ed4ad096a0b2d317f9d282</t>
  </si>
  <si>
    <t>id-31425de02f0648cea93b118979ea032c</t>
  </si>
  <si>
    <t>id-95eef8108d664a4b8829bd0fef0cf9b0</t>
  </si>
  <si>
    <t>id-45147050ba7e415e8ed6f38cbd17c140</t>
  </si>
  <si>
    <t>id-f6726d1bf4284f2ba81f8d2e4afe85f9</t>
  </si>
  <si>
    <t>id-5ae891d154e649b5826e930a722ac14b</t>
  </si>
  <si>
    <t>id-7938ca3e41a34a39a4f6e91dfc861084</t>
  </si>
  <si>
    <t>id-1495b99b59a749d4931fc60e506e503d</t>
  </si>
  <si>
    <t>id-604b16bba7dd490fbfc53c1ea3aeeab0</t>
  </si>
  <si>
    <t>id-8431d6579274410bb7883fbd1a339e57</t>
  </si>
  <si>
    <t>id-5db2279531be4794a712a31d3d1036a4</t>
  </si>
  <si>
    <t>id-0b7ff6cfe5624ee7b1e89d8b7cb59df3</t>
  </si>
  <si>
    <t>id-35b8ea0fda0b40eba6020506b7d471dc</t>
  </si>
  <si>
    <t>id-48f496647ee0444fbe7afc3ee8f3b03d</t>
  </si>
  <si>
    <t>id-b86b05f7e79448f68f8326904f1aa8e4</t>
  </si>
  <si>
    <t>id-1df938536e2c469eb751a8b952dc88bb</t>
  </si>
  <si>
    <t>id-c60a36cfb3844ed5a6474379d80152af</t>
  </si>
  <si>
    <t>id-371017d534d04ffd942f8ba3f90186da</t>
  </si>
  <si>
    <t>id-4fb2e50e8ea34e838d6d85d42d55ffa4</t>
  </si>
  <si>
    <t>id-2aec997da5274da5a2b6ce4f32902c63</t>
  </si>
  <si>
    <t>id-d02a7dd3cf9b4b7596d74c77327880cc</t>
  </si>
  <si>
    <t>id-84b7033327f741da9a585b402ada6055</t>
  </si>
  <si>
    <t>id-62bdb9496b754931bceace98b74182f8</t>
  </si>
  <si>
    <t>id-d851114028504adcaa7bfebf8fae6416</t>
  </si>
  <si>
    <t>id-2b7078f65b094b1da4a3c1582667e3e3</t>
  </si>
  <si>
    <t>id-afccc4a4eb714de5933a82ea750a1842</t>
  </si>
  <si>
    <t>id-9d52380dac95484ba9e175c221dae217</t>
  </si>
  <si>
    <t>id-2d5d98511cf44f3f8e919d23083f8bf8</t>
  </si>
  <si>
    <t>id-3228c1d3668c4ed1a27a64a575eadc74</t>
  </si>
  <si>
    <t>id-3724e12d144440fc8ccb892df4197b69</t>
  </si>
  <si>
    <t>id-c889077d61e442b085e0842571085889</t>
  </si>
  <si>
    <t>id-1b61d4f651cb4ab98d0d695ac796a342</t>
  </si>
  <si>
    <t>id-a2df82db3f114f6e999f1606c8fc9be5</t>
  </si>
  <si>
    <t>id-4d42dbee11ac42028bdfe306933cf8a5</t>
  </si>
  <si>
    <t>id-450f82a4bddb4048bda640b23d4defdf</t>
  </si>
  <si>
    <t>id-55d2843f345b443fbef5d1739c192b53</t>
  </si>
  <si>
    <t>id-735f11ceb6a74aa1aa18339dc4671aa0</t>
  </si>
  <si>
    <t>id-00cf06c71e194519b0a2880ee186bb21</t>
  </si>
  <si>
    <t>id-a23a4433103e4cfa88b084060fc0d494</t>
  </si>
  <si>
    <t>id-d9aca64baf4544f4b166660a99b5d787</t>
  </si>
  <si>
    <t>id-410844753a284b74bb4a80330faf9bcf</t>
  </si>
  <si>
    <t>id-2b4bbdd5f9964290a8eed9f97951b97d</t>
  </si>
  <si>
    <t>id-ebd6894d65cd40e0bc0b538f03128ef7</t>
  </si>
  <si>
    <t>id-a815231794fc4ba48360d9019ae0897d</t>
  </si>
  <si>
    <t>id-9443a4f1048547d5a1f22269a8e6adbe</t>
  </si>
  <si>
    <t>id-23f8dfde3f774461a2267a85a9945ab6</t>
  </si>
  <si>
    <t>id-aeaa0307cf6e46a7871b2c21b5dc6cfb</t>
  </si>
  <si>
    <t>id-a5566fbe03894ba7b7c6e48b34e112ad</t>
  </si>
  <si>
    <t>id-62443c75af05461b8394ee4690fb5b35</t>
  </si>
  <si>
    <t>id-0c34eedadaba4df6b64f117c554f05b1</t>
  </si>
  <si>
    <t>id-5fba6fd552824f1ab3cf31099ec0caf1</t>
  </si>
  <si>
    <t>id-85c1ce07d2ed4b8db32be179817899cd</t>
  </si>
  <si>
    <t>id-1706efba3c0e4ec586b9a4ffab78f5cb</t>
  </si>
  <si>
    <t>id-93500fcb2f924729ad805b849b391d51</t>
  </si>
  <si>
    <t>id-b068d7fd581e48608d347978e0ddb8ad</t>
  </si>
  <si>
    <t>id-5dbdaebc05da42438312296bbf25ccd8</t>
  </si>
  <si>
    <t>id-de124a17e2a0499f87b09b9383f98bb9</t>
  </si>
  <si>
    <t>id-ebb788542f534ceba3ce0028bb18c62d</t>
  </si>
  <si>
    <t>id-edc0d12eafe34a2ab13dfde1ea52a6f1</t>
  </si>
  <si>
    <t>id-4eef0e39d4cd4d8386cdf22b837ed71a</t>
  </si>
  <si>
    <t>id-7ea3fdf46536451baf1f016fa23a8211</t>
  </si>
  <si>
    <t>id-b1b7077dd69b4888ab62f7fd175a3324</t>
  </si>
  <si>
    <t>id-3a709bf8f69d4890b2939c67567cd7bb</t>
  </si>
  <si>
    <t>id-12cb9e910c14498c83bf821ff41bf7e1</t>
  </si>
  <si>
    <t>id-cd134b7bb6734c5c880b04721ed1da13</t>
  </si>
  <si>
    <t>id-c509c9b80e57494d89c90fe672cd421e</t>
  </si>
  <si>
    <t>id-528fe959da024169904d5b4d19ba8f21</t>
  </si>
  <si>
    <t>id-e3b5abadbae44a2e877b0c06982c5ab6</t>
  </si>
  <si>
    <t>id-673a6fa71e3e4ddb985ecedf0dda8396</t>
  </si>
  <si>
    <t>id-64cdff8b3092466095452819ab5e4e52</t>
  </si>
  <si>
    <t>id-0610b290bdd941c5bd52856a7fe94b40</t>
  </si>
  <si>
    <t>id-1e718219497f422ea069149c7a05f39a</t>
  </si>
  <si>
    <t>id-212733058811412cacdffb1cb766e2a2</t>
  </si>
  <si>
    <t>id-9baecfd41cb040618185b2cf0d663618</t>
  </si>
  <si>
    <t>id-c4811ed7c67f4691bf18ef03e728b358</t>
  </si>
  <si>
    <t>id-901e347b58974019b70f711725f12c6d</t>
  </si>
  <si>
    <t>id-4c7a601d541c45f1adab5d25bf4c9c0b</t>
  </si>
  <si>
    <t>id-7d1901bf608e4d2dbccf676e3ad051c3</t>
  </si>
  <si>
    <t>id-b820fe7e5caf40e09fd0facf83629e30</t>
  </si>
  <si>
    <t>id-6ef2b24283f04cf6a35b4c4404a8291e</t>
  </si>
  <si>
    <t>id-385fdfec7f144a4494bb0e69b223f6fb</t>
  </si>
  <si>
    <t>id-6f911aae8b7c4f97adc5b3b7392f21ea</t>
  </si>
  <si>
    <t xml:space="preserve">SIstem </t>
  </si>
  <si>
    <t>Dosen</t>
  </si>
  <si>
    <t>Mahasiswa</t>
  </si>
  <si>
    <t>Tendik</t>
  </si>
  <si>
    <t>BusinessCollaboration</t>
  </si>
  <si>
    <t>Extend Peminjaman Buku</t>
  </si>
  <si>
    <t>id-69a7514bcece4b6181c7baedcd2a2761</t>
  </si>
  <si>
    <t>Business Function</t>
  </si>
  <si>
    <t>Pengajuan Extend Peminjaman</t>
  </si>
  <si>
    <t>Verifikasi Extend Peminjaman</t>
  </si>
  <si>
    <t>BusinessInterface</t>
  </si>
  <si>
    <t>Website Administrator</t>
  </si>
  <si>
    <t>Website Pemustaka</t>
  </si>
  <si>
    <t>BusinessRole</t>
  </si>
  <si>
    <t>Pemustaka</t>
  </si>
  <si>
    <t>Pustakawan</t>
  </si>
  <si>
    <t>BusinessService</t>
  </si>
  <si>
    <t>Layanan Extend Peminjaman Buku</t>
  </si>
  <si>
    <t>Permintaan Pengajuan Extend Peminjaman Buku</t>
  </si>
  <si>
    <t>Finalisasi Analisis Pengajuan</t>
  </si>
  <si>
    <t>Transfer Data Ajuan</t>
  </si>
  <si>
    <t>Verifikasi Reservasi</t>
  </si>
  <si>
    <t>ApplicationProcess</t>
  </si>
  <si>
    <t>Mendapat Verifikasi Extend Peminjaman Buku</t>
  </si>
  <si>
    <t>Memberi Finalisasi Verifikasi</t>
  </si>
  <si>
    <t>Mendapatkan Data Ajuan</t>
  </si>
  <si>
    <t>TechnologyEvent</t>
  </si>
  <si>
    <t>Menambah Data Ajuan Extend Peminjaman Buku</t>
  </si>
  <si>
    <t>Memantau Status Penambahan</t>
  </si>
  <si>
    <t>Menangani Penambahan pada Local</t>
  </si>
  <si>
    <t>Menangani Penambahan pada Remote</t>
  </si>
  <si>
    <t>Mengatur Penambahan</t>
  </si>
  <si>
    <t>Penambahan Data pada Database</t>
  </si>
  <si>
    <t>TechnologyProcess</t>
  </si>
  <si>
    <t>Penambahan Remote Data</t>
  </si>
  <si>
    <t>Menambahkan Data</t>
  </si>
  <si>
    <t>Data Buku sulit didapat</t>
  </si>
  <si>
    <t>Data Pengguna tidak terkelola dengan baik</t>
  </si>
  <si>
    <t>Sulitnya Mencari Buku yang Diinginkan</t>
  </si>
  <si>
    <t>Kesulitan dalam Mendapatkan Buku</t>
  </si>
  <si>
    <t>Pengelolaan administrasi kurang optimal</t>
  </si>
  <si>
    <t>Pengelolaan Buku yang Kurang Efektif</t>
  </si>
  <si>
    <t>Lebih Mudah untuk Mendapatkan Buku</t>
  </si>
  <si>
    <t>Membangun Sistem Manajemen Online</t>
  </si>
  <si>
    <t>Membangun Sistem Manajemen Online (copy)</t>
  </si>
  <si>
    <t>Mempercepat Pencarian Buku</t>
  </si>
  <si>
    <t>Mengurangi Waktu Pengelolaan Buku</t>
  </si>
  <si>
    <t>Mengurangi Waktu Pengelolaan Buku (copy)</t>
  </si>
  <si>
    <t>Principle</t>
  </si>
  <si>
    <t>Sistem Informasi yang Dapat Diakses dengan Internet</t>
  </si>
  <si>
    <t>id-ff2e7508cdac4d76a4c66f19ac919834</t>
  </si>
  <si>
    <t>Mencari Buku</t>
  </si>
  <si>
    <t>Mengelola Akun Pengguna</t>
  </si>
  <si>
    <t>Peminjaman Buku</t>
  </si>
  <si>
    <t>Pengelolaan Data Buku (CRUD)</t>
  </si>
  <si>
    <t>id-29aef7ff618246d78b4a01cf0f5cfef4</t>
  </si>
  <si>
    <t>Pengelolaan Data Buku (CRUD) (copy)</t>
  </si>
  <si>
    <t>Pengembalian Buku</t>
  </si>
  <si>
    <t>id-9b52244d654a4551b4d0a7997d9453fb</t>
  </si>
  <si>
    <t>Staf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</si>
</sst>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14" xfId="0" applyFont="1" applyBorder="1"/>
    <xf numFmtId="0" fontId="20" fillId="0" borderId="15" xfId="0" applyFont="1" applyBorder="1"/>
    <xf numFmtId="0" fontId="18" fillId="0" borderId="19" xfId="0" applyFont="1" applyBorder="1" applyAlignment="1">
      <alignment horizontal="center"/>
    </xf>
    <xf numFmtId="0" fontId="18" fillId="0" borderId="19" xfId="0" applyFont="1" applyBorder="1"/>
    <xf numFmtId="0" fontId="18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top" wrapText="1"/>
    </xf>
    <xf numFmtId="0" fontId="0" fillId="0" borderId="16" xfId="0" applyBorder="1"/>
    <xf numFmtId="0" fontId="16" fillId="0" borderId="16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20" fillId="0" borderId="14" xfId="0" applyFont="1" applyBorder="1"/>
    <xf numFmtId="0" fontId="20" fillId="0" borderId="15" xfId="0" applyFont="1" applyBorder="1"/>
    <xf numFmtId="0" fontId="20" fillId="0" borderId="11" xfId="0" applyFont="1" applyBorder="1"/>
    <xf numFmtId="0" fontId="20" fillId="0" borderId="12" xfId="0" applyFont="1" applyBorder="1"/>
    <xf numFmtId="0" fontId="20" fillId="0" borderId="0" xfId="0" applyFont="1"/>
    <xf numFmtId="0" fontId="20" fillId="0" borderId="18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0" borderId="22" xfId="0" applyFont="1" applyBorder="1"/>
    <xf numFmtId="0" fontId="20" fillId="0" borderId="24" xfId="0" applyFont="1" applyBorder="1"/>
    <xf numFmtId="0" fontId="20" fillId="0" borderId="25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19</xdr:row>
      <xdr:rowOff>94130</xdr:rowOff>
    </xdr:from>
    <xdr:ext cx="1552575" cy="2171700"/>
    <xdr:pic>
      <xdr:nvPicPr>
        <xdr:cNvPr id="3" name="image23.png">
          <a:extLst>
            <a:ext uri="{FF2B5EF4-FFF2-40B4-BE49-F238E27FC236}">
              <a16:creationId xmlns:a16="http://schemas.microsoft.com/office/drawing/2014/main" id="{1971039D-26B2-450A-87D5-D3BE10777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46261" y="4342280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opLeftCell="A43" workbookViewId="0">
      <selection activeCell="A54" sqref="A54:XFD55"/>
    </sheetView>
  </sheetViews>
  <sheetFormatPr defaultRowHeight="15" x14ac:dyDescent="0.25"/>
  <cols>
    <col min="1" max="1" width="37.5703125" bestFit="1" customWidth="1"/>
    <col min="2" max="2" width="22.85546875" bestFit="1" customWidth="1"/>
    <col min="3" max="3" width="53.5703125" bestFit="1" customWidth="1"/>
    <col min="4" max="4" width="42.140625" hidden="1" customWidth="1"/>
    <col min="5" max="5" width="13.5703125" hidden="1" customWidth="1"/>
  </cols>
  <sheetData>
    <row r="1" spans="1:5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</v>
      </c>
    </row>
    <row r="2" spans="1:5" x14ac:dyDescent="0.25">
      <c r="A2" t="s">
        <v>203</v>
      </c>
      <c r="B2" t="s">
        <v>15</v>
      </c>
      <c r="C2" t="s">
        <v>204</v>
      </c>
      <c r="D2" s="15" t="s">
        <v>16</v>
      </c>
      <c r="E2" s="15"/>
    </row>
    <row r="3" spans="1:5" x14ac:dyDescent="0.25">
      <c r="A3" t="s">
        <v>109</v>
      </c>
      <c r="B3" t="s">
        <v>95</v>
      </c>
      <c r="C3" t="s">
        <v>205</v>
      </c>
      <c r="D3" s="15"/>
      <c r="E3" s="15"/>
    </row>
    <row r="4" spans="1:5" x14ac:dyDescent="0.25">
      <c r="A4" t="s">
        <v>104</v>
      </c>
      <c r="B4" t="s">
        <v>95</v>
      </c>
      <c r="C4" t="s">
        <v>206</v>
      </c>
      <c r="D4" s="15"/>
      <c r="E4" s="15"/>
    </row>
    <row r="5" spans="1:5" x14ac:dyDescent="0.25">
      <c r="A5" t="s">
        <v>112</v>
      </c>
      <c r="B5" t="s">
        <v>95</v>
      </c>
      <c r="C5" t="s">
        <v>207</v>
      </c>
      <c r="D5" s="15"/>
      <c r="E5" s="15"/>
    </row>
    <row r="6" spans="1:5" x14ac:dyDescent="0.25">
      <c r="A6" t="s">
        <v>114</v>
      </c>
      <c r="B6" t="s">
        <v>208</v>
      </c>
      <c r="C6" t="s">
        <v>209</v>
      </c>
      <c r="D6" s="15"/>
      <c r="E6" s="15"/>
    </row>
    <row r="7" spans="1:5" x14ac:dyDescent="0.25">
      <c r="A7" t="s">
        <v>210</v>
      </c>
      <c r="B7" t="s">
        <v>96</v>
      </c>
      <c r="C7" t="s">
        <v>211</v>
      </c>
      <c r="D7" s="15"/>
      <c r="E7" s="15"/>
    </row>
    <row r="8" spans="1:5" x14ac:dyDescent="0.25">
      <c r="A8" t="s">
        <v>115</v>
      </c>
      <c r="B8" t="s">
        <v>96</v>
      </c>
      <c r="C8" t="s">
        <v>212</v>
      </c>
      <c r="D8" s="15"/>
      <c r="E8" s="15"/>
    </row>
    <row r="9" spans="1:5" x14ac:dyDescent="0.25">
      <c r="A9" t="s">
        <v>117</v>
      </c>
      <c r="B9" t="s">
        <v>96</v>
      </c>
      <c r="C9" t="s">
        <v>213</v>
      </c>
      <c r="D9" s="15"/>
      <c r="E9" s="15"/>
    </row>
    <row r="10" spans="1:5" x14ac:dyDescent="0.25">
      <c r="A10" t="s">
        <v>149</v>
      </c>
      <c r="B10" t="s">
        <v>214</v>
      </c>
      <c r="C10" t="s">
        <v>215</v>
      </c>
      <c r="D10" s="15"/>
      <c r="E10" s="15"/>
    </row>
    <row r="11" spans="1:5" x14ac:dyDescent="0.25">
      <c r="A11" t="s">
        <v>147</v>
      </c>
      <c r="B11" t="s">
        <v>214</v>
      </c>
      <c r="C11" t="s">
        <v>216</v>
      </c>
      <c r="D11" s="15"/>
      <c r="E11" s="15"/>
    </row>
    <row r="12" spans="1:5" x14ac:dyDescent="0.25">
      <c r="A12" t="s">
        <v>105</v>
      </c>
      <c r="B12" t="s">
        <v>217</v>
      </c>
      <c r="C12" t="s">
        <v>218</v>
      </c>
      <c r="D12" s="15"/>
      <c r="E12" s="15"/>
    </row>
    <row r="13" spans="1:5" x14ac:dyDescent="0.25">
      <c r="A13" t="s">
        <v>107</v>
      </c>
      <c r="B13" t="s">
        <v>217</v>
      </c>
      <c r="C13" t="s">
        <v>219</v>
      </c>
      <c r="D13" s="15"/>
      <c r="E13" s="15"/>
    </row>
    <row r="14" spans="1:5" x14ac:dyDescent="0.25">
      <c r="A14" t="s">
        <v>185</v>
      </c>
      <c r="B14" t="s">
        <v>220</v>
      </c>
      <c r="C14" t="s">
        <v>221</v>
      </c>
      <c r="D14" s="15"/>
      <c r="E14" s="15"/>
    </row>
    <row r="15" spans="1:5" x14ac:dyDescent="0.25">
      <c r="A15" t="s">
        <v>200</v>
      </c>
      <c r="B15" t="s">
        <v>101</v>
      </c>
      <c r="C15" t="s">
        <v>222</v>
      </c>
      <c r="D15" s="15"/>
      <c r="E15" s="15"/>
    </row>
    <row r="16" spans="1:5" x14ac:dyDescent="0.25">
      <c r="A16" t="s">
        <v>155</v>
      </c>
      <c r="B16" t="s">
        <v>18</v>
      </c>
      <c r="C16" t="s">
        <v>223</v>
      </c>
      <c r="D16" s="15"/>
      <c r="E16" s="15"/>
    </row>
    <row r="17" spans="1:5" x14ac:dyDescent="0.25">
      <c r="A17" t="s">
        <v>153</v>
      </c>
      <c r="B17" t="s">
        <v>18</v>
      </c>
      <c r="C17" t="s">
        <v>224</v>
      </c>
      <c r="D17" s="15"/>
      <c r="E17" s="15"/>
    </row>
    <row r="18" spans="1:5" x14ac:dyDescent="0.25">
      <c r="A18" t="s">
        <v>152</v>
      </c>
      <c r="B18" t="s">
        <v>18</v>
      </c>
      <c r="C18" t="s">
        <v>225</v>
      </c>
      <c r="D18" s="15"/>
      <c r="E18" s="15"/>
    </row>
    <row r="19" spans="1:5" x14ac:dyDescent="0.25">
      <c r="A19" t="s">
        <v>194</v>
      </c>
      <c r="B19" t="s">
        <v>226</v>
      </c>
      <c r="C19" t="s">
        <v>227</v>
      </c>
      <c r="D19" s="15"/>
      <c r="E19" s="15"/>
    </row>
    <row r="20" spans="1:5" x14ac:dyDescent="0.25">
      <c r="A20" t="s">
        <v>187</v>
      </c>
      <c r="B20" t="s">
        <v>102</v>
      </c>
      <c r="C20" t="s">
        <v>228</v>
      </c>
      <c r="D20" s="15"/>
      <c r="E20" s="15"/>
    </row>
    <row r="21" spans="1:5" x14ac:dyDescent="0.25">
      <c r="A21" t="s">
        <v>189</v>
      </c>
      <c r="B21" t="s">
        <v>102</v>
      </c>
      <c r="C21" t="s">
        <v>229</v>
      </c>
      <c r="D21" s="15"/>
      <c r="E21" s="15"/>
    </row>
    <row r="22" spans="1:5" x14ac:dyDescent="0.25">
      <c r="A22" t="s">
        <v>202</v>
      </c>
      <c r="B22" t="s">
        <v>230</v>
      </c>
      <c r="C22" t="s">
        <v>231</v>
      </c>
      <c r="D22" s="15"/>
      <c r="E22" s="15"/>
    </row>
    <row r="23" spans="1:5" x14ac:dyDescent="0.25">
      <c r="A23" t="s">
        <v>164</v>
      </c>
      <c r="B23" t="s">
        <v>92</v>
      </c>
      <c r="C23" t="s">
        <v>232</v>
      </c>
      <c r="D23" s="15"/>
      <c r="E23" s="15"/>
    </row>
    <row r="24" spans="1:5" x14ac:dyDescent="0.25">
      <c r="A24" t="s">
        <v>160</v>
      </c>
      <c r="B24" t="s">
        <v>92</v>
      </c>
      <c r="C24" t="s">
        <v>233</v>
      </c>
      <c r="D24" s="15"/>
      <c r="E24" s="15"/>
    </row>
    <row r="25" spans="1:5" x14ac:dyDescent="0.25">
      <c r="A25" t="s">
        <v>158</v>
      </c>
      <c r="B25" t="s">
        <v>92</v>
      </c>
      <c r="C25" t="s">
        <v>234</v>
      </c>
      <c r="D25" s="15"/>
      <c r="E25" s="15"/>
    </row>
    <row r="26" spans="1:5" x14ac:dyDescent="0.25">
      <c r="A26" t="s">
        <v>162</v>
      </c>
      <c r="B26" t="s">
        <v>92</v>
      </c>
      <c r="C26" t="s">
        <v>235</v>
      </c>
      <c r="D26" s="15"/>
      <c r="E26" s="15"/>
    </row>
    <row r="27" spans="1:5" x14ac:dyDescent="0.25">
      <c r="A27" t="s">
        <v>157</v>
      </c>
      <c r="B27" t="s">
        <v>92</v>
      </c>
      <c r="C27" t="s">
        <v>236</v>
      </c>
      <c r="D27" s="15"/>
      <c r="E27" s="15"/>
    </row>
    <row r="28" spans="1:5" x14ac:dyDescent="0.25">
      <c r="A28" t="s">
        <v>197</v>
      </c>
      <c r="B28" t="s">
        <v>237</v>
      </c>
      <c r="C28" t="s">
        <v>238</v>
      </c>
      <c r="D28" s="15"/>
      <c r="E28" s="15"/>
    </row>
    <row r="29" spans="1:5" x14ac:dyDescent="0.25">
      <c r="A29" t="s">
        <v>191</v>
      </c>
      <c r="B29" t="s">
        <v>21</v>
      </c>
      <c r="C29" t="s">
        <v>239</v>
      </c>
      <c r="D29" s="15"/>
      <c r="E29" s="15"/>
    </row>
    <row r="30" spans="1:5" x14ac:dyDescent="0.25">
      <c r="A30" t="s">
        <v>122</v>
      </c>
      <c r="B30" t="s">
        <v>100</v>
      </c>
      <c r="C30" t="s">
        <v>240</v>
      </c>
      <c r="D30" s="15"/>
      <c r="E30" s="15"/>
    </row>
    <row r="31" spans="1:5" x14ac:dyDescent="0.25">
      <c r="A31" t="s">
        <v>138</v>
      </c>
      <c r="B31" t="s">
        <v>100</v>
      </c>
      <c r="C31" t="s">
        <v>241</v>
      </c>
      <c r="D31" s="15"/>
      <c r="E31" s="15"/>
    </row>
    <row r="32" spans="1:5" x14ac:dyDescent="0.25">
      <c r="A32" t="s">
        <v>131</v>
      </c>
      <c r="B32" t="s">
        <v>100</v>
      </c>
      <c r="C32" t="s">
        <v>242</v>
      </c>
      <c r="D32" s="15"/>
      <c r="E32" s="15"/>
    </row>
    <row r="33" spans="1:5" x14ac:dyDescent="0.25">
      <c r="A33" t="s">
        <v>129</v>
      </c>
      <c r="B33" t="s">
        <v>97</v>
      </c>
      <c r="C33" t="s">
        <v>243</v>
      </c>
      <c r="D33" s="15"/>
      <c r="E33" s="15"/>
    </row>
    <row r="34" spans="1:5" x14ac:dyDescent="0.25">
      <c r="A34" t="s">
        <v>137</v>
      </c>
      <c r="B34" t="s">
        <v>97</v>
      </c>
      <c r="C34" t="s">
        <v>244</v>
      </c>
      <c r="D34" s="15"/>
      <c r="E34" s="15"/>
    </row>
    <row r="35" spans="1:5" x14ac:dyDescent="0.25">
      <c r="A35" t="s">
        <v>120</v>
      </c>
      <c r="B35" t="s">
        <v>97</v>
      </c>
      <c r="C35" t="s">
        <v>245</v>
      </c>
      <c r="D35" s="15"/>
      <c r="E35" s="15"/>
    </row>
    <row r="36" spans="1:5" x14ac:dyDescent="0.25">
      <c r="A36" t="s">
        <v>133</v>
      </c>
      <c r="B36" t="s">
        <v>98</v>
      </c>
      <c r="C36" t="s">
        <v>246</v>
      </c>
      <c r="D36" s="15"/>
      <c r="E36" s="15"/>
    </row>
    <row r="37" spans="1:5" x14ac:dyDescent="0.25">
      <c r="A37" t="s">
        <v>124</v>
      </c>
      <c r="B37" t="s">
        <v>98</v>
      </c>
      <c r="C37" t="s">
        <v>247</v>
      </c>
      <c r="D37" s="15"/>
      <c r="E37" s="15"/>
    </row>
    <row r="38" spans="1:5" x14ac:dyDescent="0.25">
      <c r="A38" t="s">
        <v>140</v>
      </c>
      <c r="B38" t="s">
        <v>98</v>
      </c>
      <c r="C38" t="s">
        <v>248</v>
      </c>
      <c r="D38" s="15"/>
      <c r="E38" s="15"/>
    </row>
    <row r="39" spans="1:5" x14ac:dyDescent="0.25">
      <c r="A39" t="s">
        <v>135</v>
      </c>
      <c r="B39" t="s">
        <v>99</v>
      </c>
      <c r="C39" t="s">
        <v>249</v>
      </c>
      <c r="D39" s="15"/>
      <c r="E39" s="15"/>
    </row>
    <row r="40" spans="1:5" x14ac:dyDescent="0.25">
      <c r="A40" t="s">
        <v>126</v>
      </c>
      <c r="B40" t="s">
        <v>99</v>
      </c>
      <c r="C40" t="s">
        <v>250</v>
      </c>
      <c r="D40" s="15"/>
      <c r="E40" s="15"/>
    </row>
    <row r="41" spans="1:5" x14ac:dyDescent="0.25">
      <c r="A41" t="s">
        <v>141</v>
      </c>
      <c r="B41" t="s">
        <v>99</v>
      </c>
      <c r="C41" t="s">
        <v>251</v>
      </c>
      <c r="D41" s="15"/>
      <c r="E41" s="15"/>
    </row>
    <row r="42" spans="1:5" x14ac:dyDescent="0.25">
      <c r="A42" t="s">
        <v>169</v>
      </c>
      <c r="B42" t="s">
        <v>252</v>
      </c>
      <c r="C42" t="s">
        <v>253</v>
      </c>
      <c r="D42" s="15"/>
      <c r="E42" s="15"/>
    </row>
    <row r="43" spans="1:5" x14ac:dyDescent="0.25">
      <c r="A43" t="s">
        <v>254</v>
      </c>
      <c r="B43" t="s">
        <v>90</v>
      </c>
      <c r="D43" s="15"/>
      <c r="E43" s="15"/>
    </row>
    <row r="44" spans="1:5" x14ac:dyDescent="0.25">
      <c r="A44" t="s">
        <v>178</v>
      </c>
      <c r="B44" t="s">
        <v>90</v>
      </c>
      <c r="C44" t="s">
        <v>209</v>
      </c>
      <c r="D44" s="15"/>
      <c r="E44" s="15"/>
    </row>
    <row r="45" spans="1:5" x14ac:dyDescent="0.25">
      <c r="A45" t="s">
        <v>180</v>
      </c>
      <c r="B45" t="s">
        <v>90</v>
      </c>
      <c r="C45" t="s">
        <v>255</v>
      </c>
      <c r="D45" s="15"/>
      <c r="E45" s="15"/>
    </row>
    <row r="46" spans="1:5" x14ac:dyDescent="0.25">
      <c r="A46" t="s">
        <v>182</v>
      </c>
      <c r="B46" t="s">
        <v>90</v>
      </c>
      <c r="C46" t="s">
        <v>256</v>
      </c>
      <c r="D46" s="15"/>
      <c r="E46" s="15"/>
    </row>
    <row r="47" spans="1:5" x14ac:dyDescent="0.25">
      <c r="A47" t="s">
        <v>176</v>
      </c>
      <c r="B47" t="s">
        <v>90</v>
      </c>
      <c r="C47" t="s">
        <v>257</v>
      </c>
      <c r="D47" s="15"/>
      <c r="E47" s="15"/>
    </row>
    <row r="48" spans="1:5" x14ac:dyDescent="0.25">
      <c r="A48" t="s">
        <v>172</v>
      </c>
      <c r="B48" t="s">
        <v>90</v>
      </c>
      <c r="C48" t="s">
        <v>258</v>
      </c>
      <c r="D48" s="15"/>
      <c r="E48" s="15"/>
    </row>
    <row r="49" spans="1:5" x14ac:dyDescent="0.25">
      <c r="A49" t="s">
        <v>259</v>
      </c>
      <c r="B49" t="s">
        <v>90</v>
      </c>
      <c r="C49" t="s">
        <v>260</v>
      </c>
      <c r="D49" s="15"/>
      <c r="E49" s="15"/>
    </row>
    <row r="50" spans="1:5" x14ac:dyDescent="0.25">
      <c r="A50" t="s">
        <v>174</v>
      </c>
      <c r="B50" t="s">
        <v>90</v>
      </c>
      <c r="C50" t="s">
        <v>261</v>
      </c>
      <c r="D50" s="15"/>
      <c r="E50" s="15"/>
    </row>
    <row r="51" spans="1:5" x14ac:dyDescent="0.25">
      <c r="A51" t="s">
        <v>262</v>
      </c>
      <c r="B51" t="s">
        <v>91</v>
      </c>
      <c r="C51" t="s">
        <v>205</v>
      </c>
      <c r="D51" s="15"/>
      <c r="E51" s="15"/>
    </row>
    <row r="52" spans="1:5" x14ac:dyDescent="0.25">
      <c r="A52" t="s">
        <v>128</v>
      </c>
      <c r="B52" t="s">
        <v>91</v>
      </c>
      <c r="C52" t="s">
        <v>218</v>
      </c>
      <c r="D52" s="15"/>
      <c r="E52" s="15"/>
    </row>
    <row r="53" spans="1:5" x14ac:dyDescent="0.25">
      <c r="A53" t="s">
        <v>119</v>
      </c>
      <c r="B53" t="s">
        <v>91</v>
      </c>
      <c r="C53" t="s">
        <v>263</v>
      </c>
      <c r="D53" s="15"/>
      <c r="E53" s="15"/>
    </row>
    <row r="54" spans="1:5" x14ac:dyDescent="0.25">
      <c r="D54" s="15"/>
      <c r="E54" s="15"/>
    </row>
    <row r="55" spans="1:5" x14ac:dyDescent="0.25">
      <c r="D55" s="15"/>
      <c r="E55" s="15"/>
    </row>
    <row r="56" spans="1:5" x14ac:dyDescent="0.25">
      <c r="D56" s="15"/>
      <c r="E56" s="15"/>
    </row>
    <row r="57" spans="1:5" x14ac:dyDescent="0.25">
      <c r="D57" s="15"/>
      <c r="E57" s="15"/>
    </row>
    <row r="58" spans="1:5" x14ac:dyDescent="0.25">
      <c r="D58" s="15"/>
      <c r="E58" s="15"/>
    </row>
    <row r="59" spans="1:5" x14ac:dyDescent="0.25">
      <c r="D59" s="15"/>
      <c r="E59" s="15"/>
    </row>
    <row r="60" spans="1:5" x14ac:dyDescent="0.25">
      <c r="D60" s="15"/>
      <c r="E60" s="15"/>
    </row>
    <row r="61" spans="1:5" x14ac:dyDescent="0.25">
      <c r="D61" s="15"/>
      <c r="E61" s="15"/>
    </row>
    <row r="62" spans="1:5" x14ac:dyDescent="0.25">
      <c r="D62" s="15"/>
      <c r="E62" s="15"/>
    </row>
    <row r="63" spans="1:5" x14ac:dyDescent="0.25">
      <c r="D63" s="15"/>
      <c r="E63" s="15"/>
    </row>
    <row r="64" spans="1:5" x14ac:dyDescent="0.25">
      <c r="D64" s="15"/>
      <c r="E64" s="15"/>
    </row>
    <row r="85" spans="4:4" x14ac:dyDescent="0.25">
      <c r="D8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topLeftCell="E1" zoomScale="85" zoomScaleNormal="85" workbookViewId="0">
      <selection activeCell="H11" sqref="H11"/>
    </sheetView>
  </sheetViews>
  <sheetFormatPr defaultRowHeight="15" x14ac:dyDescent="0.25"/>
  <cols>
    <col min="1" max="1" width="37.7109375" bestFit="1" customWidth="1"/>
    <col min="2" max="2" width="25" bestFit="1" customWidth="1"/>
    <col min="3" max="3" width="21.7109375" hidden="1" customWidth="1"/>
    <col min="4" max="4" width="0" hidden="1" customWidth="1"/>
    <col min="5" max="5" width="37.5703125" style="1" bestFit="1" customWidth="1"/>
    <col min="6" max="6" width="37.42578125" style="1" bestFit="1" customWidth="1"/>
    <col min="7" max="7" width="26.7109375" customWidth="1"/>
    <col min="8" max="8" width="32.85546875" bestFit="1" customWidth="1"/>
    <col min="9" max="9" width="22.85546875" bestFit="1" customWidth="1"/>
    <col min="10" max="10" width="32.85546875" bestFit="1" customWidth="1"/>
    <col min="11" max="12" width="26.5703125" bestFit="1" customWidth="1"/>
  </cols>
  <sheetData>
    <row r="1" spans="1:12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22</v>
      </c>
      <c r="F1" s="17" t="s">
        <v>23</v>
      </c>
      <c r="G1" s="16" t="s">
        <v>24</v>
      </c>
      <c r="H1" s="16" t="s">
        <v>25</v>
      </c>
      <c r="I1" s="16" t="s">
        <v>26</v>
      </c>
      <c r="J1" s="16" t="s">
        <v>27</v>
      </c>
      <c r="K1" s="16" t="s">
        <v>93</v>
      </c>
      <c r="L1" s="16" t="s">
        <v>94</v>
      </c>
    </row>
    <row r="2" spans="1:12" x14ac:dyDescent="0.25">
      <c r="A2" s="15" t="s">
        <v>103</v>
      </c>
      <c r="B2" s="15" t="s">
        <v>6</v>
      </c>
      <c r="C2" s="15"/>
      <c r="D2" s="15"/>
      <c r="E2" s="15" t="s">
        <v>104</v>
      </c>
      <c r="F2" s="15" t="s">
        <v>105</v>
      </c>
      <c r="G2" s="15" t="str">
        <f>IFERROR(
    IF(
        ISNUMBER(MATCH(E2, Elements!$A$2:$A$200, 0)),
        IF(
            INDEX(Elements!$C$2:$C$200, MATCH(E2, Elements!$A$2:$A$200, 0)) &lt;&gt; "",
            INDEX(Elements!$B$2:$B$200, MATCH(E2, Elements!$A$2:$A$200, 0)),
            "kosong"
        ),
        "tidak ditemukan"
    ),
    "ID tidak ditemukan"
)</f>
        <v>BusinessActor</v>
      </c>
      <c r="H2" s="15" t="str">
        <f>IFERROR(
    IF(
        ISNUMBER(MATCH(E2, Elements!$A$2:$A$200, 0)),
        IF(
            INDEX(Elements!$C$2:$C$200, MATCH(E2, Elements!$A$2:$A$200, 0)) &lt;&gt; "",
            INDEX(Elements!$C$2:$C$200, MATCH(E2, Elements!$A$2:$A$200, 0)),
            "kosong"
        ),
        "tidak ditemukan"
    ),
    "ID tidak ditemukan"
)</f>
        <v>Mahasiswa</v>
      </c>
      <c r="I2" s="15" t="str">
        <f>IFERROR(
    IF(
        ISNUMBER(MATCH(F2, Elements!$A$2:$A$200, 0)),
        IF(
            INDEX(Elements!$C$2:$C$200, MATCH(F2, Elements!$A$2:$A$200, 0)) &lt;&gt; "",
            INDEX(Elements!$B$2:$B$200, MATCH(F2, Elements!$A$2:$A$200, 0)),
            "kosong"
        ),
        "tidak ditemukan"
    ),
    "ID tidak ditemukan"
)</f>
        <v>BusinessRole</v>
      </c>
      <c r="J2" s="15" t="str">
        <f>IFERROR(
    IF(
        ISNUMBER(MATCH(F2, Elements!$A$2:$A$200, 0)),
        IF(
            INDEX(Elements!$C$2:$C$200, MATCH(F2, Elements!$A$2:$A$200, 0)) &lt;&gt; "",
            INDEX(Elements!$C$2:$C$200, MATCH(F2, Elements!$A$2:$A$200, 0)),
            "kosong"
        ),
        "tidak ditemukan"
    ),
    "ID tidak ditemukan"
)</f>
        <v>Pemustaka</v>
      </c>
      <c r="K2" s="15" t="str" cm="1">
        <f t="array" ref="K2">IF(
    AND(
        ISNUMBER(MATCH(SUBSTITUTE(G2, " ", ""), SUBSTITUTE(Sheet2!$AK$5:$AK$13, " ", ""), 0)),
        ISNUMBER(MATCH(SUBSTITUTE(I2, " ", ""), SUBSTITUTE(Sheet2!$AL$4:$BB$4,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  <c r="L2" s="15" t="str" cm="1">
        <f t="array" ref="L2">IF(
    AND(
        ISNUMBER(MATCH(SUBSTITUTE(G2, " ", ""), SUBSTITUTE(Sheet2!$AK$19:$AK$35, " ", ""), 0)),
        ISNUMBER(MATCH(SUBSTITUTE(I2, " ", ""), SUBSTITUTE(Sheet2!$AL$18:$AT$18,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</row>
    <row r="3" spans="1:12" x14ac:dyDescent="0.25">
      <c r="A3" s="15" t="s">
        <v>106</v>
      </c>
      <c r="B3" s="15" t="s">
        <v>6</v>
      </c>
      <c r="C3" s="15"/>
      <c r="D3" s="15"/>
      <c r="E3" s="15" t="s">
        <v>104</v>
      </c>
      <c r="F3" s="15" t="s">
        <v>107</v>
      </c>
      <c r="G3" s="15" t="str">
        <f>IFERROR(
    IF(
        ISNUMBER(MATCH(E3, Elements!$A$2:$A$200, 0)),
        IF(
            INDEX(Elements!$C$2:$C$200, MATCH(E3, Elements!$A$2:$A$200, 0)) &lt;&gt; "",
            INDEX(Elements!$B$2:$B$200, MATCH(E3, Elements!$A$2:$A$200, 0)),
            "kosong"
        ),
        "tidak ditemukan"
    ),
    "ID tidak ditemukan"
)</f>
        <v>BusinessActor</v>
      </c>
      <c r="H3" s="15" t="str">
        <f>IFERROR(
    IF(
        ISNUMBER(MATCH(E3, Elements!$A$2:$A$200, 0)),
        IF(
            INDEX(Elements!$C$2:$C$200, MATCH(E3, Elements!$A$2:$A$200, 0)) &lt;&gt; "",
            INDEX(Elements!$C$2:$C$200, MATCH(E3, Elements!$A$2:$A$200, 0)),
            "kosong"
        ),
        "tidak ditemukan"
    ),
    "ID tidak ditemukan"
)</f>
        <v>Mahasiswa</v>
      </c>
      <c r="I3" s="15" t="str">
        <f>IFERROR(
    IF(
        ISNUMBER(MATCH(F3, Elements!$A$2:$A$200, 0)),
        IF(
            INDEX(Elements!$C$2:$C$200, MATCH(F3, Elements!$A$2:$A$200, 0)) &lt;&gt; "",
            INDEX(Elements!$B$2:$B$200, MATCH(F3, Elements!$A$2:$A$200, 0)),
            "kosong"
        ),
        "tidak ditemukan"
    ),
    "ID tidak ditemukan"
)</f>
        <v>BusinessRole</v>
      </c>
      <c r="J3" s="15" t="str">
        <f>IFERROR(
    IF(
        ISNUMBER(MATCH(F3, Elements!$A$2:$A$200, 0)),
        IF(
            INDEX(Elements!$C$2:$C$200, MATCH(F3, Elements!$A$2:$A$200, 0)) &lt;&gt; "",
            INDEX(Elements!$C$2:$C$200, MATCH(F3, Elements!$A$2:$A$200, 0)),
            "kosong"
        ),
        "tidak ditemukan"
    ),
    "ID tidak ditemukan"
)</f>
        <v>Pustakawan</v>
      </c>
      <c r="K3" s="15" t="str" cm="1">
        <f t="array" ref="K3">IF(
    AND(
        ISNUMBER(MATCH(SUBSTITUTE(G3, " ", ""), SUBSTITUTE(Sheet2!$AK$5:$AK$13, " ", ""), 0)),
        ISNUMBER(MATCH(SUBSTITUTE(I3, " ", ""), SUBSTITUTE(Sheet2!$AL$4:$BB$4,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  <c r="L3" s="15" t="str" cm="1">
        <f t="array" ref="L3">IF(
    AND(
        ISNUMBER(MATCH(SUBSTITUTE(G3, " ", ""), SUBSTITUTE(Sheet2!$AK$19:$AK$35, " ", ""), 0)),
        ISNUMBER(MATCH(SUBSTITUTE(I3, " ", ""), SUBSTITUTE(Sheet2!$AL$18:$AT$18,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</row>
    <row r="4" spans="1:12" x14ac:dyDescent="0.25">
      <c r="A4" s="15" t="s">
        <v>108</v>
      </c>
      <c r="B4" s="15" t="s">
        <v>6</v>
      </c>
      <c r="C4" s="15"/>
      <c r="D4" s="15"/>
      <c r="E4" s="15" t="s">
        <v>109</v>
      </c>
      <c r="F4" s="15" t="s">
        <v>105</v>
      </c>
      <c r="G4" s="15" t="str">
        <f>IFERROR(
    IF(
        ISNUMBER(MATCH(E4, Elements!$A$2:$A$200, 0)),
        IF(
            INDEX(Elements!$C$2:$C$200, MATCH(E4, Elements!$A$2:$A$200, 0)) &lt;&gt; "",
            INDEX(Elements!$B$2:$B$200, MATCH(E4, Elements!$A$2:$A$200, 0)),
            "kosong"
        ),
        "tidak ditemukan"
    ),
    "ID tidak ditemukan"
)</f>
        <v>BusinessActor</v>
      </c>
      <c r="H4" s="15" t="str">
        <f>IFERROR(
    IF(
        ISNUMBER(MATCH(E4, Elements!$A$2:$A$200, 0)),
        IF(
            INDEX(Elements!$C$2:$C$200, MATCH(E4, Elements!$A$2:$A$200, 0)) &lt;&gt; "",
            INDEX(Elements!$C$2:$C$200, MATCH(E4, Elements!$A$2:$A$200, 0)),
            "kosong"
        ),
        "tidak ditemukan"
    ),
    "ID tidak ditemukan"
)</f>
        <v>Dosen</v>
      </c>
      <c r="I4" s="15" t="str">
        <f>IFERROR(
    IF(
        ISNUMBER(MATCH(F4, Elements!$A$2:$A$200, 0)),
        IF(
            INDEX(Elements!$C$2:$C$200, MATCH(F4, Elements!$A$2:$A$200, 0)) &lt;&gt; "",
            INDEX(Elements!$B$2:$B$200, MATCH(F4, Elements!$A$2:$A$200, 0)),
            "kosong"
        ),
        "tidak ditemukan"
    ),
    "ID tidak ditemukan"
)</f>
        <v>BusinessRole</v>
      </c>
      <c r="J4" s="15" t="str">
        <f>IFERROR(
    IF(
        ISNUMBER(MATCH(F4, Elements!$A$2:$A$200, 0)),
        IF(
            INDEX(Elements!$C$2:$C$200, MATCH(F4, Elements!$A$2:$A$200, 0)) &lt;&gt; "",
            INDEX(Elements!$C$2:$C$200, MATCH(F4, Elements!$A$2:$A$200, 0)),
            "kosong"
        ),
        "tidak ditemukan"
    ),
    "ID tidak ditemukan"
)</f>
        <v>Pemustaka</v>
      </c>
      <c r="K4" s="15" t="str" cm="1">
        <f t="array" ref="K4">IF(
    AND(
        ISNUMBER(MATCH(SUBSTITUTE(G4, " ", ""), SUBSTITUTE(Sheet2!$AK$5:$AK$13, " ", ""), 0)),
        ISNUMBER(MATCH(SUBSTITUTE(I4, " ", ""), SUBSTITUTE(Sheet2!$AL$4:$BB$4,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  <c r="L4" s="15" t="str" cm="1">
        <f t="array" ref="L4">IF(
    AND(
        ISNUMBER(MATCH(SUBSTITUTE(G4, " ", ""), SUBSTITUTE(Sheet2!$AK$19:$AK$35, " ", ""), 0)),
        ISNUMBER(MATCH(SUBSTITUTE(I4, " ", ""), SUBSTITUTE(Sheet2!$AL$18:$AT$18,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</row>
    <row r="5" spans="1:12" x14ac:dyDescent="0.25">
      <c r="A5" s="15" t="s">
        <v>110</v>
      </c>
      <c r="B5" s="15" t="s">
        <v>6</v>
      </c>
      <c r="C5" s="15"/>
      <c r="D5" s="15"/>
      <c r="E5" s="15" t="s">
        <v>109</v>
      </c>
      <c r="F5" s="15" t="s">
        <v>107</v>
      </c>
      <c r="G5" s="15" t="str">
        <f>IFERROR(
    IF(
        ISNUMBER(MATCH(E5, Elements!$A$2:$A$200, 0)),
        IF(
            INDEX(Elements!$C$2:$C$200, MATCH(E5, Elements!$A$2:$A$200, 0)) &lt;&gt; "",
            INDEX(Elements!$B$2:$B$200, MATCH(E5, Elements!$A$2:$A$200, 0)),
            "kosong"
        ),
        "tidak ditemukan"
    ),
    "ID tidak ditemukan"
)</f>
        <v>BusinessActor</v>
      </c>
      <c r="H5" s="15" t="str">
        <f>IFERROR(
    IF(
        ISNUMBER(MATCH(E5, Elements!$A$2:$A$200, 0)),
        IF(
            INDEX(Elements!$C$2:$C$200, MATCH(E5, Elements!$A$2:$A$200, 0)) &lt;&gt; "",
            INDEX(Elements!$C$2:$C$200, MATCH(E5, Elements!$A$2:$A$200, 0)),
            "kosong"
        ),
        "tidak ditemukan"
    ),
    "ID tidak ditemukan"
)</f>
        <v>Dosen</v>
      </c>
      <c r="I5" s="15" t="str">
        <f>IFERROR(
    IF(
        ISNUMBER(MATCH(F5, Elements!$A$2:$A$200, 0)),
        IF(
            INDEX(Elements!$C$2:$C$200, MATCH(F5, Elements!$A$2:$A$200, 0)) &lt;&gt; "",
            INDEX(Elements!$B$2:$B$200, MATCH(F5, Elements!$A$2:$A$200, 0)),
            "kosong"
        ),
        "tidak ditemukan"
    ),
    "ID tidak ditemukan"
)</f>
        <v>BusinessRole</v>
      </c>
      <c r="J5" s="15" t="str">
        <f>IFERROR(
    IF(
        ISNUMBER(MATCH(F5, Elements!$A$2:$A$200, 0)),
        IF(
            INDEX(Elements!$C$2:$C$200, MATCH(F5, Elements!$A$2:$A$200, 0)) &lt;&gt; "",
            INDEX(Elements!$C$2:$C$200, MATCH(F5, Elements!$A$2:$A$200, 0)),
            "kosong"
        ),
        "tidak ditemukan"
    ),
    "ID tidak ditemukan"
)</f>
        <v>Pustakawan</v>
      </c>
      <c r="K5" s="15" t="str" cm="1">
        <f t="array" ref="K5">IF(
    AND(
        ISNUMBER(MATCH(SUBSTITUTE(G5, " ", ""), SUBSTITUTE(Sheet2!$AK$5:$AK$13, " ", ""), 0)),
        ISNUMBER(MATCH(SUBSTITUTE(I5, " ", ""), SUBSTITUTE(Sheet2!$AL$4:$BB$4,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  <c r="L5" s="15" t="str" cm="1">
        <f t="array" ref="L5">IF(
    AND(
        ISNUMBER(MATCH(SUBSTITUTE(G5, " ", ""), SUBSTITUTE(Sheet2!$AK$19:$AK$35, " ", ""), 0)),
        ISNUMBER(MATCH(SUBSTITUTE(I5, " ", ""), SUBSTITUTE(Sheet2!$AL$18:$AT$18,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</row>
    <row r="6" spans="1:12" x14ac:dyDescent="0.25">
      <c r="A6" s="15" t="s">
        <v>111</v>
      </c>
      <c r="B6" s="15" t="s">
        <v>6</v>
      </c>
      <c r="C6" s="15"/>
      <c r="D6" s="15"/>
      <c r="E6" s="15" t="s">
        <v>112</v>
      </c>
      <c r="F6" s="15" t="s">
        <v>107</v>
      </c>
      <c r="G6" s="15" t="str">
        <f>IFERROR(
    IF(
        ISNUMBER(MATCH(E6, Elements!$A$2:$A$200, 0)),
        IF(
            INDEX(Elements!$C$2:$C$200, MATCH(E6, Elements!$A$2:$A$200, 0)) &lt;&gt; "",
            INDEX(Elements!$B$2:$B$200, MATCH(E6, Elements!$A$2:$A$200, 0)),
            "kosong"
        ),
        "tidak ditemukan"
    ),
    "ID tidak ditemukan"
)</f>
        <v>BusinessActor</v>
      </c>
      <c r="H6" s="15" t="str">
        <f>IFERROR(
    IF(
        ISNUMBER(MATCH(E6, Elements!$A$2:$A$200, 0)),
        IF(
            INDEX(Elements!$C$2:$C$200, MATCH(E6, Elements!$A$2:$A$200, 0)) &lt;&gt; "",
            INDEX(Elements!$C$2:$C$200, MATCH(E6, Elements!$A$2:$A$200, 0)),
            "kosong"
        ),
        "tidak ditemukan"
    ),
    "ID tidak ditemukan"
)</f>
        <v>Tendik</v>
      </c>
      <c r="I6" s="15" t="str">
        <f>IFERROR(
    IF(
        ISNUMBER(MATCH(F6, Elements!$A$2:$A$200, 0)),
        IF(
            INDEX(Elements!$C$2:$C$200, MATCH(F6, Elements!$A$2:$A$200, 0)) &lt;&gt; "",
            INDEX(Elements!$B$2:$B$200, MATCH(F6, Elements!$A$2:$A$200, 0)),
            "kosong"
        ),
        "tidak ditemukan"
    ),
    "ID tidak ditemukan"
)</f>
        <v>BusinessRole</v>
      </c>
      <c r="J6" s="15" t="str">
        <f>IFERROR(
    IF(
        ISNUMBER(MATCH(F6, Elements!$A$2:$A$200, 0)),
        IF(
            INDEX(Elements!$C$2:$C$200, MATCH(F6, Elements!$A$2:$A$200, 0)) &lt;&gt; "",
            INDEX(Elements!$C$2:$C$200, MATCH(F6, Elements!$A$2:$A$200, 0)),
            "kosong"
        ),
        "tidak ditemukan"
    ),
    "ID tidak ditemukan"
)</f>
        <v>Pustakawan</v>
      </c>
      <c r="K6" s="15" t="str" cm="1">
        <f t="array" ref="K6">IF(
    AND(
        ISNUMBER(MATCH(SUBSTITUTE(G6, " ", ""), SUBSTITUTE(Sheet2!$AK$5:$AK$13, " ", ""), 0)),
        ISNUMBER(MATCH(SUBSTITUTE(I6, " ", ""), SUBSTITUTE(Sheet2!$AL$4:$BB$4,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  <c r="L6" s="15" t="str" cm="1">
        <f t="array" ref="L6">IF(
    AND(
        ISNUMBER(MATCH(SUBSTITUTE(G6, " ", ""), SUBSTITUTE(Sheet2!$AK$19:$AK$35, " ", ""), 0)),
        ISNUMBER(MATCH(SUBSTITUTE(I6, " ", ""), SUBSTITUTE(Sheet2!$AL$18:$AT$18,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</row>
    <row r="7" spans="1:12" x14ac:dyDescent="0.25">
      <c r="A7" s="15" t="s">
        <v>113</v>
      </c>
      <c r="B7" s="15" t="s">
        <v>6</v>
      </c>
      <c r="C7" s="15"/>
      <c r="D7" s="15"/>
      <c r="E7" s="15" t="s">
        <v>114</v>
      </c>
      <c r="F7" s="15" t="s">
        <v>115</v>
      </c>
      <c r="G7" s="15" t="str">
        <f>IFERROR(
    IF(
        ISNUMBER(MATCH(E7, Elements!$A$2:$A$200, 0)),
        IF(
            INDEX(Elements!$C$2:$C$200, MATCH(E7, Elements!$A$2:$A$200, 0)) &lt;&gt; "",
            INDEX(Elements!$B$2:$B$200, MATCH(E7, Elements!$A$2:$A$200, 0)),
            "kosong"
        ),
        "tidak ditemukan"
    ),
    "ID tidak ditemukan"
)</f>
        <v>BusinessCollaboration</v>
      </c>
      <c r="H7" s="15" t="str">
        <f>IFERROR(
    IF(
        ISNUMBER(MATCH(E7, Elements!$A$2:$A$200, 0)),
        IF(
            INDEX(Elements!$C$2:$C$200, MATCH(E7, Elements!$A$2:$A$200, 0)) &lt;&gt; "",
            INDEX(Elements!$C$2:$C$200, MATCH(E7, Elements!$A$2:$A$200, 0)),
            "kosong"
        ),
        "tidak ditemukan"
    ),
    "ID tidak ditemukan"
)</f>
        <v>Extend Peminjaman Buku</v>
      </c>
      <c r="I7" s="15" t="str">
        <f>IFERROR(
    IF(
        ISNUMBER(MATCH(F7, Elements!$A$2:$A$200, 0)),
        IF(
            INDEX(Elements!$C$2:$C$200, MATCH(F7, Elements!$A$2:$A$200, 0)) &lt;&gt; "",
            INDEX(Elements!$B$2:$B$200, MATCH(F7, Elements!$A$2:$A$200, 0)),
            "kosong"
        ),
        "tidak ditemukan"
    ),
    "ID tidak ditemukan"
)</f>
        <v>BusinessFunction</v>
      </c>
      <c r="J7" s="15" t="str">
        <f>IFERROR(
    IF(
        ISNUMBER(MATCH(F7, Elements!$A$2:$A$200, 0)),
        IF(
            INDEX(Elements!$C$2:$C$200, MATCH(F7, Elements!$A$2:$A$200, 0)) &lt;&gt; "",
            INDEX(Elements!$C$2:$C$200, MATCH(F7, Elements!$A$2:$A$200, 0)),
            "kosong"
        ),
        "tidak ditemukan"
    ),
    "ID tidak ditemukan"
)</f>
        <v>Pengajuan Extend Peminjaman</v>
      </c>
      <c r="K7" s="15" t="str" cm="1">
        <f t="array" ref="K7">IF(
    AND(
        ISNUMBER(MATCH(SUBSTITUTE(G7, " ", ""), SUBSTITUTE(Sheet2!$AK$5:$AK$13, " ", ""), 0)),
        ISNUMBER(MATCH(SUBSTITUTE(I7, " ", ""), SUBSTITUTE(Sheet2!$AL$4:$BB$4,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  <c r="L7" s="15" t="str" cm="1">
        <f t="array" ref="L7">IF(
    AND(
        ISNUMBER(MATCH(SUBSTITUTE(G7, " ", ""), SUBSTITUTE(Sheet2!$AK$19:$AK$35, " ", ""), 0)),
        ISNUMBER(MATCH(SUBSTITUTE(I7, " ", ""), SUBSTITUTE(Sheet2!$AL$18:$AT$18,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</row>
    <row r="8" spans="1:12" x14ac:dyDescent="0.25">
      <c r="A8" s="15" t="s">
        <v>116</v>
      </c>
      <c r="B8" s="15" t="s">
        <v>6</v>
      </c>
      <c r="C8" s="15"/>
      <c r="D8" s="15"/>
      <c r="E8" s="15" t="s">
        <v>114</v>
      </c>
      <c r="F8" s="15" t="s">
        <v>117</v>
      </c>
      <c r="G8" s="15" t="str">
        <f>IFERROR(
    IF(
        ISNUMBER(MATCH(E8, Elements!$A$2:$A$200, 0)),
        IF(
            INDEX(Elements!$C$2:$C$200, MATCH(E8, Elements!$A$2:$A$200, 0)) &lt;&gt; "",
            INDEX(Elements!$B$2:$B$200, MATCH(E8, Elements!$A$2:$A$200, 0)),
            "kosong"
        ),
        "tidak ditemukan"
    ),
    "ID tidak ditemukan"
)</f>
        <v>BusinessCollaboration</v>
      </c>
      <c r="H8" s="15" t="str">
        <f>IFERROR(
    IF(
        ISNUMBER(MATCH(E8, Elements!$A$2:$A$200, 0)),
        IF(
            INDEX(Elements!$C$2:$C$200, MATCH(E8, Elements!$A$2:$A$200, 0)) &lt;&gt; "",
            INDEX(Elements!$C$2:$C$200, MATCH(E8, Elements!$A$2:$A$200, 0)),
            "kosong"
        ),
        "tidak ditemukan"
    ),
    "ID tidak ditemukan"
)</f>
        <v>Extend Peminjaman Buku</v>
      </c>
      <c r="I8" s="15" t="str">
        <f>IFERROR(
    IF(
        ISNUMBER(MATCH(F8, Elements!$A$2:$A$200, 0)),
        IF(
            INDEX(Elements!$C$2:$C$200, MATCH(F8, Elements!$A$2:$A$200, 0)) &lt;&gt; "",
            INDEX(Elements!$B$2:$B$200, MATCH(F8, Elements!$A$2:$A$200, 0)),
            "kosong"
        ),
        "tidak ditemukan"
    ),
    "ID tidak ditemukan"
)</f>
        <v>BusinessFunction</v>
      </c>
      <c r="J8" s="15" t="str">
        <f>IFERROR(
    IF(
        ISNUMBER(MATCH(F8, Elements!$A$2:$A$200, 0)),
        IF(
            INDEX(Elements!$C$2:$C$200, MATCH(F8, Elements!$A$2:$A$200, 0)) &lt;&gt; "",
            INDEX(Elements!$C$2:$C$200, MATCH(F8, Elements!$A$2:$A$200, 0)),
            "kosong"
        ),
        "tidak ditemukan"
    ),
    "ID tidak ditemukan"
)</f>
        <v>Verifikasi Extend Peminjaman</v>
      </c>
      <c r="K8" s="15" t="str" cm="1">
        <f t="array" ref="K8">IF(
    AND(
        ISNUMBER(MATCH(SUBSTITUTE(G8, " ", ""), SUBSTITUTE(Sheet2!$AK$5:$AK$13, " ", ""), 0)),
        ISNUMBER(MATCH(SUBSTITUTE(I8, " ", ""), SUBSTITUTE(Sheet2!$AL$4:$BB$4,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  <c r="L8" s="15" t="str" cm="1">
        <f t="array" ref="L8">IF(
    AND(
        ISNUMBER(MATCH(SUBSTITUTE(G8, " ", ""), SUBSTITUTE(Sheet2!$AK$19:$AK$35, " ", ""), 0)),
        ISNUMBER(MATCH(SUBSTITUTE(I8, " ", ""), SUBSTITUTE(Sheet2!$AL$18:$AT$18,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</row>
    <row r="9" spans="1:12" x14ac:dyDescent="0.25">
      <c r="A9" s="15" t="s">
        <v>118</v>
      </c>
      <c r="B9" s="15" t="s">
        <v>7</v>
      </c>
      <c r="C9" s="15"/>
      <c r="D9" s="15"/>
      <c r="E9" s="15" t="s">
        <v>119</v>
      </c>
      <c r="F9" s="15" t="s">
        <v>120</v>
      </c>
      <c r="G9" s="15" t="str">
        <f>IFERROR(
    IF(
        ISNUMBER(MATCH(E9, Elements!$A$2:$A$200, 0)),
        IF(
            INDEX(Elements!$C$2:$C$200, MATCH(E9, Elements!$A$2:$A$200, 0)) &lt;&gt; "",
            INDEX(Elements!$B$2:$B$200, MATCH(E9, Elements!$A$2:$A$200, 0)),
            "kosong"
        ),
        "tidak ditemukan"
    ),
    "ID tidak ditemukan"
)</f>
        <v>Stakeholder</v>
      </c>
      <c r="H9" s="15" t="str">
        <f>IFERROR(
    IF(
        ISNUMBER(MATCH(E9, Elements!$A$2:$A$200, 0)),
        IF(
            INDEX(Elements!$C$2:$C$200, MATCH(E9, Elements!$A$2:$A$200, 0)) &lt;&gt; "",
            INDEX(Elements!$C$2:$C$200, MATCH(E9, Elements!$A$2:$A$200, 0)),
            "kosong"
        ),
        "tidak ditemukan"
    ),
    "ID tidak ditemukan"
)</f>
        <v>Staf</v>
      </c>
      <c r="I9" s="15" t="str">
        <f>IFERROR(
    IF(
        ISNUMBER(MATCH(F9, Elements!$A$2:$A$200, 0)),
        IF(
            INDEX(Elements!$C$2:$C$200, MATCH(F9, Elements!$A$2:$A$200, 0)) &lt;&gt; "",
            INDEX(Elements!$B$2:$B$200, MATCH(F9, Elements!$A$2:$A$200, 0)),
            "kosong"
        ),
        "tidak ditemukan"
    ),
    "ID tidak ditemukan"
)</f>
        <v>Driver</v>
      </c>
      <c r="J9" s="15" t="str">
        <f>IFERROR(
    IF(
        ISNUMBER(MATCH(F9, Elements!$A$2:$A$200, 0)),
        IF(
            INDEX(Elements!$C$2:$C$200, MATCH(F9, Elements!$A$2:$A$200, 0)) &lt;&gt; "",
            INDEX(Elements!$C$2:$C$200, MATCH(F9, Elements!$A$2:$A$200, 0)),
            "kosong"
        ),
        "tidak ditemukan"
    ),
    "ID tidak ditemukan"
)</f>
        <v>Pengelolaan Buku yang Kurang Efektif</v>
      </c>
      <c r="K9" s="15" t="str" cm="1">
        <f t="array" ref="K9">IF(
    AND(
        ISNUMBER(MATCH(SUBSTITUTE(G9, " ", ""), SUBSTITUTE(Sheet2!$AK$5:$AK$13, " ", ""), 0)),
        ISNUMBER(MATCH(SUBSTITUTE(I9, " ", ""), SUBSTITUTE(Sheet2!$AL$4:$BB$4,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  <c r="L9" s="15" t="str" cm="1">
        <f t="array" ref="L9">IF(
    AND(
        ISNUMBER(MATCH(SUBSTITUTE(G9, " ", ""), SUBSTITUTE(Sheet2!$AK$19:$AK$35, " ", ""), 0)),
        ISNUMBER(MATCH(SUBSTITUTE(I9, " ", ""), SUBSTITUTE(Sheet2!$AL$18:$AT$18,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</row>
    <row r="10" spans="1:12" x14ac:dyDescent="0.25">
      <c r="A10" s="15" t="s">
        <v>121</v>
      </c>
      <c r="B10" s="15" t="s">
        <v>7</v>
      </c>
      <c r="C10" s="15"/>
      <c r="D10" s="15"/>
      <c r="E10" s="15" t="s">
        <v>120</v>
      </c>
      <c r="F10" s="15" t="s">
        <v>122</v>
      </c>
      <c r="G10" s="15" t="str">
        <f>IFERROR(
    IF(
        ISNUMBER(MATCH(E10, Elements!$A$2:$A$200, 0)),
        IF(
            INDEX(Elements!$C$2:$C$200, MATCH(E10, Elements!$A$2:$A$200, 0)) &lt;&gt; "",
            INDEX(Elements!$B$2:$B$200, MATCH(E10, Elements!$A$2:$A$200, 0)),
            "kosong"
        ),
        "tidak ditemukan"
    ),
    "ID tidak ditemukan"
)</f>
        <v>Driver</v>
      </c>
      <c r="H10" s="15" t="str">
        <f>IFERROR(
    IF(
        ISNUMBER(MATCH(E10, Elements!$A$2:$A$200, 0)),
        IF(
            INDEX(Elements!$C$2:$C$200, MATCH(E10, Elements!$A$2:$A$200, 0)) &lt;&gt; "",
            INDEX(Elements!$C$2:$C$200, MATCH(E10, Elements!$A$2:$A$200, 0)),
            "kosong"
        ),
        "tidak ditemukan"
    ),
    "ID tidak ditemukan"
)</f>
        <v>Pengelolaan Buku yang Kurang Efektif</v>
      </c>
      <c r="I10" s="15" t="str">
        <f>IFERROR(
    IF(
        ISNUMBER(MATCH(F10, Elements!$A$2:$A$200, 0)),
        IF(
            INDEX(Elements!$C$2:$C$200, MATCH(F10, Elements!$A$2:$A$200, 0)) &lt;&gt; "",
            INDEX(Elements!$B$2:$B$200, MATCH(F10, Elements!$A$2:$A$200, 0)),
            "kosong"
        ),
        "tidak ditemukan"
    ),
    "ID tidak ditemukan"
)</f>
        <v>Assessment</v>
      </c>
      <c r="J10" s="15" t="str">
        <f>IFERROR(
    IF(
        ISNUMBER(MATCH(F10, Elements!$A$2:$A$200, 0)),
        IF(
            INDEX(Elements!$C$2:$C$200, MATCH(F10, Elements!$A$2:$A$200, 0)) &lt;&gt; "",
            INDEX(Elements!$C$2:$C$200, MATCH(F10, Elements!$A$2:$A$200, 0)),
            "kosong"
        ),
        "tidak ditemukan"
    ),
    "ID tidak ditemukan"
)</f>
        <v>Data Buku sulit didapat</v>
      </c>
      <c r="K10" s="15" t="str" cm="1">
        <f t="array" ref="K10">IF(
    AND(
        ISNUMBER(MATCH(SUBSTITUTE(G10, " ", ""), SUBSTITUTE(Sheet2!$AK$5:$AK$13, " ", ""), 0)),
        ISNUMBER(MATCH(SUBSTITUTE(I10, " ", ""), SUBSTITUTE(Sheet2!$AL$4:$BB$4,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  <c r="L10" s="15" t="str" cm="1">
        <f t="array" ref="L10">IF(
    AND(
        ISNUMBER(MATCH(SUBSTITUTE(G10, " ", ""), SUBSTITUTE(Sheet2!$AK$19:$AK$35, " ", ""), 0)),
        ISNUMBER(MATCH(SUBSTITUTE(I10, " ", ""), SUBSTITUTE(Sheet2!$AL$18:$AT$18,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</row>
    <row r="11" spans="1:12" ht="15" customHeight="1" x14ac:dyDescent="0.25">
      <c r="A11" s="15" t="s">
        <v>123</v>
      </c>
      <c r="B11" s="15" t="s">
        <v>7</v>
      </c>
      <c r="C11" s="15"/>
      <c r="D11" s="15"/>
      <c r="E11" s="15" t="s">
        <v>122</v>
      </c>
      <c r="F11" s="15" t="s">
        <v>124</v>
      </c>
      <c r="G11" s="15" t="str">
        <f>IFERROR(
    IF(
        ISNUMBER(MATCH(E11, Elements!$A$2:$A$200, 0)),
        IF(
            INDEX(Elements!$C$2:$C$200, MATCH(E11, Elements!$A$2:$A$200, 0)) &lt;&gt; "",
            INDEX(Elements!$B$2:$B$200, MATCH(E11, Elements!$A$2:$A$200, 0)),
            "kosong"
        ),
        "tidak ditemukan"
    ),
    "ID tidak ditemukan"
)</f>
        <v>Assessment</v>
      </c>
      <c r="H11" s="15" t="str">
        <f>IFERROR(
    IF(
        ISNUMBER(MATCH(E11, Elements!$A$2:$A$200, 0)),
        IF(
            INDEX(Elements!$C$2:$C$200, MATCH(E11, Elements!$A$2:$A$200, 0)) &lt;&gt; "",
            INDEX(Elements!$C$2:$C$200, MATCH(E11, Elements!$A$2:$A$200, 0)),
            "kosong"
        ),
        "tidak ditemukan"
    ),
    "ID tidak ditemukan"
)</f>
        <v>Data Buku sulit didapat</v>
      </c>
      <c r="I11" s="15" t="str">
        <f>IFERROR(
    IF(
        ISNUMBER(MATCH(F11, Elements!$A$2:$A$200, 0)),
        IF(
            INDEX(Elements!$C$2:$C$200, MATCH(F11, Elements!$A$2:$A$200, 0)) &lt;&gt; "",
            INDEX(Elements!$B$2:$B$200, MATCH(F11, Elements!$A$2:$A$200, 0)),
            "kosong"
        ),
        "tidak ditemukan"
    ),
    "ID tidak ditemukan"
)</f>
        <v>Goal</v>
      </c>
      <c r="J11" s="15" t="str">
        <f>IFERROR(
    IF(
        ISNUMBER(MATCH(F11, Elements!$A$2:$A$200, 0)),
        IF(
            INDEX(Elements!$C$2:$C$200, MATCH(F11, Elements!$A$2:$A$200, 0)) &lt;&gt; "",
            INDEX(Elements!$C$2:$C$200, MATCH(F11, Elements!$A$2:$A$200, 0)),
            "kosong"
        ),
        "tidak ditemukan"
    ),
    "ID tidak ditemukan"
)</f>
        <v>Membangun Sistem Manajemen Online</v>
      </c>
      <c r="K11" s="15" t="str" cm="1">
        <f t="array" ref="K11">IF(
    AND(
        ISNUMBER(MATCH(SUBSTITUTE(G11, " ", ""), SUBSTITUTE(Sheet2!$AK$5:$AK$13, " ", ""), 0)),
        ISNUMBER(MATCH(SUBSTITUTE(I11, " ", ""), SUBSTITUTE(Sheet2!$AL$4:$BB$4,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  <c r="L11" s="15" t="str" cm="1">
        <f t="array" ref="L11">IF(
    AND(
        ISNUMBER(MATCH(SUBSTITUTE(G11, " ", ""), SUBSTITUTE(Sheet2!$AK$19:$AK$35, " ", ""), 0)),
        ISNUMBER(MATCH(SUBSTITUTE(I11, " ", ""), SUBSTITUTE(Sheet2!$AL$18:$AT$18,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</row>
    <row r="12" spans="1:12" x14ac:dyDescent="0.25">
      <c r="A12" s="15" t="s">
        <v>125</v>
      </c>
      <c r="B12" s="15" t="s">
        <v>7</v>
      </c>
      <c r="C12" s="15"/>
      <c r="D12" s="15"/>
      <c r="E12" s="15" t="s">
        <v>124</v>
      </c>
      <c r="F12" s="15" t="s">
        <v>126</v>
      </c>
      <c r="G12" s="15" t="str">
        <f>IFERROR(
    IF(
        ISNUMBER(MATCH(E12, Elements!$A$2:$A$200, 0)),
        IF(
            INDEX(Elements!$C$2:$C$200, MATCH(E12, Elements!$A$2:$A$200, 0)) &lt;&gt; "",
            INDEX(Elements!$B$2:$B$200, MATCH(E12, Elements!$A$2:$A$200, 0)),
            "kosong"
        ),
        "tidak ditemukan"
    ),
    "ID tidak ditemukan"
)</f>
        <v>Goal</v>
      </c>
      <c r="H12" s="15" t="str">
        <f>IFERROR(
    IF(
        ISNUMBER(MATCH(E12, Elements!$A$2:$A$200, 0)),
        IF(
            INDEX(Elements!$C$2:$C$200, MATCH(E12, Elements!$A$2:$A$200, 0)) &lt;&gt; "",
            INDEX(Elements!$C$2:$C$200, MATCH(E12, Elements!$A$2:$A$200, 0)),
            "kosong"
        ),
        "tidak ditemukan"
    ),
    "ID tidak ditemukan"
)</f>
        <v>Membangun Sistem Manajemen Online</v>
      </c>
      <c r="I12" s="15" t="str">
        <f>IFERROR(
    IF(
        ISNUMBER(MATCH(F12, Elements!$A$2:$A$200, 0)),
        IF(
            INDEX(Elements!$C$2:$C$200, MATCH(F12, Elements!$A$2:$A$200, 0)) &lt;&gt; "",
            INDEX(Elements!$B$2:$B$200, MATCH(F12, Elements!$A$2:$A$200, 0)),
            "kosong"
        ),
        "tidak ditemukan"
    ),
    "ID tidak ditemukan"
)</f>
        <v>Outcome</v>
      </c>
      <c r="J12" s="15" t="str">
        <f>IFERROR(
    IF(
        ISNUMBER(MATCH(F12, Elements!$A$2:$A$200, 0)),
        IF(
            INDEX(Elements!$C$2:$C$200, MATCH(F12, Elements!$A$2:$A$200, 0)) &lt;&gt; "",
            INDEX(Elements!$C$2:$C$200, MATCH(F12, Elements!$A$2:$A$200, 0)),
            "kosong"
        ),
        "tidak ditemukan"
    ),
    "ID tidak ditemukan"
)</f>
        <v>Mengurangi Waktu Pengelolaan Buku</v>
      </c>
      <c r="K12" s="15" t="str" cm="1">
        <f t="array" ref="K12">IF(
    AND(
        ISNUMBER(MATCH(SUBSTITUTE(G12, " ", ""), SUBSTITUTE(Sheet2!$AK$5:$AK$13, " ", ""), 0)),
        ISNUMBER(MATCH(SUBSTITUTE(I12, " ", ""), SUBSTITUTE(Sheet2!$AL$4:$BB$4,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  <c r="L12" s="15" t="str" cm="1">
        <f t="array" ref="L12">IF(
    AND(
        ISNUMBER(MATCH(SUBSTITUTE(G12, " ", ""), SUBSTITUTE(Sheet2!$AK$19:$AK$35, " ", ""), 0)),
        ISNUMBER(MATCH(SUBSTITUTE(I12, " ", ""), SUBSTITUTE(Sheet2!$AL$18:$AT$18,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</row>
    <row r="13" spans="1:12" x14ac:dyDescent="0.25">
      <c r="A13" s="15" t="s">
        <v>127</v>
      </c>
      <c r="B13" s="15" t="s">
        <v>7</v>
      </c>
      <c r="C13" s="15"/>
      <c r="D13" s="15"/>
      <c r="E13" s="15" t="s">
        <v>128</v>
      </c>
      <c r="F13" s="15" t="s">
        <v>129</v>
      </c>
      <c r="G13" s="15" t="str">
        <f>IFERROR(
    IF(
        ISNUMBER(MATCH(E13, Elements!$A$2:$A$200, 0)),
        IF(
            INDEX(Elements!$C$2:$C$200, MATCH(E13, Elements!$A$2:$A$200, 0)) &lt;&gt; "",
            INDEX(Elements!$B$2:$B$200, MATCH(E13, Elements!$A$2:$A$200, 0)),
            "kosong"
        ),
        "tidak ditemukan"
    ),
    "ID tidak ditemukan"
)</f>
        <v>Stakeholder</v>
      </c>
      <c r="H13" s="15" t="str">
        <f>IFERROR(
    IF(
        ISNUMBER(MATCH(E13, Elements!$A$2:$A$200, 0)),
        IF(
            INDEX(Elements!$C$2:$C$200, MATCH(E13, Elements!$A$2:$A$200, 0)) &lt;&gt; "",
            INDEX(Elements!$C$2:$C$200, MATCH(E13, Elements!$A$2:$A$200, 0)),
            "kosong"
        ),
        "tidak ditemukan"
    ),
    "ID tidak ditemukan"
)</f>
        <v>Pemustaka</v>
      </c>
      <c r="I13" s="15" t="str">
        <f>IFERROR(
    IF(
        ISNUMBER(MATCH(F13, Elements!$A$2:$A$200, 0)),
        IF(
            INDEX(Elements!$C$2:$C$200, MATCH(F13, Elements!$A$2:$A$200, 0)) &lt;&gt; "",
            INDEX(Elements!$B$2:$B$200, MATCH(F13, Elements!$A$2:$A$200, 0)),
            "kosong"
        ),
        "tidak ditemukan"
    ),
    "ID tidak ditemukan"
)</f>
        <v>Driver</v>
      </c>
      <c r="J13" s="15" t="str">
        <f>IFERROR(
    IF(
        ISNUMBER(MATCH(F13, Elements!$A$2:$A$200, 0)),
        IF(
            INDEX(Elements!$C$2:$C$200, MATCH(F13, Elements!$A$2:$A$200, 0)) &lt;&gt; "",
            INDEX(Elements!$C$2:$C$200, MATCH(F13, Elements!$A$2:$A$200, 0)),
            "kosong"
        ),
        "tidak ditemukan"
    ),
    "ID tidak ditemukan"
)</f>
        <v>Kesulitan dalam Mendapatkan Buku</v>
      </c>
      <c r="K13" s="15" t="str" cm="1">
        <f t="array" ref="K13">IF(
    AND(
        ISNUMBER(MATCH(SUBSTITUTE(G13, " ", ""), SUBSTITUTE(Sheet2!$AK$5:$AK$13, " ", ""), 0)),
        ISNUMBER(MATCH(SUBSTITUTE(I13, " ", ""), SUBSTITUTE(Sheet2!$AL$4:$BB$4,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  <c r="L13" s="15" t="str" cm="1">
        <f t="array" ref="L13">IF(
    AND(
        ISNUMBER(MATCH(SUBSTITUTE(G13, " ", ""), SUBSTITUTE(Sheet2!$AK$19:$AK$35, " ", ""), 0)),
        ISNUMBER(MATCH(SUBSTITUTE(I13, " ", ""), SUBSTITUTE(Sheet2!$AL$18:$AT$18,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</row>
    <row r="14" spans="1:12" x14ac:dyDescent="0.25">
      <c r="A14" s="15" t="s">
        <v>130</v>
      </c>
      <c r="B14" s="15" t="s">
        <v>7</v>
      </c>
      <c r="C14" s="15"/>
      <c r="D14" s="15"/>
      <c r="E14" s="15" t="s">
        <v>129</v>
      </c>
      <c r="F14" s="15" t="s">
        <v>131</v>
      </c>
      <c r="G14" s="15" t="str">
        <f>IFERROR(
    IF(
        ISNUMBER(MATCH(E14, Elements!$A$2:$A$200, 0)),
        IF(
            INDEX(Elements!$C$2:$C$200, MATCH(E14, Elements!$A$2:$A$200, 0)) &lt;&gt; "",
            INDEX(Elements!$B$2:$B$200, MATCH(E14, Elements!$A$2:$A$200, 0)),
            "kosong"
        ),
        "tidak ditemukan"
    ),
    "ID tidak ditemukan"
)</f>
        <v>Driver</v>
      </c>
      <c r="H14" s="15" t="str">
        <f>IFERROR(
    IF(
        ISNUMBER(MATCH(E14, Elements!$A$2:$A$200, 0)),
        IF(
            INDEX(Elements!$C$2:$C$200, MATCH(E14, Elements!$A$2:$A$200, 0)) &lt;&gt; "",
            INDEX(Elements!$C$2:$C$200, MATCH(E14, Elements!$A$2:$A$200, 0)),
            "kosong"
        ),
        "tidak ditemukan"
    ),
    "ID tidak ditemukan"
)</f>
        <v>Kesulitan dalam Mendapatkan Buku</v>
      </c>
      <c r="I14" s="15" t="str">
        <f>IFERROR(
    IF(
        ISNUMBER(MATCH(F14, Elements!$A$2:$A$200, 0)),
        IF(
            INDEX(Elements!$C$2:$C$200, MATCH(F14, Elements!$A$2:$A$200, 0)) &lt;&gt; "",
            INDEX(Elements!$B$2:$B$200, MATCH(F14, Elements!$A$2:$A$200, 0)),
            "kosong"
        ),
        "tidak ditemukan"
    ),
    "ID tidak ditemukan"
)</f>
        <v>Assessment</v>
      </c>
      <c r="J14" s="15" t="str">
        <f>IFERROR(
    IF(
        ISNUMBER(MATCH(F14, Elements!$A$2:$A$200, 0)),
        IF(
            INDEX(Elements!$C$2:$C$200, MATCH(F14, Elements!$A$2:$A$200, 0)) &lt;&gt; "",
            INDEX(Elements!$C$2:$C$200, MATCH(F14, Elements!$A$2:$A$200, 0)),
            "kosong"
        ),
        "tidak ditemukan"
    ),
    "ID tidak ditemukan"
)</f>
        <v>Sulitnya Mencari Buku yang Diinginkan</v>
      </c>
      <c r="K14" s="15" t="str" cm="1">
        <f t="array" ref="K14">IF(
    AND(
        ISNUMBER(MATCH(SUBSTITUTE(G14, " ", ""), SUBSTITUTE(Sheet2!$AK$5:$AK$13, " ", ""), 0)),
        ISNUMBER(MATCH(SUBSTITUTE(I14, " ", ""), SUBSTITUTE(Sheet2!$AL$4:$BB$4,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  <c r="L14" s="15" t="str" cm="1">
        <f t="array" ref="L14">IF(
    AND(
        ISNUMBER(MATCH(SUBSTITUTE(G14, " ", ""), SUBSTITUTE(Sheet2!$AK$19:$AK$35, " ", ""), 0)),
        ISNUMBER(MATCH(SUBSTITUTE(I14, " ", ""), SUBSTITUTE(Sheet2!$AL$18:$AT$18,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</row>
    <row r="15" spans="1:12" x14ac:dyDescent="0.25">
      <c r="A15" s="15" t="s">
        <v>132</v>
      </c>
      <c r="B15" s="15" t="s">
        <v>7</v>
      </c>
      <c r="C15" s="15"/>
      <c r="D15" s="15"/>
      <c r="E15" s="15" t="s">
        <v>131</v>
      </c>
      <c r="F15" s="15" t="s">
        <v>133</v>
      </c>
      <c r="G15" s="15" t="str">
        <f>IFERROR(
    IF(
        ISNUMBER(MATCH(E15, Elements!$A$2:$A$200, 0)),
        IF(
            INDEX(Elements!$C$2:$C$200, MATCH(E15, Elements!$A$2:$A$200, 0)) &lt;&gt; "",
            INDEX(Elements!$B$2:$B$200, MATCH(E15, Elements!$A$2:$A$200, 0)),
            "kosong"
        ),
        "tidak ditemukan"
    ),
    "ID tidak ditemukan"
)</f>
        <v>Assessment</v>
      </c>
      <c r="H15" s="15" t="str">
        <f>IFERROR(
    IF(
        ISNUMBER(MATCH(E15, Elements!$A$2:$A$200, 0)),
        IF(
            INDEX(Elements!$C$2:$C$200, MATCH(E15, Elements!$A$2:$A$200, 0)) &lt;&gt; "",
            INDEX(Elements!$C$2:$C$200, MATCH(E15, Elements!$A$2:$A$200, 0)),
            "kosong"
        ),
        "tidak ditemukan"
    ),
    "ID tidak ditemukan"
)</f>
        <v>Sulitnya Mencari Buku yang Diinginkan</v>
      </c>
      <c r="I15" s="15" t="str">
        <f>IFERROR(
    IF(
        ISNUMBER(MATCH(F15, Elements!$A$2:$A$200, 0)),
        IF(
            INDEX(Elements!$C$2:$C$200, MATCH(F15, Elements!$A$2:$A$200, 0)) &lt;&gt; "",
            INDEX(Elements!$B$2:$B$200, MATCH(F15, Elements!$A$2:$A$200, 0)),
            "kosong"
        ),
        "tidak ditemukan"
    ),
    "ID tidak ditemukan"
)</f>
        <v>Goal</v>
      </c>
      <c r="J15" s="15" t="str">
        <f>IFERROR(
    IF(
        ISNUMBER(MATCH(F15, Elements!$A$2:$A$200, 0)),
        IF(
            INDEX(Elements!$C$2:$C$200, MATCH(F15, Elements!$A$2:$A$200, 0)) &lt;&gt; "",
            INDEX(Elements!$C$2:$C$200, MATCH(F15, Elements!$A$2:$A$200, 0)),
            "kosong"
        ),
        "tidak ditemukan"
    ),
    "ID tidak ditemukan"
)</f>
        <v>Lebih Mudah untuk Mendapatkan Buku</v>
      </c>
      <c r="K15" s="15" t="str" cm="1">
        <f t="array" ref="K15">IF(
    AND(
        ISNUMBER(MATCH(SUBSTITUTE(G15, " ", ""), SUBSTITUTE(Sheet2!$AK$5:$AK$13, " ", ""), 0)),
        ISNUMBER(MATCH(SUBSTITUTE(I15, " ", ""), SUBSTITUTE(Sheet2!$AL$4:$BB$4,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  <c r="L15" s="15" t="str" cm="1">
        <f t="array" ref="L15">IF(
    AND(
        ISNUMBER(MATCH(SUBSTITUTE(G15, " ", ""), SUBSTITUTE(Sheet2!$AK$19:$AK$35, " ", ""), 0)),
        ISNUMBER(MATCH(SUBSTITUTE(I15, " ", ""), SUBSTITUTE(Sheet2!$AL$18:$AT$18,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</row>
    <row r="16" spans="1:12" x14ac:dyDescent="0.25">
      <c r="A16" s="15" t="s">
        <v>134</v>
      </c>
      <c r="B16" s="15" t="s">
        <v>7</v>
      </c>
      <c r="C16" s="15"/>
      <c r="D16" s="15"/>
      <c r="E16" s="15" t="s">
        <v>133</v>
      </c>
      <c r="F16" s="15" t="s">
        <v>135</v>
      </c>
      <c r="G16" s="15" t="str">
        <f>IFERROR(
    IF(
        ISNUMBER(MATCH(E16, Elements!$A$2:$A$200, 0)),
        IF(
            INDEX(Elements!$C$2:$C$200, MATCH(E16, Elements!$A$2:$A$200, 0)) &lt;&gt; "",
            INDEX(Elements!$B$2:$B$200, MATCH(E16, Elements!$A$2:$A$200, 0)),
            "kosong"
        ),
        "tidak ditemukan"
    ),
    "ID tidak ditemukan"
)</f>
        <v>Goal</v>
      </c>
      <c r="H16" s="15" t="str">
        <f>IFERROR(
    IF(
        ISNUMBER(MATCH(E16, Elements!$A$2:$A$200, 0)),
        IF(
            INDEX(Elements!$C$2:$C$200, MATCH(E16, Elements!$A$2:$A$200, 0)) &lt;&gt; "",
            INDEX(Elements!$C$2:$C$200, MATCH(E16, Elements!$A$2:$A$200, 0)),
            "kosong"
        ),
        "tidak ditemukan"
    ),
    "ID tidak ditemukan"
)</f>
        <v>Lebih Mudah untuk Mendapatkan Buku</v>
      </c>
      <c r="I16" s="15" t="str">
        <f>IFERROR(
    IF(
        ISNUMBER(MATCH(F16, Elements!$A$2:$A$200, 0)),
        IF(
            INDEX(Elements!$C$2:$C$200, MATCH(F16, Elements!$A$2:$A$200, 0)) &lt;&gt; "",
            INDEX(Elements!$B$2:$B$200, MATCH(F16, Elements!$A$2:$A$200, 0)),
            "kosong"
        ),
        "tidak ditemukan"
    ),
    "ID tidak ditemukan"
)</f>
        <v>Outcome</v>
      </c>
      <c r="J16" s="15" t="str">
        <f>IFERROR(
    IF(
        ISNUMBER(MATCH(F16, Elements!$A$2:$A$200, 0)),
        IF(
            INDEX(Elements!$C$2:$C$200, MATCH(F16, Elements!$A$2:$A$200, 0)) &lt;&gt; "",
            INDEX(Elements!$C$2:$C$200, MATCH(F16, Elements!$A$2:$A$200, 0)),
            "kosong"
        ),
        "tidak ditemukan"
    ),
    "ID tidak ditemukan"
)</f>
        <v>Mempercepat Pencarian Buku</v>
      </c>
      <c r="K16" s="15" t="str" cm="1">
        <f t="array" ref="K16">IF(
    AND(
        ISNUMBER(MATCH(SUBSTITUTE(G16, " ", ""), SUBSTITUTE(Sheet2!$AK$5:$AK$13, " ", ""), 0)),
        ISNUMBER(MATCH(SUBSTITUTE(I16, " ", ""), SUBSTITUTE(Sheet2!$AL$4:$BB$4,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  <c r="L16" s="15" t="str" cm="1">
        <f t="array" ref="L16">IF(
    AND(
        ISNUMBER(MATCH(SUBSTITUTE(G16, " ", ""), SUBSTITUTE(Sheet2!$AK$19:$AK$35, " ", ""), 0)),
        ISNUMBER(MATCH(SUBSTITUTE(I16, " ", ""), SUBSTITUTE(Sheet2!$AL$18:$AT$18,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</row>
    <row r="17" spans="1:12" x14ac:dyDescent="0.25">
      <c r="A17" s="15" t="s">
        <v>136</v>
      </c>
      <c r="B17" s="15" t="s">
        <v>7</v>
      </c>
      <c r="C17" s="15"/>
      <c r="D17" s="15"/>
      <c r="E17" s="15" t="s">
        <v>137</v>
      </c>
      <c r="F17" s="15" t="s">
        <v>138</v>
      </c>
      <c r="G17" s="15" t="str">
        <f>IFERROR(
    IF(
        ISNUMBER(MATCH(E17, Elements!$A$2:$A$200, 0)),
        IF(
            INDEX(Elements!$C$2:$C$200, MATCH(E17, Elements!$A$2:$A$200, 0)) &lt;&gt; "",
            INDEX(Elements!$B$2:$B$200, MATCH(E17, Elements!$A$2:$A$200, 0)),
            "kosong"
        ),
        "tidak ditemukan"
    ),
    "ID tidak ditemukan"
)</f>
        <v>Driver</v>
      </c>
      <c r="H17" s="15" t="str">
        <f>IFERROR(
    IF(
        ISNUMBER(MATCH(E17, Elements!$A$2:$A$200, 0)),
        IF(
            INDEX(Elements!$C$2:$C$200, MATCH(E17, Elements!$A$2:$A$200, 0)) &lt;&gt; "",
            INDEX(Elements!$C$2:$C$200, MATCH(E17, Elements!$A$2:$A$200, 0)),
            "kosong"
        ),
        "tidak ditemukan"
    ),
    "ID tidak ditemukan"
)</f>
        <v>Pengelolaan administrasi kurang optimal</v>
      </c>
      <c r="I17" s="15" t="str">
        <f>IFERROR(
    IF(
        ISNUMBER(MATCH(F17, Elements!$A$2:$A$200, 0)),
        IF(
            INDEX(Elements!$C$2:$C$200, MATCH(F17, Elements!$A$2:$A$200, 0)) &lt;&gt; "",
            INDEX(Elements!$B$2:$B$200, MATCH(F17, Elements!$A$2:$A$200, 0)),
            "kosong"
        ),
        "tidak ditemukan"
    ),
    "ID tidak ditemukan"
)</f>
        <v>Assessment</v>
      </c>
      <c r="J17" s="15" t="str">
        <f>IFERROR(
    IF(
        ISNUMBER(MATCH(F17, Elements!$A$2:$A$200, 0)),
        IF(
            INDEX(Elements!$C$2:$C$200, MATCH(F17, Elements!$A$2:$A$200, 0)) &lt;&gt; "",
            INDEX(Elements!$C$2:$C$200, MATCH(F17, Elements!$A$2:$A$200, 0)),
            "kosong"
        ),
        "tidak ditemukan"
    ),
    "ID tidak ditemukan"
)</f>
        <v>Data Pengguna tidak terkelola dengan baik</v>
      </c>
      <c r="K17" s="15" t="str" cm="1">
        <f t="array" ref="K17">IF(
    AND(
        ISNUMBER(MATCH(SUBSTITUTE(G17, " ", ""), SUBSTITUTE(Sheet2!$AK$5:$AK$13, " ", ""), 0)),
        ISNUMBER(MATCH(SUBSTITUTE(I17, " ", ""), SUBSTITUTE(Sheet2!$AL$4:$BB$4,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  <c r="L17" s="15" t="str" cm="1">
        <f t="array" ref="L17">IF(
    AND(
        ISNUMBER(MATCH(SUBSTITUTE(G17, " ", ""), SUBSTITUTE(Sheet2!$AK$19:$AK$35, " ", ""), 0)),
        ISNUMBER(MATCH(SUBSTITUTE(I17, " ", ""), SUBSTITUTE(Sheet2!$AL$18:$AT$18,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</row>
    <row r="18" spans="1:12" x14ac:dyDescent="0.25">
      <c r="A18" s="15" t="s">
        <v>139</v>
      </c>
      <c r="B18" s="15" t="s">
        <v>7</v>
      </c>
      <c r="C18" s="15"/>
      <c r="D18" s="15"/>
      <c r="E18" s="15" t="s">
        <v>140</v>
      </c>
      <c r="F18" s="15" t="s">
        <v>141</v>
      </c>
      <c r="G18" s="15" t="str">
        <f>IFERROR(
    IF(
        ISNUMBER(MATCH(E18, Elements!$A$2:$A$200, 0)),
        IF(
            INDEX(Elements!$C$2:$C$200, MATCH(E18, Elements!$A$2:$A$200, 0)) &lt;&gt; "",
            INDEX(Elements!$B$2:$B$200, MATCH(E18, Elements!$A$2:$A$200, 0)),
            "kosong"
        ),
        "tidak ditemukan"
    ),
    "ID tidak ditemukan"
)</f>
        <v>Goal</v>
      </c>
      <c r="H18" s="15" t="str">
        <f>IFERROR(
    IF(
        ISNUMBER(MATCH(E18, Elements!$A$2:$A$200, 0)),
        IF(
            INDEX(Elements!$C$2:$C$200, MATCH(E18, Elements!$A$2:$A$200, 0)) &lt;&gt; "",
            INDEX(Elements!$C$2:$C$200, MATCH(E18, Elements!$A$2:$A$200, 0)),
            "kosong"
        ),
        "tidak ditemukan"
    ),
    "ID tidak ditemukan"
)</f>
        <v>Membangun Sistem Manajemen Online (copy)</v>
      </c>
      <c r="I18" s="15" t="str">
        <f>IFERROR(
    IF(
        ISNUMBER(MATCH(F18, Elements!$A$2:$A$200, 0)),
        IF(
            INDEX(Elements!$C$2:$C$200, MATCH(F18, Elements!$A$2:$A$200, 0)) &lt;&gt; "",
            INDEX(Elements!$B$2:$B$200, MATCH(F18, Elements!$A$2:$A$200, 0)),
            "kosong"
        ),
        "tidak ditemukan"
    ),
    "ID tidak ditemukan"
)</f>
        <v>Outcome</v>
      </c>
      <c r="J18" s="15" t="str">
        <f>IFERROR(
    IF(
        ISNUMBER(MATCH(F18, Elements!$A$2:$A$200, 0)),
        IF(
            INDEX(Elements!$C$2:$C$200, MATCH(F18, Elements!$A$2:$A$200, 0)) &lt;&gt; "",
            INDEX(Elements!$C$2:$C$200, MATCH(F18, Elements!$A$2:$A$200, 0)),
            "kosong"
        ),
        "tidak ditemukan"
    ),
    "ID tidak ditemukan"
)</f>
        <v>Mengurangi Waktu Pengelolaan Buku (copy)</v>
      </c>
      <c r="K18" s="15" t="str" cm="1">
        <f t="array" ref="K18">IF(
    AND(
        ISNUMBER(MATCH(SUBSTITUTE(G18, " ", ""), SUBSTITUTE(Sheet2!$AK$5:$AK$13, " ", ""), 0)),
        ISNUMBER(MATCH(SUBSTITUTE(I18, " ", ""), SUBSTITUTE(Sheet2!$AL$4:$BB$4,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  <c r="L18" s="15" t="str" cm="1">
        <f t="array" ref="L18">IF(
    AND(
        ISNUMBER(MATCH(SUBSTITUTE(G18, " ", ""), SUBSTITUTE(Sheet2!$AK$19:$AK$35, " ", ""), 0)),
        ISNUMBER(MATCH(SUBSTITUTE(I18, " ", ""), SUBSTITUTE(Sheet2!$AL$18:$AT$18,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</row>
    <row r="19" spans="1:12" x14ac:dyDescent="0.25">
      <c r="A19" s="15" t="s">
        <v>142</v>
      </c>
      <c r="B19" s="15" t="s">
        <v>7</v>
      </c>
      <c r="C19" s="15"/>
      <c r="D19" s="15"/>
      <c r="E19" s="15" t="s">
        <v>138</v>
      </c>
      <c r="F19" s="15" t="s">
        <v>140</v>
      </c>
      <c r="G19" s="15" t="str">
        <f>IFERROR(
    IF(
        ISNUMBER(MATCH(E19, Elements!$A$2:$A$200, 0)),
        IF(
            INDEX(Elements!$C$2:$C$200, MATCH(E19, Elements!$A$2:$A$200, 0)) &lt;&gt; "",
            INDEX(Elements!$B$2:$B$200, MATCH(E19, Elements!$A$2:$A$200, 0)),
            "kosong"
        ),
        "tidak ditemukan"
    ),
    "ID tidak ditemukan"
)</f>
        <v>Assessment</v>
      </c>
      <c r="H19" s="15" t="str">
        <f>IFERROR(
    IF(
        ISNUMBER(MATCH(E19, Elements!$A$2:$A$200, 0)),
        IF(
            INDEX(Elements!$C$2:$C$200, MATCH(E19, Elements!$A$2:$A$200, 0)) &lt;&gt; "",
            INDEX(Elements!$C$2:$C$200, MATCH(E19, Elements!$A$2:$A$200, 0)),
            "kosong"
        ),
        "tidak ditemukan"
    ),
    "ID tidak ditemukan"
)</f>
        <v>Data Pengguna tidak terkelola dengan baik</v>
      </c>
      <c r="I19" s="15" t="str">
        <f>IFERROR(
    IF(
        ISNUMBER(MATCH(F19, Elements!$A$2:$A$200, 0)),
        IF(
            INDEX(Elements!$C$2:$C$200, MATCH(F19, Elements!$A$2:$A$200, 0)) &lt;&gt; "",
            INDEX(Elements!$B$2:$B$200, MATCH(F19, Elements!$A$2:$A$200, 0)),
            "kosong"
        ),
        "tidak ditemukan"
    ),
    "ID tidak ditemukan"
)</f>
        <v>Goal</v>
      </c>
      <c r="J19" s="15" t="str">
        <f>IFERROR(
    IF(
        ISNUMBER(MATCH(F19, Elements!$A$2:$A$200, 0)),
        IF(
            INDEX(Elements!$C$2:$C$200, MATCH(F19, Elements!$A$2:$A$200, 0)) &lt;&gt; "",
            INDEX(Elements!$C$2:$C$200, MATCH(F19, Elements!$A$2:$A$200, 0)),
            "kosong"
        ),
        "tidak ditemukan"
    ),
    "ID tidak ditemukan"
)</f>
        <v>Membangun Sistem Manajemen Online (copy)</v>
      </c>
      <c r="K19" s="15" t="str" cm="1">
        <f t="array" ref="K19">IF(
    AND(
        ISNUMBER(MATCH(SUBSTITUTE(G19, " ", ""), SUBSTITUTE(Sheet2!$AK$5:$AK$13, " ", ""), 0)),
        ISNUMBER(MATCH(SUBSTITUTE(I19, " ", ""), SUBSTITUTE(Sheet2!$AL$4:$BB$4,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  <c r="L19" s="15" t="str" cm="1">
        <f t="array" ref="L19">IF(
    AND(
        ISNUMBER(MATCH(SUBSTITUTE(G19, " ", ""), SUBSTITUTE(Sheet2!$AK$19:$AK$35, " ", ""), 0)),
        ISNUMBER(MATCH(SUBSTITUTE(I19, " ", ""), SUBSTITUTE(Sheet2!$AL$18:$AT$18,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</row>
    <row r="20" spans="1:12" x14ac:dyDescent="0.25">
      <c r="A20" s="15" t="s">
        <v>143</v>
      </c>
      <c r="B20" s="15" t="s">
        <v>7</v>
      </c>
      <c r="C20" s="15"/>
      <c r="D20" s="15"/>
      <c r="E20" s="15" t="s">
        <v>119</v>
      </c>
      <c r="F20" s="15" t="s">
        <v>137</v>
      </c>
      <c r="G20" s="15" t="str">
        <f>IFERROR(
    IF(
        ISNUMBER(MATCH(E20, Elements!$A$2:$A$200, 0)),
        IF(
            INDEX(Elements!$C$2:$C$200, MATCH(E20, Elements!$A$2:$A$200, 0)) &lt;&gt; "",
            INDEX(Elements!$B$2:$B$200, MATCH(E20, Elements!$A$2:$A$200, 0)),
            "kosong"
        ),
        "tidak ditemukan"
    ),
    "ID tidak ditemukan"
)</f>
        <v>Stakeholder</v>
      </c>
      <c r="H20" s="15" t="str">
        <f>IFERROR(
    IF(
        ISNUMBER(MATCH(E20, Elements!$A$2:$A$200, 0)),
        IF(
            INDEX(Elements!$C$2:$C$200, MATCH(E20, Elements!$A$2:$A$200, 0)) &lt;&gt; "",
            INDEX(Elements!$C$2:$C$200, MATCH(E20, Elements!$A$2:$A$200, 0)),
            "kosong"
        ),
        "tidak ditemukan"
    ),
    "ID tidak ditemukan"
)</f>
        <v>Staf</v>
      </c>
      <c r="I20" s="15" t="str">
        <f>IFERROR(
    IF(
        ISNUMBER(MATCH(F20, Elements!$A$2:$A$200, 0)),
        IF(
            INDEX(Elements!$C$2:$C$200, MATCH(F20, Elements!$A$2:$A$200, 0)) &lt;&gt; "",
            INDEX(Elements!$B$2:$B$200, MATCH(F20, Elements!$A$2:$A$200, 0)),
            "kosong"
        ),
        "tidak ditemukan"
    ),
    "ID tidak ditemukan"
)</f>
        <v>Driver</v>
      </c>
      <c r="J20" s="15" t="str">
        <f>IFERROR(
    IF(
        ISNUMBER(MATCH(F20, Elements!$A$2:$A$200, 0)),
        IF(
            INDEX(Elements!$C$2:$C$200, MATCH(F20, Elements!$A$2:$A$200, 0)) &lt;&gt; "",
            INDEX(Elements!$C$2:$C$200, MATCH(F20, Elements!$A$2:$A$200, 0)),
            "kosong"
        ),
        "tidak ditemukan"
    ),
    "ID tidak ditemukan"
)</f>
        <v>Pengelolaan administrasi kurang optimal</v>
      </c>
      <c r="K20" s="15" t="str" cm="1">
        <f t="array" ref="K20">IF(
    AND(
        ISNUMBER(MATCH(SUBSTITUTE(G20, " ", ""), SUBSTITUTE(Sheet2!$AK$5:$AK$13, " ", ""), 0)),
        ISNUMBER(MATCH(SUBSTITUTE(I20, " ", ""), SUBSTITUTE(Sheet2!$AL$4:$BB$4,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  <c r="L20" s="15" t="str" cm="1">
        <f t="array" ref="L20">IF(
    AND(
        ISNUMBER(MATCH(SUBSTITUTE(G20, " ", ""), SUBSTITUTE(Sheet2!$AK$19:$AK$35, " ", ""), 0)),
        ISNUMBER(MATCH(SUBSTITUTE(I20, " ", ""), SUBSTITUTE(Sheet2!$AL$18:$AT$18,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</row>
    <row r="21" spans="1:12" x14ac:dyDescent="0.25">
      <c r="A21" s="15" t="s">
        <v>144</v>
      </c>
      <c r="B21" s="15" t="s">
        <v>7</v>
      </c>
      <c r="C21" s="15"/>
      <c r="D21" s="15"/>
      <c r="E21" s="15" t="s">
        <v>138</v>
      </c>
      <c r="F21" s="15" t="s">
        <v>124</v>
      </c>
      <c r="G21" s="15" t="str">
        <f>IFERROR(
    IF(
        ISNUMBER(MATCH(E21, Elements!$A$2:$A$200, 0)),
        IF(
            INDEX(Elements!$C$2:$C$200, MATCH(E21, Elements!$A$2:$A$200, 0)) &lt;&gt; "",
            INDEX(Elements!$B$2:$B$200, MATCH(E21, Elements!$A$2:$A$200, 0)),
            "kosong"
        ),
        "tidak ditemukan"
    ),
    "ID tidak ditemukan"
)</f>
        <v>Assessment</v>
      </c>
      <c r="H21" s="15" t="str">
        <f>IFERROR(
    IF(
        ISNUMBER(MATCH(E21, Elements!$A$2:$A$200, 0)),
        IF(
            INDEX(Elements!$C$2:$C$200, MATCH(E21, Elements!$A$2:$A$200, 0)) &lt;&gt; "",
            INDEX(Elements!$C$2:$C$200, MATCH(E21, Elements!$A$2:$A$200, 0)),
            "kosong"
        ),
        "tidak ditemukan"
    ),
    "ID tidak ditemukan"
)</f>
        <v>Data Pengguna tidak terkelola dengan baik</v>
      </c>
      <c r="I21" s="15" t="str">
        <f>IFERROR(
    IF(
        ISNUMBER(MATCH(F21, Elements!$A$2:$A$200, 0)),
        IF(
            INDEX(Elements!$C$2:$C$200, MATCH(F21, Elements!$A$2:$A$200, 0)) &lt;&gt; "",
            INDEX(Elements!$B$2:$B$200, MATCH(F21, Elements!$A$2:$A$200, 0)),
            "kosong"
        ),
        "tidak ditemukan"
    ),
    "ID tidak ditemukan"
)</f>
        <v>Goal</v>
      </c>
      <c r="J21" s="15" t="str">
        <f>IFERROR(
    IF(
        ISNUMBER(MATCH(F21, Elements!$A$2:$A$200, 0)),
        IF(
            INDEX(Elements!$C$2:$C$200, MATCH(F21, Elements!$A$2:$A$200, 0)) &lt;&gt; "",
            INDEX(Elements!$C$2:$C$200, MATCH(F21, Elements!$A$2:$A$200, 0)),
            "kosong"
        ),
        "tidak ditemukan"
    ),
    "ID tidak ditemukan"
)</f>
        <v>Membangun Sistem Manajemen Online</v>
      </c>
      <c r="K21" s="15" t="str" cm="1">
        <f t="array" ref="K21">IF(
    AND(
        ISNUMBER(MATCH(SUBSTITUTE(G21, " ", ""), SUBSTITUTE(Sheet2!$AK$5:$AK$13, " ", ""), 0)),
        ISNUMBER(MATCH(SUBSTITUTE(I21, " ", ""), SUBSTITUTE(Sheet2!$AL$4:$BB$4,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  <c r="L21" s="15" t="str" cm="1">
        <f t="array" ref="L21">IF(
    AND(
        ISNUMBER(MATCH(SUBSTITUTE(G21, " ", ""), SUBSTITUTE(Sheet2!$AK$19:$AK$35, " ", ""), 0)),
        ISNUMBER(MATCH(SUBSTITUTE(I21, " ", ""), SUBSTITUTE(Sheet2!$AL$18:$AT$18,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</row>
    <row r="22" spans="1:12" x14ac:dyDescent="0.25">
      <c r="A22" s="15" t="s">
        <v>145</v>
      </c>
      <c r="B22" s="15" t="s">
        <v>7</v>
      </c>
      <c r="C22" s="15"/>
      <c r="D22" s="15"/>
      <c r="E22" s="15" t="s">
        <v>124</v>
      </c>
      <c r="F22" s="15" t="s">
        <v>141</v>
      </c>
      <c r="G22" s="15" t="str">
        <f>IFERROR(
    IF(
        ISNUMBER(MATCH(E22, Elements!$A$2:$A$200, 0)),
        IF(
            INDEX(Elements!$C$2:$C$200, MATCH(E22, Elements!$A$2:$A$200, 0)) &lt;&gt; "",
            INDEX(Elements!$B$2:$B$200, MATCH(E22, Elements!$A$2:$A$200, 0)),
            "kosong"
        ),
        "tidak ditemukan"
    ),
    "ID tidak ditemukan"
)</f>
        <v>Goal</v>
      </c>
      <c r="H22" s="15" t="str">
        <f>IFERROR(
    IF(
        ISNUMBER(MATCH(E22, Elements!$A$2:$A$200, 0)),
        IF(
            INDEX(Elements!$C$2:$C$200, MATCH(E22, Elements!$A$2:$A$200, 0)) &lt;&gt; "",
            INDEX(Elements!$C$2:$C$200, MATCH(E22, Elements!$A$2:$A$200, 0)),
            "kosong"
        ),
        "tidak ditemukan"
    ),
    "ID tidak ditemukan"
)</f>
        <v>Membangun Sistem Manajemen Online</v>
      </c>
      <c r="I22" s="15" t="str">
        <f>IFERROR(
    IF(
        ISNUMBER(MATCH(F22, Elements!$A$2:$A$200, 0)),
        IF(
            INDEX(Elements!$C$2:$C$200, MATCH(F22, Elements!$A$2:$A$200, 0)) &lt;&gt; "",
            INDEX(Elements!$B$2:$B$200, MATCH(F22, Elements!$A$2:$A$200, 0)),
            "kosong"
        ),
        "tidak ditemukan"
    ),
    "ID tidak ditemukan"
)</f>
        <v>Outcome</v>
      </c>
      <c r="J22" s="15" t="str">
        <f>IFERROR(
    IF(
        ISNUMBER(MATCH(F22, Elements!$A$2:$A$200, 0)),
        IF(
            INDEX(Elements!$C$2:$C$200, MATCH(F22, Elements!$A$2:$A$200, 0)) &lt;&gt; "",
            INDEX(Elements!$C$2:$C$200, MATCH(F22, Elements!$A$2:$A$200, 0)),
            "kosong"
        ),
        "tidak ditemukan"
    ),
    "ID tidak ditemukan"
)</f>
        <v>Mengurangi Waktu Pengelolaan Buku (copy)</v>
      </c>
      <c r="K22" s="15" t="str" cm="1">
        <f t="array" ref="K22">IF(
    AND(
        ISNUMBER(MATCH(SUBSTITUTE(G22, " ", ""), SUBSTITUTE(Sheet2!$AK$5:$AK$13, " ", ""), 0)),
        ISNUMBER(MATCH(SUBSTITUTE(I22, " ", ""), SUBSTITUTE(Sheet2!$AL$4:$BB$4,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  <c r="L22" s="15" t="str" cm="1">
        <f t="array" ref="L22">IF(
    AND(
        ISNUMBER(MATCH(SUBSTITUTE(G22, " ", ""), SUBSTITUTE(Sheet2!$AK$19:$AK$35, " ", ""), 0)),
        ISNUMBER(MATCH(SUBSTITUTE(I22, " ", ""), SUBSTITUTE(Sheet2!$AL$18:$AT$18,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</row>
    <row r="23" spans="1:12" x14ac:dyDescent="0.25">
      <c r="A23" s="15" t="s">
        <v>146</v>
      </c>
      <c r="B23" s="15" t="s">
        <v>7</v>
      </c>
      <c r="C23" s="15"/>
      <c r="D23" s="15"/>
      <c r="E23" s="15" t="s">
        <v>105</v>
      </c>
      <c r="F23" s="15" t="s">
        <v>147</v>
      </c>
      <c r="G23" s="15" t="str">
        <f>IFERROR(
    IF(
        ISNUMBER(MATCH(E23, Elements!$A$2:$A$200, 0)),
        IF(
            INDEX(Elements!$C$2:$C$200, MATCH(E23, Elements!$A$2:$A$200, 0)) &lt;&gt; "",
            INDEX(Elements!$B$2:$B$200, MATCH(E23, Elements!$A$2:$A$200, 0)),
            "kosong"
        ),
        "tidak ditemukan"
    ),
    "ID tidak ditemukan"
)</f>
        <v>BusinessRole</v>
      </c>
      <c r="H23" s="15" t="str">
        <f>IFERROR(
    IF(
        ISNUMBER(MATCH(E23, Elements!$A$2:$A$200, 0)),
        IF(
            INDEX(Elements!$C$2:$C$200, MATCH(E23, Elements!$A$2:$A$200, 0)) &lt;&gt; "",
            INDEX(Elements!$C$2:$C$200, MATCH(E23, Elements!$A$2:$A$200, 0)),
            "kosong"
        ),
        "tidak ditemukan"
    ),
    "ID tidak ditemukan"
)</f>
        <v>Pemustaka</v>
      </c>
      <c r="I23" s="15" t="str">
        <f>IFERROR(
    IF(
        ISNUMBER(MATCH(F23, Elements!$A$2:$A$200, 0)),
        IF(
            INDEX(Elements!$C$2:$C$200, MATCH(F23, Elements!$A$2:$A$200, 0)) &lt;&gt; "",
            INDEX(Elements!$B$2:$B$200, MATCH(F23, Elements!$A$2:$A$200, 0)),
            "kosong"
        ),
        "tidak ditemukan"
    ),
    "ID tidak ditemukan"
)</f>
        <v>BusinessInterface</v>
      </c>
      <c r="J23" s="15" t="str">
        <f>IFERROR(
    IF(
        ISNUMBER(MATCH(F23, Elements!$A$2:$A$200, 0)),
        IF(
            INDEX(Elements!$C$2:$C$200, MATCH(F23, Elements!$A$2:$A$200, 0)) &lt;&gt; "",
            INDEX(Elements!$C$2:$C$200, MATCH(F23, Elements!$A$2:$A$200, 0)),
            "kosong"
        ),
        "tidak ditemukan"
    ),
    "ID tidak ditemukan"
)</f>
        <v>Website Pemustaka</v>
      </c>
      <c r="K23" s="15" t="str" cm="1">
        <f t="array" ref="K23">IF(
    AND(
        ISNUMBER(MATCH(SUBSTITUTE(G23, " ", ""), SUBSTITUTE(Sheet2!$AK$5:$AK$13, " ", ""), 0)),
        ISNUMBER(MATCH(SUBSTITUTE(I23, " ", ""), SUBSTITUTE(Sheet2!$AL$4:$BB$4,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  <c r="L23" s="15" t="str" cm="1">
        <f t="array" ref="L23">IF(
    AND(
        ISNUMBER(MATCH(SUBSTITUTE(G23, " ", ""), SUBSTITUTE(Sheet2!$AK$19:$AK$35, " ", ""), 0)),
        ISNUMBER(MATCH(SUBSTITUTE(I23, " ", ""), SUBSTITUTE(Sheet2!$AL$18:$AT$18,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</row>
    <row r="24" spans="1:12" x14ac:dyDescent="0.25">
      <c r="A24" s="15" t="s">
        <v>148</v>
      </c>
      <c r="B24" s="15" t="s">
        <v>7</v>
      </c>
      <c r="C24" s="15"/>
      <c r="D24" s="15"/>
      <c r="E24" s="15" t="s">
        <v>149</v>
      </c>
      <c r="F24" s="15" t="s">
        <v>117</v>
      </c>
      <c r="G24" s="15" t="str">
        <f>IFERROR(
    IF(
        ISNUMBER(MATCH(E24, Elements!$A$2:$A$200, 0)),
        IF(
            INDEX(Elements!$C$2:$C$200, MATCH(E24, Elements!$A$2:$A$200, 0)) &lt;&gt; "",
            INDEX(Elements!$B$2:$B$200, MATCH(E24, Elements!$A$2:$A$200, 0)),
            "kosong"
        ),
        "tidak ditemukan"
    ),
    "ID tidak ditemukan"
)</f>
        <v>BusinessInterface</v>
      </c>
      <c r="H24" s="15" t="str">
        <f>IFERROR(
    IF(
        ISNUMBER(MATCH(E24, Elements!$A$2:$A$200, 0)),
        IF(
            INDEX(Elements!$C$2:$C$200, MATCH(E24, Elements!$A$2:$A$200, 0)) &lt;&gt; "",
            INDEX(Elements!$C$2:$C$200, MATCH(E24, Elements!$A$2:$A$200, 0)),
            "kosong"
        ),
        "tidak ditemukan"
    ),
    "ID tidak ditemukan"
)</f>
        <v>Website Administrator</v>
      </c>
      <c r="I24" s="15" t="str">
        <f>IFERROR(
    IF(
        ISNUMBER(MATCH(F24, Elements!$A$2:$A$200, 0)),
        IF(
            INDEX(Elements!$C$2:$C$200, MATCH(F24, Elements!$A$2:$A$200, 0)) &lt;&gt; "",
            INDEX(Elements!$B$2:$B$200, MATCH(F24, Elements!$A$2:$A$200, 0)),
            "kosong"
        ),
        "tidak ditemukan"
    ),
    "ID tidak ditemukan"
)</f>
        <v>BusinessFunction</v>
      </c>
      <c r="J24" s="15" t="str">
        <f>IFERROR(
    IF(
        ISNUMBER(MATCH(F24, Elements!$A$2:$A$200, 0)),
        IF(
            INDEX(Elements!$C$2:$C$200, MATCH(F24, Elements!$A$2:$A$200, 0)) &lt;&gt; "",
            INDEX(Elements!$C$2:$C$200, MATCH(F24, Elements!$A$2:$A$200, 0)),
            "kosong"
        ),
        "tidak ditemukan"
    ),
    "ID tidak ditemukan"
)</f>
        <v>Verifikasi Extend Peminjaman</v>
      </c>
      <c r="K24" s="15" t="str" cm="1">
        <f t="array" ref="K24">IF(
    AND(
        ISNUMBER(MATCH(SUBSTITUTE(G24, " ", ""), SUBSTITUTE(Sheet2!$AK$5:$AK$13, " ", ""), 0)),
        ISNUMBER(MATCH(SUBSTITUTE(I24, " ", ""), SUBSTITUTE(Sheet2!$AL$4:$BB$4,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  <c r="L24" s="15" t="str" cm="1">
        <f t="array" ref="L24">IF(
    AND(
        ISNUMBER(MATCH(SUBSTITUTE(G24, " ", ""), SUBSTITUTE(Sheet2!$AK$19:$AK$35, " ", ""), 0)),
        ISNUMBER(MATCH(SUBSTITUTE(I24, " ", ""), SUBSTITUTE(Sheet2!$AL$18:$AT$18,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</row>
    <row r="25" spans="1:12" ht="15" customHeight="1" x14ac:dyDescent="0.25">
      <c r="A25" s="15" t="s">
        <v>150</v>
      </c>
      <c r="B25" s="15" t="s">
        <v>7</v>
      </c>
      <c r="C25" s="15"/>
      <c r="D25" s="15"/>
      <c r="E25" s="15" t="s">
        <v>107</v>
      </c>
      <c r="F25" s="15" t="s">
        <v>149</v>
      </c>
      <c r="G25" s="15" t="str">
        <f>IFERROR(
    IF(
        ISNUMBER(MATCH(E25, Elements!$A$2:$A$200, 0)),
        IF(
            INDEX(Elements!$C$2:$C$200, MATCH(E25, Elements!$A$2:$A$200, 0)) &lt;&gt; "",
            INDEX(Elements!$B$2:$B$200, MATCH(E25, Elements!$A$2:$A$200, 0)),
            "kosong"
        ),
        "tidak ditemukan"
    ),
    "ID tidak ditemukan"
)</f>
        <v>BusinessRole</v>
      </c>
      <c r="H25" s="15" t="str">
        <f>IFERROR(
    IF(
        ISNUMBER(MATCH(E25, Elements!$A$2:$A$200, 0)),
        IF(
            INDEX(Elements!$C$2:$C$200, MATCH(E25, Elements!$A$2:$A$200, 0)) &lt;&gt; "",
            INDEX(Elements!$C$2:$C$200, MATCH(E25, Elements!$A$2:$A$200, 0)),
            "kosong"
        ),
        "tidak ditemukan"
    ),
    "ID tidak ditemukan"
)</f>
        <v>Pustakawan</v>
      </c>
      <c r="I25" s="15" t="str">
        <f>IFERROR(
    IF(
        ISNUMBER(MATCH(F25, Elements!$A$2:$A$200, 0)),
        IF(
            INDEX(Elements!$C$2:$C$200, MATCH(F25, Elements!$A$2:$A$200, 0)) &lt;&gt; "",
            INDEX(Elements!$B$2:$B$200, MATCH(F25, Elements!$A$2:$A$200, 0)),
            "kosong"
        ),
        "tidak ditemukan"
    ),
    "ID tidak ditemukan"
)</f>
        <v>BusinessInterface</v>
      </c>
      <c r="J25" s="15" t="str">
        <f>IFERROR(
    IF(
        ISNUMBER(MATCH(F25, Elements!$A$2:$A$200, 0)),
        IF(
            INDEX(Elements!$C$2:$C$200, MATCH(F25, Elements!$A$2:$A$200, 0)) &lt;&gt; "",
            INDEX(Elements!$C$2:$C$200, MATCH(F25, Elements!$A$2:$A$200, 0)),
            "kosong"
        ),
        "tidak ditemukan"
    ),
    "ID tidak ditemukan"
)</f>
        <v>Website Administrator</v>
      </c>
      <c r="K25" s="15" t="str" cm="1">
        <f t="array" ref="K25">IF(
    AND(
        ISNUMBER(MATCH(SUBSTITUTE(G25, " ", ""), SUBSTITUTE(Sheet2!$AK$5:$AK$13, " ", ""), 0)),
        ISNUMBER(MATCH(SUBSTITUTE(I25, " ", ""), SUBSTITUTE(Sheet2!$AL$4:$BB$4,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  <c r="L25" s="15" t="str" cm="1">
        <f t="array" ref="L25">IF(
    AND(
        ISNUMBER(MATCH(SUBSTITUTE(G25, " ", ""), SUBSTITUTE(Sheet2!$AK$19:$AK$35, " ", ""), 0)),
        ISNUMBER(MATCH(SUBSTITUTE(I25, " ", ""), SUBSTITUTE(Sheet2!$AL$18:$AT$18,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</row>
    <row r="26" spans="1:12" x14ac:dyDescent="0.25">
      <c r="A26" s="15" t="s">
        <v>151</v>
      </c>
      <c r="B26" s="15" t="s">
        <v>8</v>
      </c>
      <c r="C26" s="15"/>
      <c r="D26" s="15"/>
      <c r="E26" s="15" t="s">
        <v>152</v>
      </c>
      <c r="F26" s="15" t="s">
        <v>153</v>
      </c>
      <c r="G26" s="15" t="str">
        <f>IFERROR(
    IF(
        ISNUMBER(MATCH(E26, Elements!$A$2:$A$200, 0)),
        IF(
            INDEX(Elements!$C$2:$C$200, MATCH(E26, Elements!$A$2:$A$200, 0)) &lt;&gt; "",
            INDEX(Elements!$B$2:$B$200, MATCH(E26, Elements!$A$2:$A$200, 0)),
            "kosong"
        ),
        "tidak ditemukan"
    ),
    "ID tidak ditemukan"
)</f>
        <v>ApplicationFunction</v>
      </c>
      <c r="H26" s="15" t="str">
        <f>IFERROR(
    IF(
        ISNUMBER(MATCH(E26, Elements!$A$2:$A$200, 0)),
        IF(
            INDEX(Elements!$C$2:$C$200, MATCH(E26, Elements!$A$2:$A$200, 0)) &lt;&gt; "",
            INDEX(Elements!$C$2:$C$200, MATCH(E26, Elements!$A$2:$A$200, 0)),
            "kosong"
        ),
        "tidak ditemukan"
    ),
    "ID tidak ditemukan"
)</f>
        <v>Verifikasi Reservasi</v>
      </c>
      <c r="I26" s="15" t="str">
        <f>IFERROR(
    IF(
        ISNUMBER(MATCH(F26, Elements!$A$2:$A$200, 0)),
        IF(
            INDEX(Elements!$C$2:$C$200, MATCH(F26, Elements!$A$2:$A$200, 0)) &lt;&gt; "",
            INDEX(Elements!$B$2:$B$200, MATCH(F26, Elements!$A$2:$A$200, 0)),
            "kosong"
        ),
        "tidak ditemukan"
    ),
    "ID tidak ditemukan"
)</f>
        <v>ApplicationFunction</v>
      </c>
      <c r="J26" s="15" t="str">
        <f>IFERROR(
    IF(
        ISNUMBER(MATCH(F26, Elements!$A$2:$A$200, 0)),
        IF(
            INDEX(Elements!$C$2:$C$200, MATCH(F26, Elements!$A$2:$A$200, 0)) &lt;&gt; "",
            INDEX(Elements!$C$2:$C$200, MATCH(F26, Elements!$A$2:$A$200, 0)),
            "kosong"
        ),
        "tidak ditemukan"
    ),
    "ID tidak ditemukan"
)</f>
        <v>Transfer Data Ajuan</v>
      </c>
      <c r="K26" s="15" t="str" cm="1">
        <f t="array" ref="K26">IF(
    AND(
        ISNUMBER(MATCH(SUBSTITUTE(G26, " ", ""), SUBSTITUTE(Sheet2!$AK$5:$AK$13, " ", ""), 0)),
        ISNUMBER(MATCH(SUBSTITUTE(I26, " ", ""), SUBSTITUTE(Sheet2!$AL$4:$BB$4,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  <c r="L26" s="15" t="str" cm="1">
        <f t="array" ref="L26">IF(
    AND(
        ISNUMBER(MATCH(SUBSTITUTE(G26, " ", ""), SUBSTITUTE(Sheet2!$AK$19:$AK$35, " ", ""), 0)),
        ISNUMBER(MATCH(SUBSTITUTE(I26, " ", ""), SUBSTITUTE(Sheet2!$AL$18:$AT$18,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</row>
    <row r="27" spans="1:12" x14ac:dyDescent="0.25">
      <c r="A27" s="15" t="s">
        <v>154</v>
      </c>
      <c r="B27" s="15" t="s">
        <v>8</v>
      </c>
      <c r="C27" s="15"/>
      <c r="D27" s="15"/>
      <c r="E27" s="15" t="s">
        <v>152</v>
      </c>
      <c r="F27" s="15" t="s">
        <v>155</v>
      </c>
      <c r="G27" s="15" t="str">
        <f>IFERROR(
    IF(
        ISNUMBER(MATCH(E27, Elements!$A$2:$A$200, 0)),
        IF(
            INDEX(Elements!$C$2:$C$200, MATCH(E27, Elements!$A$2:$A$200, 0)) &lt;&gt; "",
            INDEX(Elements!$B$2:$B$200, MATCH(E27, Elements!$A$2:$A$200, 0)),
            "kosong"
        ),
        "tidak ditemukan"
    ),
    "ID tidak ditemukan"
)</f>
        <v>ApplicationFunction</v>
      </c>
      <c r="H27" s="15" t="str">
        <f>IFERROR(
    IF(
        ISNUMBER(MATCH(E27, Elements!$A$2:$A$200, 0)),
        IF(
            INDEX(Elements!$C$2:$C$200, MATCH(E27, Elements!$A$2:$A$200, 0)) &lt;&gt; "",
            INDEX(Elements!$C$2:$C$200, MATCH(E27, Elements!$A$2:$A$200, 0)),
            "kosong"
        ),
        "tidak ditemukan"
    ),
    "ID tidak ditemukan"
)</f>
        <v>Verifikasi Reservasi</v>
      </c>
      <c r="I27" s="15" t="str">
        <f>IFERROR(
    IF(
        ISNUMBER(MATCH(F27, Elements!$A$2:$A$200, 0)),
        IF(
            INDEX(Elements!$C$2:$C$200, MATCH(F27, Elements!$A$2:$A$200, 0)) &lt;&gt; "",
            INDEX(Elements!$B$2:$B$200, MATCH(F27, Elements!$A$2:$A$200, 0)),
            "kosong"
        ),
        "tidak ditemukan"
    ),
    "ID tidak ditemukan"
)</f>
        <v>ApplicationFunction</v>
      </c>
      <c r="J27" s="15" t="str">
        <f>IFERROR(
    IF(
        ISNUMBER(MATCH(F27, Elements!$A$2:$A$200, 0)),
        IF(
            INDEX(Elements!$C$2:$C$200, MATCH(F27, Elements!$A$2:$A$200, 0)) &lt;&gt; "",
            INDEX(Elements!$C$2:$C$200, MATCH(F27, Elements!$A$2:$A$200, 0)),
            "kosong"
        ),
        "tidak ditemukan"
    ),
    "ID tidak ditemukan"
)</f>
        <v>Finalisasi Analisis Pengajuan</v>
      </c>
      <c r="K27" s="15" t="str" cm="1">
        <f t="array" ref="K27">IF(
    AND(
        ISNUMBER(MATCH(SUBSTITUTE(G27, " ", ""), SUBSTITUTE(Sheet2!$AK$5:$AK$13, " ", ""), 0)),
        ISNUMBER(MATCH(SUBSTITUTE(I27, " ", ""), SUBSTITUTE(Sheet2!$AL$4:$BB$4,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  <c r="L27" s="15" t="str" cm="1">
        <f t="array" ref="L27">IF(
    AND(
        ISNUMBER(MATCH(SUBSTITUTE(G27, " ", ""), SUBSTITUTE(Sheet2!$AK$19:$AK$35, " ", ""), 0)),
        ISNUMBER(MATCH(SUBSTITUTE(I27, " ", ""), SUBSTITUTE(Sheet2!$AL$18:$AT$18,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</row>
    <row r="28" spans="1:12" x14ac:dyDescent="0.25">
      <c r="A28" s="15" t="s">
        <v>156</v>
      </c>
      <c r="B28" s="15" t="s">
        <v>8</v>
      </c>
      <c r="C28" s="15"/>
      <c r="D28" s="15"/>
      <c r="E28" s="15" t="s">
        <v>157</v>
      </c>
      <c r="F28" s="15" t="s">
        <v>158</v>
      </c>
      <c r="G28" s="15" t="str">
        <f>IFERROR(
    IF(
        ISNUMBER(MATCH(E28, Elements!$A$2:$A$200, 0)),
        IF(
            INDEX(Elements!$C$2:$C$200, MATCH(E28, Elements!$A$2:$A$200, 0)) &lt;&gt; "",
            INDEX(Elements!$B$2:$B$200, MATCH(E28, Elements!$A$2:$A$200, 0)),
            "kosong"
        ),
        "tidak ditemukan"
    ),
    "ID tidak ditemukan"
)</f>
        <v>TechnologyFunction</v>
      </c>
      <c r="H28" s="15" t="str">
        <f>IFERROR(
    IF(
        ISNUMBER(MATCH(E28, Elements!$A$2:$A$200, 0)),
        IF(
            INDEX(Elements!$C$2:$C$200, MATCH(E28, Elements!$A$2:$A$200, 0)) &lt;&gt; "",
            INDEX(Elements!$C$2:$C$200, MATCH(E28, Elements!$A$2:$A$200, 0)),
            "kosong"
        ),
        "tidak ditemukan"
    ),
    "ID tidak ditemukan"
)</f>
        <v>Penambahan Data pada Database</v>
      </c>
      <c r="I28" s="15" t="str">
        <f>IFERROR(
    IF(
        ISNUMBER(MATCH(F28, Elements!$A$2:$A$200, 0)),
        IF(
            INDEX(Elements!$C$2:$C$200, MATCH(F28, Elements!$A$2:$A$200, 0)) &lt;&gt; "",
            INDEX(Elements!$B$2:$B$200, MATCH(F28, Elements!$A$2:$A$200, 0)),
            "kosong"
        ),
        "tidak ditemukan"
    ),
    "ID tidak ditemukan"
)</f>
        <v>TechnologyFunction</v>
      </c>
      <c r="J28" s="15" t="str">
        <f>IFERROR(
    IF(
        ISNUMBER(MATCH(F28, Elements!$A$2:$A$200, 0)),
        IF(
            INDEX(Elements!$C$2:$C$200, MATCH(F28, Elements!$A$2:$A$200, 0)) &lt;&gt; "",
            INDEX(Elements!$C$2:$C$200, MATCH(F28, Elements!$A$2:$A$200, 0)),
            "kosong"
        ),
        "tidak ditemukan"
    ),
    "ID tidak ditemukan"
)</f>
        <v>Menangani Penambahan pada Remote</v>
      </c>
      <c r="K28" s="15" t="str" cm="1">
        <f t="array" ref="K28">IF(
    AND(
        ISNUMBER(MATCH(SUBSTITUTE(G28, " ", ""), SUBSTITUTE(Sheet2!$AK$5:$AK$13, " ", ""), 0)),
        ISNUMBER(MATCH(SUBSTITUTE(I28, " ", ""), SUBSTITUTE(Sheet2!$AL$4:$BB$4,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  <c r="L28" s="15" t="str" cm="1">
        <f t="array" ref="L28">IF(
    AND(
        ISNUMBER(MATCH(SUBSTITUTE(G28, " ", ""), SUBSTITUTE(Sheet2!$AK$19:$AK$35, " ", ""), 0)),
        ISNUMBER(MATCH(SUBSTITUTE(I28, " ", ""), SUBSTITUTE(Sheet2!$AL$18:$AT$18,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</row>
    <row r="29" spans="1:12" x14ac:dyDescent="0.25">
      <c r="A29" s="15" t="s">
        <v>159</v>
      </c>
      <c r="B29" s="15" t="s">
        <v>8</v>
      </c>
      <c r="C29" s="15"/>
      <c r="D29" s="15"/>
      <c r="E29" s="15" t="s">
        <v>157</v>
      </c>
      <c r="F29" s="15" t="s">
        <v>160</v>
      </c>
      <c r="G29" s="15" t="str">
        <f>IFERROR(
    IF(
        ISNUMBER(MATCH(E29, Elements!$A$2:$A$200, 0)),
        IF(
            INDEX(Elements!$C$2:$C$200, MATCH(E29, Elements!$A$2:$A$200, 0)) &lt;&gt; "",
            INDEX(Elements!$B$2:$B$200, MATCH(E29, Elements!$A$2:$A$200, 0)),
            "kosong"
        ),
        "tidak ditemukan"
    ),
    "ID tidak ditemukan"
)</f>
        <v>TechnologyFunction</v>
      </c>
      <c r="H29" s="15" t="str">
        <f>IFERROR(
    IF(
        ISNUMBER(MATCH(E29, Elements!$A$2:$A$200, 0)),
        IF(
            INDEX(Elements!$C$2:$C$200, MATCH(E29, Elements!$A$2:$A$200, 0)) &lt;&gt; "",
            INDEX(Elements!$C$2:$C$200, MATCH(E29, Elements!$A$2:$A$200, 0)),
            "kosong"
        ),
        "tidak ditemukan"
    ),
    "ID tidak ditemukan"
)</f>
        <v>Penambahan Data pada Database</v>
      </c>
      <c r="I29" s="15" t="str">
        <f>IFERROR(
    IF(
        ISNUMBER(MATCH(F29, Elements!$A$2:$A$200, 0)),
        IF(
            INDEX(Elements!$C$2:$C$200, MATCH(F29, Elements!$A$2:$A$200, 0)) &lt;&gt; "",
            INDEX(Elements!$B$2:$B$200, MATCH(F29, Elements!$A$2:$A$200, 0)),
            "kosong"
        ),
        "tidak ditemukan"
    ),
    "ID tidak ditemukan"
)</f>
        <v>TechnologyFunction</v>
      </c>
      <c r="J29" s="15" t="str">
        <f>IFERROR(
    IF(
        ISNUMBER(MATCH(F29, Elements!$A$2:$A$200, 0)),
        IF(
            INDEX(Elements!$C$2:$C$200, MATCH(F29, Elements!$A$2:$A$200, 0)) &lt;&gt; "",
            INDEX(Elements!$C$2:$C$200, MATCH(F29, Elements!$A$2:$A$200, 0)),
            "kosong"
        ),
        "tidak ditemukan"
    ),
    "ID tidak ditemukan"
)</f>
        <v>Menangani Penambahan pada Local</v>
      </c>
      <c r="K29" s="15" t="str" cm="1">
        <f t="array" ref="K29">IF(
    AND(
        ISNUMBER(MATCH(SUBSTITUTE(G29, " ", ""), SUBSTITUTE(Sheet2!$AK$5:$AK$13, " ", ""), 0)),
        ISNUMBER(MATCH(SUBSTITUTE(I29, " ", ""), SUBSTITUTE(Sheet2!$AL$4:$BB$4,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  <c r="L29" s="15" t="str" cm="1">
        <f t="array" ref="L29">IF(
    AND(
        ISNUMBER(MATCH(SUBSTITUTE(G29, " ", ""), SUBSTITUTE(Sheet2!$AK$19:$AK$35, " ", ""), 0)),
        ISNUMBER(MATCH(SUBSTITUTE(I29, " ", ""), SUBSTITUTE(Sheet2!$AL$18:$AT$18,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</row>
    <row r="30" spans="1:12" x14ac:dyDescent="0.25">
      <c r="A30" s="15" t="s">
        <v>161</v>
      </c>
      <c r="B30" s="15" t="s">
        <v>8</v>
      </c>
      <c r="C30" s="15"/>
      <c r="D30" s="15"/>
      <c r="E30" s="15" t="s">
        <v>157</v>
      </c>
      <c r="F30" s="15" t="s">
        <v>162</v>
      </c>
      <c r="G30" s="15" t="str">
        <f>IFERROR(
    IF(
        ISNUMBER(MATCH(E30, Elements!$A$2:$A$200, 0)),
        IF(
            INDEX(Elements!$C$2:$C$200, MATCH(E30, Elements!$A$2:$A$200, 0)) &lt;&gt; "",
            INDEX(Elements!$B$2:$B$200, MATCH(E30, Elements!$A$2:$A$200, 0)),
            "kosong"
        ),
        "tidak ditemukan"
    ),
    "ID tidak ditemukan"
)</f>
        <v>TechnologyFunction</v>
      </c>
      <c r="H30" s="15" t="str">
        <f>IFERROR(
    IF(
        ISNUMBER(MATCH(E30, Elements!$A$2:$A$200, 0)),
        IF(
            INDEX(Elements!$C$2:$C$200, MATCH(E30, Elements!$A$2:$A$200, 0)) &lt;&gt; "",
            INDEX(Elements!$C$2:$C$200, MATCH(E30, Elements!$A$2:$A$200, 0)),
            "kosong"
        ),
        "tidak ditemukan"
    ),
    "ID tidak ditemukan"
)</f>
        <v>Penambahan Data pada Database</v>
      </c>
      <c r="I30" s="15" t="str">
        <f>IFERROR(
    IF(
        ISNUMBER(MATCH(F30, Elements!$A$2:$A$200, 0)),
        IF(
            INDEX(Elements!$C$2:$C$200, MATCH(F30, Elements!$A$2:$A$200, 0)) &lt;&gt; "",
            INDEX(Elements!$B$2:$B$200, MATCH(F30, Elements!$A$2:$A$200, 0)),
            "kosong"
        ),
        "tidak ditemukan"
    ),
    "ID tidak ditemukan"
)</f>
        <v>TechnologyFunction</v>
      </c>
      <c r="J30" s="15" t="str">
        <f>IFERROR(
    IF(
        ISNUMBER(MATCH(F30, Elements!$A$2:$A$200, 0)),
        IF(
            INDEX(Elements!$C$2:$C$200, MATCH(F30, Elements!$A$2:$A$200, 0)) &lt;&gt; "",
            INDEX(Elements!$C$2:$C$200, MATCH(F30, Elements!$A$2:$A$200, 0)),
            "kosong"
        ),
        "tidak ditemukan"
    ),
    "ID tidak ditemukan"
)</f>
        <v>Mengatur Penambahan</v>
      </c>
      <c r="K30" s="15" t="str" cm="1">
        <f t="array" ref="K30">IF(
    AND(
        ISNUMBER(MATCH(SUBSTITUTE(G30, " ", ""), SUBSTITUTE(Sheet2!$AK$5:$AK$13, " ", ""), 0)),
        ISNUMBER(MATCH(SUBSTITUTE(I30, " ", ""), SUBSTITUTE(Sheet2!$AL$4:$BB$4,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  <c r="L30" s="15" t="str" cm="1">
        <f t="array" ref="L30">IF(
    AND(
        ISNUMBER(MATCH(SUBSTITUTE(G30, " ", ""), SUBSTITUTE(Sheet2!$AK$19:$AK$35, " ", ""), 0)),
        ISNUMBER(MATCH(SUBSTITUTE(I30, " ", ""), SUBSTITUTE(Sheet2!$AL$18:$AT$18,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</row>
    <row r="31" spans="1:12" x14ac:dyDescent="0.25">
      <c r="A31" s="15" t="s">
        <v>163</v>
      </c>
      <c r="B31" s="15" t="s">
        <v>8</v>
      </c>
      <c r="C31" s="15"/>
      <c r="D31" s="15"/>
      <c r="E31" s="15" t="s">
        <v>157</v>
      </c>
      <c r="F31" s="15" t="s">
        <v>164</v>
      </c>
      <c r="G31" s="15" t="str">
        <f>IFERROR(
    IF(
        ISNUMBER(MATCH(E31, Elements!$A$2:$A$200, 0)),
        IF(
            INDEX(Elements!$C$2:$C$200, MATCH(E31, Elements!$A$2:$A$200, 0)) &lt;&gt; "",
            INDEX(Elements!$B$2:$B$200, MATCH(E31, Elements!$A$2:$A$200, 0)),
            "kosong"
        ),
        "tidak ditemukan"
    ),
    "ID tidak ditemukan"
)</f>
        <v>TechnologyFunction</v>
      </c>
      <c r="H31" s="15" t="str">
        <f>IFERROR(
    IF(
        ISNUMBER(MATCH(E31, Elements!$A$2:$A$200, 0)),
        IF(
            INDEX(Elements!$C$2:$C$200, MATCH(E31, Elements!$A$2:$A$200, 0)) &lt;&gt; "",
            INDEX(Elements!$C$2:$C$200, MATCH(E31, Elements!$A$2:$A$200, 0)),
            "kosong"
        ),
        "tidak ditemukan"
    ),
    "ID tidak ditemukan"
)</f>
        <v>Penambahan Data pada Database</v>
      </c>
      <c r="I31" s="15" t="str">
        <f>IFERROR(
    IF(
        ISNUMBER(MATCH(F31, Elements!$A$2:$A$200, 0)),
        IF(
            INDEX(Elements!$C$2:$C$200, MATCH(F31, Elements!$A$2:$A$200, 0)) &lt;&gt; "",
            INDEX(Elements!$B$2:$B$200, MATCH(F31, Elements!$A$2:$A$200, 0)),
            "kosong"
        ),
        "tidak ditemukan"
    ),
    "ID tidak ditemukan"
)</f>
        <v>TechnologyFunction</v>
      </c>
      <c r="J31" s="15" t="str">
        <f>IFERROR(
    IF(
        ISNUMBER(MATCH(F31, Elements!$A$2:$A$200, 0)),
        IF(
            INDEX(Elements!$C$2:$C$200, MATCH(F31, Elements!$A$2:$A$200, 0)) &lt;&gt; "",
            INDEX(Elements!$C$2:$C$200, MATCH(F31, Elements!$A$2:$A$200, 0)),
            "kosong"
        ),
        "tidak ditemukan"
    ),
    "ID tidak ditemukan"
)</f>
        <v>Memantau Status Penambahan</v>
      </c>
      <c r="K31" s="15" t="str" cm="1">
        <f t="array" ref="K31">IF(
    AND(
        ISNUMBER(MATCH(SUBSTITUTE(G31, " ", ""), SUBSTITUTE(Sheet2!$AK$5:$AK$13, " ", ""), 0)),
        ISNUMBER(MATCH(SUBSTITUTE(I31, " ", ""), SUBSTITUTE(Sheet2!$AL$4:$BB$4,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  <c r="L31" s="15" t="str" cm="1">
        <f t="array" ref="L31">IF(
    AND(
        ISNUMBER(MATCH(SUBSTITUTE(G31, " ", ""), SUBSTITUTE(Sheet2!$AK$19:$AK$35, " ", ""), 0)),
        ISNUMBER(MATCH(SUBSTITUTE(I31, " ", ""), SUBSTITUTE(Sheet2!$AL$18:$AT$18,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</row>
    <row r="32" spans="1:12" x14ac:dyDescent="0.25">
      <c r="A32" s="15" t="s">
        <v>165</v>
      </c>
      <c r="B32" s="15" t="s">
        <v>9</v>
      </c>
      <c r="C32" s="15"/>
      <c r="D32" s="15"/>
      <c r="E32" s="15" t="s">
        <v>162</v>
      </c>
      <c r="F32" s="15" t="s">
        <v>164</v>
      </c>
      <c r="G32" s="15" t="str">
        <f>IFERROR(
    IF(
        ISNUMBER(MATCH(E32, Elements!$A$2:$A$200, 0)),
        IF(
            INDEX(Elements!$C$2:$C$200, MATCH(E32, Elements!$A$2:$A$200, 0)) &lt;&gt; "",
            INDEX(Elements!$B$2:$B$200, MATCH(E32, Elements!$A$2:$A$200, 0)),
            "kosong"
        ),
        "tidak ditemukan"
    ),
    "ID tidak ditemukan"
)</f>
        <v>TechnologyFunction</v>
      </c>
      <c r="H32" s="15" t="str">
        <f>IFERROR(
    IF(
        ISNUMBER(MATCH(E32, Elements!$A$2:$A$200, 0)),
        IF(
            INDEX(Elements!$C$2:$C$200, MATCH(E32, Elements!$A$2:$A$200, 0)) &lt;&gt; "",
            INDEX(Elements!$C$2:$C$200, MATCH(E32, Elements!$A$2:$A$200, 0)),
            "kosong"
        ),
        "tidak ditemukan"
    ),
    "ID tidak ditemukan"
)</f>
        <v>Mengatur Penambahan</v>
      </c>
      <c r="I32" s="15" t="str">
        <f>IFERROR(
    IF(
        ISNUMBER(MATCH(F32, Elements!$A$2:$A$200, 0)),
        IF(
            INDEX(Elements!$C$2:$C$200, MATCH(F32, Elements!$A$2:$A$200, 0)) &lt;&gt; "",
            INDEX(Elements!$B$2:$B$200, MATCH(F32, Elements!$A$2:$A$200, 0)),
            "kosong"
        ),
        "tidak ditemukan"
    ),
    "ID tidak ditemukan"
)</f>
        <v>TechnologyFunction</v>
      </c>
      <c r="J32" s="15" t="str">
        <f>IFERROR(
    IF(
        ISNUMBER(MATCH(F32, Elements!$A$2:$A$200, 0)),
        IF(
            INDEX(Elements!$C$2:$C$200, MATCH(F32, Elements!$A$2:$A$200, 0)) &lt;&gt; "",
            INDEX(Elements!$C$2:$C$200, MATCH(F32, Elements!$A$2:$A$200, 0)),
            "kosong"
        ),
        "tidak ditemukan"
    ),
    "ID tidak ditemukan"
)</f>
        <v>Memantau Status Penambahan</v>
      </c>
      <c r="K32" s="15" t="str" cm="1">
        <f t="array" ref="K32">IF(
    AND(
        ISNUMBER(MATCH(SUBSTITUTE(G32, " ", ""), SUBSTITUTE(Sheet2!$AK$5:$AK$13, " ", ""), 0)),
        ISNUMBER(MATCH(SUBSTITUTE(I32, " ", ""), SUBSTITUTE(Sheet2!$AL$4:$BB$4,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  <c r="L32" s="15" t="str" cm="1">
        <f t="array" ref="L32">IF(
    AND(
        ISNUMBER(MATCH(SUBSTITUTE(G32, " ", ""), SUBSTITUTE(Sheet2!$AK$19:$AK$35, " ", ""), 0)),
        ISNUMBER(MATCH(SUBSTITUTE(I32, " ", ""), SUBSTITUTE(Sheet2!$AL$18:$AT$18,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</row>
    <row r="33" spans="1:12" x14ac:dyDescent="0.25">
      <c r="A33" s="15" t="s">
        <v>166</v>
      </c>
      <c r="B33" s="15" t="s">
        <v>9</v>
      </c>
      <c r="C33" s="15"/>
      <c r="D33" s="15"/>
      <c r="E33" s="15" t="s">
        <v>162</v>
      </c>
      <c r="F33" s="15" t="s">
        <v>158</v>
      </c>
      <c r="G33" s="15" t="str">
        <f>IFERROR(
    IF(
        ISNUMBER(MATCH(E33, Elements!$A$2:$A$200, 0)),
        IF(
            INDEX(Elements!$C$2:$C$200, MATCH(E33, Elements!$A$2:$A$200, 0)) &lt;&gt; "",
            INDEX(Elements!$B$2:$B$200, MATCH(E33, Elements!$A$2:$A$200, 0)),
            "kosong"
        ),
        "tidak ditemukan"
    ),
    "ID tidak ditemukan"
)</f>
        <v>TechnologyFunction</v>
      </c>
      <c r="H33" s="15" t="str">
        <f>IFERROR(
    IF(
        ISNUMBER(MATCH(E33, Elements!$A$2:$A$200, 0)),
        IF(
            INDEX(Elements!$C$2:$C$200, MATCH(E33, Elements!$A$2:$A$200, 0)) &lt;&gt; "",
            INDEX(Elements!$C$2:$C$200, MATCH(E33, Elements!$A$2:$A$200, 0)),
            "kosong"
        ),
        "tidak ditemukan"
    ),
    "ID tidak ditemukan"
)</f>
        <v>Mengatur Penambahan</v>
      </c>
      <c r="I33" s="15" t="str">
        <f>IFERROR(
    IF(
        ISNUMBER(MATCH(F33, Elements!$A$2:$A$200, 0)),
        IF(
            INDEX(Elements!$C$2:$C$200, MATCH(F33, Elements!$A$2:$A$200, 0)) &lt;&gt; "",
            INDEX(Elements!$B$2:$B$200, MATCH(F33, Elements!$A$2:$A$200, 0)),
            "kosong"
        ),
        "tidak ditemukan"
    ),
    "ID tidak ditemukan"
)</f>
        <v>TechnologyFunction</v>
      </c>
      <c r="J33" s="15" t="str">
        <f>IFERROR(
    IF(
        ISNUMBER(MATCH(F33, Elements!$A$2:$A$200, 0)),
        IF(
            INDEX(Elements!$C$2:$C$200, MATCH(F33, Elements!$A$2:$A$200, 0)) &lt;&gt; "",
            INDEX(Elements!$C$2:$C$200, MATCH(F33, Elements!$A$2:$A$200, 0)),
            "kosong"
        ),
        "tidak ditemukan"
    ),
    "ID tidak ditemukan"
)</f>
        <v>Menangani Penambahan pada Remote</v>
      </c>
      <c r="K33" s="15" t="str" cm="1">
        <f t="array" ref="K33">IF(
    AND(
        ISNUMBER(MATCH(SUBSTITUTE(G33, " ", ""), SUBSTITUTE(Sheet2!$AK$5:$AK$13, " ", ""), 0)),
        ISNUMBER(MATCH(SUBSTITUTE(I33, " ", ""), SUBSTITUTE(Sheet2!$AL$4:$BB$4,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  <c r="L33" s="15" t="str" cm="1">
        <f t="array" ref="L33">IF(
    AND(
        ISNUMBER(MATCH(SUBSTITUTE(G33, " ", ""), SUBSTITUTE(Sheet2!$AK$19:$AK$35, " ", ""), 0)),
        ISNUMBER(MATCH(SUBSTITUTE(I33, " ", ""), SUBSTITUTE(Sheet2!$AL$18:$AT$18,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</row>
    <row r="34" spans="1:12" x14ac:dyDescent="0.25">
      <c r="A34" s="15" t="s">
        <v>167</v>
      </c>
      <c r="B34" s="15" t="s">
        <v>9</v>
      </c>
      <c r="C34" s="15"/>
      <c r="D34" s="15"/>
      <c r="E34" s="15" t="s">
        <v>162</v>
      </c>
      <c r="F34" s="15" t="s">
        <v>160</v>
      </c>
      <c r="G34" s="15" t="str">
        <f>IFERROR(
    IF(
        ISNUMBER(MATCH(E34, Elements!$A$2:$A$200, 0)),
        IF(
            INDEX(Elements!$C$2:$C$200, MATCH(E34, Elements!$A$2:$A$200, 0)) &lt;&gt; "",
            INDEX(Elements!$B$2:$B$200, MATCH(E34, Elements!$A$2:$A$200, 0)),
            "kosong"
        ),
        "tidak ditemukan"
    ),
    "ID tidak ditemukan"
)</f>
        <v>TechnologyFunction</v>
      </c>
      <c r="H34" s="15" t="str">
        <f>IFERROR(
    IF(
        ISNUMBER(MATCH(E34, Elements!$A$2:$A$200, 0)),
        IF(
            INDEX(Elements!$C$2:$C$200, MATCH(E34, Elements!$A$2:$A$200, 0)) &lt;&gt; "",
            INDEX(Elements!$C$2:$C$200, MATCH(E34, Elements!$A$2:$A$200, 0)),
            "kosong"
        ),
        "tidak ditemukan"
    ),
    "ID tidak ditemukan"
)</f>
        <v>Mengatur Penambahan</v>
      </c>
      <c r="I34" s="15" t="str">
        <f>IFERROR(
    IF(
        ISNUMBER(MATCH(F34, Elements!$A$2:$A$200, 0)),
        IF(
            INDEX(Elements!$C$2:$C$200, MATCH(F34, Elements!$A$2:$A$200, 0)) &lt;&gt; "",
            INDEX(Elements!$B$2:$B$200, MATCH(F34, Elements!$A$2:$A$200, 0)),
            "kosong"
        ),
        "tidak ditemukan"
    ),
    "ID tidak ditemukan"
)</f>
        <v>TechnologyFunction</v>
      </c>
      <c r="J34" s="15" t="str">
        <f>IFERROR(
    IF(
        ISNUMBER(MATCH(F34, Elements!$A$2:$A$200, 0)),
        IF(
            INDEX(Elements!$C$2:$C$200, MATCH(F34, Elements!$A$2:$A$200, 0)) &lt;&gt; "",
            INDEX(Elements!$C$2:$C$200, MATCH(F34, Elements!$A$2:$A$200, 0)),
            "kosong"
        ),
        "tidak ditemukan"
    ),
    "ID tidak ditemukan"
)</f>
        <v>Menangani Penambahan pada Local</v>
      </c>
      <c r="K34" s="15" t="str" cm="1">
        <f t="array" ref="K34">IF(
    AND(
        ISNUMBER(MATCH(SUBSTITUTE(G34, " ", ""), SUBSTITUTE(Sheet2!$AK$5:$AK$13, " ", ""), 0)),
        ISNUMBER(MATCH(SUBSTITUTE(I34, " ", ""), SUBSTITUTE(Sheet2!$AL$4:$BB$4,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  <c r="L34" s="15" t="str" cm="1">
        <f t="array" ref="L34">IF(
    AND(
        ISNUMBER(MATCH(SUBSTITUTE(G34, " ", ""), SUBSTITUTE(Sheet2!$AK$19:$AK$35, " ", ""), 0)),
        ISNUMBER(MATCH(SUBSTITUTE(I34, " ", ""), SUBSTITUTE(Sheet2!$AL$18:$AT$18,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</row>
    <row r="35" spans="1:12" x14ac:dyDescent="0.25">
      <c r="A35" s="15" t="s">
        <v>168</v>
      </c>
      <c r="B35" s="15" t="s">
        <v>10</v>
      </c>
      <c r="C35" s="15"/>
      <c r="D35" s="15"/>
      <c r="E35" s="15" t="s">
        <v>169</v>
      </c>
      <c r="F35" s="15" t="s">
        <v>126</v>
      </c>
      <c r="G35" s="15" t="str">
        <f>IFERROR(
    IF(
        ISNUMBER(MATCH(E35, Elements!$A$2:$A$200, 0)),
        IF(
            INDEX(Elements!$C$2:$C$200, MATCH(E35, Elements!$A$2:$A$200, 0)) &lt;&gt; "",
            INDEX(Elements!$B$2:$B$200, MATCH(E35, Elements!$A$2:$A$200, 0)),
            "kosong"
        ),
        "tidak ditemukan"
    ),
    "ID tidak ditemukan"
)</f>
        <v>Principle</v>
      </c>
      <c r="H35" s="15" t="str">
        <f>IFERROR(
    IF(
        ISNUMBER(MATCH(E35, Elements!$A$2:$A$200, 0)),
        IF(
            INDEX(Elements!$C$2:$C$200, MATCH(E35, Elements!$A$2:$A$200, 0)) &lt;&gt; "",
            INDEX(Elements!$C$2:$C$200, MATCH(E35, Elements!$A$2:$A$200, 0)),
            "kosong"
        ),
        "tidak ditemukan"
    ),
    "ID tidak ditemukan"
)</f>
        <v>Sistem Informasi yang Dapat Diakses dengan Internet</v>
      </c>
      <c r="I35" s="15" t="str">
        <f>IFERROR(
    IF(
        ISNUMBER(MATCH(F35, Elements!$A$2:$A$200, 0)),
        IF(
            INDEX(Elements!$C$2:$C$200, MATCH(F35, Elements!$A$2:$A$200, 0)) &lt;&gt; "",
            INDEX(Elements!$B$2:$B$200, MATCH(F35, Elements!$A$2:$A$200, 0)),
            "kosong"
        ),
        "tidak ditemukan"
    ),
    "ID tidak ditemukan"
)</f>
        <v>Outcome</v>
      </c>
      <c r="J35" s="15" t="str">
        <f>IFERROR(
    IF(
        ISNUMBER(MATCH(F35, Elements!$A$2:$A$200, 0)),
        IF(
            INDEX(Elements!$C$2:$C$200, MATCH(F35, Elements!$A$2:$A$200, 0)) &lt;&gt; "",
            INDEX(Elements!$C$2:$C$200, MATCH(F35, Elements!$A$2:$A$200, 0)),
            "kosong"
        ),
        "tidak ditemukan"
    ),
    "ID tidak ditemukan"
)</f>
        <v>Mengurangi Waktu Pengelolaan Buku</v>
      </c>
      <c r="K35" s="15" t="str" cm="1">
        <f t="array" ref="K35">IF(
    AND(
        ISNUMBER(MATCH(SUBSTITUTE(G35, " ", ""), SUBSTITUTE(Sheet2!$AK$5:$AK$13, " ", ""), 0)),
        ISNUMBER(MATCH(SUBSTITUTE(I35, " ", ""), SUBSTITUTE(Sheet2!$AL$4:$BB$4,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  <c r="L35" s="15" t="str" cm="1">
        <f t="array" ref="L35">IF(
    AND(
        ISNUMBER(MATCH(SUBSTITUTE(G35, " ", ""), SUBSTITUTE(Sheet2!$AK$19:$AK$35, " ", ""), 0)),
        ISNUMBER(MATCH(SUBSTITUTE(I35, " ", ""), SUBSTITUTE(Sheet2!$AL$18:$AT$18,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</row>
    <row r="36" spans="1:12" x14ac:dyDescent="0.25">
      <c r="A36" s="15" t="s">
        <v>170</v>
      </c>
      <c r="B36" s="15" t="s">
        <v>10</v>
      </c>
      <c r="C36" s="15"/>
      <c r="D36" s="15"/>
      <c r="E36" s="15" t="s">
        <v>169</v>
      </c>
      <c r="F36" s="15" t="s">
        <v>135</v>
      </c>
      <c r="G36" s="15" t="str">
        <f>IFERROR(
    IF(
        ISNUMBER(MATCH(E36, Elements!$A$2:$A$200, 0)),
        IF(
            INDEX(Elements!$C$2:$C$200, MATCH(E36, Elements!$A$2:$A$200, 0)) &lt;&gt; "",
            INDEX(Elements!$B$2:$B$200, MATCH(E36, Elements!$A$2:$A$200, 0)),
            "kosong"
        ),
        "tidak ditemukan"
    ),
    "ID tidak ditemukan"
)</f>
        <v>Principle</v>
      </c>
      <c r="H36" s="15" t="str">
        <f>IFERROR(
    IF(
        ISNUMBER(MATCH(E36, Elements!$A$2:$A$200, 0)),
        IF(
            INDEX(Elements!$C$2:$C$200, MATCH(E36, Elements!$A$2:$A$200, 0)) &lt;&gt; "",
            INDEX(Elements!$C$2:$C$200, MATCH(E36, Elements!$A$2:$A$200, 0)),
            "kosong"
        ),
        "tidak ditemukan"
    ),
    "ID tidak ditemukan"
)</f>
        <v>Sistem Informasi yang Dapat Diakses dengan Internet</v>
      </c>
      <c r="I36" s="15" t="str">
        <f>IFERROR(
    IF(
        ISNUMBER(MATCH(F36, Elements!$A$2:$A$200, 0)),
        IF(
            INDEX(Elements!$C$2:$C$200, MATCH(F36, Elements!$A$2:$A$200, 0)) &lt;&gt; "",
            INDEX(Elements!$B$2:$B$200, MATCH(F36, Elements!$A$2:$A$200, 0)),
            "kosong"
        ),
        "tidak ditemukan"
    ),
    "ID tidak ditemukan"
)</f>
        <v>Outcome</v>
      </c>
      <c r="J36" s="15" t="str">
        <f>IFERROR(
    IF(
        ISNUMBER(MATCH(F36, Elements!$A$2:$A$200, 0)),
        IF(
            INDEX(Elements!$C$2:$C$200, MATCH(F36, Elements!$A$2:$A$200, 0)) &lt;&gt; "",
            INDEX(Elements!$C$2:$C$200, MATCH(F36, Elements!$A$2:$A$200, 0)),
            "kosong"
        ),
        "tidak ditemukan"
    ),
    "ID tidak ditemukan"
)</f>
        <v>Mempercepat Pencarian Buku</v>
      </c>
      <c r="K36" s="15" t="str" cm="1">
        <f t="array" ref="K36">IF(
    AND(
        ISNUMBER(MATCH(SUBSTITUTE(G36, " ", ""), SUBSTITUTE(Sheet2!$AK$5:$AK$13, " ", ""), 0)),
        ISNUMBER(MATCH(SUBSTITUTE(I36, " ", ""), SUBSTITUTE(Sheet2!$AL$4:$BB$4,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  <c r="L36" s="15" t="str" cm="1">
        <f t="array" ref="L36">IF(
    AND(
        ISNUMBER(MATCH(SUBSTITUTE(G36, " ", ""), SUBSTITUTE(Sheet2!$AK$19:$AK$35, " ", ""), 0)),
        ISNUMBER(MATCH(SUBSTITUTE(I36, " ", ""), SUBSTITUTE(Sheet2!$AL$18:$AT$18,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</row>
    <row r="37" spans="1:12" x14ac:dyDescent="0.25">
      <c r="A37" s="15" t="s">
        <v>171</v>
      </c>
      <c r="B37" s="15" t="s">
        <v>10</v>
      </c>
      <c r="C37" s="15"/>
      <c r="D37" s="15"/>
      <c r="E37" s="15" t="s">
        <v>172</v>
      </c>
      <c r="F37" s="15" t="s">
        <v>169</v>
      </c>
      <c r="G37" s="15" t="str">
        <f>IFERROR(
    IF(
        ISNUMBER(MATCH(E37, Elements!$A$2:$A$200, 0)),
        IF(
            INDEX(Elements!$C$2:$C$200, MATCH(E37, Elements!$A$2:$A$200, 0)) &lt;&gt; "",
            INDEX(Elements!$B$2:$B$200, MATCH(E37, Elements!$A$2:$A$200, 0)),
            "kosong"
        ),
        "tidak ditemukan"
    ),
    "ID tidak ditemukan"
)</f>
        <v>Requirement</v>
      </c>
      <c r="H37" s="15" t="str">
        <f>IFERROR(
    IF(
        ISNUMBER(MATCH(E37, Elements!$A$2:$A$200, 0)),
        IF(
            INDEX(Elements!$C$2:$C$200, MATCH(E37, Elements!$A$2:$A$200, 0)) &lt;&gt; "",
            INDEX(Elements!$C$2:$C$200, MATCH(E37, Elements!$A$2:$A$200, 0)),
            "kosong"
        ),
        "tidak ditemukan"
    ),
    "ID tidak ditemukan"
)</f>
        <v>Pengelolaan Data Buku (CRUD)</v>
      </c>
      <c r="I37" s="15" t="str">
        <f>IFERROR(
    IF(
        ISNUMBER(MATCH(F37, Elements!$A$2:$A$200, 0)),
        IF(
            INDEX(Elements!$C$2:$C$200, MATCH(F37, Elements!$A$2:$A$200, 0)) &lt;&gt; "",
            INDEX(Elements!$B$2:$B$200, MATCH(F37, Elements!$A$2:$A$200, 0)),
            "kosong"
        ),
        "tidak ditemukan"
    ),
    "ID tidak ditemukan"
)</f>
        <v>Principle</v>
      </c>
      <c r="J37" s="15" t="str">
        <f>IFERROR(
    IF(
        ISNUMBER(MATCH(F37, Elements!$A$2:$A$200, 0)),
        IF(
            INDEX(Elements!$C$2:$C$200, MATCH(F37, Elements!$A$2:$A$200, 0)) &lt;&gt; "",
            INDEX(Elements!$C$2:$C$200, MATCH(F37, Elements!$A$2:$A$200, 0)),
            "kosong"
        ),
        "tidak ditemukan"
    ),
    "ID tidak ditemukan"
)</f>
        <v>Sistem Informasi yang Dapat Diakses dengan Internet</v>
      </c>
      <c r="K37" s="15" t="str" cm="1">
        <f t="array" ref="K37">IF(
    AND(
        ISNUMBER(MATCH(SUBSTITUTE(G37, " ", ""), SUBSTITUTE(Sheet2!$AK$5:$AK$13, " ", ""), 0)),
        ISNUMBER(MATCH(SUBSTITUTE(I37, " ", ""), SUBSTITUTE(Sheet2!$AL$4:$BB$4,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  <c r="L37" s="15" t="str" cm="1">
        <f t="array" ref="L37">IF(
    AND(
        ISNUMBER(MATCH(SUBSTITUTE(G37, " ", ""), SUBSTITUTE(Sheet2!$AK$19:$AK$35, " ", ""), 0)),
        ISNUMBER(MATCH(SUBSTITUTE(I37, " ", ""), SUBSTITUTE(Sheet2!$AL$18:$AT$18,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</row>
    <row r="38" spans="1:12" x14ac:dyDescent="0.25">
      <c r="A38" s="15" t="s">
        <v>173</v>
      </c>
      <c r="B38" s="15" t="s">
        <v>10</v>
      </c>
      <c r="C38" s="15"/>
      <c r="D38" s="15"/>
      <c r="E38" s="15" t="s">
        <v>174</v>
      </c>
      <c r="F38" s="15" t="s">
        <v>169</v>
      </c>
      <c r="G38" s="15" t="str">
        <f>IFERROR(
    IF(
        ISNUMBER(MATCH(E38, Elements!$A$2:$A$200, 0)),
        IF(
            INDEX(Elements!$C$2:$C$200, MATCH(E38, Elements!$A$2:$A$200, 0)) &lt;&gt; "",
            INDEX(Elements!$B$2:$B$200, MATCH(E38, Elements!$A$2:$A$200, 0)),
            "kosong"
        ),
        "tidak ditemukan"
    ),
    "ID tidak ditemukan"
)</f>
        <v>Requirement</v>
      </c>
      <c r="H38" s="15" t="str">
        <f>IFERROR(
    IF(
        ISNUMBER(MATCH(E38, Elements!$A$2:$A$200, 0)),
        IF(
            INDEX(Elements!$C$2:$C$200, MATCH(E38, Elements!$A$2:$A$200, 0)) &lt;&gt; "",
            INDEX(Elements!$C$2:$C$200, MATCH(E38, Elements!$A$2:$A$200, 0)),
            "kosong"
        ),
        "tidak ditemukan"
    ),
    "ID tidak ditemukan"
)</f>
        <v>Pengembalian Buku</v>
      </c>
      <c r="I38" s="15" t="str">
        <f>IFERROR(
    IF(
        ISNUMBER(MATCH(F38, Elements!$A$2:$A$200, 0)),
        IF(
            INDEX(Elements!$C$2:$C$200, MATCH(F38, Elements!$A$2:$A$200, 0)) &lt;&gt; "",
            INDEX(Elements!$B$2:$B$200, MATCH(F38, Elements!$A$2:$A$200, 0)),
            "kosong"
        ),
        "tidak ditemukan"
    ),
    "ID tidak ditemukan"
)</f>
        <v>Principle</v>
      </c>
      <c r="J38" s="15" t="str">
        <f>IFERROR(
    IF(
        ISNUMBER(MATCH(F38, Elements!$A$2:$A$200, 0)),
        IF(
            INDEX(Elements!$C$2:$C$200, MATCH(F38, Elements!$A$2:$A$200, 0)) &lt;&gt; "",
            INDEX(Elements!$C$2:$C$200, MATCH(F38, Elements!$A$2:$A$200, 0)),
            "kosong"
        ),
        "tidak ditemukan"
    ),
    "ID tidak ditemukan"
)</f>
        <v>Sistem Informasi yang Dapat Diakses dengan Internet</v>
      </c>
      <c r="K38" s="15" t="str" cm="1">
        <f t="array" ref="K38">IF(
    AND(
        ISNUMBER(MATCH(SUBSTITUTE(G38, " ", ""), SUBSTITUTE(Sheet2!$AK$5:$AK$13, " ", ""), 0)),
        ISNUMBER(MATCH(SUBSTITUTE(I38, " ", ""), SUBSTITUTE(Sheet2!$AL$4:$BB$4,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  <c r="L38" s="15" t="str" cm="1">
        <f t="array" ref="L38">IF(
    AND(
        ISNUMBER(MATCH(SUBSTITUTE(G38, " ", ""), SUBSTITUTE(Sheet2!$AK$19:$AK$35, " ", ""), 0)),
        ISNUMBER(MATCH(SUBSTITUTE(I38, " ", ""), SUBSTITUTE(Sheet2!$AL$18:$AT$18,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</row>
    <row r="39" spans="1:12" x14ac:dyDescent="0.25">
      <c r="A39" s="15" t="s">
        <v>175</v>
      </c>
      <c r="B39" s="15" t="s">
        <v>10</v>
      </c>
      <c r="C39" s="15"/>
      <c r="D39" s="15"/>
      <c r="E39" s="15" t="s">
        <v>176</v>
      </c>
      <c r="F39" s="15" t="s">
        <v>169</v>
      </c>
      <c r="G39" s="15" t="str">
        <f>IFERROR(
    IF(
        ISNUMBER(MATCH(E39, Elements!$A$2:$A$200, 0)),
        IF(
            INDEX(Elements!$C$2:$C$200, MATCH(E39, Elements!$A$2:$A$200, 0)) &lt;&gt; "",
            INDEX(Elements!$B$2:$B$200, MATCH(E39, Elements!$A$2:$A$200, 0)),
            "kosong"
        ),
        "tidak ditemukan"
    ),
    "ID tidak ditemukan"
)</f>
        <v>Requirement</v>
      </c>
      <c r="H39" s="15" t="str">
        <f>IFERROR(
    IF(
        ISNUMBER(MATCH(E39, Elements!$A$2:$A$200, 0)),
        IF(
            INDEX(Elements!$C$2:$C$200, MATCH(E39, Elements!$A$2:$A$200, 0)) &lt;&gt; "",
            INDEX(Elements!$C$2:$C$200, MATCH(E39, Elements!$A$2:$A$200, 0)),
            "kosong"
        ),
        "tidak ditemukan"
    ),
    "ID tidak ditemukan"
)</f>
        <v>Peminjaman Buku</v>
      </c>
      <c r="I39" s="15" t="str">
        <f>IFERROR(
    IF(
        ISNUMBER(MATCH(F39, Elements!$A$2:$A$200, 0)),
        IF(
            INDEX(Elements!$C$2:$C$200, MATCH(F39, Elements!$A$2:$A$200, 0)) &lt;&gt; "",
            INDEX(Elements!$B$2:$B$200, MATCH(F39, Elements!$A$2:$A$200, 0)),
            "kosong"
        ),
        "tidak ditemukan"
    ),
    "ID tidak ditemukan"
)</f>
        <v>Principle</v>
      </c>
      <c r="J39" s="15" t="str">
        <f>IFERROR(
    IF(
        ISNUMBER(MATCH(F39, Elements!$A$2:$A$200, 0)),
        IF(
            INDEX(Elements!$C$2:$C$200, MATCH(F39, Elements!$A$2:$A$200, 0)) &lt;&gt; "",
            INDEX(Elements!$C$2:$C$200, MATCH(F39, Elements!$A$2:$A$200, 0)),
            "kosong"
        ),
        "tidak ditemukan"
    ),
    "ID tidak ditemukan"
)</f>
        <v>Sistem Informasi yang Dapat Diakses dengan Internet</v>
      </c>
      <c r="K39" s="15" t="str" cm="1">
        <f t="array" ref="K39">IF(
    AND(
        ISNUMBER(MATCH(SUBSTITUTE(G39, " ", ""), SUBSTITUTE(Sheet2!$AK$5:$AK$13, " ", ""), 0)),
        ISNUMBER(MATCH(SUBSTITUTE(I39, " ", ""), SUBSTITUTE(Sheet2!$AL$4:$BB$4, " ", ""), 0))
    ),
    IF(
        ISNUMBER(MATCH(B39, Sheet2!$BE$3:$BE$13, 0)),
        IF(
            ISNUMBER(MATCH(INDEX(Sheet2!$BD$3:$BD$13, MATCH(B39, Sheet2!$BE$3:$BE$13, 0)), Sheet2!$BD$3:$BD$13, 0)),
            "True",
            "False"
        ),
        "False"
    ),
    "Bukan pasangan yang dicari"
)</f>
        <v>Bukan pasangan yang dicari</v>
      </c>
      <c r="L39" s="15" t="str" cm="1">
        <f t="array" ref="L39">IF(
    AND(
        ISNUMBER(MATCH(SUBSTITUTE(G39, " ", ""), SUBSTITUTE(Sheet2!$AK$19:$AK$35, " ", ""), 0)),
        ISNUMBER(MATCH(SUBSTITUTE(I39, " ", ""), SUBSTITUTE(Sheet2!$AL$18:$AT$18, " ", ""), 0))
    ),
    IF(
        ISNUMBER(MATCH(B39, Sheet2!$BE$3:$BE$13, 0)),
        IF(
            ISNUMBER(MATCH(INDEX(Sheet2!$BD$3:$BD$13, MATCH(B39, Sheet2!$BE$3:$BE$13, 0)), Sheet2!$BD$3:$BD$13, 0)),
            "True",
            "False"
        ),
        "False"
    ),
    "Bukan pasangan yang dicari"
)</f>
        <v>Bukan pasangan yang dicari</v>
      </c>
    </row>
    <row r="40" spans="1:12" x14ac:dyDescent="0.25">
      <c r="A40" s="15" t="s">
        <v>177</v>
      </c>
      <c r="B40" s="15" t="s">
        <v>10</v>
      </c>
      <c r="C40" s="15"/>
      <c r="D40" s="15"/>
      <c r="E40" s="15" t="s">
        <v>178</v>
      </c>
      <c r="F40" s="15" t="s">
        <v>169</v>
      </c>
      <c r="G40" s="15" t="str">
        <f>IFERROR(
    IF(
        ISNUMBER(MATCH(E40, Elements!$A$2:$A$200, 0)),
        IF(
            INDEX(Elements!$C$2:$C$200, MATCH(E40, Elements!$A$2:$A$200, 0)) &lt;&gt; "",
            INDEX(Elements!$B$2:$B$200, MATCH(E40, Elements!$A$2:$A$200, 0)),
            "kosong"
        ),
        "tidak ditemukan"
    ),
    "ID tidak ditemukan"
)</f>
        <v>Requirement</v>
      </c>
      <c r="H40" s="15" t="str">
        <f>IFERROR(
    IF(
        ISNUMBER(MATCH(E40, Elements!$A$2:$A$200, 0)),
        IF(
            INDEX(Elements!$C$2:$C$200, MATCH(E40, Elements!$A$2:$A$200, 0)) &lt;&gt; "",
            INDEX(Elements!$C$2:$C$200, MATCH(E40, Elements!$A$2:$A$200, 0)),
            "kosong"
        ),
        "tidak ditemukan"
    ),
    "ID tidak ditemukan"
)</f>
        <v>Extend Peminjaman Buku</v>
      </c>
      <c r="I40" s="15" t="str">
        <f>IFERROR(
    IF(
        ISNUMBER(MATCH(F40, Elements!$A$2:$A$200, 0)),
        IF(
            INDEX(Elements!$C$2:$C$200, MATCH(F40, Elements!$A$2:$A$200, 0)) &lt;&gt; "",
            INDEX(Elements!$B$2:$B$200, MATCH(F40, Elements!$A$2:$A$200, 0)),
            "kosong"
        ),
        "tidak ditemukan"
    ),
    "ID tidak ditemukan"
)</f>
        <v>Principle</v>
      </c>
      <c r="J40" s="15" t="str">
        <f>IFERROR(
    IF(
        ISNUMBER(MATCH(F40, Elements!$A$2:$A$200, 0)),
        IF(
            INDEX(Elements!$C$2:$C$200, MATCH(F40, Elements!$A$2:$A$200, 0)) &lt;&gt; "",
            INDEX(Elements!$C$2:$C$200, MATCH(F40, Elements!$A$2:$A$200, 0)),
            "kosong"
        ),
        "tidak ditemukan"
    ),
    "ID tidak ditemukan"
)</f>
        <v>Sistem Informasi yang Dapat Diakses dengan Internet</v>
      </c>
      <c r="K40" s="15" t="str" cm="1">
        <f t="array" ref="K40">IF(
    AND(
        ISNUMBER(MATCH(SUBSTITUTE(G40, " ", ""), SUBSTITUTE(Sheet2!$AK$5:$AK$13, " ", ""), 0)),
        ISNUMBER(MATCH(SUBSTITUTE(I40, " ", ""), SUBSTITUTE(Sheet2!$AL$4:$BB$4, " ", ""), 0))
    ),
    IF(
        ISNUMBER(MATCH(B40, Sheet2!$BE$3:$BE$13, 0)),
        IF(
            ISNUMBER(MATCH(INDEX(Sheet2!$BD$3:$BD$13, MATCH(B40, Sheet2!$BE$3:$BE$13, 0)), Sheet2!$BD$3:$BD$13, 0)),
            "True",
            "False"
        ),
        "False"
    ),
    "Bukan pasangan yang dicari"
)</f>
        <v>Bukan pasangan yang dicari</v>
      </c>
      <c r="L40" s="15" t="str" cm="1">
        <f t="array" ref="L40">IF(
    AND(
        ISNUMBER(MATCH(SUBSTITUTE(G40, " ", ""), SUBSTITUTE(Sheet2!$AK$19:$AK$35, " ", ""), 0)),
        ISNUMBER(MATCH(SUBSTITUTE(I40, " ", ""), SUBSTITUTE(Sheet2!$AL$18:$AT$18, " ", ""), 0))
    ),
    IF(
        ISNUMBER(MATCH(B40, Sheet2!$BE$3:$BE$13, 0)),
        IF(
            ISNUMBER(MATCH(INDEX(Sheet2!$BD$3:$BD$13, MATCH(B40, Sheet2!$BE$3:$BE$13, 0)), Sheet2!$BD$3:$BD$13, 0)),
            "True",
            "False"
        ),
        "False"
    ),
    "Bukan pasangan yang dicari"
)</f>
        <v>Bukan pasangan yang dicari</v>
      </c>
    </row>
    <row r="41" spans="1:12" x14ac:dyDescent="0.25">
      <c r="A41" s="15" t="s">
        <v>179</v>
      </c>
      <c r="B41" s="15" t="s">
        <v>10</v>
      </c>
      <c r="C41" s="15"/>
      <c r="D41" s="15"/>
      <c r="E41" s="15" t="s">
        <v>180</v>
      </c>
      <c r="F41" s="15" t="s">
        <v>169</v>
      </c>
      <c r="G41" s="15" t="str">
        <f>IFERROR(
    IF(
        ISNUMBER(MATCH(E41, Elements!$A$2:$A$200, 0)),
        IF(
            INDEX(Elements!$C$2:$C$200, MATCH(E41, Elements!$A$2:$A$200, 0)) &lt;&gt; "",
            INDEX(Elements!$B$2:$B$200, MATCH(E41, Elements!$A$2:$A$200, 0)),
            "kosong"
        ),
        "tidak ditemukan"
    ),
    "ID tidak ditemukan"
)</f>
        <v>Requirement</v>
      </c>
      <c r="H41" s="15" t="str">
        <f>IFERROR(
    IF(
        ISNUMBER(MATCH(E41, Elements!$A$2:$A$200, 0)),
        IF(
            INDEX(Elements!$C$2:$C$200, MATCH(E41, Elements!$A$2:$A$200, 0)) &lt;&gt; "",
            INDEX(Elements!$C$2:$C$200, MATCH(E41, Elements!$A$2:$A$200, 0)),
            "kosong"
        ),
        "tidak ditemukan"
    ),
    "ID tidak ditemukan"
)</f>
        <v>Mencari Buku</v>
      </c>
      <c r="I41" s="15" t="str">
        <f>IFERROR(
    IF(
        ISNUMBER(MATCH(F41, Elements!$A$2:$A$200, 0)),
        IF(
            INDEX(Elements!$C$2:$C$200, MATCH(F41, Elements!$A$2:$A$200, 0)) &lt;&gt; "",
            INDEX(Elements!$B$2:$B$200, MATCH(F41, Elements!$A$2:$A$200, 0)),
            "kosong"
        ),
        "tidak ditemukan"
    ),
    "ID tidak ditemukan"
)</f>
        <v>Principle</v>
      </c>
      <c r="J41" s="15" t="str">
        <f>IFERROR(
    IF(
        ISNUMBER(MATCH(F41, Elements!$A$2:$A$200, 0)),
        IF(
            INDEX(Elements!$C$2:$C$200, MATCH(F41, Elements!$A$2:$A$200, 0)) &lt;&gt; "",
            INDEX(Elements!$C$2:$C$200, MATCH(F41, Elements!$A$2:$A$200, 0)),
            "kosong"
        ),
        "tidak ditemukan"
    ),
    "ID tidak ditemukan"
)</f>
        <v>Sistem Informasi yang Dapat Diakses dengan Internet</v>
      </c>
      <c r="K41" s="15" t="str" cm="1">
        <f t="array" ref="K41">IF(
    AND(
        ISNUMBER(MATCH(SUBSTITUTE(G41, " ", ""), SUBSTITUTE(Sheet2!$AK$5:$AK$13, " ", ""), 0)),
        ISNUMBER(MATCH(SUBSTITUTE(I41, " ", ""), SUBSTITUTE(Sheet2!$AL$4:$BB$4, " ", ""), 0))
    ),
    IF(
        ISNUMBER(MATCH(B41, Sheet2!$BE$3:$BE$13, 0)),
        IF(
            ISNUMBER(MATCH(INDEX(Sheet2!$BD$3:$BD$13, MATCH(B41, Sheet2!$BE$3:$BE$13, 0)), Sheet2!$BD$3:$BD$13, 0)),
            "True",
            "False"
        ),
        "False"
    ),
    "Bukan pasangan yang dicari"
)</f>
        <v>Bukan pasangan yang dicari</v>
      </c>
      <c r="L41" s="15" t="str" cm="1">
        <f t="array" ref="L41">IF(
    AND(
        ISNUMBER(MATCH(SUBSTITUTE(G41, " ", ""), SUBSTITUTE(Sheet2!$AK$19:$AK$35, " ", ""), 0)),
        ISNUMBER(MATCH(SUBSTITUTE(I41, " ", ""), SUBSTITUTE(Sheet2!$AL$18:$AT$18, " ", ""), 0))
    ),
    IF(
        ISNUMBER(MATCH(B41, Sheet2!$BE$3:$BE$13, 0)),
        IF(
            ISNUMBER(MATCH(INDEX(Sheet2!$BD$3:$BD$13, MATCH(B41, Sheet2!$BE$3:$BE$13, 0)), Sheet2!$BD$3:$BD$13, 0)),
            "True",
            "False"
        ),
        "False"
    ),
    "Bukan pasangan yang dicari"
)</f>
        <v>Bukan pasangan yang dicari</v>
      </c>
    </row>
    <row r="42" spans="1:12" x14ac:dyDescent="0.25">
      <c r="A42" s="15" t="s">
        <v>181</v>
      </c>
      <c r="B42" s="15" t="s">
        <v>10</v>
      </c>
      <c r="C42" s="15"/>
      <c r="D42" s="15"/>
      <c r="E42" s="15" t="s">
        <v>182</v>
      </c>
      <c r="F42" s="15" t="s">
        <v>169</v>
      </c>
      <c r="G42" s="15" t="str">
        <f>IFERROR(
    IF(
        ISNUMBER(MATCH(E42, Elements!$A$2:$A$200, 0)),
        IF(
            INDEX(Elements!$C$2:$C$200, MATCH(E42, Elements!$A$2:$A$200, 0)) &lt;&gt; "",
            INDEX(Elements!$B$2:$B$200, MATCH(E42, Elements!$A$2:$A$200, 0)),
            "kosong"
        ),
        "tidak ditemukan"
    ),
    "ID tidak ditemukan"
)</f>
        <v>Requirement</v>
      </c>
      <c r="H42" s="15" t="str">
        <f>IFERROR(
    IF(
        ISNUMBER(MATCH(E42, Elements!$A$2:$A$200, 0)),
        IF(
            INDEX(Elements!$C$2:$C$200, MATCH(E42, Elements!$A$2:$A$200, 0)) &lt;&gt; "",
            INDEX(Elements!$C$2:$C$200, MATCH(E42, Elements!$A$2:$A$200, 0)),
            "kosong"
        ),
        "tidak ditemukan"
    ),
    "ID tidak ditemukan"
)</f>
        <v>Mengelola Akun Pengguna</v>
      </c>
      <c r="I42" s="15" t="str">
        <f>IFERROR(
    IF(
        ISNUMBER(MATCH(F42, Elements!$A$2:$A$200, 0)),
        IF(
            INDEX(Elements!$C$2:$C$200, MATCH(F42, Elements!$A$2:$A$200, 0)) &lt;&gt; "",
            INDEX(Elements!$B$2:$B$200, MATCH(F42, Elements!$A$2:$A$200, 0)),
            "kosong"
        ),
        "tidak ditemukan"
    ),
    "ID tidak ditemukan"
)</f>
        <v>Principle</v>
      </c>
      <c r="J42" s="15" t="str">
        <f>IFERROR(
    IF(
        ISNUMBER(MATCH(F42, Elements!$A$2:$A$200, 0)),
        IF(
            INDEX(Elements!$C$2:$C$200, MATCH(F42, Elements!$A$2:$A$200, 0)) &lt;&gt; "",
            INDEX(Elements!$C$2:$C$200, MATCH(F42, Elements!$A$2:$A$200, 0)),
            "kosong"
        ),
        "tidak ditemukan"
    ),
    "ID tidak ditemukan"
)</f>
        <v>Sistem Informasi yang Dapat Diakses dengan Internet</v>
      </c>
      <c r="K42" s="15" t="str" cm="1">
        <f t="array" ref="K42">IF(
    AND(
        ISNUMBER(MATCH(SUBSTITUTE(G42, " ", ""), SUBSTITUTE(Sheet2!$AK$5:$AK$13, " ", ""), 0)),
        ISNUMBER(MATCH(SUBSTITUTE(I42, " ", ""), SUBSTITUTE(Sheet2!$AL$4:$BB$4, " ", ""), 0))
    ),
    IF(
        ISNUMBER(MATCH(B42, Sheet2!$BE$3:$BE$13, 0)),
        IF(
            ISNUMBER(MATCH(INDEX(Sheet2!$BD$3:$BD$13, MATCH(B42, Sheet2!$BE$3:$BE$13, 0)), Sheet2!$BD$3:$BD$13, 0)),
            "True",
            "False"
        ),
        "False"
    ),
    "Bukan pasangan yang dicari"
)</f>
        <v>Bukan pasangan yang dicari</v>
      </c>
      <c r="L42" s="15" t="str" cm="1">
        <f t="array" ref="L42">IF(
    AND(
        ISNUMBER(MATCH(SUBSTITUTE(G42, " ", ""), SUBSTITUTE(Sheet2!$AK$19:$AK$35, " ", ""), 0)),
        ISNUMBER(MATCH(SUBSTITUTE(I42, " ", ""), SUBSTITUTE(Sheet2!$AL$18:$AT$18, " ", ""), 0))
    ),
    IF(
        ISNUMBER(MATCH(B42, Sheet2!$BE$3:$BE$13, 0)),
        IF(
            ISNUMBER(MATCH(INDEX(Sheet2!$BD$3:$BD$13, MATCH(B42, Sheet2!$BE$3:$BE$13, 0)), Sheet2!$BD$3:$BD$13, 0)),
            "True",
            "False"
        ),
        "False"
    ),
    "Bukan pasangan yang dicari"
)</f>
        <v>Bukan pasangan yang dicari</v>
      </c>
    </row>
    <row r="43" spans="1:12" x14ac:dyDescent="0.25">
      <c r="A43" s="15" t="s">
        <v>183</v>
      </c>
      <c r="B43" s="15" t="s">
        <v>10</v>
      </c>
      <c r="C43" s="15"/>
      <c r="D43" s="15"/>
      <c r="E43" s="15" t="s">
        <v>169</v>
      </c>
      <c r="F43" s="15" t="s">
        <v>141</v>
      </c>
      <c r="G43" s="15" t="str">
        <f>IFERROR(
    IF(
        ISNUMBER(MATCH(E43, Elements!$A$2:$A$200, 0)),
        IF(
            INDEX(Elements!$C$2:$C$200, MATCH(E43, Elements!$A$2:$A$200, 0)) &lt;&gt; "",
            INDEX(Elements!$B$2:$B$200, MATCH(E43, Elements!$A$2:$A$200, 0)),
            "kosong"
        ),
        "tidak ditemukan"
    ),
    "ID tidak ditemukan"
)</f>
        <v>Principle</v>
      </c>
      <c r="H43" s="15" t="str">
        <f>IFERROR(
    IF(
        ISNUMBER(MATCH(E43, Elements!$A$2:$A$200, 0)),
        IF(
            INDEX(Elements!$C$2:$C$200, MATCH(E43, Elements!$A$2:$A$200, 0)) &lt;&gt; "",
            INDEX(Elements!$C$2:$C$200, MATCH(E43, Elements!$A$2:$A$200, 0)),
            "kosong"
        ),
        "tidak ditemukan"
    ),
    "ID tidak ditemukan"
)</f>
        <v>Sistem Informasi yang Dapat Diakses dengan Internet</v>
      </c>
      <c r="I43" s="15" t="str">
        <f>IFERROR(
    IF(
        ISNUMBER(MATCH(F43, Elements!$A$2:$A$200, 0)),
        IF(
            INDEX(Elements!$C$2:$C$200, MATCH(F43, Elements!$A$2:$A$200, 0)) &lt;&gt; "",
            INDEX(Elements!$B$2:$B$200, MATCH(F43, Elements!$A$2:$A$200, 0)),
            "kosong"
        ),
        "tidak ditemukan"
    ),
    "ID tidak ditemukan"
)</f>
        <v>Outcome</v>
      </c>
      <c r="J43" s="15" t="str">
        <f>IFERROR(
    IF(
        ISNUMBER(MATCH(F43, Elements!$A$2:$A$200, 0)),
        IF(
            INDEX(Elements!$C$2:$C$200, MATCH(F43, Elements!$A$2:$A$200, 0)) &lt;&gt; "",
            INDEX(Elements!$C$2:$C$200, MATCH(F43, Elements!$A$2:$A$200, 0)),
            "kosong"
        ),
        "tidak ditemukan"
    ),
    "ID tidak ditemukan"
)</f>
        <v>Mengurangi Waktu Pengelolaan Buku (copy)</v>
      </c>
      <c r="K43" s="15" t="str" cm="1">
        <f t="array" ref="K43">IF(
    AND(
        ISNUMBER(MATCH(SUBSTITUTE(G43, " ", ""), SUBSTITUTE(Sheet2!$AK$5:$AK$13, " ", ""), 0)),
        ISNUMBER(MATCH(SUBSTITUTE(I43, " ", ""), SUBSTITUTE(Sheet2!$AL$4:$BB$4, " ", ""), 0))
    ),
    IF(
        ISNUMBER(MATCH(B43, Sheet2!$BE$3:$BE$13, 0)),
        IF(
            ISNUMBER(MATCH(INDEX(Sheet2!$BD$3:$BD$13, MATCH(B43, Sheet2!$BE$3:$BE$13, 0)), Sheet2!$BD$3:$BD$13, 0)),
            "True",
            "False"
        ),
        "False"
    ),
    "Bukan pasangan yang dicari"
)</f>
        <v>Bukan pasangan yang dicari</v>
      </c>
      <c r="L43" s="15" t="str" cm="1">
        <f t="array" ref="L43">IF(
    AND(
        ISNUMBER(MATCH(SUBSTITUTE(G43, " ", ""), SUBSTITUTE(Sheet2!$AK$19:$AK$35, " ", ""), 0)),
        ISNUMBER(MATCH(SUBSTITUTE(I43, " ", ""), SUBSTITUTE(Sheet2!$AL$18:$AT$18, " ", ""), 0))
    ),
    IF(
        ISNUMBER(MATCH(B43, Sheet2!$BE$3:$BE$13, 0)),
        IF(
            ISNUMBER(MATCH(INDEX(Sheet2!$BD$3:$BD$13, MATCH(B43, Sheet2!$BE$3:$BE$13, 0)), Sheet2!$BD$3:$BD$13, 0)),
            "True",
            "False"
        ),
        "False"
    ),
    "Bukan pasangan yang dicari"
)</f>
        <v>Bukan pasangan yang dicari</v>
      </c>
    </row>
    <row r="44" spans="1:12" x14ac:dyDescent="0.25">
      <c r="A44" s="15" t="s">
        <v>184</v>
      </c>
      <c r="B44" s="15" t="s">
        <v>10</v>
      </c>
      <c r="C44" s="15"/>
      <c r="D44" s="15"/>
      <c r="E44" s="15" t="s">
        <v>114</v>
      </c>
      <c r="F44" s="15" t="s">
        <v>185</v>
      </c>
      <c r="G44" s="15" t="str">
        <f>IFERROR(
    IF(
        ISNUMBER(MATCH(E44, Elements!$A$2:$A$200, 0)),
        IF(
            INDEX(Elements!$C$2:$C$200, MATCH(E44, Elements!$A$2:$A$200, 0)) &lt;&gt; "",
            INDEX(Elements!$B$2:$B$200, MATCH(E44, Elements!$A$2:$A$200, 0)),
            "kosong"
        ),
        "tidak ditemukan"
    ),
    "ID tidak ditemukan"
)</f>
        <v>BusinessCollaboration</v>
      </c>
      <c r="H44" s="15" t="str">
        <f>IFERROR(
    IF(
        ISNUMBER(MATCH(E44, Elements!$A$2:$A$200, 0)),
        IF(
            INDEX(Elements!$C$2:$C$200, MATCH(E44, Elements!$A$2:$A$200, 0)) &lt;&gt; "",
            INDEX(Elements!$C$2:$C$200, MATCH(E44, Elements!$A$2:$A$200, 0)),
            "kosong"
        ),
        "tidak ditemukan"
    ),
    "ID tidak ditemukan"
)</f>
        <v>Extend Peminjaman Buku</v>
      </c>
      <c r="I44" s="15" t="str">
        <f>IFERROR(
    IF(
        ISNUMBER(MATCH(F44, Elements!$A$2:$A$200, 0)),
        IF(
            INDEX(Elements!$C$2:$C$200, MATCH(F44, Elements!$A$2:$A$200, 0)) &lt;&gt; "",
            INDEX(Elements!$B$2:$B$200, MATCH(F44, Elements!$A$2:$A$200, 0)),
            "kosong"
        ),
        "tidak ditemukan"
    ),
    "ID tidak ditemukan"
)</f>
        <v>BusinessService</v>
      </c>
      <c r="J44" s="15" t="str">
        <f>IFERROR(
    IF(
        ISNUMBER(MATCH(F44, Elements!$A$2:$A$200, 0)),
        IF(
            INDEX(Elements!$C$2:$C$200, MATCH(F44, Elements!$A$2:$A$200, 0)) &lt;&gt; "",
            INDEX(Elements!$C$2:$C$200, MATCH(F44, Elements!$A$2:$A$200, 0)),
            "kosong"
        ),
        "tidak ditemukan"
    ),
    "ID tidak ditemukan"
)</f>
        <v>Layanan Extend Peminjaman Buku</v>
      </c>
      <c r="K44" s="15" t="str" cm="1">
        <f t="array" ref="K44">IF(
    AND(
        ISNUMBER(MATCH(SUBSTITUTE(G44, " ", ""), SUBSTITUTE(Sheet2!$AK$5:$AK$13, " ", ""), 0)),
        ISNUMBER(MATCH(SUBSTITUTE(I44, " ", ""), SUBSTITUTE(Sheet2!$AL$4:$BB$4, " ", ""), 0))
    ),
    IF(
        ISNUMBER(MATCH(B44, Sheet2!$BE$3:$BE$13, 0)),
        IF(
            ISNUMBER(MATCH(INDEX(Sheet2!$BD$3:$BD$13, MATCH(B44, Sheet2!$BE$3:$BE$13, 0)), Sheet2!$BD$3:$BD$13, 0)),
            "True",
            "False"
        ),
        "False"
    ),
    "Bukan pasangan yang dicari"
)</f>
        <v>Bukan pasangan yang dicari</v>
      </c>
      <c r="L44" s="15" t="str" cm="1">
        <f t="array" ref="L44">IF(
    AND(
        ISNUMBER(MATCH(SUBSTITUTE(G44, " ", ""), SUBSTITUTE(Sheet2!$AK$19:$AK$35, " ", ""), 0)),
        ISNUMBER(MATCH(SUBSTITUTE(I44, " ", ""), SUBSTITUTE(Sheet2!$AL$18:$AT$18, " ", ""), 0))
    ),
    IF(
        ISNUMBER(MATCH(B44, Sheet2!$BE$3:$BE$13, 0)),
        IF(
            ISNUMBER(MATCH(INDEX(Sheet2!$BD$3:$BD$13, MATCH(B44, Sheet2!$BE$3:$BE$13, 0)), Sheet2!$BD$3:$BD$13, 0)),
            "True",
            "False"
        ),
        "False"
    ),
    "Bukan pasangan yang dicari"
)</f>
        <v>Bukan pasangan yang dicari</v>
      </c>
    </row>
    <row r="45" spans="1:12" x14ac:dyDescent="0.25">
      <c r="A45" s="15" t="s">
        <v>186</v>
      </c>
      <c r="B45" s="15" t="s">
        <v>10</v>
      </c>
      <c r="C45" s="15"/>
      <c r="D45" s="15"/>
      <c r="E45" s="15" t="s">
        <v>155</v>
      </c>
      <c r="F45" s="15" t="s">
        <v>187</v>
      </c>
      <c r="G45" s="15" t="str">
        <f>IFERROR(
    IF(
        ISNUMBER(MATCH(E45, Elements!$A$2:$A$200, 0)),
        IF(
            INDEX(Elements!$C$2:$C$200, MATCH(E45, Elements!$A$2:$A$200, 0)) &lt;&gt; "",
            INDEX(Elements!$B$2:$B$200, MATCH(E45, Elements!$A$2:$A$200, 0)),
            "kosong"
        ),
        "tidak ditemukan"
    ),
    "ID tidak ditemukan"
)</f>
        <v>ApplicationFunction</v>
      </c>
      <c r="H45" s="15" t="str">
        <f>IFERROR(
    IF(
        ISNUMBER(MATCH(E45, Elements!$A$2:$A$200, 0)),
        IF(
            INDEX(Elements!$C$2:$C$200, MATCH(E45, Elements!$A$2:$A$200, 0)) &lt;&gt; "",
            INDEX(Elements!$C$2:$C$200, MATCH(E45, Elements!$A$2:$A$200, 0)),
            "kosong"
        ),
        "tidak ditemukan"
    ),
    "ID tidak ditemukan"
)</f>
        <v>Finalisasi Analisis Pengajuan</v>
      </c>
      <c r="I45" s="15" t="str">
        <f>IFERROR(
    IF(
        ISNUMBER(MATCH(F45, Elements!$A$2:$A$200, 0)),
        IF(
            INDEX(Elements!$C$2:$C$200, MATCH(F45, Elements!$A$2:$A$200, 0)) &lt;&gt; "",
            INDEX(Elements!$B$2:$B$200, MATCH(F45, Elements!$A$2:$A$200, 0)),
            "kosong"
        ),
        "tidak ditemukan"
    ),
    "ID tidak ditemukan"
)</f>
        <v>ApplicationService</v>
      </c>
      <c r="J45" s="15" t="str">
        <f>IFERROR(
    IF(
        ISNUMBER(MATCH(F45, Elements!$A$2:$A$200, 0)),
        IF(
            INDEX(Elements!$C$2:$C$200, MATCH(F45, Elements!$A$2:$A$200, 0)) &lt;&gt; "",
            INDEX(Elements!$C$2:$C$200, MATCH(F45, Elements!$A$2:$A$200, 0)),
            "kosong"
        ),
        "tidak ditemukan"
    ),
    "ID tidak ditemukan"
)</f>
        <v>Memberi Finalisasi Verifikasi</v>
      </c>
      <c r="K45" s="15" t="str" cm="1">
        <f t="array" ref="K45">IF(
    AND(
        ISNUMBER(MATCH(SUBSTITUTE(G45, " ", ""), SUBSTITUTE(Sheet2!$AK$5:$AK$13, " ", ""), 0)),
        ISNUMBER(MATCH(SUBSTITUTE(I45, " ", ""), SUBSTITUTE(Sheet2!$AL$4:$BB$4, " ", ""), 0))
    ),
    IF(
        ISNUMBER(MATCH(B45, Sheet2!$BE$3:$BE$13, 0)),
        IF(
            ISNUMBER(MATCH(INDEX(Sheet2!$BD$3:$BD$13, MATCH(B45, Sheet2!$BE$3:$BE$13, 0)), Sheet2!$BD$3:$BD$13, 0)),
            "True",
            "False"
        ),
        "False"
    ),
    "Bukan pasangan yang dicari"
)</f>
        <v>Bukan pasangan yang dicari</v>
      </c>
      <c r="L45" s="15" t="str" cm="1">
        <f t="array" ref="L45">IF(
    AND(
        ISNUMBER(MATCH(SUBSTITUTE(G45, " ", ""), SUBSTITUTE(Sheet2!$AK$19:$AK$35, " ", ""), 0)),
        ISNUMBER(MATCH(SUBSTITUTE(I45, " ", ""), SUBSTITUTE(Sheet2!$AL$18:$AT$18, " ", ""), 0))
    ),
    IF(
        ISNUMBER(MATCH(B45, Sheet2!$BE$3:$BE$13, 0)),
        IF(
            ISNUMBER(MATCH(INDEX(Sheet2!$BD$3:$BD$13, MATCH(B45, Sheet2!$BE$3:$BE$13, 0)), Sheet2!$BD$3:$BD$13, 0)),
            "True",
            "False"
        ),
        "False"
    ),
    "Bukan pasangan yang dicari"
)</f>
        <v>Bukan pasangan yang dicari</v>
      </c>
    </row>
    <row r="46" spans="1:12" x14ac:dyDescent="0.25">
      <c r="A46" s="15" t="s">
        <v>188</v>
      </c>
      <c r="B46" s="15" t="s">
        <v>10</v>
      </c>
      <c r="C46" s="15"/>
      <c r="D46" s="15"/>
      <c r="E46" s="15" t="s">
        <v>153</v>
      </c>
      <c r="F46" s="15" t="s">
        <v>189</v>
      </c>
      <c r="G46" s="15" t="str">
        <f>IFERROR(
    IF(
        ISNUMBER(MATCH(E46, Elements!$A$2:$A$200, 0)),
        IF(
            INDEX(Elements!$C$2:$C$200, MATCH(E46, Elements!$A$2:$A$200, 0)) &lt;&gt; "",
            INDEX(Elements!$B$2:$B$200, MATCH(E46, Elements!$A$2:$A$200, 0)),
            "kosong"
        ),
        "tidak ditemukan"
    ),
    "ID tidak ditemukan"
)</f>
        <v>ApplicationFunction</v>
      </c>
      <c r="H46" s="15" t="str">
        <f>IFERROR(
    IF(
        ISNUMBER(MATCH(E46, Elements!$A$2:$A$200, 0)),
        IF(
            INDEX(Elements!$C$2:$C$200, MATCH(E46, Elements!$A$2:$A$200, 0)) &lt;&gt; "",
            INDEX(Elements!$C$2:$C$200, MATCH(E46, Elements!$A$2:$A$200, 0)),
            "kosong"
        ),
        "tidak ditemukan"
    ),
    "ID tidak ditemukan"
)</f>
        <v>Transfer Data Ajuan</v>
      </c>
      <c r="I46" s="15" t="str">
        <f>IFERROR(
    IF(
        ISNUMBER(MATCH(F46, Elements!$A$2:$A$200, 0)),
        IF(
            INDEX(Elements!$C$2:$C$200, MATCH(F46, Elements!$A$2:$A$200, 0)) &lt;&gt; "",
            INDEX(Elements!$B$2:$B$200, MATCH(F46, Elements!$A$2:$A$200, 0)),
            "kosong"
        ),
        "tidak ditemukan"
    ),
    "ID tidak ditemukan"
)</f>
        <v>ApplicationService</v>
      </c>
      <c r="J46" s="15" t="str">
        <f>IFERROR(
    IF(
        ISNUMBER(MATCH(F46, Elements!$A$2:$A$200, 0)),
        IF(
            INDEX(Elements!$C$2:$C$200, MATCH(F46, Elements!$A$2:$A$200, 0)) &lt;&gt; "",
            INDEX(Elements!$C$2:$C$200, MATCH(F46, Elements!$A$2:$A$200, 0)),
            "kosong"
        ),
        "tidak ditemukan"
    ),
    "ID tidak ditemukan"
)</f>
        <v>Mendapatkan Data Ajuan</v>
      </c>
      <c r="K46" s="15" t="str" cm="1">
        <f t="array" ref="K46">IF(
    AND(
        ISNUMBER(MATCH(SUBSTITUTE(G46, " ", ""), SUBSTITUTE(Sheet2!$AK$5:$AK$13, " ", ""), 0)),
        ISNUMBER(MATCH(SUBSTITUTE(I46, " ", ""), SUBSTITUTE(Sheet2!$AL$4:$BB$4, " ", ""), 0))
    ),
    IF(
        ISNUMBER(MATCH(B46, Sheet2!$BE$3:$BE$13, 0)),
        IF(
            ISNUMBER(MATCH(INDEX(Sheet2!$BD$3:$BD$13, MATCH(B46, Sheet2!$BE$3:$BE$13, 0)), Sheet2!$BD$3:$BD$13, 0)),
            "True",
            "False"
        ),
        "False"
    ),
    "Bukan pasangan yang dicari"
)</f>
        <v>Bukan pasangan yang dicari</v>
      </c>
      <c r="L46" s="15" t="str" cm="1">
        <f t="array" ref="L46">IF(
    AND(
        ISNUMBER(MATCH(SUBSTITUTE(G46, " ", ""), SUBSTITUTE(Sheet2!$AK$19:$AK$35, " ", ""), 0)),
        ISNUMBER(MATCH(SUBSTITUTE(I46, " ", ""), SUBSTITUTE(Sheet2!$AL$18:$AT$18, " ", ""), 0))
    ),
    IF(
        ISNUMBER(MATCH(B46, Sheet2!$BE$3:$BE$13, 0)),
        IF(
            ISNUMBER(MATCH(INDEX(Sheet2!$BD$3:$BD$13, MATCH(B46, Sheet2!$BE$3:$BE$13, 0)), Sheet2!$BD$3:$BD$13, 0)),
            "True",
            "False"
        ),
        "False"
    ),
    "Bukan pasangan yang dicari"
)</f>
        <v>Bukan pasangan yang dicari</v>
      </c>
    </row>
    <row r="47" spans="1:12" x14ac:dyDescent="0.25">
      <c r="A47" s="15" t="s">
        <v>190</v>
      </c>
      <c r="B47" s="15" t="s">
        <v>10</v>
      </c>
      <c r="C47" s="15"/>
      <c r="D47" s="15"/>
      <c r="E47" s="15" t="s">
        <v>157</v>
      </c>
      <c r="F47" s="15" t="s">
        <v>191</v>
      </c>
      <c r="G47" s="15" t="str">
        <f>IFERROR(
    IF(
        ISNUMBER(MATCH(E47, Elements!$A$2:$A$200, 0)),
        IF(
            INDEX(Elements!$C$2:$C$200, MATCH(E47, Elements!$A$2:$A$200, 0)) &lt;&gt; "",
            INDEX(Elements!$B$2:$B$200, MATCH(E47, Elements!$A$2:$A$200, 0)),
            "kosong"
        ),
        "tidak ditemukan"
    ),
    "ID tidak ditemukan"
)</f>
        <v>TechnologyFunction</v>
      </c>
      <c r="H47" s="15" t="str">
        <f>IFERROR(
    IF(
        ISNUMBER(MATCH(E47, Elements!$A$2:$A$200, 0)),
        IF(
            INDEX(Elements!$C$2:$C$200, MATCH(E47, Elements!$A$2:$A$200, 0)) &lt;&gt; "",
            INDEX(Elements!$C$2:$C$200, MATCH(E47, Elements!$A$2:$A$200, 0)),
            "kosong"
        ),
        "tidak ditemukan"
    ),
    "ID tidak ditemukan"
)</f>
        <v>Penambahan Data pada Database</v>
      </c>
      <c r="I47" s="15" t="str">
        <f>IFERROR(
    IF(
        ISNUMBER(MATCH(F47, Elements!$A$2:$A$200, 0)),
        IF(
            INDEX(Elements!$C$2:$C$200, MATCH(F47, Elements!$A$2:$A$200, 0)) &lt;&gt; "",
            INDEX(Elements!$B$2:$B$200, MATCH(F47, Elements!$A$2:$A$200, 0)),
            "kosong"
        ),
        "tidak ditemukan"
    ),
    "ID tidak ditemukan"
)</f>
        <v>TechnologyService</v>
      </c>
      <c r="J47" s="15" t="str">
        <f>IFERROR(
    IF(
        ISNUMBER(MATCH(F47, Elements!$A$2:$A$200, 0)),
        IF(
            INDEX(Elements!$C$2:$C$200, MATCH(F47, Elements!$A$2:$A$200, 0)) &lt;&gt; "",
            INDEX(Elements!$C$2:$C$200, MATCH(F47, Elements!$A$2:$A$200, 0)),
            "kosong"
        ),
        "tidak ditemukan"
    ),
    "ID tidak ditemukan"
)</f>
        <v>Menambahkan Data</v>
      </c>
      <c r="K47" s="15" t="str" cm="1">
        <f t="array" ref="K47">IF(
    AND(
        ISNUMBER(MATCH(SUBSTITUTE(G47, " ", ""), SUBSTITUTE(Sheet2!$AK$5:$AK$13, " ", ""), 0)),
        ISNUMBER(MATCH(SUBSTITUTE(I47, " ", ""), SUBSTITUTE(Sheet2!$AL$4:$BB$4, " ", ""), 0))
    ),
    IF(
        ISNUMBER(MATCH(B47, Sheet2!$BE$3:$BE$13, 0)),
        IF(
            ISNUMBER(MATCH(INDEX(Sheet2!$BD$3:$BD$13, MATCH(B47, Sheet2!$BE$3:$BE$13, 0)), Sheet2!$BD$3:$BD$13, 0)),
            "True",
            "False"
        ),
        "False"
    ),
    "Bukan pasangan yang dicari"
)</f>
        <v>Bukan pasangan yang dicari</v>
      </c>
      <c r="L47" s="15" t="str" cm="1">
        <f t="array" ref="L47">IF(
    AND(
        ISNUMBER(MATCH(SUBSTITUTE(G47, " ", ""), SUBSTITUTE(Sheet2!$AK$19:$AK$35, " ", ""), 0)),
        ISNUMBER(MATCH(SUBSTITUTE(I47, " ", ""), SUBSTITUTE(Sheet2!$AL$18:$AT$18, " ", ""), 0))
    ),
    IF(
        ISNUMBER(MATCH(B47, Sheet2!$BE$3:$BE$13, 0)),
        IF(
            ISNUMBER(MATCH(INDEX(Sheet2!$BD$3:$BD$13, MATCH(B47, Sheet2!$BE$3:$BE$13, 0)), Sheet2!$BD$3:$BD$13, 0)),
            "True",
            "False"
        ),
        "False"
    ),
    "Bukan pasangan yang dicari"
)</f>
        <v>Bukan pasangan yang dicari</v>
      </c>
    </row>
    <row r="48" spans="1:12" x14ac:dyDescent="0.25">
      <c r="A48" s="15" t="s">
        <v>192</v>
      </c>
      <c r="B48" s="15" t="s">
        <v>11</v>
      </c>
      <c r="C48" s="15"/>
      <c r="D48" s="15"/>
      <c r="E48" s="15" t="s">
        <v>185</v>
      </c>
      <c r="F48" s="15" t="s">
        <v>147</v>
      </c>
      <c r="G48" s="15" t="str">
        <f>IFERROR(
    IF(
        ISNUMBER(MATCH(E48, Elements!$A$2:$A$200, 0)),
        IF(
            INDEX(Elements!$C$2:$C$200, MATCH(E48, Elements!$A$2:$A$200, 0)) &lt;&gt; "",
            INDEX(Elements!$B$2:$B$200, MATCH(E48, Elements!$A$2:$A$200, 0)),
            "kosong"
        ),
        "tidak ditemukan"
    ),
    "ID tidak ditemukan"
)</f>
        <v>BusinessService</v>
      </c>
      <c r="H48" s="15" t="str">
        <f>IFERROR(
    IF(
        ISNUMBER(MATCH(E48, Elements!$A$2:$A$200, 0)),
        IF(
            INDEX(Elements!$C$2:$C$200, MATCH(E48, Elements!$A$2:$A$200, 0)) &lt;&gt; "",
            INDEX(Elements!$C$2:$C$200, MATCH(E48, Elements!$A$2:$A$200, 0)),
            "kosong"
        ),
        "tidak ditemukan"
    ),
    "ID tidak ditemukan"
)</f>
        <v>Layanan Extend Peminjaman Buku</v>
      </c>
      <c r="I48" s="15" t="str">
        <f>IFERROR(
    IF(
        ISNUMBER(MATCH(F48, Elements!$A$2:$A$200, 0)),
        IF(
            INDEX(Elements!$C$2:$C$200, MATCH(F48, Elements!$A$2:$A$200, 0)) &lt;&gt; "",
            INDEX(Elements!$B$2:$B$200, MATCH(F48, Elements!$A$2:$A$200, 0)),
            "kosong"
        ),
        "tidak ditemukan"
    ),
    "ID tidak ditemukan"
)</f>
        <v>BusinessInterface</v>
      </c>
      <c r="J48" s="15" t="str">
        <f>IFERROR(
    IF(
        ISNUMBER(MATCH(F48, Elements!$A$2:$A$200, 0)),
        IF(
            INDEX(Elements!$C$2:$C$200, MATCH(F48, Elements!$A$2:$A$200, 0)) &lt;&gt; "",
            INDEX(Elements!$C$2:$C$200, MATCH(F48, Elements!$A$2:$A$200, 0)),
            "kosong"
        ),
        "tidak ditemukan"
    ),
    "ID tidak ditemukan"
)</f>
        <v>Website Pemustaka</v>
      </c>
      <c r="K48" s="15" t="str" cm="1">
        <f t="array" ref="K48">IF(
    AND(
        ISNUMBER(MATCH(SUBSTITUTE(G48, " ", ""), SUBSTITUTE(Sheet2!$AK$5:$AK$13, " ", ""), 0)),
        ISNUMBER(MATCH(SUBSTITUTE(I48, " ", ""), SUBSTITUTE(Sheet2!$AL$4:$BB$4, " ", ""), 0))
    ),
    IF(
        ISNUMBER(MATCH(B48, Sheet2!$BE$3:$BE$13, 0)),
        IF(
            ISNUMBER(MATCH(INDEX(Sheet2!$BD$3:$BD$13, MATCH(B48, Sheet2!$BE$3:$BE$13, 0)), Sheet2!$BD$3:$BD$13, 0)),
            "True",
            "False"
        ),
        "False"
    ),
    "Bukan pasangan yang dicari"
)</f>
        <v>Bukan pasangan yang dicari</v>
      </c>
      <c r="L48" s="15" t="str" cm="1">
        <f t="array" ref="L48">IF(
    AND(
        ISNUMBER(MATCH(SUBSTITUTE(G48, " ", ""), SUBSTITUTE(Sheet2!$AK$19:$AK$35, " ", ""), 0)),
        ISNUMBER(MATCH(SUBSTITUTE(I48, " ", ""), SUBSTITUTE(Sheet2!$AL$18:$AT$18, " ", ""), 0))
    ),
    IF(
        ISNUMBER(MATCH(B48, Sheet2!$BE$3:$BE$13, 0)),
        IF(
            ISNUMBER(MATCH(INDEX(Sheet2!$BD$3:$BD$13, MATCH(B48, Sheet2!$BE$3:$BE$13, 0)), Sheet2!$BD$3:$BD$13, 0)),
            "True",
            "False"
        ),
        "False"
    ),
    "Bukan pasangan yang dicari"
)</f>
        <v>Bukan pasangan yang dicari</v>
      </c>
    </row>
    <row r="49" spans="1:12" x14ac:dyDescent="0.25">
      <c r="A49" s="15" t="s">
        <v>193</v>
      </c>
      <c r="B49" s="15" t="s">
        <v>11</v>
      </c>
      <c r="C49" s="15"/>
      <c r="D49" s="15"/>
      <c r="E49" s="15" t="s">
        <v>189</v>
      </c>
      <c r="F49" s="15" t="s">
        <v>194</v>
      </c>
      <c r="G49" s="15" t="str">
        <f>IFERROR(
    IF(
        ISNUMBER(MATCH(E49, Elements!$A$2:$A$200, 0)),
        IF(
            INDEX(Elements!$C$2:$C$200, MATCH(E49, Elements!$A$2:$A$200, 0)) &lt;&gt; "",
            INDEX(Elements!$B$2:$B$200, MATCH(E49, Elements!$A$2:$A$200, 0)),
            "kosong"
        ),
        "tidak ditemukan"
    ),
    "ID tidak ditemukan"
)</f>
        <v>ApplicationService</v>
      </c>
      <c r="H49" s="15" t="str">
        <f>IFERROR(
    IF(
        ISNUMBER(MATCH(E49, Elements!$A$2:$A$200, 0)),
        IF(
            INDEX(Elements!$C$2:$C$200, MATCH(E49, Elements!$A$2:$A$200, 0)) &lt;&gt; "",
            INDEX(Elements!$C$2:$C$200, MATCH(E49, Elements!$A$2:$A$200, 0)),
            "kosong"
        ),
        "tidak ditemukan"
    ),
    "ID tidak ditemukan"
)</f>
        <v>Mendapatkan Data Ajuan</v>
      </c>
      <c r="I49" s="15" t="str">
        <f>IFERROR(
    IF(
        ISNUMBER(MATCH(F49, Elements!$A$2:$A$200, 0)),
        IF(
            INDEX(Elements!$C$2:$C$200, MATCH(F49, Elements!$A$2:$A$200, 0)) &lt;&gt; "",
            INDEX(Elements!$B$2:$B$200, MATCH(F49, Elements!$A$2:$A$200, 0)),
            "kosong"
        ),
        "tidak ditemukan"
    ),
    "ID tidak ditemukan"
)</f>
        <v>ApplicationProcess</v>
      </c>
      <c r="J49" s="15" t="str">
        <f>IFERROR(
    IF(
        ISNUMBER(MATCH(F49, Elements!$A$2:$A$200, 0)),
        IF(
            INDEX(Elements!$C$2:$C$200, MATCH(F49, Elements!$A$2:$A$200, 0)) &lt;&gt; "",
            INDEX(Elements!$C$2:$C$200, MATCH(F49, Elements!$A$2:$A$200, 0)),
            "kosong"
        ),
        "tidak ditemukan"
    ),
    "ID tidak ditemukan"
)</f>
        <v>Mendapat Verifikasi Extend Peminjaman Buku</v>
      </c>
      <c r="K49" s="15" t="str" cm="1">
        <f t="array" ref="K49">IF(
    AND(
        ISNUMBER(MATCH(SUBSTITUTE(G49, " ", ""), SUBSTITUTE(Sheet2!$AK$5:$AK$13, " ", ""), 0)),
        ISNUMBER(MATCH(SUBSTITUTE(I49, " ", ""), SUBSTITUTE(Sheet2!$AL$4:$BB$4, " ", ""), 0))
    ),
    IF(
        ISNUMBER(MATCH(B49, Sheet2!$BE$3:$BE$13, 0)),
        IF(
            ISNUMBER(MATCH(INDEX(Sheet2!$BD$3:$BD$13, MATCH(B49, Sheet2!$BE$3:$BE$13, 0)), Sheet2!$BD$3:$BD$13, 0)),
            "True",
            "False"
        ),
        "False"
    ),
    "Bukan pasangan yang dicari"
)</f>
        <v>Bukan pasangan yang dicari</v>
      </c>
      <c r="L49" s="15" t="str" cm="1">
        <f t="array" ref="L49">IF(
    AND(
        ISNUMBER(MATCH(SUBSTITUTE(G49, " ", ""), SUBSTITUTE(Sheet2!$AK$19:$AK$35, " ", ""), 0)),
        ISNUMBER(MATCH(SUBSTITUTE(I49, " ", ""), SUBSTITUTE(Sheet2!$AL$18:$AT$18, " ", ""), 0))
    ),
    IF(
        ISNUMBER(MATCH(B49, Sheet2!$BE$3:$BE$13, 0)),
        IF(
            ISNUMBER(MATCH(INDEX(Sheet2!$BD$3:$BD$13, MATCH(B49, Sheet2!$BE$3:$BE$13, 0)), Sheet2!$BD$3:$BD$13, 0)),
            "True",
            "False"
        ),
        "False"
    ),
    "Bukan pasangan yang dicari"
)</f>
        <v>Bukan pasangan yang dicari</v>
      </c>
    </row>
    <row r="50" spans="1:12" x14ac:dyDescent="0.25">
      <c r="A50" s="15" t="s">
        <v>195</v>
      </c>
      <c r="B50" s="15" t="s">
        <v>11</v>
      </c>
      <c r="C50" s="15"/>
      <c r="D50" s="15"/>
      <c r="E50" s="15" t="s">
        <v>187</v>
      </c>
      <c r="F50" s="15" t="s">
        <v>194</v>
      </c>
      <c r="G50" s="15" t="str">
        <f>IFERROR(
    IF(
        ISNUMBER(MATCH(E50, Elements!$A$2:$A$200, 0)),
        IF(
            INDEX(Elements!$C$2:$C$200, MATCH(E50, Elements!$A$2:$A$200, 0)) &lt;&gt; "",
            INDEX(Elements!$B$2:$B$200, MATCH(E50, Elements!$A$2:$A$200, 0)),
            "kosong"
        ),
        "tidak ditemukan"
    ),
    "ID tidak ditemukan"
)</f>
        <v>ApplicationService</v>
      </c>
      <c r="H50" s="15" t="str">
        <f>IFERROR(
    IF(
        ISNUMBER(MATCH(E50, Elements!$A$2:$A$200, 0)),
        IF(
            INDEX(Elements!$C$2:$C$200, MATCH(E50, Elements!$A$2:$A$200, 0)) &lt;&gt; "",
            INDEX(Elements!$C$2:$C$200, MATCH(E50, Elements!$A$2:$A$200, 0)),
            "kosong"
        ),
        "tidak ditemukan"
    ),
    "ID tidak ditemukan"
)</f>
        <v>Memberi Finalisasi Verifikasi</v>
      </c>
      <c r="I50" s="15" t="str">
        <f>IFERROR(
    IF(
        ISNUMBER(MATCH(F50, Elements!$A$2:$A$200, 0)),
        IF(
            INDEX(Elements!$C$2:$C$200, MATCH(F50, Elements!$A$2:$A$200, 0)) &lt;&gt; "",
            INDEX(Elements!$B$2:$B$200, MATCH(F50, Elements!$A$2:$A$200, 0)),
            "kosong"
        ),
        "tidak ditemukan"
    ),
    "ID tidak ditemukan"
)</f>
        <v>ApplicationProcess</v>
      </c>
      <c r="J50" s="15" t="str">
        <f>IFERROR(
    IF(
        ISNUMBER(MATCH(F50, Elements!$A$2:$A$200, 0)),
        IF(
            INDEX(Elements!$C$2:$C$200, MATCH(F50, Elements!$A$2:$A$200, 0)) &lt;&gt; "",
            INDEX(Elements!$C$2:$C$200, MATCH(F50, Elements!$A$2:$A$200, 0)),
            "kosong"
        ),
        "tidak ditemukan"
    ),
    "ID tidak ditemukan"
)</f>
        <v>Mendapat Verifikasi Extend Peminjaman Buku</v>
      </c>
      <c r="K50" s="15" t="str" cm="1">
        <f t="array" ref="K50">IF(
    AND(
        ISNUMBER(MATCH(SUBSTITUTE(G50, " ", ""), SUBSTITUTE(Sheet2!$AK$5:$AK$13, " ", ""), 0)),
        ISNUMBER(MATCH(SUBSTITUTE(I50, " ", ""), SUBSTITUTE(Sheet2!$AL$4:$BB$4, " ", ""), 0))
    ),
    IF(
        ISNUMBER(MATCH(B50, Sheet2!$BE$3:$BE$13, 0)),
        IF(
            ISNUMBER(MATCH(INDEX(Sheet2!$BD$3:$BD$13, MATCH(B50, Sheet2!$BE$3:$BE$13, 0)), Sheet2!$BD$3:$BD$13, 0)),
            "True",
            "False"
        ),
        "False"
    ),
    "Bukan pasangan yang dicari"
)</f>
        <v>Bukan pasangan yang dicari</v>
      </c>
      <c r="L50" s="15" t="str" cm="1">
        <f t="array" ref="L50">IF(
    AND(
        ISNUMBER(MATCH(SUBSTITUTE(G50, " ", ""), SUBSTITUTE(Sheet2!$AK$19:$AK$35, " ", ""), 0)),
        ISNUMBER(MATCH(SUBSTITUTE(I50, " ", ""), SUBSTITUTE(Sheet2!$AL$18:$AT$18, " ", ""), 0))
    ),
    IF(
        ISNUMBER(MATCH(B50, Sheet2!$BE$3:$BE$13, 0)),
        IF(
            ISNUMBER(MATCH(INDEX(Sheet2!$BD$3:$BD$13, MATCH(B50, Sheet2!$BE$3:$BE$13, 0)), Sheet2!$BD$3:$BD$13, 0)),
            "True",
            "False"
        ),
        "False"
    ),
    "Bukan pasangan yang dicari"
)</f>
        <v>Bukan pasangan yang dicari</v>
      </c>
    </row>
    <row r="51" spans="1:12" x14ac:dyDescent="0.25">
      <c r="A51" s="15" t="s">
        <v>196</v>
      </c>
      <c r="B51" s="15" t="s">
        <v>11</v>
      </c>
      <c r="C51" s="15"/>
      <c r="D51" s="15"/>
      <c r="E51" s="15" t="s">
        <v>191</v>
      </c>
      <c r="F51" s="15" t="s">
        <v>197</v>
      </c>
      <c r="G51" s="15" t="str">
        <f>IFERROR(
    IF(
        ISNUMBER(MATCH(E51, Elements!$A$2:$A$200, 0)),
        IF(
            INDEX(Elements!$C$2:$C$200, MATCH(E51, Elements!$A$2:$A$200, 0)) &lt;&gt; "",
            INDEX(Elements!$B$2:$B$200, MATCH(E51, Elements!$A$2:$A$200, 0)),
            "kosong"
        ),
        "tidak ditemukan"
    ),
    "ID tidak ditemukan"
)</f>
        <v>TechnologyService</v>
      </c>
      <c r="H51" s="15" t="str">
        <f>IFERROR(
    IF(
        ISNUMBER(MATCH(E51, Elements!$A$2:$A$200, 0)),
        IF(
            INDEX(Elements!$C$2:$C$200, MATCH(E51, Elements!$A$2:$A$200, 0)) &lt;&gt; "",
            INDEX(Elements!$C$2:$C$200, MATCH(E51, Elements!$A$2:$A$200, 0)),
            "kosong"
        ),
        "tidak ditemukan"
    ),
    "ID tidak ditemukan"
)</f>
        <v>Menambahkan Data</v>
      </c>
      <c r="I51" s="15" t="str">
        <f>IFERROR(
    IF(
        ISNUMBER(MATCH(F51, Elements!$A$2:$A$200, 0)),
        IF(
            INDEX(Elements!$C$2:$C$200, MATCH(F51, Elements!$A$2:$A$200, 0)) &lt;&gt; "",
            INDEX(Elements!$B$2:$B$200, MATCH(F51, Elements!$A$2:$A$200, 0)),
            "kosong"
        ),
        "tidak ditemukan"
    ),
    "ID tidak ditemukan"
)</f>
        <v>TechnologyProcess</v>
      </c>
      <c r="J51" s="15" t="str">
        <f>IFERROR(
    IF(
        ISNUMBER(MATCH(F51, Elements!$A$2:$A$200, 0)),
        IF(
            INDEX(Elements!$C$2:$C$200, MATCH(F51, Elements!$A$2:$A$200, 0)) &lt;&gt; "",
            INDEX(Elements!$C$2:$C$200, MATCH(F51, Elements!$A$2:$A$200, 0)),
            "kosong"
        ),
        "tidak ditemukan"
    ),
    "ID tidak ditemukan"
)</f>
        <v>Penambahan Remote Data</v>
      </c>
      <c r="K51" s="15" t="str" cm="1">
        <f t="array" ref="K51">IF(
    AND(
        ISNUMBER(MATCH(SUBSTITUTE(G51, " ", ""), SUBSTITUTE(Sheet2!$AK$5:$AK$13, " ", ""), 0)),
        ISNUMBER(MATCH(SUBSTITUTE(I51, " ", ""), SUBSTITUTE(Sheet2!$AL$4:$BB$4, " ", ""), 0))
    ),
    IF(
        ISNUMBER(MATCH(B51, Sheet2!$BE$3:$BE$13, 0)),
        IF(
            ISNUMBER(MATCH(INDEX(Sheet2!$BD$3:$BD$13, MATCH(B51, Sheet2!$BE$3:$BE$13, 0)), Sheet2!$BD$3:$BD$13, 0)),
            "True",
            "False"
        ),
        "False"
    ),
    "Bukan pasangan yang dicari"
)</f>
        <v>Bukan pasangan yang dicari</v>
      </c>
      <c r="L51" s="15" t="str" cm="1">
        <f t="array" ref="L51">IF(
    AND(
        ISNUMBER(MATCH(SUBSTITUTE(G51, " ", ""), SUBSTITUTE(Sheet2!$AK$19:$AK$35, " ", ""), 0)),
        ISNUMBER(MATCH(SUBSTITUTE(I51, " ", ""), SUBSTITUTE(Sheet2!$AL$18:$AT$18, " ", ""), 0))
    ),
    IF(
        ISNUMBER(MATCH(B51, Sheet2!$BE$3:$BE$13, 0)),
        IF(
            ISNUMBER(MATCH(INDEX(Sheet2!$BD$3:$BD$13, MATCH(B51, Sheet2!$BE$3:$BE$13, 0)), Sheet2!$BD$3:$BD$13, 0)),
            "True",
            "False"
        ),
        "False"
    ),
    "Bukan pasangan yang dicari"
)</f>
        <v>Bukan pasangan yang dicari</v>
      </c>
    </row>
    <row r="52" spans="1:12" x14ac:dyDescent="0.25">
      <c r="A52" s="15" t="s">
        <v>198</v>
      </c>
      <c r="B52" s="15" t="s">
        <v>13</v>
      </c>
      <c r="C52" s="15"/>
      <c r="D52" s="15"/>
      <c r="E52" s="15" t="s">
        <v>115</v>
      </c>
      <c r="F52" s="15" t="s">
        <v>117</v>
      </c>
      <c r="G52" s="15" t="str">
        <f>IFERROR(
    IF(
        ISNUMBER(MATCH(E52, Elements!$A$2:$A$200, 0)),
        IF(
            INDEX(Elements!$C$2:$C$200, MATCH(E52, Elements!$A$2:$A$200, 0)) &lt;&gt; "",
            INDEX(Elements!$B$2:$B$200, MATCH(E52, Elements!$A$2:$A$200, 0)),
            "kosong"
        ),
        "tidak ditemukan"
    ),
    "ID tidak ditemukan"
)</f>
        <v>BusinessFunction</v>
      </c>
      <c r="H52" s="15" t="str">
        <f>IFERROR(
    IF(
        ISNUMBER(MATCH(E52, Elements!$A$2:$A$200, 0)),
        IF(
            INDEX(Elements!$C$2:$C$200, MATCH(E52, Elements!$A$2:$A$200, 0)) &lt;&gt; "",
            INDEX(Elements!$C$2:$C$200, MATCH(E52, Elements!$A$2:$A$200, 0)),
            "kosong"
        ),
        "tidak ditemukan"
    ),
    "ID tidak ditemukan"
)</f>
        <v>Pengajuan Extend Peminjaman</v>
      </c>
      <c r="I52" s="15" t="str">
        <f>IFERROR(
    IF(
        ISNUMBER(MATCH(F52, Elements!$A$2:$A$200, 0)),
        IF(
            INDEX(Elements!$C$2:$C$200, MATCH(F52, Elements!$A$2:$A$200, 0)) &lt;&gt; "",
            INDEX(Elements!$B$2:$B$200, MATCH(F52, Elements!$A$2:$A$200, 0)),
            "kosong"
        ),
        "tidak ditemukan"
    ),
    "ID tidak ditemukan"
)</f>
        <v>BusinessFunction</v>
      </c>
      <c r="J52" s="15" t="str">
        <f>IFERROR(
    IF(
        ISNUMBER(MATCH(F52, Elements!$A$2:$A$200, 0)),
        IF(
            INDEX(Elements!$C$2:$C$200, MATCH(F52, Elements!$A$2:$A$200, 0)) &lt;&gt; "",
            INDEX(Elements!$C$2:$C$200, MATCH(F52, Elements!$A$2:$A$200, 0)),
            "kosong"
        ),
        "tidak ditemukan"
    ),
    "ID tidak ditemukan"
)</f>
        <v>Verifikasi Extend Peminjaman</v>
      </c>
      <c r="K52" s="15" t="str" cm="1">
        <f t="array" ref="K52">IF(
    AND(
        ISNUMBER(MATCH(SUBSTITUTE(G52, " ", ""), SUBSTITUTE(Sheet2!$AK$5:$AK$13, " ", ""), 0)),
        ISNUMBER(MATCH(SUBSTITUTE(I52, " ", ""), SUBSTITUTE(Sheet2!$AL$4:$BB$4, " ", ""), 0))
    ),
    IF(
        ISNUMBER(MATCH(B52, Sheet2!$BE$3:$BE$13, 0)),
        IF(
            ISNUMBER(MATCH(INDEX(Sheet2!$BD$3:$BD$13, MATCH(B52, Sheet2!$BE$3:$BE$13, 0)), Sheet2!$BD$3:$BD$13, 0)),
            "True",
            "False"
        ),
        "False"
    ),
    "Bukan pasangan yang dicari"
)</f>
        <v>Bukan pasangan yang dicari</v>
      </c>
      <c r="L52" s="15" t="str" cm="1">
        <f t="array" ref="L52">IF(
    AND(
        ISNUMBER(MATCH(SUBSTITUTE(G52, " ", ""), SUBSTITUTE(Sheet2!$AK$19:$AK$35, " ", ""), 0)),
        ISNUMBER(MATCH(SUBSTITUTE(I52, " ", ""), SUBSTITUTE(Sheet2!$AL$18:$AT$18, " ", ""), 0))
    ),
    IF(
        ISNUMBER(MATCH(B52, Sheet2!$BE$3:$BE$13, 0)),
        IF(
            ISNUMBER(MATCH(INDEX(Sheet2!$BD$3:$BD$13, MATCH(B52, Sheet2!$BE$3:$BE$13, 0)), Sheet2!$BD$3:$BD$13, 0)),
            "True",
            "False"
        ),
        "False"
    ),
    "Bukan pasangan yang dicari"
)</f>
        <v>Bukan pasangan yang dicari</v>
      </c>
    </row>
    <row r="53" spans="1:12" x14ac:dyDescent="0.25">
      <c r="A53" s="15" t="s">
        <v>199</v>
      </c>
      <c r="B53" s="15" t="s">
        <v>13</v>
      </c>
      <c r="C53" s="15"/>
      <c r="D53" s="15"/>
      <c r="E53" s="15" t="s">
        <v>200</v>
      </c>
      <c r="F53" s="15" t="s">
        <v>194</v>
      </c>
      <c r="G53" s="15" t="str">
        <f>IFERROR(
    IF(
        ISNUMBER(MATCH(E53, Elements!$A$2:$A$200, 0)),
        IF(
            INDEX(Elements!$C$2:$C$200, MATCH(E53, Elements!$A$2:$A$200, 0)) &lt;&gt; "",
            INDEX(Elements!$B$2:$B$200, MATCH(E53, Elements!$A$2:$A$200, 0)),
            "kosong"
        ),
        "tidak ditemukan"
    ),
    "ID tidak ditemukan"
)</f>
        <v>ApplicationEvent</v>
      </c>
      <c r="H53" s="15" t="str">
        <f>IFERROR(
    IF(
        ISNUMBER(MATCH(E53, Elements!$A$2:$A$200, 0)),
        IF(
            INDEX(Elements!$C$2:$C$200, MATCH(E53, Elements!$A$2:$A$200, 0)) &lt;&gt; "",
            INDEX(Elements!$C$2:$C$200, MATCH(E53, Elements!$A$2:$A$200, 0)),
            "kosong"
        ),
        "tidak ditemukan"
    ),
    "ID tidak ditemukan"
)</f>
        <v>Permintaan Pengajuan Extend Peminjaman Buku</v>
      </c>
      <c r="I53" s="15" t="str">
        <f>IFERROR(
    IF(
        ISNUMBER(MATCH(F53, Elements!$A$2:$A$200, 0)),
        IF(
            INDEX(Elements!$C$2:$C$200, MATCH(F53, Elements!$A$2:$A$200, 0)) &lt;&gt; "",
            INDEX(Elements!$B$2:$B$200, MATCH(F53, Elements!$A$2:$A$200, 0)),
            "kosong"
        ),
        "tidak ditemukan"
    ),
    "ID tidak ditemukan"
)</f>
        <v>ApplicationProcess</v>
      </c>
      <c r="J53" s="15" t="str">
        <f>IFERROR(
    IF(
        ISNUMBER(MATCH(F53, Elements!$A$2:$A$200, 0)),
        IF(
            INDEX(Elements!$C$2:$C$200, MATCH(F53, Elements!$A$2:$A$200, 0)) &lt;&gt; "",
            INDEX(Elements!$C$2:$C$200, MATCH(F53, Elements!$A$2:$A$200, 0)),
            "kosong"
        ),
        "tidak ditemukan"
    ),
    "ID tidak ditemukan"
)</f>
        <v>Mendapat Verifikasi Extend Peminjaman Buku</v>
      </c>
      <c r="K53" s="15" t="str" cm="1">
        <f t="array" ref="K53">IF(
    AND(
        ISNUMBER(MATCH(SUBSTITUTE(G53, " ", ""), SUBSTITUTE(Sheet2!$AK$5:$AK$13, " ", ""), 0)),
        ISNUMBER(MATCH(SUBSTITUTE(I53, " ", ""), SUBSTITUTE(Sheet2!$AL$4:$BB$4, " ", ""), 0))
    ),
    IF(
        ISNUMBER(MATCH(B53, Sheet2!$BE$3:$BE$13, 0)),
        IF(
            ISNUMBER(MATCH(INDEX(Sheet2!$BD$3:$BD$13, MATCH(B53, Sheet2!$BE$3:$BE$13, 0)), Sheet2!$BD$3:$BD$13, 0)),
            "True",
            "False"
        ),
        "False"
    ),
    "Bukan pasangan yang dicari"
)</f>
        <v>Bukan pasangan yang dicari</v>
      </c>
      <c r="L53" s="15" t="str" cm="1">
        <f t="array" ref="L53">IF(
    AND(
        ISNUMBER(MATCH(SUBSTITUTE(G53, " ", ""), SUBSTITUTE(Sheet2!$AK$19:$AK$35, " ", ""), 0)),
        ISNUMBER(MATCH(SUBSTITUTE(I53, " ", ""), SUBSTITUTE(Sheet2!$AL$18:$AT$18, " ", ""), 0))
    ),
    IF(
        ISNUMBER(MATCH(B53, Sheet2!$BE$3:$BE$13, 0)),
        IF(
            ISNUMBER(MATCH(INDEX(Sheet2!$BD$3:$BD$13, MATCH(B53, Sheet2!$BE$3:$BE$13, 0)), Sheet2!$BD$3:$BD$13, 0)),
            "True",
            "False"
        ),
        "False"
    ),
    "Bukan pasangan yang dicari"
)</f>
        <v>Bukan pasangan yang dicari</v>
      </c>
    </row>
    <row r="54" spans="1:12" x14ac:dyDescent="0.25">
      <c r="A54" s="15" t="s">
        <v>201</v>
      </c>
      <c r="B54" s="15" t="s">
        <v>13</v>
      </c>
      <c r="C54" s="15"/>
      <c r="D54" s="15"/>
      <c r="E54" s="15" t="s">
        <v>202</v>
      </c>
      <c r="F54" s="15" t="s">
        <v>197</v>
      </c>
      <c r="G54" s="15" t="str">
        <f>IFERROR(
    IF(
        ISNUMBER(MATCH(E54, Elements!$A$2:$A$200, 0)),
        IF(
            INDEX(Elements!$C$2:$C$200, MATCH(E54, Elements!$A$2:$A$200, 0)) &lt;&gt; "",
            INDEX(Elements!$B$2:$B$200, MATCH(E54, Elements!$A$2:$A$200, 0)),
            "kosong"
        ),
        "tidak ditemukan"
    ),
    "ID tidak ditemukan"
)</f>
        <v>TechnologyEvent</v>
      </c>
      <c r="H54" s="15" t="str">
        <f>IFERROR(
    IF(
        ISNUMBER(MATCH(E54, Elements!$A$2:$A$200, 0)),
        IF(
            INDEX(Elements!$C$2:$C$200, MATCH(E54, Elements!$A$2:$A$200, 0)) &lt;&gt; "",
            INDEX(Elements!$C$2:$C$200, MATCH(E54, Elements!$A$2:$A$200, 0)),
            "kosong"
        ),
        "tidak ditemukan"
    ),
    "ID tidak ditemukan"
)</f>
        <v>Menambah Data Ajuan Extend Peminjaman Buku</v>
      </c>
      <c r="I54" s="15" t="str">
        <f>IFERROR(
    IF(
        ISNUMBER(MATCH(F54, Elements!$A$2:$A$200, 0)),
        IF(
            INDEX(Elements!$C$2:$C$200, MATCH(F54, Elements!$A$2:$A$200, 0)) &lt;&gt; "",
            INDEX(Elements!$B$2:$B$200, MATCH(F54, Elements!$A$2:$A$200, 0)),
            "kosong"
        ),
        "tidak ditemukan"
    ),
    "ID tidak ditemukan"
)</f>
        <v>TechnologyProcess</v>
      </c>
      <c r="J54" s="15" t="str">
        <f>IFERROR(
    IF(
        ISNUMBER(MATCH(F54, Elements!$A$2:$A$200, 0)),
        IF(
            INDEX(Elements!$C$2:$C$200, MATCH(F54, Elements!$A$2:$A$200, 0)) &lt;&gt; "",
            INDEX(Elements!$C$2:$C$200, MATCH(F54, Elements!$A$2:$A$200, 0)),
            "kosong"
        ),
        "tidak ditemukan"
    ),
    "ID tidak ditemukan"
)</f>
        <v>Penambahan Remote Data</v>
      </c>
      <c r="K54" s="15" t="str" cm="1">
        <f t="array" ref="K54">IF(
    AND(
        ISNUMBER(MATCH(SUBSTITUTE(G54, " ", ""), SUBSTITUTE(Sheet2!$AK$5:$AK$13, " ", ""), 0)),
        ISNUMBER(MATCH(SUBSTITUTE(I54, " ", ""), SUBSTITUTE(Sheet2!$AL$4:$BB$4, " ", ""), 0))
    ),
    IF(
        ISNUMBER(MATCH(B54, Sheet2!$BE$3:$BE$13, 0)),
        IF(
            ISNUMBER(MATCH(INDEX(Sheet2!$BD$3:$BD$13, MATCH(B54, Sheet2!$BE$3:$BE$13, 0)), Sheet2!$BD$3:$BD$13, 0)),
            "True",
            "False"
        ),
        "False"
    ),
    "Bukan pasangan yang dicari"
)</f>
        <v>Bukan pasangan yang dicari</v>
      </c>
      <c r="L54" s="15" t="str" cm="1">
        <f t="array" ref="L54">IF(
    AND(
        ISNUMBER(MATCH(SUBSTITUTE(G54, " ", ""), SUBSTITUTE(Sheet2!$AK$19:$AK$35, " ", ""), 0)),
        ISNUMBER(MATCH(SUBSTITUTE(I54, " ", ""), SUBSTITUTE(Sheet2!$AL$18:$AT$18, " ", ""), 0))
    ),
    IF(
        ISNUMBER(MATCH(B54, Sheet2!$BE$3:$BE$13, 0)),
        IF(
            ISNUMBER(MATCH(INDEX(Sheet2!$BD$3:$BD$13, MATCH(B54, Sheet2!$BE$3:$BE$13, 0)), Sheet2!$BD$3:$BD$13, 0)),
            "True",
            "False"
        ),
        "False"
    ),
    "Bukan pasangan yang dicari"
)</f>
        <v>Bukan pasangan yang dicari</v>
      </c>
    </row>
    <row r="55" spans="1:12" s="45" customFormat="1" x14ac:dyDescent="0.25"/>
    <row r="56" spans="1:12" x14ac:dyDescent="0.25">
      <c r="E56"/>
      <c r="F56"/>
    </row>
    <row r="57" spans="1:12" x14ac:dyDescent="0.25">
      <c r="E57"/>
      <c r="F57"/>
    </row>
    <row r="58" spans="1:12" x14ac:dyDescent="0.25">
      <c r="E58"/>
      <c r="F58"/>
    </row>
    <row r="59" spans="1:12" x14ac:dyDescent="0.25">
      <c r="E59"/>
      <c r="F59"/>
    </row>
    <row r="60" spans="1:12" x14ac:dyDescent="0.25">
      <c r="E60"/>
      <c r="F60"/>
    </row>
    <row r="61" spans="1:12" x14ac:dyDescent="0.25">
      <c r="E61"/>
      <c r="F61"/>
    </row>
    <row r="62" spans="1:12" x14ac:dyDescent="0.25">
      <c r="E62"/>
      <c r="F62"/>
    </row>
    <row r="63" spans="1:12" x14ac:dyDescent="0.25">
      <c r="E63"/>
      <c r="F63"/>
    </row>
    <row r="64" spans="1:12" x14ac:dyDescent="0.25">
      <c r="E64"/>
      <c r="F64"/>
    </row>
    <row r="65" spans="5:6" x14ac:dyDescent="0.25">
      <c r="E65"/>
      <c r="F65"/>
    </row>
    <row r="66" spans="5:6" x14ac:dyDescent="0.25">
      <c r="E66"/>
      <c r="F66"/>
    </row>
    <row r="67" spans="5:6" x14ac:dyDescent="0.25">
      <c r="E67"/>
      <c r="F67"/>
    </row>
    <row r="68" spans="5:6" x14ac:dyDescent="0.25">
      <c r="E68"/>
      <c r="F68"/>
    </row>
    <row r="69" spans="5:6" x14ac:dyDescent="0.25">
      <c r="E69"/>
      <c r="F69"/>
    </row>
    <row r="70" spans="5:6" x14ac:dyDescent="0.25">
      <c r="E70"/>
      <c r="F70"/>
    </row>
    <row r="71" spans="5:6" x14ac:dyDescent="0.25">
      <c r="E71"/>
      <c r="F71"/>
    </row>
    <row r="72" spans="5:6" x14ac:dyDescent="0.25">
      <c r="E72"/>
      <c r="F72"/>
    </row>
    <row r="73" spans="5:6" x14ac:dyDescent="0.25">
      <c r="E73"/>
      <c r="F73"/>
    </row>
    <row r="74" spans="5:6" x14ac:dyDescent="0.25">
      <c r="E74"/>
      <c r="F74"/>
    </row>
    <row r="75" spans="5:6" x14ac:dyDescent="0.25">
      <c r="E75"/>
      <c r="F75"/>
    </row>
    <row r="76" spans="5:6" x14ac:dyDescent="0.25">
      <c r="E76"/>
      <c r="F76"/>
    </row>
    <row r="77" spans="5:6" x14ac:dyDescent="0.25">
      <c r="E77"/>
      <c r="F77"/>
    </row>
    <row r="78" spans="5:6" x14ac:dyDescent="0.25">
      <c r="E78"/>
      <c r="F78"/>
    </row>
    <row r="79" spans="5:6" x14ac:dyDescent="0.25">
      <c r="E79"/>
      <c r="F79"/>
    </row>
    <row r="80" spans="5:6" x14ac:dyDescent="0.25">
      <c r="E80"/>
      <c r="F80"/>
    </row>
    <row r="81" spans="5:6" x14ac:dyDescent="0.25">
      <c r="E81"/>
      <c r="F81"/>
    </row>
    <row r="82" spans="5:6" x14ac:dyDescent="0.25">
      <c r="E82"/>
      <c r="F82"/>
    </row>
    <row r="83" spans="5:6" x14ac:dyDescent="0.25">
      <c r="E83"/>
      <c r="F83"/>
    </row>
    <row r="84" spans="5:6" x14ac:dyDescent="0.25">
      <c r="E84"/>
      <c r="F84"/>
    </row>
    <row r="85" spans="5:6" x14ac:dyDescent="0.25">
      <c r="E85"/>
      <c r="F85"/>
    </row>
    <row r="86" spans="5:6" x14ac:dyDescent="0.25">
      <c r="E86"/>
      <c r="F86"/>
    </row>
    <row r="87" spans="5:6" x14ac:dyDescent="0.25">
      <c r="E87"/>
      <c r="F87"/>
    </row>
    <row r="88" spans="5:6" x14ac:dyDescent="0.25">
      <c r="E88"/>
      <c r="F88"/>
    </row>
    <row r="89" spans="5:6" x14ac:dyDescent="0.25">
      <c r="E89"/>
      <c r="F89"/>
    </row>
    <row r="90" spans="5:6" x14ac:dyDescent="0.25">
      <c r="E90"/>
      <c r="F90"/>
    </row>
    <row r="91" spans="5:6" x14ac:dyDescent="0.25">
      <c r="E91"/>
      <c r="F91"/>
    </row>
    <row r="92" spans="5:6" x14ac:dyDescent="0.25">
      <c r="E92"/>
      <c r="F92"/>
    </row>
    <row r="93" spans="5:6" x14ac:dyDescent="0.25">
      <c r="E93"/>
      <c r="F93"/>
    </row>
    <row r="94" spans="5:6" x14ac:dyDescent="0.25">
      <c r="E94"/>
      <c r="F94"/>
    </row>
    <row r="95" spans="5:6" x14ac:dyDescent="0.25">
      <c r="E95"/>
      <c r="F95"/>
    </row>
    <row r="96" spans="5:6" x14ac:dyDescent="0.25">
      <c r="E96"/>
      <c r="F96"/>
    </row>
    <row r="97" spans="5:6" x14ac:dyDescent="0.25">
      <c r="E97"/>
      <c r="F97"/>
    </row>
    <row r="98" spans="5:6" x14ac:dyDescent="0.25">
      <c r="E98"/>
      <c r="F98"/>
    </row>
    <row r="99" spans="5:6" x14ac:dyDescent="0.25">
      <c r="E99"/>
      <c r="F99"/>
    </row>
    <row r="100" spans="5:6" x14ac:dyDescent="0.25">
      <c r="E100"/>
      <c r="F100"/>
    </row>
  </sheetData>
  <autoFilter ref="A1:L100" xr:uid="{00000000-0001-0000-0100-000000000000}">
    <sortState xmlns:xlrd2="http://schemas.microsoft.com/office/spreadsheetml/2017/richdata2" ref="A2:L59">
      <sortCondition ref="G1:G59"/>
    </sortState>
  </autoFilter>
  <conditionalFormatting sqref="K1:K1048576">
    <cfRule type="containsText" dxfId="1" priority="9" operator="containsText" text="True">
      <formula>NOT(ISERROR(SEARCH("True",K1)))</formula>
    </cfRule>
  </conditionalFormatting>
  <conditionalFormatting sqref="L1:L1048576">
    <cfRule type="containsText" dxfId="0" priority="10" operator="containsText" text="True">
      <formula>NOT(ISERROR(SEARCH("True",L1)))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ED030034-B96D-41C1-A970-70E937F9C384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4" id="{52FB3F4F-1C00-4D18-BFA1-52C75179A726}">
            <xm:f>AND(ISNUMBER(MATCH(SUBSTITUTE($G1, " ", ""), SUBSTITUTE(Sheet2!$AL$18:$AT$18,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G1:G1048576</xm:sqref>
        </x14:conditionalFormatting>
        <x14:conditionalFormatting xmlns:xm="http://schemas.microsoft.com/office/excel/2006/main">
          <x14:cfRule type="expression" priority="1" id="{65AB7123-06A7-45CE-B501-B59C630388B2}">
            <xm:f>AND(ISNUMBER(MATCH(SUBSTITUTE($I1, " ", ""), SUBSTITUTE(Sheet2!$AL$18:$AT$18, " ", ""), 0)), $G1)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2" id="{38B68413-E4B1-4056-ADD6-EEA61754BDF9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6"/>
  <sheetViews>
    <sheetView topLeftCell="AU1" workbookViewId="0">
      <selection activeCell="BD2" sqref="BD2:BE13"/>
    </sheetView>
  </sheetViews>
  <sheetFormatPr defaultColWidth="14.42578125" defaultRowHeight="15" x14ac:dyDescent="0.25"/>
  <cols>
    <col min="37" max="37" width="24.140625" bestFit="1" customWidth="1"/>
  </cols>
  <sheetData>
    <row r="1" spans="1:57" x14ac:dyDescent="0.25">
      <c r="C1" s="7"/>
    </row>
    <row r="2" spans="1:57" x14ac:dyDescent="0.25">
      <c r="B2" s="19" t="s">
        <v>28</v>
      </c>
      <c r="C2" s="36"/>
      <c r="D2" s="37"/>
      <c r="E2" s="28" t="s">
        <v>29</v>
      </c>
      <c r="F2" s="34"/>
      <c r="G2" s="34"/>
      <c r="H2" s="34"/>
      <c r="I2" s="34"/>
      <c r="J2" s="34"/>
      <c r="K2" s="34"/>
      <c r="L2" s="34"/>
      <c r="M2" s="35"/>
      <c r="AI2" s="19" t="s">
        <v>28</v>
      </c>
      <c r="AJ2" s="20"/>
      <c r="AK2" s="21"/>
      <c r="AL2" s="28" t="s">
        <v>30</v>
      </c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30"/>
      <c r="BD2" s="2" t="s">
        <v>31</v>
      </c>
      <c r="BE2" s="2" t="s">
        <v>32</v>
      </c>
    </row>
    <row r="3" spans="1:57" x14ac:dyDescent="0.25">
      <c r="B3" s="22"/>
      <c r="C3" s="38"/>
      <c r="D3" s="39"/>
      <c r="E3" s="8"/>
      <c r="F3" s="9"/>
      <c r="G3" s="9"/>
      <c r="H3" s="9"/>
      <c r="I3" s="9"/>
      <c r="J3" s="9"/>
      <c r="K3" s="9"/>
      <c r="L3" s="9"/>
      <c r="M3" s="10"/>
      <c r="AI3" s="22"/>
      <c r="AJ3" s="23"/>
      <c r="AK3" s="24"/>
      <c r="AL3" s="11" t="e" vm="1">
        <v>#VALUE!</v>
      </c>
      <c r="AM3" s="11" t="e" vm="2">
        <v>#VALUE!</v>
      </c>
      <c r="AN3" s="11" t="e" vm="3">
        <v>#VALUE!</v>
      </c>
      <c r="AO3" s="11" t="e" vm="4">
        <v>#VALUE!</v>
      </c>
      <c r="AP3" s="11" t="e" vm="5">
        <v>#VALUE!</v>
      </c>
      <c r="AQ3" s="11" t="e" vm="6">
        <v>#VALUE!</v>
      </c>
      <c r="AR3" s="11" t="e" vm="7">
        <v>#VALUE!</v>
      </c>
      <c r="AS3" s="11" t="e" vm="8">
        <v>#VALUE!</v>
      </c>
      <c r="AT3" s="11" t="e" vm="9">
        <v>#VALUE!</v>
      </c>
      <c r="AU3" s="11" t="e" vm="10">
        <v>#VALUE!</v>
      </c>
      <c r="AV3" s="11" t="e" vm="11">
        <v>#VALUE!</v>
      </c>
      <c r="AW3" s="11" t="e" vm="12">
        <v>#VALUE!</v>
      </c>
      <c r="AX3" s="11" t="e" vm="13">
        <v>#VALUE!</v>
      </c>
      <c r="AY3" s="11" t="e" vm="14">
        <v>#VALUE!</v>
      </c>
      <c r="AZ3" s="11" t="e" vm="15">
        <v>#VALUE!</v>
      </c>
      <c r="BA3" s="11" t="e" vm="16">
        <v>#VALUE!</v>
      </c>
      <c r="BB3" s="11" t="e" vm="17">
        <v>#VALUE!</v>
      </c>
      <c r="BD3" s="2" t="s">
        <v>33</v>
      </c>
      <c r="BE3" s="4" t="s">
        <v>4</v>
      </c>
    </row>
    <row r="4" spans="1:57" ht="30" x14ac:dyDescent="0.25">
      <c r="A4" s="7"/>
      <c r="B4" s="40"/>
      <c r="C4" s="41"/>
      <c r="D4" s="42"/>
      <c r="E4" s="11" t="e" vm="18">
        <v>#VALUE!</v>
      </c>
      <c r="F4" s="11" t="e" vm="19">
        <v>#VALUE!</v>
      </c>
      <c r="G4" s="11" t="e" vm="20">
        <v>#VALUE!</v>
      </c>
      <c r="H4" s="11" t="e" vm="21">
        <v>#VALUE!</v>
      </c>
      <c r="I4" s="11" t="e" vm="19">
        <v>#VALUE!</v>
      </c>
      <c r="J4" s="11" t="e" vm="22">
        <v>#VALUE!</v>
      </c>
      <c r="K4" s="11" t="e" vm="23">
        <v>#VALUE!</v>
      </c>
      <c r="L4" s="11" t="e" vm="24">
        <v>#VALUE!</v>
      </c>
      <c r="M4" s="11" t="e" vm="25">
        <v>#VALUE!</v>
      </c>
      <c r="N4" s="7"/>
      <c r="AI4" s="25"/>
      <c r="AJ4" s="26"/>
      <c r="AK4" s="27"/>
      <c r="AL4" s="13" t="s">
        <v>20</v>
      </c>
      <c r="AM4" s="13" t="s">
        <v>19</v>
      </c>
      <c r="AN4" s="13" t="s">
        <v>34</v>
      </c>
      <c r="AO4" s="13" t="s">
        <v>35</v>
      </c>
      <c r="AP4" s="13" t="s">
        <v>36</v>
      </c>
      <c r="AQ4" s="13" t="s">
        <v>37</v>
      </c>
      <c r="AR4" s="13" t="s">
        <v>38</v>
      </c>
      <c r="AS4" s="13" t="s">
        <v>39</v>
      </c>
      <c r="AT4" s="13" t="s">
        <v>40</v>
      </c>
      <c r="AU4" s="13" t="s">
        <v>41</v>
      </c>
      <c r="AV4" s="13" t="s">
        <v>42</v>
      </c>
      <c r="AW4" s="13" t="s">
        <v>43</v>
      </c>
      <c r="AX4" s="13" t="s">
        <v>44</v>
      </c>
      <c r="AY4" s="13" t="s">
        <v>45</v>
      </c>
      <c r="AZ4" s="13" t="s">
        <v>46</v>
      </c>
      <c r="BA4" s="13" t="s">
        <v>47</v>
      </c>
      <c r="BB4" s="13" t="s">
        <v>48</v>
      </c>
      <c r="BD4" s="2" t="s">
        <v>49</v>
      </c>
      <c r="BE4" s="5" t="s">
        <v>8</v>
      </c>
    </row>
    <row r="5" spans="1:57" x14ac:dyDescent="0.25">
      <c r="B5" s="31" t="s">
        <v>29</v>
      </c>
      <c r="C5" s="11" t="e" vm="18">
        <v>#VALUE!</v>
      </c>
      <c r="D5" s="12" t="s">
        <v>50</v>
      </c>
      <c r="E5" s="11" t="s">
        <v>51</v>
      </c>
      <c r="F5" s="11" t="s">
        <v>52</v>
      </c>
      <c r="G5" s="11" t="s">
        <v>53</v>
      </c>
      <c r="H5" s="11" t="s">
        <v>54</v>
      </c>
      <c r="I5" s="11" t="s">
        <v>54</v>
      </c>
      <c r="J5" s="11" t="s">
        <v>54</v>
      </c>
      <c r="K5" s="11" t="s">
        <v>54</v>
      </c>
      <c r="L5" s="11" t="s">
        <v>54</v>
      </c>
      <c r="M5" s="11" t="s">
        <v>55</v>
      </c>
      <c r="AI5" s="31" t="s">
        <v>29</v>
      </c>
      <c r="AJ5" s="11" t="e" vm="26">
        <v>#VALUE!</v>
      </c>
      <c r="AK5" s="12" t="s">
        <v>50</v>
      </c>
      <c r="AL5" s="11" t="s">
        <v>52</v>
      </c>
      <c r="AM5" s="11" t="s">
        <v>52</v>
      </c>
      <c r="AN5" s="11" t="s">
        <v>52</v>
      </c>
      <c r="AO5" s="11" t="s">
        <v>52</v>
      </c>
      <c r="AP5" s="11" t="s">
        <v>52</v>
      </c>
      <c r="AQ5" s="11" t="s">
        <v>52</v>
      </c>
      <c r="AR5" s="11" t="s">
        <v>52</v>
      </c>
      <c r="AS5" s="11" t="s">
        <v>52</v>
      </c>
      <c r="AT5" s="11" t="s">
        <v>52</v>
      </c>
      <c r="AU5" s="11" t="s">
        <v>52</v>
      </c>
      <c r="AV5" s="11" t="s">
        <v>52</v>
      </c>
      <c r="AW5" s="11" t="s">
        <v>52</v>
      </c>
      <c r="AX5" s="11" t="s">
        <v>55</v>
      </c>
      <c r="AY5" s="11" t="s">
        <v>52</v>
      </c>
      <c r="AZ5" s="11" t="s">
        <v>52</v>
      </c>
      <c r="BA5" s="11" t="s">
        <v>52</v>
      </c>
      <c r="BB5" s="11" t="s">
        <v>55</v>
      </c>
      <c r="BD5" s="2" t="s">
        <v>56</v>
      </c>
      <c r="BE5" s="5" t="s">
        <v>9</v>
      </c>
    </row>
    <row r="6" spans="1:57" x14ac:dyDescent="0.25">
      <c r="B6" s="43"/>
      <c r="C6" s="11" t="e" vm="19">
        <v>#VALUE!</v>
      </c>
      <c r="D6" s="12" t="s">
        <v>57</v>
      </c>
      <c r="E6" s="11" t="s">
        <v>58</v>
      </c>
      <c r="F6" s="11" t="s">
        <v>59</v>
      </c>
      <c r="G6" s="11" t="s">
        <v>53</v>
      </c>
      <c r="H6" s="11" t="s">
        <v>54</v>
      </c>
      <c r="I6" s="11" t="s">
        <v>54</v>
      </c>
      <c r="J6" s="11" t="s">
        <v>54</v>
      </c>
      <c r="K6" s="11" t="s">
        <v>54</v>
      </c>
      <c r="L6" s="11" t="s">
        <v>54</v>
      </c>
      <c r="M6" s="11" t="s">
        <v>55</v>
      </c>
      <c r="AI6" s="32"/>
      <c r="AJ6" s="11" t="e" vm="27">
        <v>#VALUE!</v>
      </c>
      <c r="AK6" s="12" t="s">
        <v>57</v>
      </c>
      <c r="AL6" s="11" t="s">
        <v>52</v>
      </c>
      <c r="AM6" s="11" t="s">
        <v>52</v>
      </c>
      <c r="AN6" s="11" t="s">
        <v>52</v>
      </c>
      <c r="AO6" s="11" t="s">
        <v>52</v>
      </c>
      <c r="AP6" s="11" t="s">
        <v>52</v>
      </c>
      <c r="AQ6" s="11" t="s">
        <v>52</v>
      </c>
      <c r="AR6" s="11" t="s">
        <v>52</v>
      </c>
      <c r="AS6" s="11" t="s">
        <v>52</v>
      </c>
      <c r="AT6" s="11" t="s">
        <v>52</v>
      </c>
      <c r="AU6" s="11" t="s">
        <v>52</v>
      </c>
      <c r="AV6" s="11" t="s">
        <v>52</v>
      </c>
      <c r="AW6" s="11" t="s">
        <v>52</v>
      </c>
      <c r="AX6" s="11" t="s">
        <v>55</v>
      </c>
      <c r="AY6" s="11" t="s">
        <v>52</v>
      </c>
      <c r="AZ6" s="11" t="s">
        <v>52</v>
      </c>
      <c r="BA6" s="11" t="s">
        <v>52</v>
      </c>
      <c r="BB6" s="11" t="s">
        <v>55</v>
      </c>
      <c r="BD6" s="2" t="s">
        <v>60</v>
      </c>
      <c r="BE6" s="5" t="s">
        <v>5</v>
      </c>
    </row>
    <row r="7" spans="1:57" x14ac:dyDescent="0.25">
      <c r="B7" s="43"/>
      <c r="C7" s="11" t="e" vm="20">
        <v>#VALUE!</v>
      </c>
      <c r="D7" s="12" t="s">
        <v>61</v>
      </c>
      <c r="E7" s="11" t="s">
        <v>52</v>
      </c>
      <c r="F7" s="11" t="s">
        <v>52</v>
      </c>
      <c r="G7" s="11" t="s">
        <v>59</v>
      </c>
      <c r="H7" s="11" t="s">
        <v>52</v>
      </c>
      <c r="I7" s="11" t="s">
        <v>52</v>
      </c>
      <c r="J7" s="11" t="s">
        <v>52</v>
      </c>
      <c r="K7" s="11" t="s">
        <v>52</v>
      </c>
      <c r="L7" s="11" t="s">
        <v>62</v>
      </c>
      <c r="M7" s="11" t="s">
        <v>55</v>
      </c>
      <c r="AI7" s="32"/>
      <c r="AJ7" s="11" t="e" vm="28">
        <v>#VALUE!</v>
      </c>
      <c r="AK7" s="12" t="s">
        <v>61</v>
      </c>
      <c r="AL7" s="11" t="s">
        <v>52</v>
      </c>
      <c r="AM7" s="11" t="s">
        <v>52</v>
      </c>
      <c r="AN7" s="11" t="s">
        <v>52</v>
      </c>
      <c r="AO7" s="11" t="s">
        <v>52</v>
      </c>
      <c r="AP7" s="11" t="s">
        <v>52</v>
      </c>
      <c r="AQ7" s="11" t="s">
        <v>52</v>
      </c>
      <c r="AR7" s="11" t="s">
        <v>52</v>
      </c>
      <c r="AS7" s="11" t="s">
        <v>52</v>
      </c>
      <c r="AT7" s="11" t="s">
        <v>52</v>
      </c>
      <c r="AU7" s="11" t="s">
        <v>52</v>
      </c>
      <c r="AV7" s="11" t="s">
        <v>52</v>
      </c>
      <c r="AW7" s="11" t="s">
        <v>52</v>
      </c>
      <c r="AX7" s="11" t="s">
        <v>55</v>
      </c>
      <c r="AY7" s="11" t="s">
        <v>52</v>
      </c>
      <c r="AZ7" s="11" t="s">
        <v>52</v>
      </c>
      <c r="BA7" s="11" t="s">
        <v>52</v>
      </c>
      <c r="BB7" s="11" t="s">
        <v>55</v>
      </c>
      <c r="BD7" s="2" t="s">
        <v>63</v>
      </c>
      <c r="BE7" s="5" t="s">
        <v>6</v>
      </c>
    </row>
    <row r="8" spans="1:57" x14ac:dyDescent="0.25">
      <c r="B8" s="43"/>
      <c r="C8" s="11" t="e" vm="21">
        <v>#VALUE!</v>
      </c>
      <c r="D8" s="12" t="s">
        <v>64</v>
      </c>
      <c r="E8" s="11" t="s">
        <v>52</v>
      </c>
      <c r="F8" s="11" t="s">
        <v>52</v>
      </c>
      <c r="G8" s="11" t="s">
        <v>52</v>
      </c>
      <c r="H8" s="11" t="s">
        <v>59</v>
      </c>
      <c r="I8" s="11" t="s">
        <v>65</v>
      </c>
      <c r="J8" s="11" t="s">
        <v>65</v>
      </c>
      <c r="K8" s="11" t="s">
        <v>52</v>
      </c>
      <c r="L8" s="11" t="s">
        <v>62</v>
      </c>
      <c r="M8" s="11" t="s">
        <v>55</v>
      </c>
      <c r="AI8" s="32"/>
      <c r="AJ8" s="11" t="e" vm="29">
        <v>#VALUE!</v>
      </c>
      <c r="AK8" s="12" t="s">
        <v>64</v>
      </c>
      <c r="AL8" s="11" t="s">
        <v>52</v>
      </c>
      <c r="AM8" s="3" t="s">
        <v>52</v>
      </c>
      <c r="AN8" s="11" t="s">
        <v>52</v>
      </c>
      <c r="AO8" s="11" t="s">
        <v>52</v>
      </c>
      <c r="AP8" s="11" t="s">
        <v>52</v>
      </c>
      <c r="AQ8" s="11" t="s">
        <v>52</v>
      </c>
      <c r="AR8" s="11" t="s">
        <v>52</v>
      </c>
      <c r="AS8" s="11" t="s">
        <v>52</v>
      </c>
      <c r="AT8" s="11" t="s">
        <v>52</v>
      </c>
      <c r="AU8" s="11" t="s">
        <v>52</v>
      </c>
      <c r="AV8" s="11" t="s">
        <v>52</v>
      </c>
      <c r="AW8" s="11" t="s">
        <v>52</v>
      </c>
      <c r="AX8" s="11" t="s">
        <v>55</v>
      </c>
      <c r="AY8" s="11" t="s">
        <v>52</v>
      </c>
      <c r="AZ8" s="11" t="s">
        <v>52</v>
      </c>
      <c r="BA8" s="11" t="s">
        <v>52</v>
      </c>
      <c r="BB8" s="11" t="s">
        <v>55</v>
      </c>
      <c r="BD8" s="2" t="s">
        <v>66</v>
      </c>
      <c r="BE8" s="5" t="s">
        <v>67</v>
      </c>
    </row>
    <row r="9" spans="1:57" x14ac:dyDescent="0.25">
      <c r="B9" s="43"/>
      <c r="C9" s="11" t="e" vm="19">
        <v>#VALUE!</v>
      </c>
      <c r="D9" s="12" t="s">
        <v>68</v>
      </c>
      <c r="E9" s="11" t="s">
        <v>52</v>
      </c>
      <c r="F9" s="11" t="s">
        <v>52</v>
      </c>
      <c r="G9" s="11" t="s">
        <v>52</v>
      </c>
      <c r="H9" s="11" t="s">
        <v>65</v>
      </c>
      <c r="I9" s="11" t="s">
        <v>59</v>
      </c>
      <c r="J9" s="11" t="s">
        <v>65</v>
      </c>
      <c r="K9" s="11" t="s">
        <v>52</v>
      </c>
      <c r="L9" s="11" t="s">
        <v>62</v>
      </c>
      <c r="M9" s="11" t="s">
        <v>55</v>
      </c>
      <c r="AI9" s="32"/>
      <c r="AJ9" s="11" t="e" vm="30">
        <v>#VALUE!</v>
      </c>
      <c r="AK9" s="12" t="s">
        <v>68</v>
      </c>
      <c r="AL9" s="11" t="s">
        <v>52</v>
      </c>
      <c r="AM9" s="11" t="s">
        <v>52</v>
      </c>
      <c r="AN9" s="11" t="s">
        <v>52</v>
      </c>
      <c r="AO9" s="11" t="s">
        <v>52</v>
      </c>
      <c r="AP9" s="11" t="s">
        <v>52</v>
      </c>
      <c r="AQ9" s="11" t="s">
        <v>52</v>
      </c>
      <c r="AR9" s="11" t="s">
        <v>52</v>
      </c>
      <c r="AS9" s="11" t="s">
        <v>52</v>
      </c>
      <c r="AT9" s="11" t="s">
        <v>52</v>
      </c>
      <c r="AU9" s="11" t="s">
        <v>52</v>
      </c>
      <c r="AV9" s="11" t="s">
        <v>52</v>
      </c>
      <c r="AW9" s="11" t="s">
        <v>52</v>
      </c>
      <c r="AX9" s="11" t="s">
        <v>55</v>
      </c>
      <c r="AY9" s="11" t="s">
        <v>52</v>
      </c>
      <c r="AZ9" s="11" t="s">
        <v>52</v>
      </c>
      <c r="BA9" s="11" t="s">
        <v>52</v>
      </c>
      <c r="BB9" s="11" t="s">
        <v>55</v>
      </c>
      <c r="BD9" s="2" t="s">
        <v>69</v>
      </c>
      <c r="BE9" s="5" t="s">
        <v>7</v>
      </c>
    </row>
    <row r="10" spans="1:57" x14ac:dyDescent="0.25">
      <c r="B10" s="43"/>
      <c r="C10" s="11" t="e" vm="22">
        <v>#VALUE!</v>
      </c>
      <c r="D10" s="12" t="s">
        <v>70</v>
      </c>
      <c r="E10" s="11" t="s">
        <v>52</v>
      </c>
      <c r="F10" s="11" t="s">
        <v>52</v>
      </c>
      <c r="G10" s="11" t="s">
        <v>52</v>
      </c>
      <c r="H10" s="11" t="s">
        <v>65</v>
      </c>
      <c r="I10" s="11" t="s">
        <v>65</v>
      </c>
      <c r="J10" s="11" t="s">
        <v>59</v>
      </c>
      <c r="K10" s="11" t="s">
        <v>52</v>
      </c>
      <c r="L10" s="11" t="s">
        <v>62</v>
      </c>
      <c r="M10" s="11" t="s">
        <v>55</v>
      </c>
      <c r="AI10" s="32"/>
      <c r="AJ10" s="11" t="e" vm="31">
        <v>#VALUE!</v>
      </c>
      <c r="AK10" s="12" t="s">
        <v>70</v>
      </c>
      <c r="AL10" s="11" t="s">
        <v>52</v>
      </c>
      <c r="AM10" s="11" t="s">
        <v>52</v>
      </c>
      <c r="AN10" s="11" t="s">
        <v>52</v>
      </c>
      <c r="AO10" s="11" t="s">
        <v>52</v>
      </c>
      <c r="AP10" s="11" t="s">
        <v>52</v>
      </c>
      <c r="AQ10" s="11" t="s">
        <v>52</v>
      </c>
      <c r="AR10" s="11" t="s">
        <v>52</v>
      </c>
      <c r="AS10" s="11" t="s">
        <v>52</v>
      </c>
      <c r="AT10" s="11" t="s">
        <v>52</v>
      </c>
      <c r="AU10" s="11" t="s">
        <v>52</v>
      </c>
      <c r="AV10" s="11" t="s">
        <v>52</v>
      </c>
      <c r="AW10" s="11" t="s">
        <v>52</v>
      </c>
      <c r="AX10" s="11" t="s">
        <v>55</v>
      </c>
      <c r="AY10" s="11" t="s">
        <v>52</v>
      </c>
      <c r="AZ10" s="11" t="s">
        <v>52</v>
      </c>
      <c r="BA10" s="11" t="s">
        <v>52</v>
      </c>
      <c r="BB10" s="11" t="s">
        <v>55</v>
      </c>
      <c r="BD10" s="2" t="s">
        <v>71</v>
      </c>
      <c r="BE10" s="5" t="s">
        <v>10</v>
      </c>
    </row>
    <row r="11" spans="1:57" x14ac:dyDescent="0.25">
      <c r="B11" s="43"/>
      <c r="C11" s="11" t="e" vm="23">
        <v>#VALUE!</v>
      </c>
      <c r="D11" s="12" t="s">
        <v>72</v>
      </c>
      <c r="E11" s="11" t="s">
        <v>52</v>
      </c>
      <c r="F11" s="11" t="s">
        <v>52</v>
      </c>
      <c r="G11" s="11" t="s">
        <v>52</v>
      </c>
      <c r="H11" s="11" t="s">
        <v>52</v>
      </c>
      <c r="I11" s="11" t="s">
        <v>52</v>
      </c>
      <c r="J11" s="11" t="s">
        <v>52</v>
      </c>
      <c r="K11" s="11" t="s">
        <v>59</v>
      </c>
      <c r="L11" s="11" t="s">
        <v>52</v>
      </c>
      <c r="M11" s="11" t="s">
        <v>55</v>
      </c>
      <c r="AI11" s="32"/>
      <c r="AJ11" s="11" t="e" vm="32">
        <v>#VALUE!</v>
      </c>
      <c r="AK11" s="12" t="s">
        <v>72</v>
      </c>
      <c r="AL11" s="11" t="s">
        <v>52</v>
      </c>
      <c r="AM11" s="11" t="s">
        <v>52</v>
      </c>
      <c r="AN11" s="11" t="s">
        <v>52</v>
      </c>
      <c r="AO11" s="11" t="s">
        <v>52</v>
      </c>
      <c r="AP11" s="11" t="s">
        <v>52</v>
      </c>
      <c r="AQ11" s="11" t="s">
        <v>52</v>
      </c>
      <c r="AR11" s="11" t="s">
        <v>52</v>
      </c>
      <c r="AS11" s="11" t="s">
        <v>52</v>
      </c>
      <c r="AT11" s="11" t="s">
        <v>52</v>
      </c>
      <c r="AU11" s="11" t="s">
        <v>52</v>
      </c>
      <c r="AV11" s="11" t="s">
        <v>52</v>
      </c>
      <c r="AW11" s="11" t="s">
        <v>52</v>
      </c>
      <c r="AX11" s="11" t="s">
        <v>55</v>
      </c>
      <c r="AY11" s="11" t="s">
        <v>52</v>
      </c>
      <c r="AZ11" s="11" t="s">
        <v>52</v>
      </c>
      <c r="BA11" s="11" t="s">
        <v>52</v>
      </c>
      <c r="BB11" s="11" t="s">
        <v>55</v>
      </c>
      <c r="BD11" s="2" t="s">
        <v>73</v>
      </c>
      <c r="BE11" s="5" t="s">
        <v>12</v>
      </c>
    </row>
    <row r="12" spans="1:57" x14ac:dyDescent="0.25">
      <c r="B12" s="43"/>
      <c r="C12" s="11" t="e" vm="24">
        <v>#VALUE!</v>
      </c>
      <c r="D12" s="12" t="s">
        <v>74</v>
      </c>
      <c r="E12" s="11" t="s">
        <v>52</v>
      </c>
      <c r="F12" s="11" t="s">
        <v>52</v>
      </c>
      <c r="G12" s="11" t="s">
        <v>52</v>
      </c>
      <c r="H12" s="11" t="s">
        <v>52</v>
      </c>
      <c r="I12" s="11" t="s">
        <v>52</v>
      </c>
      <c r="J12" s="11" t="s">
        <v>52</v>
      </c>
      <c r="K12" s="11" t="s">
        <v>52</v>
      </c>
      <c r="L12" s="11" t="s">
        <v>59</v>
      </c>
      <c r="M12" s="11" t="s">
        <v>55</v>
      </c>
      <c r="AI12" s="32"/>
      <c r="AJ12" s="11" t="e" vm="33">
        <v>#VALUE!</v>
      </c>
      <c r="AK12" s="12" t="s">
        <v>74</v>
      </c>
      <c r="AL12" s="11" t="s">
        <v>52</v>
      </c>
      <c r="AM12" s="11" t="s">
        <v>52</v>
      </c>
      <c r="AN12" s="11" t="s">
        <v>52</v>
      </c>
      <c r="AO12" s="11" t="s">
        <v>52</v>
      </c>
      <c r="AP12" s="11" t="s">
        <v>52</v>
      </c>
      <c r="AQ12" s="11" t="s">
        <v>52</v>
      </c>
      <c r="AR12" s="11" t="s">
        <v>52</v>
      </c>
      <c r="AS12" s="11" t="s">
        <v>52</v>
      </c>
      <c r="AT12" s="11" t="s">
        <v>52</v>
      </c>
      <c r="AU12" s="11" t="s">
        <v>52</v>
      </c>
      <c r="AV12" s="11" t="s">
        <v>52</v>
      </c>
      <c r="AW12" s="11" t="s">
        <v>52</v>
      </c>
      <c r="AX12" s="11" t="s">
        <v>55</v>
      </c>
      <c r="AY12" s="11" t="s">
        <v>52</v>
      </c>
      <c r="AZ12" s="11" t="s">
        <v>52</v>
      </c>
      <c r="BA12" s="11" t="s">
        <v>52</v>
      </c>
      <c r="BB12" s="11" t="s">
        <v>55</v>
      </c>
      <c r="BD12" s="2" t="s">
        <v>75</v>
      </c>
      <c r="BE12" s="5" t="s">
        <v>13</v>
      </c>
    </row>
    <row r="13" spans="1:57" x14ac:dyDescent="0.25">
      <c r="B13" s="44"/>
      <c r="C13" s="11" t="e" vm="25">
        <v>#VALUE!</v>
      </c>
      <c r="D13" s="12" t="s">
        <v>76</v>
      </c>
      <c r="E13" s="11" t="s">
        <v>69</v>
      </c>
      <c r="F13" s="11" t="s">
        <v>69</v>
      </c>
      <c r="G13" s="11" t="s">
        <v>69</v>
      </c>
      <c r="H13" s="11" t="s">
        <v>69</v>
      </c>
      <c r="I13" s="11" t="s">
        <v>69</v>
      </c>
      <c r="J13" s="11" t="s">
        <v>69</v>
      </c>
      <c r="K13" s="11" t="s">
        <v>69</v>
      </c>
      <c r="L13" s="11" t="s">
        <v>69</v>
      </c>
      <c r="M13" s="11" t="s">
        <v>77</v>
      </c>
      <c r="AI13" s="33"/>
      <c r="AJ13" s="11" t="e" vm="34">
        <v>#VALUE!</v>
      </c>
      <c r="AK13" s="12" t="s">
        <v>76</v>
      </c>
      <c r="AL13" s="11" t="s">
        <v>69</v>
      </c>
      <c r="AM13" s="11" t="s">
        <v>69</v>
      </c>
      <c r="AN13" s="11" t="s">
        <v>69</v>
      </c>
      <c r="AO13" s="11" t="s">
        <v>69</v>
      </c>
      <c r="AP13" s="11" t="s">
        <v>69</v>
      </c>
      <c r="AQ13" s="11" t="s">
        <v>69</v>
      </c>
      <c r="AR13" s="11" t="s">
        <v>69</v>
      </c>
      <c r="AS13" s="11" t="s">
        <v>69</v>
      </c>
      <c r="AT13" s="11" t="s">
        <v>69</v>
      </c>
      <c r="AU13" s="11" t="s">
        <v>69</v>
      </c>
      <c r="AV13" s="11" t="s">
        <v>69</v>
      </c>
      <c r="AW13" s="11" t="s">
        <v>69</v>
      </c>
      <c r="AX13" s="11" t="s">
        <v>69</v>
      </c>
      <c r="AY13" s="11" t="s">
        <v>69</v>
      </c>
      <c r="AZ13" s="11" t="s">
        <v>69</v>
      </c>
      <c r="BA13" s="11" t="s">
        <v>69</v>
      </c>
      <c r="BB13" s="11" t="s">
        <v>69</v>
      </c>
      <c r="BD13" s="2" t="s">
        <v>78</v>
      </c>
      <c r="BE13" s="5" t="s">
        <v>11</v>
      </c>
    </row>
    <row r="14" spans="1:57" x14ac:dyDescent="0.25">
      <c r="C14" s="7"/>
    </row>
    <row r="15" spans="1:57" x14ac:dyDescent="0.25">
      <c r="C15" s="7"/>
    </row>
    <row r="16" spans="1:57" x14ac:dyDescent="0.25">
      <c r="B16" s="19" t="s">
        <v>28</v>
      </c>
      <c r="C16" s="36"/>
      <c r="D16" s="37"/>
      <c r="E16" s="28" t="s">
        <v>30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AI16" s="19" t="s">
        <v>28</v>
      </c>
      <c r="AJ16" s="20"/>
      <c r="AK16" s="21"/>
      <c r="AL16" s="28" t="s">
        <v>29</v>
      </c>
      <c r="AM16" s="29"/>
      <c r="AN16" s="29"/>
      <c r="AO16" s="29"/>
      <c r="AP16" s="29"/>
      <c r="AQ16" s="29"/>
      <c r="AR16" s="29"/>
      <c r="AS16" s="29"/>
      <c r="AT16" s="30"/>
    </row>
    <row r="17" spans="2:51" x14ac:dyDescent="0.25">
      <c r="B17" s="22"/>
      <c r="C17" s="38"/>
      <c r="D17" s="39"/>
      <c r="E17" s="11" t="e" vm="35">
        <v>#VALUE!</v>
      </c>
      <c r="F17" s="11" t="e" vm="36">
        <v>#VALUE!</v>
      </c>
      <c r="G17" s="11" t="e" vm="37">
        <v>#VALUE!</v>
      </c>
      <c r="H17" s="11" t="e" vm="38">
        <v>#VALUE!</v>
      </c>
      <c r="I17" s="11" t="e" vm="39">
        <v>#VALUE!</v>
      </c>
      <c r="J17" s="11" t="e" vm="40">
        <v>#VALUE!</v>
      </c>
      <c r="K17" s="11" t="e" vm="41">
        <v>#VALUE!</v>
      </c>
      <c r="L17" s="11" t="e" vm="42">
        <v>#VALUE!</v>
      </c>
      <c r="M17" s="11" t="e" vm="43">
        <v>#VALUE!</v>
      </c>
      <c r="N17" s="11" t="e" vm="44">
        <v>#VALUE!</v>
      </c>
      <c r="O17" s="11" t="e" vm="45">
        <v>#VALUE!</v>
      </c>
      <c r="P17" s="11" t="e" vm="46">
        <v>#VALUE!</v>
      </c>
      <c r="Q17" s="11" t="e" vm="47">
        <v>#VALUE!</v>
      </c>
      <c r="R17" s="11" t="e" vm="48">
        <v>#VALUE!</v>
      </c>
      <c r="S17" s="11" t="e" vm="49">
        <v>#VALUE!</v>
      </c>
      <c r="T17" s="11" t="e" vm="50">
        <v>#VALUE!</v>
      </c>
      <c r="U17" s="11" t="e" vm="51">
        <v>#VALUE!</v>
      </c>
      <c r="AI17" s="22"/>
      <c r="AJ17" s="23"/>
      <c r="AK17" s="24"/>
      <c r="AL17" s="11" t="e" vm="18">
        <v>#VALUE!</v>
      </c>
      <c r="AM17" s="11" t="e" vm="19">
        <v>#VALUE!</v>
      </c>
      <c r="AN17" s="11" t="e" vm="20">
        <v>#VALUE!</v>
      </c>
      <c r="AO17" s="11" t="e" vm="21">
        <v>#VALUE!</v>
      </c>
      <c r="AP17" s="11" t="e" vm="19">
        <v>#VALUE!</v>
      </c>
      <c r="AQ17" s="11" t="e" vm="22">
        <v>#VALUE!</v>
      </c>
      <c r="AR17" s="11" t="e" vm="23">
        <v>#VALUE!</v>
      </c>
      <c r="AS17" s="11" t="e" vm="24">
        <v>#VALUE!</v>
      </c>
      <c r="AT17" s="11" t="e" vm="25">
        <v>#VALUE!</v>
      </c>
    </row>
    <row r="18" spans="2:51" ht="30" x14ac:dyDescent="0.25">
      <c r="B18" s="40"/>
      <c r="C18" s="41"/>
      <c r="D18" s="42"/>
      <c r="E18" s="14" t="s">
        <v>20</v>
      </c>
      <c r="F18" s="14" t="s">
        <v>19</v>
      </c>
      <c r="G18" s="14" t="s">
        <v>34</v>
      </c>
      <c r="H18" s="14" t="s">
        <v>35</v>
      </c>
      <c r="I18" s="14" t="s">
        <v>36</v>
      </c>
      <c r="J18" s="14" t="s">
        <v>37</v>
      </c>
      <c r="K18" s="14" t="s">
        <v>38</v>
      </c>
      <c r="L18" s="14" t="s">
        <v>39</v>
      </c>
      <c r="M18" s="14" t="s">
        <v>40</v>
      </c>
      <c r="N18" s="14" t="s">
        <v>41</v>
      </c>
      <c r="O18" s="14" t="s">
        <v>42</v>
      </c>
      <c r="P18" s="14" t="s">
        <v>43</v>
      </c>
      <c r="Q18" s="14" t="s">
        <v>44</v>
      </c>
      <c r="R18" s="14" t="s">
        <v>45</v>
      </c>
      <c r="S18" s="14" t="s">
        <v>46</v>
      </c>
      <c r="T18" s="14" t="s">
        <v>47</v>
      </c>
      <c r="U18" s="14" t="s">
        <v>48</v>
      </c>
      <c r="AI18" s="25"/>
      <c r="AJ18" s="26"/>
      <c r="AK18" s="27"/>
      <c r="AL18" s="13" t="s">
        <v>50</v>
      </c>
      <c r="AM18" s="13" t="s">
        <v>57</v>
      </c>
      <c r="AN18" s="13" t="s">
        <v>61</v>
      </c>
      <c r="AO18" s="13" t="s">
        <v>64</v>
      </c>
      <c r="AP18" s="13" t="s">
        <v>68</v>
      </c>
      <c r="AQ18" s="13" t="s">
        <v>70</v>
      </c>
      <c r="AR18" s="13" t="s">
        <v>72</v>
      </c>
      <c r="AS18" s="13" t="s">
        <v>74</v>
      </c>
      <c r="AT18" s="13" t="s">
        <v>76</v>
      </c>
      <c r="AV18" s="4" t="s">
        <v>9</v>
      </c>
      <c r="AW18" t="str" cm="1">
        <f t="array" ref="AW18">IF(
    AND(
        ISNUMBER(MATCH(SUBSTITUTE(AV21, " ", ""), SUBSTITUTE(AK5:AK13, " ", ""), 0)),
        ISNUMBER(MATCH(SUBSTITUTE(AW21, " ", ""), SUBSTITUTE(AL4:BE4, " ", ""), 0))
    ),
    IF(
        ISNUMBER(MATCH(AV18, BE3:BE13, 0)),
        IF(
            ISNUMBER(MATCH(INDEX(BD3:BD13, MATCH(AV18, BE3:BE13, 0)), BD3:BD13, 0)),
            "True",
            "False"
        ),
        "Error: AV18 tidak ditemukan di perpotongan"
    ),
    "Error: Salah satu atau kedua input tidak ditemukan atau tidak berpotongan"
)</f>
        <v>True</v>
      </c>
    </row>
    <row r="19" spans="2:51" x14ac:dyDescent="0.25">
      <c r="B19" s="31" t="s">
        <v>30</v>
      </c>
      <c r="C19" s="11" t="e" vm="52">
        <v>#VALUE!</v>
      </c>
      <c r="D19" s="12" t="s">
        <v>20</v>
      </c>
      <c r="E19" s="11" t="s">
        <v>79</v>
      </c>
      <c r="F19" s="11" t="s">
        <v>80</v>
      </c>
      <c r="G19" s="11" t="s">
        <v>80</v>
      </c>
      <c r="H19" s="11" t="s">
        <v>52</v>
      </c>
      <c r="I19" s="11" t="s">
        <v>80</v>
      </c>
      <c r="J19" s="11" t="s">
        <v>52</v>
      </c>
      <c r="K19" s="11" t="s">
        <v>52</v>
      </c>
      <c r="L19" s="11" t="s">
        <v>54</v>
      </c>
      <c r="M19" s="11" t="s">
        <v>54</v>
      </c>
      <c r="N19" s="11" t="s">
        <v>54</v>
      </c>
      <c r="O19" s="11" t="s">
        <v>54</v>
      </c>
      <c r="P19" s="11" t="s">
        <v>54</v>
      </c>
      <c r="Q19" s="11" t="s">
        <v>81</v>
      </c>
      <c r="R19" s="11" t="s">
        <v>80</v>
      </c>
      <c r="S19" s="11" t="s">
        <v>82</v>
      </c>
      <c r="T19" s="11" t="s">
        <v>52</v>
      </c>
      <c r="U19" s="11" t="s">
        <v>81</v>
      </c>
      <c r="AI19" s="31" t="s">
        <v>30</v>
      </c>
      <c r="AJ19" s="11" t="e" vm="53">
        <v>#VALUE!</v>
      </c>
      <c r="AK19" s="12" t="s">
        <v>20</v>
      </c>
      <c r="AL19" s="11" t="s">
        <v>83</v>
      </c>
      <c r="AM19" s="11" t="s">
        <v>83</v>
      </c>
      <c r="AN19" s="11" t="s">
        <v>83</v>
      </c>
      <c r="AO19" s="11" t="s">
        <v>83</v>
      </c>
      <c r="AP19" s="11" t="s">
        <v>83</v>
      </c>
      <c r="AQ19" s="11" t="s">
        <v>83</v>
      </c>
      <c r="AR19" s="11" t="s">
        <v>83</v>
      </c>
      <c r="AS19" s="11" t="s">
        <v>83</v>
      </c>
      <c r="AT19" s="11" t="s">
        <v>55</v>
      </c>
    </row>
    <row r="20" spans="2:51" x14ac:dyDescent="0.25">
      <c r="B20" s="43"/>
      <c r="C20" s="11" t="e" vm="54">
        <v>#VALUE!</v>
      </c>
      <c r="D20" s="12" t="s">
        <v>19</v>
      </c>
      <c r="E20" s="11" t="s">
        <v>52</v>
      </c>
      <c r="F20" s="11" t="s">
        <v>59</v>
      </c>
      <c r="G20" s="11" t="s">
        <v>80</v>
      </c>
      <c r="H20" s="11" t="s">
        <v>52</v>
      </c>
      <c r="I20" s="11" t="s">
        <v>80</v>
      </c>
      <c r="J20" s="11" t="s">
        <v>52</v>
      </c>
      <c r="K20" s="11" t="s">
        <v>52</v>
      </c>
      <c r="L20" s="11" t="s">
        <v>54</v>
      </c>
      <c r="M20" s="11" t="s">
        <v>54</v>
      </c>
      <c r="N20" s="11" t="s">
        <v>54</v>
      </c>
      <c r="O20" s="11" t="s">
        <v>54</v>
      </c>
      <c r="P20" s="11" t="s">
        <v>54</v>
      </c>
      <c r="Q20" s="11" t="s">
        <v>81</v>
      </c>
      <c r="R20" s="11" t="s">
        <v>52</v>
      </c>
      <c r="S20" s="11" t="s">
        <v>52</v>
      </c>
      <c r="T20" s="11" t="s">
        <v>52</v>
      </c>
      <c r="U20" s="11" t="s">
        <v>55</v>
      </c>
      <c r="AI20" s="32"/>
      <c r="AJ20" s="11" t="e" vm="55">
        <v>#VALUE!</v>
      </c>
      <c r="AK20" s="12" t="s">
        <v>19</v>
      </c>
      <c r="AL20" s="11" t="s">
        <v>83</v>
      </c>
      <c r="AM20" s="11" t="s">
        <v>83</v>
      </c>
      <c r="AN20" s="11" t="s">
        <v>83</v>
      </c>
      <c r="AO20" s="11" t="s">
        <v>83</v>
      </c>
      <c r="AP20" s="11" t="s">
        <v>83</v>
      </c>
      <c r="AQ20" s="11" t="s">
        <v>83</v>
      </c>
      <c r="AR20" s="11" t="s">
        <v>83</v>
      </c>
      <c r="AS20" s="11" t="s">
        <v>83</v>
      </c>
      <c r="AT20" s="11" t="s">
        <v>55</v>
      </c>
      <c r="AV20" s="6" t="s">
        <v>18</v>
      </c>
      <c r="AW20" s="6" t="s">
        <v>20</v>
      </c>
    </row>
    <row r="21" spans="2:51" x14ac:dyDescent="0.25">
      <c r="B21" s="43"/>
      <c r="C21" s="11" t="e" vm="56">
        <v>#VALUE!</v>
      </c>
      <c r="D21" s="12" t="s">
        <v>34</v>
      </c>
      <c r="E21" s="11" t="s">
        <v>52</v>
      </c>
      <c r="F21" s="11" t="s">
        <v>52</v>
      </c>
      <c r="G21" s="11" t="s">
        <v>84</v>
      </c>
      <c r="H21" s="11" t="s">
        <v>52</v>
      </c>
      <c r="I21" s="11" t="s">
        <v>80</v>
      </c>
      <c r="J21" s="11" t="s">
        <v>52</v>
      </c>
      <c r="K21" s="11" t="s">
        <v>52</v>
      </c>
      <c r="L21" s="11" t="s">
        <v>54</v>
      </c>
      <c r="M21" s="11" t="s">
        <v>54</v>
      </c>
      <c r="N21" s="11" t="s">
        <v>54</v>
      </c>
      <c r="O21" s="11" t="s">
        <v>54</v>
      </c>
      <c r="P21" s="11" t="s">
        <v>54</v>
      </c>
      <c r="Q21" s="11" t="s">
        <v>81</v>
      </c>
      <c r="R21" s="11" t="s">
        <v>52</v>
      </c>
      <c r="S21" s="11" t="s">
        <v>52</v>
      </c>
      <c r="T21" s="11" t="s">
        <v>52</v>
      </c>
      <c r="U21" s="11" t="s">
        <v>55</v>
      </c>
      <c r="AI21" s="32"/>
      <c r="AJ21" s="11" t="e" vm="57">
        <v>#VALUE!</v>
      </c>
      <c r="AK21" s="12" t="s">
        <v>34</v>
      </c>
      <c r="AL21" s="11" t="s">
        <v>83</v>
      </c>
      <c r="AM21" s="11" t="s">
        <v>83</v>
      </c>
      <c r="AN21" s="11" t="s">
        <v>83</v>
      </c>
      <c r="AO21" s="11" t="s">
        <v>83</v>
      </c>
      <c r="AP21" s="11" t="s">
        <v>83</v>
      </c>
      <c r="AQ21" s="11" t="s">
        <v>83</v>
      </c>
      <c r="AR21" s="11" t="s">
        <v>83</v>
      </c>
      <c r="AS21" s="11" t="s">
        <v>83</v>
      </c>
      <c r="AT21" s="11" t="s">
        <v>55</v>
      </c>
      <c r="AV21" s="6" t="s">
        <v>18</v>
      </c>
      <c r="AW21" s="6" t="s">
        <v>20</v>
      </c>
      <c r="AX21" t="str" cm="1">
        <f t="array" ref="AX21">IF(
    AND(
        ISNUMBER(MATCH(SUBSTITUTE(AV21, " ", ""), SUBSTITUTE(AK5:AK13, " ", ""), 0)),
        ISNUMBER(MATCH(SUBSTITUTE(AW21, " ", ""), SUBSTITUTE(AL4:BE4, " ", ""), 0))
    ),
    IF(
        ISNUMBER(MATCH(AV18, INDEX(AL5:BE13, MATCH(SUBSTITUTE(AW21, " ", ""), SUBSTITUTE(AL4:BE4, " ", ""), 0) + 3, MATCH(SUBSTITUTE(AV21, " ", ""), SUBSTITUTE(AK5:AK13, " ", ""), 0) + 10), 0)),
        IF(
            ISNUMBER(SEARCH(INDEX(BD3:BD13, MATCH(AV18, BE3:BE13, 0)), "value rumus diatas")),
            "True",
            "False"
        ),
        "Error: AV18 tidak ditemukan di perpotongan"
    ),
    "Error: Salah satu atau kedua input tidak ditemukan atau tidak berpotongan"
)</f>
        <v>Error: AV18 tidak ditemukan di perpotongan</v>
      </c>
      <c r="AY21" t="str" cm="1">
        <f t="array" ref="AY21">IF(ISNUMBER(MATCH(SUBSTITUTE(AW21, " ", ""), SUBSTITUTE(AL4:BE4, " ", ""), 0)), "Input dua ditemukan", "Input dua tidak ditemukan")</f>
        <v>Input dua ditemukan</v>
      </c>
    </row>
    <row r="22" spans="2:51" x14ac:dyDescent="0.25">
      <c r="B22" s="43"/>
      <c r="C22" s="11" t="e" vm="58">
        <v>#VALUE!</v>
      </c>
      <c r="D22" s="12" t="s">
        <v>35</v>
      </c>
      <c r="E22" s="11" t="s">
        <v>85</v>
      </c>
      <c r="F22" s="11" t="s">
        <v>86</v>
      </c>
      <c r="G22" s="11" t="s">
        <v>86</v>
      </c>
      <c r="H22" s="11" t="s">
        <v>59</v>
      </c>
      <c r="I22" s="11" t="s">
        <v>80</v>
      </c>
      <c r="J22" s="11" t="s">
        <v>52</v>
      </c>
      <c r="K22" s="11" t="s">
        <v>52</v>
      </c>
      <c r="L22" s="11" t="s">
        <v>54</v>
      </c>
      <c r="M22" s="11" t="s">
        <v>54</v>
      </c>
      <c r="N22" s="11" t="s">
        <v>54</v>
      </c>
      <c r="O22" s="11" t="s">
        <v>54</v>
      </c>
      <c r="P22" s="11" t="s">
        <v>54</v>
      </c>
      <c r="Q22" s="11" t="s">
        <v>81</v>
      </c>
      <c r="R22" s="11" t="s">
        <v>86</v>
      </c>
      <c r="S22" s="11" t="s">
        <v>85</v>
      </c>
      <c r="T22" s="11" t="s">
        <v>52</v>
      </c>
      <c r="U22" s="11" t="s">
        <v>81</v>
      </c>
      <c r="AI22" s="32"/>
      <c r="AJ22" s="11" t="e" vm="59">
        <v>#VALUE!</v>
      </c>
      <c r="AK22" s="12" t="s">
        <v>35</v>
      </c>
      <c r="AL22" s="11" t="s">
        <v>83</v>
      </c>
      <c r="AM22" s="11" t="s">
        <v>83</v>
      </c>
      <c r="AN22" s="11" t="s">
        <v>83</v>
      </c>
      <c r="AO22" s="11" t="s">
        <v>83</v>
      </c>
      <c r="AP22" s="11" t="s">
        <v>83</v>
      </c>
      <c r="AQ22" s="11" t="s">
        <v>83</v>
      </c>
      <c r="AR22" s="11" t="s">
        <v>83</v>
      </c>
      <c r="AS22" s="11" t="s">
        <v>83</v>
      </c>
      <c r="AT22" s="11" t="s">
        <v>55</v>
      </c>
    </row>
    <row r="23" spans="2:51" x14ac:dyDescent="0.25">
      <c r="B23" s="43"/>
      <c r="C23" s="11" t="e" vm="60">
        <v>#VALUE!</v>
      </c>
      <c r="D23" s="12" t="s">
        <v>36</v>
      </c>
      <c r="E23" s="11" t="s">
        <v>52</v>
      </c>
      <c r="F23" s="11" t="s">
        <v>52</v>
      </c>
      <c r="G23" s="11" t="s">
        <v>52</v>
      </c>
      <c r="H23" s="11" t="s">
        <v>52</v>
      </c>
      <c r="I23" s="11" t="s">
        <v>59</v>
      </c>
      <c r="J23" s="11" t="s">
        <v>52</v>
      </c>
      <c r="K23" s="11" t="s">
        <v>52</v>
      </c>
      <c r="L23" s="11" t="s">
        <v>52</v>
      </c>
      <c r="M23" s="11" t="s">
        <v>52</v>
      </c>
      <c r="N23" s="11" t="s">
        <v>52</v>
      </c>
      <c r="O23" s="11" t="s">
        <v>52</v>
      </c>
      <c r="P23" s="11" t="s">
        <v>62</v>
      </c>
      <c r="Q23" s="11" t="s">
        <v>81</v>
      </c>
      <c r="R23" s="11" t="s">
        <v>52</v>
      </c>
      <c r="S23" s="11" t="s">
        <v>52</v>
      </c>
      <c r="T23" s="11" t="s">
        <v>52</v>
      </c>
      <c r="U23" s="11" t="s">
        <v>55</v>
      </c>
      <c r="AI23" s="32"/>
      <c r="AJ23" s="11" t="e" vm="61">
        <v>#VALUE!</v>
      </c>
      <c r="AK23" s="12" t="s">
        <v>36</v>
      </c>
      <c r="AL23" s="11" t="s">
        <v>52</v>
      </c>
      <c r="AM23" s="11" t="s">
        <v>52</v>
      </c>
      <c r="AN23" s="11" t="s">
        <v>83</v>
      </c>
      <c r="AO23" s="11" t="s">
        <v>52</v>
      </c>
      <c r="AP23" s="11" t="s">
        <v>52</v>
      </c>
      <c r="AQ23" s="11" t="s">
        <v>52</v>
      </c>
      <c r="AR23" s="11" t="s">
        <v>52</v>
      </c>
      <c r="AS23" s="11" t="s">
        <v>83</v>
      </c>
      <c r="AT23" s="11" t="s">
        <v>55</v>
      </c>
    </row>
    <row r="24" spans="2:51" x14ac:dyDescent="0.25">
      <c r="B24" s="43"/>
      <c r="C24" s="11" t="e" vm="62">
        <v>#VALUE!</v>
      </c>
      <c r="D24" s="12" t="s">
        <v>37</v>
      </c>
      <c r="E24" s="11" t="s">
        <v>85</v>
      </c>
      <c r="F24" s="11" t="s">
        <v>86</v>
      </c>
      <c r="G24" s="11" t="s">
        <v>86</v>
      </c>
      <c r="H24" s="11" t="s">
        <v>87</v>
      </c>
      <c r="I24" s="11" t="s">
        <v>86</v>
      </c>
      <c r="J24" s="11" t="s">
        <v>59</v>
      </c>
      <c r="K24" s="11" t="s">
        <v>52</v>
      </c>
      <c r="L24" s="11" t="s">
        <v>54</v>
      </c>
      <c r="M24" s="11" t="s">
        <v>54</v>
      </c>
      <c r="N24" s="11" t="s">
        <v>54</v>
      </c>
      <c r="O24" s="11" t="s">
        <v>54</v>
      </c>
      <c r="P24" s="11" t="s">
        <v>54</v>
      </c>
      <c r="Q24" s="11" t="s">
        <v>81</v>
      </c>
      <c r="R24" s="11" t="s">
        <v>86</v>
      </c>
      <c r="S24" s="11" t="s">
        <v>85</v>
      </c>
      <c r="T24" s="11" t="s">
        <v>52</v>
      </c>
      <c r="U24" s="11" t="s">
        <v>81</v>
      </c>
      <c r="AI24" s="32"/>
      <c r="AJ24" s="11" t="e" vm="63">
        <v>#VALUE!</v>
      </c>
      <c r="AK24" s="12" t="s">
        <v>37</v>
      </c>
      <c r="AL24" s="11" t="s">
        <v>83</v>
      </c>
      <c r="AM24" s="11" t="s">
        <v>83</v>
      </c>
      <c r="AN24" s="11" t="s">
        <v>83</v>
      </c>
      <c r="AO24" s="11" t="s">
        <v>83</v>
      </c>
      <c r="AP24" s="11" t="s">
        <v>83</v>
      </c>
      <c r="AQ24" s="11" t="s">
        <v>83</v>
      </c>
      <c r="AR24" s="11" t="s">
        <v>83</v>
      </c>
      <c r="AS24" s="11" t="s">
        <v>83</v>
      </c>
      <c r="AT24" s="11" t="s">
        <v>55</v>
      </c>
    </row>
    <row r="25" spans="2:51" x14ac:dyDescent="0.25">
      <c r="B25" s="43"/>
      <c r="C25" s="11" t="e" vm="64">
        <v>#VALUE!</v>
      </c>
      <c r="D25" s="12" t="s">
        <v>38</v>
      </c>
      <c r="E25" s="11" t="s">
        <v>83</v>
      </c>
      <c r="F25" s="11" t="s">
        <v>58</v>
      </c>
      <c r="G25" s="11" t="s">
        <v>86</v>
      </c>
      <c r="H25" s="11" t="s">
        <v>83</v>
      </c>
      <c r="I25" s="11" t="s">
        <v>86</v>
      </c>
      <c r="J25" s="11" t="s">
        <v>83</v>
      </c>
      <c r="K25" s="11" t="s">
        <v>59</v>
      </c>
      <c r="L25" s="11" t="s">
        <v>54</v>
      </c>
      <c r="M25" s="11" t="s">
        <v>54</v>
      </c>
      <c r="N25" s="11" t="s">
        <v>54</v>
      </c>
      <c r="O25" s="11" t="s">
        <v>54</v>
      </c>
      <c r="P25" s="11" t="s">
        <v>54</v>
      </c>
      <c r="Q25" s="11" t="s">
        <v>81</v>
      </c>
      <c r="R25" s="11" t="s">
        <v>83</v>
      </c>
      <c r="S25" s="11" t="s">
        <v>83</v>
      </c>
      <c r="T25" s="11" t="s">
        <v>52</v>
      </c>
      <c r="U25" s="11" t="s">
        <v>55</v>
      </c>
      <c r="AI25" s="32"/>
      <c r="AJ25" s="11" t="e" vm="65">
        <v>#VALUE!</v>
      </c>
      <c r="AK25" s="12" t="s">
        <v>38</v>
      </c>
      <c r="AL25" s="11" t="s">
        <v>83</v>
      </c>
      <c r="AM25" s="11" t="s">
        <v>83</v>
      </c>
      <c r="AN25" s="11" t="s">
        <v>83</v>
      </c>
      <c r="AO25" s="11" t="s">
        <v>83</v>
      </c>
      <c r="AP25" s="11" t="s">
        <v>83</v>
      </c>
      <c r="AQ25" s="11" t="s">
        <v>83</v>
      </c>
      <c r="AR25" s="11" t="s">
        <v>83</v>
      </c>
      <c r="AS25" s="11" t="s">
        <v>83</v>
      </c>
      <c r="AT25" s="11" t="s">
        <v>55</v>
      </c>
    </row>
    <row r="26" spans="2:51" x14ac:dyDescent="0.25">
      <c r="B26" s="43"/>
      <c r="C26" s="11" t="e" vm="66">
        <v>#VALUE!</v>
      </c>
      <c r="D26" s="12" t="s">
        <v>39</v>
      </c>
      <c r="E26" s="11" t="s">
        <v>52</v>
      </c>
      <c r="F26" s="11" t="s">
        <v>52</v>
      </c>
      <c r="G26" s="11" t="s">
        <v>52</v>
      </c>
      <c r="H26" s="11" t="s">
        <v>52</v>
      </c>
      <c r="I26" s="11" t="s">
        <v>52</v>
      </c>
      <c r="J26" s="11" t="s">
        <v>52</v>
      </c>
      <c r="K26" s="11" t="s">
        <v>52</v>
      </c>
      <c r="L26" s="11" t="s">
        <v>59</v>
      </c>
      <c r="M26" s="11" t="s">
        <v>65</v>
      </c>
      <c r="N26" s="11" t="s">
        <v>65</v>
      </c>
      <c r="O26" s="11" t="s">
        <v>52</v>
      </c>
      <c r="P26" s="11" t="s">
        <v>83</v>
      </c>
      <c r="Q26" s="11" t="s">
        <v>55</v>
      </c>
      <c r="R26" s="11" t="s">
        <v>52</v>
      </c>
      <c r="S26" s="11" t="s">
        <v>52</v>
      </c>
      <c r="T26" s="11" t="s">
        <v>52</v>
      </c>
      <c r="U26" s="11" t="s">
        <v>55</v>
      </c>
      <c r="AI26" s="32"/>
      <c r="AJ26" s="11" t="e" vm="67">
        <v>#VALUE!</v>
      </c>
      <c r="AK26" s="12" t="s">
        <v>39</v>
      </c>
      <c r="AL26" s="11" t="s">
        <v>52</v>
      </c>
      <c r="AM26" s="11" t="s">
        <v>52</v>
      </c>
      <c r="AN26" s="11" t="s">
        <v>52</v>
      </c>
      <c r="AO26" s="11" t="s">
        <v>83</v>
      </c>
      <c r="AP26" s="11" t="s">
        <v>83</v>
      </c>
      <c r="AQ26" s="11" t="s">
        <v>83</v>
      </c>
      <c r="AR26" s="11" t="s">
        <v>52</v>
      </c>
      <c r="AS26" s="11" t="s">
        <v>83</v>
      </c>
      <c r="AT26" s="11" t="s">
        <v>55</v>
      </c>
    </row>
    <row r="27" spans="2:51" x14ac:dyDescent="0.25">
      <c r="B27" s="43"/>
      <c r="C27" s="11" t="e" vm="68">
        <v>#VALUE!</v>
      </c>
      <c r="D27" s="12" t="s">
        <v>40</v>
      </c>
      <c r="E27" s="11" t="s">
        <v>52</v>
      </c>
      <c r="F27" s="11" t="s">
        <v>52</v>
      </c>
      <c r="G27" s="11" t="s">
        <v>52</v>
      </c>
      <c r="H27" s="11" t="s">
        <v>52</v>
      </c>
      <c r="I27" s="11" t="s">
        <v>52</v>
      </c>
      <c r="J27" s="11" t="s">
        <v>52</v>
      </c>
      <c r="K27" s="11" t="s">
        <v>52</v>
      </c>
      <c r="L27" s="11" t="s">
        <v>65</v>
      </c>
      <c r="M27" s="11" t="s">
        <v>59</v>
      </c>
      <c r="N27" s="11" t="s">
        <v>65</v>
      </c>
      <c r="O27" s="11" t="s">
        <v>52</v>
      </c>
      <c r="P27" s="11" t="s">
        <v>83</v>
      </c>
      <c r="Q27" s="11" t="s">
        <v>55</v>
      </c>
      <c r="R27" s="11" t="s">
        <v>52</v>
      </c>
      <c r="S27" s="11" t="s">
        <v>52</v>
      </c>
      <c r="T27" s="11" t="s">
        <v>52</v>
      </c>
      <c r="U27" s="11" t="s">
        <v>55</v>
      </c>
      <c r="AI27" s="32"/>
      <c r="AJ27" s="11" t="e" vm="69">
        <v>#VALUE!</v>
      </c>
      <c r="AK27" s="12" t="s">
        <v>40</v>
      </c>
      <c r="AL27" s="11" t="s">
        <v>52</v>
      </c>
      <c r="AM27" s="11" t="s">
        <v>52</v>
      </c>
      <c r="AN27" s="11" t="s">
        <v>52</v>
      </c>
      <c r="AO27" s="11" t="s">
        <v>83</v>
      </c>
      <c r="AP27" s="11" t="s">
        <v>83</v>
      </c>
      <c r="AQ27" s="11" t="s">
        <v>83</v>
      </c>
      <c r="AR27" s="11" t="s">
        <v>52</v>
      </c>
      <c r="AS27" s="11" t="s">
        <v>83</v>
      </c>
      <c r="AT27" s="11" t="s">
        <v>55</v>
      </c>
    </row>
    <row r="28" spans="2:51" x14ac:dyDescent="0.25">
      <c r="B28" s="43"/>
      <c r="C28" s="11" t="e" vm="70">
        <v>#VALUE!</v>
      </c>
      <c r="D28" s="12" t="s">
        <v>41</v>
      </c>
      <c r="E28" s="11" t="s">
        <v>52</v>
      </c>
      <c r="F28" s="11" t="s">
        <v>52</v>
      </c>
      <c r="G28" s="11" t="s">
        <v>52</v>
      </c>
      <c r="H28" s="11" t="s">
        <v>52</v>
      </c>
      <c r="I28" s="11" t="s">
        <v>52</v>
      </c>
      <c r="J28" s="11" t="s">
        <v>52</v>
      </c>
      <c r="K28" s="11" t="s">
        <v>52</v>
      </c>
      <c r="L28" s="11" t="s">
        <v>65</v>
      </c>
      <c r="M28" s="11" t="s">
        <v>65</v>
      </c>
      <c r="N28" s="11" t="s">
        <v>59</v>
      </c>
      <c r="O28" s="11" t="s">
        <v>52</v>
      </c>
      <c r="P28" s="11" t="s">
        <v>83</v>
      </c>
      <c r="Q28" s="11" t="s">
        <v>55</v>
      </c>
      <c r="R28" s="11" t="s">
        <v>52</v>
      </c>
      <c r="S28" s="11" t="s">
        <v>52</v>
      </c>
      <c r="T28" s="11" t="s">
        <v>52</v>
      </c>
      <c r="U28" s="11" t="s">
        <v>55</v>
      </c>
      <c r="AI28" s="32"/>
      <c r="AJ28" s="11" t="e" vm="71">
        <v>#VALUE!</v>
      </c>
      <c r="AK28" s="12" t="s">
        <v>41</v>
      </c>
      <c r="AL28" s="11" t="s">
        <v>52</v>
      </c>
      <c r="AM28" s="11" t="s">
        <v>52</v>
      </c>
      <c r="AN28" s="11" t="s">
        <v>52</v>
      </c>
      <c r="AO28" s="11" t="s">
        <v>83</v>
      </c>
      <c r="AP28" s="11" t="s">
        <v>83</v>
      </c>
      <c r="AQ28" s="11" t="s">
        <v>83</v>
      </c>
      <c r="AR28" s="11" t="s">
        <v>52</v>
      </c>
      <c r="AS28" s="11" t="s">
        <v>83</v>
      </c>
      <c r="AT28" s="11" t="s">
        <v>55</v>
      </c>
    </row>
    <row r="29" spans="2:51" x14ac:dyDescent="0.25">
      <c r="B29" s="43"/>
      <c r="C29" s="11" t="e" vm="72">
        <v>#VALUE!</v>
      </c>
      <c r="D29" s="12" t="s">
        <v>42</v>
      </c>
      <c r="E29" s="11" t="s">
        <v>52</v>
      </c>
      <c r="F29" s="11" t="s">
        <v>52</v>
      </c>
      <c r="G29" s="11" t="s">
        <v>52</v>
      </c>
      <c r="H29" s="11" t="s">
        <v>52</v>
      </c>
      <c r="I29" s="11" t="s">
        <v>52</v>
      </c>
      <c r="J29" s="11" t="s">
        <v>52</v>
      </c>
      <c r="K29" s="11" t="s">
        <v>52</v>
      </c>
      <c r="L29" s="11" t="s">
        <v>52</v>
      </c>
      <c r="M29" s="11" t="s">
        <v>52</v>
      </c>
      <c r="N29" s="11" t="s">
        <v>52</v>
      </c>
      <c r="O29" s="11" t="s">
        <v>59</v>
      </c>
      <c r="P29" s="11" t="s">
        <v>52</v>
      </c>
      <c r="Q29" s="11" t="s">
        <v>55</v>
      </c>
      <c r="R29" s="11" t="s">
        <v>52</v>
      </c>
      <c r="S29" s="11" t="s">
        <v>52</v>
      </c>
      <c r="T29" s="11" t="s">
        <v>52</v>
      </c>
      <c r="U29" s="11" t="s">
        <v>55</v>
      </c>
      <c r="AI29" s="32"/>
      <c r="AJ29" s="11" t="e" vm="73">
        <v>#VALUE!</v>
      </c>
      <c r="AK29" s="12" t="s">
        <v>42</v>
      </c>
      <c r="AL29" s="11" t="s">
        <v>52</v>
      </c>
      <c r="AM29" s="11" t="s">
        <v>52</v>
      </c>
      <c r="AN29" s="11" t="s">
        <v>52</v>
      </c>
      <c r="AO29" s="11" t="s">
        <v>52</v>
      </c>
      <c r="AP29" s="11" t="s">
        <v>52</v>
      </c>
      <c r="AQ29" s="11" t="s">
        <v>52</v>
      </c>
      <c r="AR29" s="11" t="s">
        <v>83</v>
      </c>
      <c r="AS29" s="11" t="s">
        <v>52</v>
      </c>
      <c r="AT29" s="11" t="s">
        <v>55</v>
      </c>
    </row>
    <row r="30" spans="2:51" x14ac:dyDescent="0.25">
      <c r="B30" s="43"/>
      <c r="C30" s="11" t="e" vm="74">
        <v>#VALUE!</v>
      </c>
      <c r="D30" s="12" t="s">
        <v>43</v>
      </c>
      <c r="E30" s="11" t="s">
        <v>52</v>
      </c>
      <c r="F30" s="11" t="s">
        <v>52</v>
      </c>
      <c r="G30" s="11" t="s">
        <v>52</v>
      </c>
      <c r="H30" s="11" t="s">
        <v>52</v>
      </c>
      <c r="I30" s="11" t="s">
        <v>52</v>
      </c>
      <c r="J30" s="11" t="s">
        <v>52</v>
      </c>
      <c r="K30" s="11" t="s">
        <v>52</v>
      </c>
      <c r="L30" s="11" t="s">
        <v>52</v>
      </c>
      <c r="M30" s="11" t="s">
        <v>52</v>
      </c>
      <c r="N30" s="11" t="s">
        <v>52</v>
      </c>
      <c r="O30" s="11" t="s">
        <v>52</v>
      </c>
      <c r="P30" s="11" t="s">
        <v>59</v>
      </c>
      <c r="Q30" s="11" t="s">
        <v>55</v>
      </c>
      <c r="R30" s="11" t="s">
        <v>52</v>
      </c>
      <c r="S30" s="11" t="s">
        <v>52</v>
      </c>
      <c r="T30" s="11" t="s">
        <v>52</v>
      </c>
      <c r="U30" s="11" t="s">
        <v>55</v>
      </c>
      <c r="AI30" s="32"/>
      <c r="AJ30" s="11" t="e" vm="75">
        <v>#VALUE!</v>
      </c>
      <c r="AK30" s="12" t="s">
        <v>43</v>
      </c>
      <c r="AL30" s="11" t="s">
        <v>52</v>
      </c>
      <c r="AM30" s="11" t="s">
        <v>52</v>
      </c>
      <c r="AN30" s="11" t="s">
        <v>52</v>
      </c>
      <c r="AO30" s="11" t="s">
        <v>52</v>
      </c>
      <c r="AP30" s="11" t="s">
        <v>52</v>
      </c>
      <c r="AQ30" s="11" t="s">
        <v>52</v>
      </c>
      <c r="AR30" s="11" t="s">
        <v>52</v>
      </c>
      <c r="AS30" s="11" t="s">
        <v>83</v>
      </c>
      <c r="AT30" s="11" t="s">
        <v>55</v>
      </c>
      <c r="AX30" t="str" cm="1">
        <f t="array" aca="1" ref="AX30" ca="1">IF(
    ISNUMBER(MATCH(AV18, BE3:BE13, 0)),
    IF(
        ISNUMBER(SEARCH(INDEX(BD3:BD13, MATCH(AV18, BE3:BE13, 0)), INDIRECT("AL" &amp; ROW(AK5)))),
        "True",
        "False"
    ),
    "Error"
)</f>
        <v>True</v>
      </c>
    </row>
    <row r="31" spans="2:51" x14ac:dyDescent="0.25">
      <c r="B31" s="43"/>
      <c r="C31" s="11" t="e" vm="76">
        <v>#VALUE!</v>
      </c>
      <c r="D31" s="12" t="s">
        <v>44</v>
      </c>
      <c r="E31" s="11" t="s">
        <v>69</v>
      </c>
      <c r="F31" s="11" t="s">
        <v>69</v>
      </c>
      <c r="G31" s="11" t="s">
        <v>88</v>
      </c>
      <c r="H31" s="11" t="s">
        <v>69</v>
      </c>
      <c r="I31" s="11" t="s">
        <v>88</v>
      </c>
      <c r="J31" s="11" t="s">
        <v>69</v>
      </c>
      <c r="K31" s="11" t="s">
        <v>69</v>
      </c>
      <c r="L31" s="11" t="s">
        <v>88</v>
      </c>
      <c r="M31" s="11" t="s">
        <v>88</v>
      </c>
      <c r="N31" s="11" t="s">
        <v>88</v>
      </c>
      <c r="O31" s="11" t="s">
        <v>88</v>
      </c>
      <c r="P31" s="11" t="s">
        <v>88</v>
      </c>
      <c r="Q31" s="11" t="s">
        <v>89</v>
      </c>
      <c r="R31" s="11" t="s">
        <v>69</v>
      </c>
      <c r="S31" s="11" t="s">
        <v>69</v>
      </c>
      <c r="T31" s="11" t="s">
        <v>69</v>
      </c>
      <c r="U31" s="11" t="s">
        <v>69</v>
      </c>
      <c r="AI31" s="32"/>
      <c r="AJ31" s="11" t="e" vm="77">
        <v>#VALUE!</v>
      </c>
      <c r="AK31" s="12" t="s">
        <v>44</v>
      </c>
      <c r="AL31" s="11" t="s">
        <v>88</v>
      </c>
      <c r="AM31" s="11" t="s">
        <v>88</v>
      </c>
      <c r="AN31" s="11" t="s">
        <v>88</v>
      </c>
      <c r="AO31" s="11" t="s">
        <v>88</v>
      </c>
      <c r="AP31" s="11" t="s">
        <v>88</v>
      </c>
      <c r="AQ31" s="11" t="s">
        <v>88</v>
      </c>
      <c r="AR31" s="11" t="s">
        <v>88</v>
      </c>
      <c r="AS31" s="11" t="s">
        <v>88</v>
      </c>
      <c r="AT31" s="11" t="s">
        <v>88</v>
      </c>
      <c r="AX31" t="str" cm="1">
        <f t="array" ref="AX31">IF(ISNUMBER(SEARCH(AV18, IF(AND(ISNUMBER(MATCH(SUBSTITUTE(AV21, " ", ""), SUBSTITUTE(AK5:AK13, " ", ""), 0)), ISNUMBER(MATCH(SUBSTITUTE(AW21, " ", ""), SUBSTITUTE(AL4:BE4, " ", ""), 0))), INDEX(AL5:BE13, MATCH(SUBSTITUTE(AW21, " ", ""), SUBSTITUTE(AL4:BE4, " ", ""), 0) + 3, MATCH(SUBSTITUTE(AV21, " ", ""), SUBSTITUTE(AK5:AK13, " ", ""), 0) + 10), "Kedua input tidak ditemukan atau tidak berpotongan"))), "True", "False")</f>
        <v>False</v>
      </c>
    </row>
    <row r="32" spans="2:51" x14ac:dyDescent="0.25">
      <c r="B32" s="43"/>
      <c r="C32" s="11" t="e" vm="78">
        <v>#VALUE!</v>
      </c>
      <c r="D32" s="12" t="s">
        <v>45</v>
      </c>
      <c r="E32" s="11" t="s">
        <v>52</v>
      </c>
      <c r="F32" s="11" t="s">
        <v>53</v>
      </c>
      <c r="G32" s="11" t="s">
        <v>80</v>
      </c>
      <c r="H32" s="11" t="s">
        <v>52</v>
      </c>
      <c r="I32" s="11" t="s">
        <v>80</v>
      </c>
      <c r="J32" s="11" t="s">
        <v>52</v>
      </c>
      <c r="K32" s="11" t="s">
        <v>52</v>
      </c>
      <c r="L32" s="11" t="s">
        <v>54</v>
      </c>
      <c r="M32" s="11" t="s">
        <v>54</v>
      </c>
      <c r="N32" s="11" t="s">
        <v>54</v>
      </c>
      <c r="O32" s="11" t="s">
        <v>54</v>
      </c>
      <c r="P32" s="11" t="s">
        <v>54</v>
      </c>
      <c r="Q32" s="11" t="s">
        <v>81</v>
      </c>
      <c r="R32" s="11" t="s">
        <v>51</v>
      </c>
      <c r="S32" s="11" t="s">
        <v>52</v>
      </c>
      <c r="T32" s="11" t="s">
        <v>52</v>
      </c>
      <c r="U32" s="11" t="s">
        <v>81</v>
      </c>
      <c r="AI32" s="32"/>
      <c r="AJ32" s="11" t="e" vm="79">
        <v>#VALUE!</v>
      </c>
      <c r="AK32" s="12" t="s">
        <v>45</v>
      </c>
      <c r="AL32" s="11" t="s">
        <v>83</v>
      </c>
      <c r="AM32" s="11" t="s">
        <v>83</v>
      </c>
      <c r="AN32" s="11" t="s">
        <v>83</v>
      </c>
      <c r="AO32" s="11" t="s">
        <v>83</v>
      </c>
      <c r="AP32" s="11" t="s">
        <v>83</v>
      </c>
      <c r="AQ32" s="11" t="s">
        <v>83</v>
      </c>
      <c r="AR32" s="11" t="s">
        <v>83</v>
      </c>
      <c r="AS32" s="11" t="s">
        <v>83</v>
      </c>
      <c r="AT32" s="11" t="s">
        <v>55</v>
      </c>
    </row>
    <row r="33" spans="2:46" x14ac:dyDescent="0.25">
      <c r="B33" s="43"/>
      <c r="C33" s="11" t="e" vm="80">
        <v>#VALUE!</v>
      </c>
      <c r="D33" s="12" t="s">
        <v>46</v>
      </c>
      <c r="E33" s="11" t="s">
        <v>82</v>
      </c>
      <c r="F33" s="11" t="s">
        <v>80</v>
      </c>
      <c r="G33" s="11" t="s">
        <v>80</v>
      </c>
      <c r="H33" s="11" t="s">
        <v>52</v>
      </c>
      <c r="I33" s="11" t="s">
        <v>80</v>
      </c>
      <c r="J33" s="11" t="s">
        <v>52</v>
      </c>
      <c r="K33" s="11" t="s">
        <v>52</v>
      </c>
      <c r="L33" s="11" t="s">
        <v>54</v>
      </c>
      <c r="M33" s="11" t="s">
        <v>54</v>
      </c>
      <c r="N33" s="11" t="s">
        <v>54</v>
      </c>
      <c r="O33" s="11" t="s">
        <v>54</v>
      </c>
      <c r="P33" s="11" t="s">
        <v>54</v>
      </c>
      <c r="Q33" s="11" t="s">
        <v>81</v>
      </c>
      <c r="R33" s="11" t="s">
        <v>80</v>
      </c>
      <c r="S33" s="11" t="s">
        <v>79</v>
      </c>
      <c r="T33" s="11" t="s">
        <v>52</v>
      </c>
      <c r="U33" s="11" t="s">
        <v>81</v>
      </c>
      <c r="AI33" s="32"/>
      <c r="AJ33" s="11" t="e" vm="81">
        <v>#VALUE!</v>
      </c>
      <c r="AK33" s="12" t="s">
        <v>46</v>
      </c>
      <c r="AL33" s="11" t="s">
        <v>83</v>
      </c>
      <c r="AM33" s="11" t="s">
        <v>83</v>
      </c>
      <c r="AN33" s="11" t="s">
        <v>83</v>
      </c>
      <c r="AO33" s="11" t="s">
        <v>83</v>
      </c>
      <c r="AP33" s="11" t="s">
        <v>83</v>
      </c>
      <c r="AQ33" s="11" t="s">
        <v>83</v>
      </c>
      <c r="AR33" s="11" t="s">
        <v>83</v>
      </c>
      <c r="AS33" s="11" t="s">
        <v>83</v>
      </c>
      <c r="AT33" s="11" t="s">
        <v>55</v>
      </c>
    </row>
    <row r="34" spans="2:46" x14ac:dyDescent="0.25">
      <c r="B34" s="43"/>
      <c r="C34" s="11" t="e" vm="82">
        <v>#VALUE!</v>
      </c>
      <c r="D34" s="12" t="s">
        <v>47</v>
      </c>
      <c r="E34" s="11" t="s">
        <v>86</v>
      </c>
      <c r="F34" s="11" t="s">
        <v>86</v>
      </c>
      <c r="G34" s="11" t="s">
        <v>86</v>
      </c>
      <c r="H34" s="11" t="s">
        <v>83</v>
      </c>
      <c r="I34" s="11" t="s">
        <v>86</v>
      </c>
      <c r="J34" s="11" t="s">
        <v>83</v>
      </c>
      <c r="K34" s="11" t="s">
        <v>52</v>
      </c>
      <c r="L34" s="11" t="s">
        <v>54</v>
      </c>
      <c r="M34" s="11" t="s">
        <v>54</v>
      </c>
      <c r="N34" s="11" t="s">
        <v>54</v>
      </c>
      <c r="O34" s="11" t="s">
        <v>54</v>
      </c>
      <c r="P34" s="11" t="s">
        <v>54</v>
      </c>
      <c r="Q34" s="11" t="s">
        <v>81</v>
      </c>
      <c r="R34" s="11" t="s">
        <v>86</v>
      </c>
      <c r="S34" s="11" t="s">
        <v>86</v>
      </c>
      <c r="T34" s="11" t="s">
        <v>59</v>
      </c>
      <c r="U34" s="11" t="s">
        <v>81</v>
      </c>
      <c r="AI34" s="32"/>
      <c r="AJ34" s="11" t="e" vm="83">
        <v>#VALUE!</v>
      </c>
      <c r="AK34" s="12" t="s">
        <v>47</v>
      </c>
      <c r="AL34" s="11" t="s">
        <v>83</v>
      </c>
      <c r="AM34" s="11" t="s">
        <v>83</v>
      </c>
      <c r="AN34" s="11" t="s">
        <v>83</v>
      </c>
      <c r="AO34" s="11" t="s">
        <v>83</v>
      </c>
      <c r="AP34" s="11" t="s">
        <v>83</v>
      </c>
      <c r="AQ34" s="11" t="s">
        <v>83</v>
      </c>
      <c r="AR34" s="11" t="s">
        <v>83</v>
      </c>
      <c r="AS34" s="11" t="s">
        <v>83</v>
      </c>
      <c r="AT34" s="11" t="s">
        <v>55</v>
      </c>
    </row>
    <row r="35" spans="2:46" x14ac:dyDescent="0.25">
      <c r="B35" s="44"/>
      <c r="C35" s="11" t="e" vm="84">
        <v>#VALUE!</v>
      </c>
      <c r="D35" s="12" t="s">
        <v>48</v>
      </c>
      <c r="E35" s="11" t="s">
        <v>69</v>
      </c>
      <c r="F35" s="11" t="s">
        <v>88</v>
      </c>
      <c r="G35" s="11" t="s">
        <v>88</v>
      </c>
      <c r="H35" s="11" t="s">
        <v>69</v>
      </c>
      <c r="I35" s="11" t="s">
        <v>88</v>
      </c>
      <c r="J35" s="11" t="s">
        <v>69</v>
      </c>
      <c r="K35" s="11" t="s">
        <v>69</v>
      </c>
      <c r="L35" s="11" t="s">
        <v>88</v>
      </c>
      <c r="M35" s="11" t="s">
        <v>88</v>
      </c>
      <c r="N35" s="11" t="s">
        <v>88</v>
      </c>
      <c r="O35" s="11" t="s">
        <v>88</v>
      </c>
      <c r="P35" s="11" t="s">
        <v>88</v>
      </c>
      <c r="Q35" s="11" t="s">
        <v>88</v>
      </c>
      <c r="R35" s="11" t="s">
        <v>88</v>
      </c>
      <c r="S35" s="11" t="s">
        <v>69</v>
      </c>
      <c r="T35" s="11" t="s">
        <v>69</v>
      </c>
      <c r="U35" s="11" t="s">
        <v>89</v>
      </c>
      <c r="AI35" s="33"/>
      <c r="AJ35" s="11" t="e" vm="85">
        <v>#VALUE!</v>
      </c>
      <c r="AK35" s="12" t="s">
        <v>48</v>
      </c>
      <c r="AL35" s="11" t="s">
        <v>88</v>
      </c>
      <c r="AM35" s="11" t="s">
        <v>88</v>
      </c>
      <c r="AN35" s="11" t="s">
        <v>88</v>
      </c>
      <c r="AO35" s="11" t="s">
        <v>88</v>
      </c>
      <c r="AP35" s="11" t="s">
        <v>88</v>
      </c>
      <c r="AQ35" s="11" t="s">
        <v>88</v>
      </c>
      <c r="AR35" s="11" t="s">
        <v>88</v>
      </c>
      <c r="AS35" s="11" t="s">
        <v>88</v>
      </c>
      <c r="AT35" s="11" t="s">
        <v>88</v>
      </c>
    </row>
    <row r="36" spans="2:46" x14ac:dyDescent="0.25">
      <c r="C36" s="7"/>
    </row>
  </sheetData>
  <mergeCells count="12">
    <mergeCell ref="AI16:AK18"/>
    <mergeCell ref="AL16:AT16"/>
    <mergeCell ref="AI19:AI35"/>
    <mergeCell ref="B16:D18"/>
    <mergeCell ref="E16:U16"/>
    <mergeCell ref="B19:B35"/>
    <mergeCell ref="AI2:AK4"/>
    <mergeCell ref="AL2:BB2"/>
    <mergeCell ref="AI5:AI13"/>
    <mergeCell ref="E2:M2"/>
    <mergeCell ref="B2:D4"/>
    <mergeCell ref="B5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FAHMI MUHAZIR</cp:lastModifiedBy>
  <dcterms:created xsi:type="dcterms:W3CDTF">2024-04-18T18:08:47Z</dcterms:created>
  <dcterms:modified xsi:type="dcterms:W3CDTF">2024-05-03T02:44:20Z</dcterms:modified>
</cp:coreProperties>
</file>