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 Afonso\OneDrive - Wentworth Institute of Technology\Documents\Spring Semester\Parallel Computing\Assigments\Parallel-Assigment\PA3\"/>
    </mc:Choice>
  </mc:AlternateContent>
  <xr:revisionPtr revIDLastSave="0" documentId="8_{6C7E01D3-B70B-4C2E-B39C-D15FD0E0BA80}" xr6:coauthVersionLast="47" xr6:coauthVersionMax="47" xr10:uidLastSave="{00000000-0000-0000-0000-000000000000}"/>
  <bookViews>
    <workbookView xWindow="-96" yWindow="-96" windowWidth="23232" windowHeight="12552" activeTab="4" xr2:uid="{496B32FD-FF70-46C7-A814-46E3FAC93D75}"/>
  </bookViews>
  <sheets>
    <sheet name="Sheet1" sheetId="1" r:id="rId1"/>
    <sheet name="Sheet2" sheetId="2" r:id="rId2"/>
    <sheet name="Sheet3" sheetId="3" r:id="rId3"/>
    <sheet name="Sheet4" sheetId="4" r:id="rId4"/>
    <sheet name="Sheet5" sheetId="7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7" l="1"/>
  <c r="D2" i="7"/>
  <c r="C2" i="7"/>
  <c r="B2" i="7"/>
  <c r="I7" i="1"/>
  <c r="J7" i="1"/>
  <c r="K7" i="1"/>
  <c r="H7" i="1"/>
  <c r="E3" i="7"/>
  <c r="D3" i="7"/>
  <c r="C3" i="7"/>
  <c r="B3" i="7"/>
  <c r="I7" i="2"/>
  <c r="J7" i="2"/>
  <c r="K7" i="2"/>
  <c r="H7" i="2"/>
  <c r="E4" i="7"/>
  <c r="D4" i="7"/>
  <c r="C4" i="7"/>
  <c r="B4" i="7"/>
  <c r="I7" i="3"/>
  <c r="J7" i="3"/>
  <c r="K7" i="3"/>
  <c r="H7" i="3"/>
  <c r="E5" i="7"/>
  <c r="D5" i="7"/>
  <c r="C5" i="7"/>
  <c r="B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Jorge Afonso</author>
  </authors>
  <commentList>
    <comment ref="A4" authorId="0" shapeId="0" xr:uid="{4176F2D0-B422-4A89-AA09-A245C9F255A5}">
      <text>
        <r>
          <rPr>
            <b/>
            <sz val="9"/>
            <color indexed="81"/>
            <rFont val="Tahoma"/>
            <charset val="1"/>
          </rPr>
          <t>Jorge Afonso: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<sst xmlns="http://schemas.openxmlformats.org/spreadsheetml/2006/main" count="53" uniqueCount="14">
  <si>
    <t xml:space="preserve">Processors </t>
  </si>
  <si>
    <t xml:space="preserve">Matrix Size </t>
  </si>
  <si>
    <t>Bcast Time (s)</t>
  </si>
  <si>
    <t>Scatter Time (s)</t>
  </si>
  <si>
    <t>Calculate Time (s)</t>
  </si>
  <si>
    <t>Gather Time (s)</t>
  </si>
  <si>
    <t>10000 x 10000</t>
  </si>
  <si>
    <t>20000 x 20000</t>
  </si>
  <si>
    <t>30000 x 30000</t>
  </si>
  <si>
    <t>40000 x 40000</t>
  </si>
  <si>
    <t>Bcast Total Time (s)</t>
  </si>
  <si>
    <t>Scatter Total Time (s)</t>
  </si>
  <si>
    <t>Calculate Total Time (s)</t>
  </si>
  <si>
    <t>Gather Total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</si>
</sst>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10000 x 10000 -&gt; Process</a:t>
            </a:r>
            <a:r>
              <a:rPr lang="en-US" baseline="0"/>
              <a:t> vs Bcast Time (s)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1.9912000000000001E-6</c:v>
                </c:pt>
                <c:pt idx="1">
                  <c:v>2.0160102E-3</c:v>
                </c:pt>
                <c:pt idx="2">
                  <c:v>1.26783699E-2</c:v>
                </c:pt>
                <c:pt idx="3">
                  <c:v>1.53838159E-2</c:v>
                </c:pt>
                <c:pt idx="4">
                  <c:v>1.63740902E-2</c:v>
                </c:pt>
                <c:pt idx="5">
                  <c:v>1.38113848E-2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1F-4796-BC58-BFABA421F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469136"/>
        <c:axId val="222469968"/>
      </c:scatterChart>
      <c:valAx>
        <c:axId val="22246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69968"/>
        <c:crosses val="autoZero"/>
        <c:crossBetween val="midCat"/>
      </c:valAx>
      <c:valAx>
        <c:axId val="22246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Bcast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6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30000 x 30000 -&gt; Process vs </a:t>
            </a:r>
            <a:r>
              <a:rPr lang="en-US"/>
              <a:t>Scatter Time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Scatter Time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Sheet3!$D$2:$D$7</c:f>
              <c:numCache>
                <c:formatCode>General</c:formatCode>
                <c:ptCount val="6"/>
                <c:pt idx="0">
                  <c:v>1.3706360678</c:v>
                </c:pt>
                <c:pt idx="1">
                  <c:v>2.3056565671999998</c:v>
                </c:pt>
                <c:pt idx="2">
                  <c:v>2.8400699952999999</c:v>
                </c:pt>
                <c:pt idx="3">
                  <c:v>3.0042161723</c:v>
                </c:pt>
                <c:pt idx="4">
                  <c:v>3.0925019480999998</c:v>
                </c:pt>
                <c:pt idx="5">
                  <c:v>3.1964055150999999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8A-4235-AD52-FE3271A08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802336"/>
        <c:axId val="1630804416"/>
      </c:scatterChart>
      <c:valAx>
        <c:axId val="163080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804416"/>
        <c:crosses val="autoZero"/>
        <c:crossBetween val="midCat"/>
      </c:valAx>
      <c:valAx>
        <c:axId val="163080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Bcast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80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30000 x 30000 -&gt; Process vs </a:t>
            </a:r>
            <a:r>
              <a:rPr lang="en-US"/>
              <a:t>Calculate Time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Calculate Time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Sheet3!$E$2:$E$7</c:f>
              <c:numCache>
                <c:formatCode>General</c:formatCode>
                <c:ptCount val="6"/>
                <c:pt idx="0">
                  <c:v>3.2598930569000002</c:v>
                </c:pt>
                <c:pt idx="1">
                  <c:v>1.6848024339000001</c:v>
                </c:pt>
                <c:pt idx="2">
                  <c:v>0.83855697610000002</c:v>
                </c:pt>
                <c:pt idx="3">
                  <c:v>0.54819619190000002</c:v>
                </c:pt>
                <c:pt idx="4">
                  <c:v>0.42146987609999997</c:v>
                </c:pt>
                <c:pt idx="5">
                  <c:v>0.3381342222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65-42E8-A766-08003AE47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822304"/>
        <c:axId val="1630824800"/>
      </c:scatterChart>
      <c:valAx>
        <c:axId val="163082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824800"/>
        <c:crosses val="autoZero"/>
        <c:crossBetween val="midCat"/>
      </c:valAx>
      <c:valAx>
        <c:axId val="163082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82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30000 x 30000 -&gt; Process vs </a:t>
            </a:r>
            <a:r>
              <a:rPr lang="en-US"/>
              <a:t>Gather Time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Sheet3!$F$1</c:f>
              <c:strCache>
                <c:ptCount val="1"/>
                <c:pt idx="0">
                  <c:v>Gather Time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Sheet3!$F$2:$F$7</c:f>
              <c:numCache>
                <c:formatCode>General</c:formatCode>
                <c:ptCount val="6"/>
                <c:pt idx="0">
                  <c:v>5.94184E-5</c:v>
                </c:pt>
                <c:pt idx="1">
                  <c:v>4.97424E-4</c:v>
                </c:pt>
                <c:pt idx="2">
                  <c:v>8.1441689999999997E-4</c:v>
                </c:pt>
                <c:pt idx="3">
                  <c:v>1.1156439E-3</c:v>
                </c:pt>
                <c:pt idx="4">
                  <c:v>1.4547481999999999E-3</c:v>
                </c:pt>
                <c:pt idx="5">
                  <c:v>1.702372E-3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4-49C2-8B99-6F23CCD8E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410032"/>
        <c:axId val="1629402128"/>
      </c:scatterChart>
      <c:valAx>
        <c:axId val="162941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402128"/>
        <c:crosses val="autoZero"/>
        <c:crossBetween val="midCat"/>
      </c:valAx>
      <c:valAx>
        <c:axId val="162940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41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40000 x 40000 -&gt; Process vs </a:t>
            </a:r>
            <a:r>
              <a:rPr lang="en-US"/>
              <a:t>Bcast Time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Bcast Time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Sheet4!$C$2:$C$7</c:f>
              <c:numCache>
                <c:formatCode>General</c:formatCode>
                <c:ptCount val="6"/>
                <c:pt idx="0">
                  <c:v>1.7798000000000001E-6</c:v>
                </c:pt>
                <c:pt idx="1">
                  <c:v>4.1550370000000003E-3</c:v>
                </c:pt>
                <c:pt idx="2">
                  <c:v>1.3031694999999999E-2</c:v>
                </c:pt>
                <c:pt idx="3">
                  <c:v>1.2870876599999999E-2</c:v>
                </c:pt>
                <c:pt idx="4">
                  <c:v>1.25413239E-2</c:v>
                </c:pt>
                <c:pt idx="5">
                  <c:v>1.3470252E-2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67-4B95-8C1C-92C532232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574816"/>
        <c:axId val="1177575648"/>
      </c:scatterChart>
      <c:valAx>
        <c:axId val="117757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575648"/>
        <c:crosses val="autoZero"/>
        <c:crossBetween val="midCat"/>
      </c:valAx>
      <c:valAx>
        <c:axId val="117757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Bcast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57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40000 x 40000 -&gt; Process vs </a:t>
            </a:r>
            <a:r>
              <a:rPr lang="en-US"/>
              <a:t>Scatter Time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Scatter Time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Sheet4!$D$2:$D$7</c:f>
              <c:numCache>
                <c:formatCode>General</c:formatCode>
                <c:ptCount val="6"/>
                <c:pt idx="0">
                  <c:v>2.467179588</c:v>
                </c:pt>
                <c:pt idx="1">
                  <c:v>4.1381347616999999</c:v>
                </c:pt>
                <c:pt idx="2">
                  <c:v>5.037247797</c:v>
                </c:pt>
                <c:pt idx="3">
                  <c:v>5.2792413160000002</c:v>
                </c:pt>
                <c:pt idx="4">
                  <c:v>5.4649433899000002</c:v>
                </c:pt>
                <c:pt idx="5">
                  <c:v>5.5278759761999998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57-4630-9683-B4EB86177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843520"/>
        <c:axId val="1630840608"/>
      </c:scatterChart>
      <c:valAx>
        <c:axId val="163084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840608"/>
        <c:crosses val="autoZero"/>
        <c:crossBetween val="midCat"/>
      </c:valAx>
      <c:valAx>
        <c:axId val="163084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Bcast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84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40000 x 40000 -&gt; Process vs </a:t>
            </a:r>
            <a:r>
              <a:rPr lang="en-US"/>
              <a:t>Calculate Time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Sheet4!$E$1</c:f>
              <c:strCache>
                <c:ptCount val="1"/>
                <c:pt idx="0">
                  <c:v>Calculate Time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Sheet4!$E$2:$E$7</c:f>
              <c:numCache>
                <c:formatCode>General</c:formatCode>
                <c:ptCount val="6"/>
                <c:pt idx="0">
                  <c:v>5.8306921860000003</c:v>
                </c:pt>
                <c:pt idx="1">
                  <c:v>2.9164604399999998</c:v>
                </c:pt>
                <c:pt idx="2">
                  <c:v>1.4759224243</c:v>
                </c:pt>
                <c:pt idx="3">
                  <c:v>0.98738887909999995</c:v>
                </c:pt>
                <c:pt idx="4">
                  <c:v>0.74107457089999995</c:v>
                </c:pt>
                <c:pt idx="5">
                  <c:v>0.60365422300000005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7C-401E-B0CE-4F60E95D6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568160"/>
        <c:axId val="1177568992"/>
      </c:scatterChart>
      <c:valAx>
        <c:axId val="117756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568992"/>
        <c:crosses val="autoZero"/>
        <c:crossBetween val="midCat"/>
      </c:valAx>
      <c:valAx>
        <c:axId val="117756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Bcast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56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40000 x 40000 -&gt; Process vs </a:t>
            </a:r>
            <a:r>
              <a:rPr lang="en-US"/>
              <a:t>Gather Time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Gather Time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Sheet4!$F$2:$F$7</c:f>
              <c:numCache>
                <c:formatCode>General</c:formatCode>
                <c:ptCount val="6"/>
                <c:pt idx="0">
                  <c:v>6.9449200000000006E-5</c:v>
                </c:pt>
                <c:pt idx="1">
                  <c:v>2.3858442000000001E-2</c:v>
                </c:pt>
                <c:pt idx="2">
                  <c:v>8.1280290000000004E-4</c:v>
                </c:pt>
                <c:pt idx="3">
                  <c:v>1.0254043E-3</c:v>
                </c:pt>
                <c:pt idx="4">
                  <c:v>0.56505557620000002</c:v>
                </c:pt>
                <c:pt idx="5">
                  <c:v>1.6554728999999999E-3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6-478C-8908-3F77B13A8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474864"/>
        <c:axId val="1909475280"/>
      </c:scatterChart>
      <c:valAx>
        <c:axId val="190947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475280"/>
        <c:crosses val="autoZero"/>
        <c:crossBetween val="midCat"/>
      </c:valAx>
      <c:valAx>
        <c:axId val="19094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Gather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47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Size</a:t>
            </a:r>
            <a:r>
              <a:rPr lang="en-US" baseline="0"/>
              <a:t> vs Bcast Total Time(s)</a:t>
            </a:r>
            <a:endParaRPr lang="en-US"/>
          </a:p>
        </c:rich>
      </c:tx>
      <c:layout>
        <c:manualLayout>
          <c:xMode val="edge"/>
          <c:yMode val="edge"/>
          <c:x val="0.2410067804024496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Sheet5!$A$2:$A$5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</c:numCache>
            </c:numRef>
          </c:xVal>
          <c:yVal>
            <c:numRef>
              <c:f>Sheet5!$B$2:$B$5</c:f>
              <c:numCache>
                <c:formatCode>General</c:formatCode>
                <c:ptCount val="4"/>
                <c:pt idx="0">
                  <c:v>6.02656622E-2</c:v>
                </c:pt>
                <c:pt idx="1">
                  <c:v>4.6577511799999999E-2</c:v>
                </c:pt>
                <c:pt idx="2">
                  <c:v>4.4235634499999996E-2</c:v>
                </c:pt>
                <c:pt idx="3">
                  <c:v>5.6070964299999998E-2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40-4733-929D-B54F62EFA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381503"/>
        <c:axId val="947383167"/>
      </c:scatterChart>
      <c:valAx>
        <c:axId val="94738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383167"/>
        <c:crosses val="autoZero"/>
        <c:crossBetween val="midCat"/>
      </c:valAx>
      <c:valAx>
        <c:axId val="94738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Bcast</a:t>
                </a:r>
                <a:r>
                  <a:rPr lang="en-US" baseline="0"/>
                  <a:t> Total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38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Matrix Size vs Scatter Total Time(s)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Sheet5!$A$2:$A$5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</c:numCache>
            </c:numRef>
          </c:xVal>
          <c:yVal>
            <c:numRef>
              <c:f>Sheet5!$C$2:$C$5</c:f>
              <c:numCache>
                <c:formatCode>General</c:formatCode>
                <c:ptCount val="4"/>
                <c:pt idx="0">
                  <c:v>1.9157061806</c:v>
                </c:pt>
                <c:pt idx="1">
                  <c:v>7.0965041867999998</c:v>
                </c:pt>
                <c:pt idx="2">
                  <c:v>15.8094862658</c:v>
                </c:pt>
                <c:pt idx="3">
                  <c:v>27.914622828800002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9C-4F2A-8FFD-EA484D3A8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931487"/>
        <c:axId val="558931903"/>
      </c:scatterChart>
      <c:valAx>
        <c:axId val="55893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31903"/>
        <c:crosses val="autoZero"/>
        <c:crossBetween val="midCat"/>
      </c:valAx>
      <c:valAx>
        <c:axId val="55893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Scatter Total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3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Matrix Size vs </a:t>
            </a:r>
            <a:r>
              <a:rPr lang="en-US"/>
              <a:t>Calculate Total Time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Sheet5!$D$1</c:f>
              <c:strCache>
                <c:ptCount val="1"/>
                <c:pt idx="0">
                  <c:v>Calculate Total Time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Sheet5!$A$2:$A$5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</c:numCache>
            </c:numRef>
          </c:xVal>
          <c:yVal>
            <c:numRef>
              <c:f>Sheet5!$D$2:$D$5</c:f>
              <c:numCache>
                <c:formatCode>General</c:formatCode>
                <c:ptCount val="4"/>
                <c:pt idx="0">
                  <c:v>0.7981503392</c:v>
                </c:pt>
                <c:pt idx="1">
                  <c:v>3.1532027545000001</c:v>
                </c:pt>
                <c:pt idx="2">
                  <c:v>7.0910527570999999</c:v>
                </c:pt>
                <c:pt idx="3">
                  <c:v>12.555192723299999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E3-4AA7-B734-8294298CD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010703"/>
        <c:axId val="951011951"/>
      </c:scatterChart>
      <c:valAx>
        <c:axId val="95101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Matrix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011951"/>
        <c:crosses val="autoZero"/>
        <c:crossBetween val="midCat"/>
      </c:valAx>
      <c:valAx>
        <c:axId val="95101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Calculate</a:t>
                </a:r>
                <a:r>
                  <a:rPr lang="en-US" baseline="0"/>
                  <a:t> Total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010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10000 x 10000 -&gt; Process vs </a:t>
            </a:r>
            <a:r>
              <a:rPr lang="en-US"/>
              <a:t>Scatter Time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Scatter Time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0.15207175680000001</c:v>
                </c:pt>
                <c:pt idx="1">
                  <c:v>0.261433729</c:v>
                </c:pt>
                <c:pt idx="2">
                  <c:v>0.31967078100000001</c:v>
                </c:pt>
                <c:pt idx="3">
                  <c:v>0.36401523419999998</c:v>
                </c:pt>
                <c:pt idx="4">
                  <c:v>0.38937586969999999</c:v>
                </c:pt>
                <c:pt idx="5">
                  <c:v>0.42913880989999997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BD-4CA4-BB37-83C53E568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224064"/>
        <c:axId val="2006222400"/>
      </c:scatterChart>
      <c:valAx>
        <c:axId val="200622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222400"/>
        <c:crosses val="autoZero"/>
        <c:crossBetween val="midCat"/>
      </c:valAx>
      <c:valAx>
        <c:axId val="20062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Scatter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22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vs Gather Total Time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Sheet5!$E$1</c:f>
              <c:strCache>
                <c:ptCount val="1"/>
                <c:pt idx="0">
                  <c:v>Gather Total Time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Sheet5!$A$2:$A$5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</c:numCache>
            </c:numRef>
          </c:xVal>
          <c:yVal>
            <c:numRef>
              <c:f>Sheet5!$E$2:$E$5</c:f>
              <c:numCache>
                <c:formatCode>General</c:formatCode>
                <c:ptCount val="4"/>
                <c:pt idx="0">
                  <c:v>1.1544831199999999E-2</c:v>
                </c:pt>
                <c:pt idx="1">
                  <c:v>2.6001992100000003E-2</c:v>
                </c:pt>
                <c:pt idx="2">
                  <c:v>5.6440233999999999E-3</c:v>
                </c:pt>
                <c:pt idx="3">
                  <c:v>0.59247714750000002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C-4E76-BE02-186CCA64E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605279"/>
        <c:axId val="959607775"/>
      </c:scatterChart>
      <c:valAx>
        <c:axId val="95960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Matrix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607775"/>
        <c:crosses val="autoZero"/>
        <c:crossBetween val="midCat"/>
      </c:valAx>
      <c:valAx>
        <c:axId val="95960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Gather</a:t>
                </a:r>
                <a:r>
                  <a:rPr lang="en-US" baseline="0"/>
                  <a:t> Total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60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10000 x 10000 -&gt; Process vs </a:t>
            </a:r>
            <a:r>
              <a:rPr lang="en-US"/>
              <a:t>Calculate Time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Calculate Time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0.36264147889999998</c:v>
                </c:pt>
                <c:pt idx="1">
                  <c:v>0.18879816769999999</c:v>
                </c:pt>
                <c:pt idx="2">
                  <c:v>9.4020707999999995E-2</c:v>
                </c:pt>
                <c:pt idx="3">
                  <c:v>6.5042337899999997E-2</c:v>
                </c:pt>
                <c:pt idx="4">
                  <c:v>4.8456535699999997E-2</c:v>
                </c:pt>
                <c:pt idx="5">
                  <c:v>3.9191111000000001E-2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44-4E04-8860-0A8E8C055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300576"/>
        <c:axId val="564298080"/>
      </c:scatterChart>
      <c:valAx>
        <c:axId val="56430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  <a:r>
                  <a:rPr lang="en-US" baseline="0"/>
                  <a:t> 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4834363517060367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98080"/>
        <c:crosses val="autoZero"/>
        <c:crossBetween val="midCat"/>
      </c:valAx>
      <c:valAx>
        <c:axId val="56429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0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10000 x 10000 -&gt; Process vs </a:t>
            </a:r>
            <a:r>
              <a:rPr lang="en-US"/>
              <a:t>Gather Time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Gather Time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Sheet1!$F$2:$F$7</c:f>
              <c:numCache>
                <c:formatCode>General</c:formatCode>
                <c:ptCount val="6"/>
                <c:pt idx="0">
                  <c:v>2.92594E-5</c:v>
                </c:pt>
                <c:pt idx="1">
                  <c:v>1.5239902000000001E-3</c:v>
                </c:pt>
                <c:pt idx="2">
                  <c:v>6.12417E-3</c:v>
                </c:pt>
                <c:pt idx="3">
                  <c:v>2.2682650000000002E-3</c:v>
                </c:pt>
                <c:pt idx="4">
                  <c:v>1.5179207999999999E-3</c:v>
                </c:pt>
                <c:pt idx="5">
                  <c:v>8.1225799999999997E-5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E-4EC0-AD36-30B98AC21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304736"/>
        <c:axId val="564305568"/>
      </c:scatterChart>
      <c:valAx>
        <c:axId val="56430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05568"/>
        <c:crosses val="autoZero"/>
        <c:crossBetween val="midCat"/>
      </c:valAx>
      <c:valAx>
        <c:axId val="5643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Gather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0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20000 x 20000 -&gt; Process vs </a:t>
            </a:r>
            <a:r>
              <a:rPr lang="en-US"/>
              <a:t>Bcast Time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Sheet2!$C$2:$C$7</c:f>
              <c:numCache>
                <c:formatCode>General</c:formatCode>
                <c:ptCount val="6"/>
                <c:pt idx="0">
                  <c:v>1.9259999999999999E-6</c:v>
                </c:pt>
                <c:pt idx="1">
                  <c:v>2.5356123000000001E-3</c:v>
                </c:pt>
                <c:pt idx="2">
                  <c:v>7.8520458000000005E-3</c:v>
                </c:pt>
                <c:pt idx="3">
                  <c:v>1.29011609E-2</c:v>
                </c:pt>
                <c:pt idx="4">
                  <c:v>9.8488610000000004E-3</c:v>
                </c:pt>
                <c:pt idx="5">
                  <c:v>1.34379058E-2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F0-499B-839B-1DED188E9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900768"/>
        <c:axId val="1921898272"/>
      </c:scatterChart>
      <c:valAx>
        <c:axId val="192190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898272"/>
        <c:crosses val="autoZero"/>
        <c:crossBetween val="midCat"/>
      </c:valAx>
      <c:valAx>
        <c:axId val="19218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Bcast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90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20000 x 20000 -&gt; Process vs </a:t>
            </a:r>
            <a:r>
              <a:rPr lang="en-US"/>
              <a:t>Scatter Time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Scatter Time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Sheet2!$D$2:$D$7</c:f>
              <c:numCache>
                <c:formatCode>General</c:formatCode>
                <c:ptCount val="6"/>
                <c:pt idx="0">
                  <c:v>0.60994810190000004</c:v>
                </c:pt>
                <c:pt idx="1">
                  <c:v>1.0451861359000001</c:v>
                </c:pt>
                <c:pt idx="2">
                  <c:v>1.2725456347999999</c:v>
                </c:pt>
                <c:pt idx="3">
                  <c:v>1.3460849659</c:v>
                </c:pt>
                <c:pt idx="4">
                  <c:v>1.3995527611</c:v>
                </c:pt>
                <c:pt idx="5">
                  <c:v>1.4231865872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28-490C-85EF-5D347A49B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679088"/>
        <c:axId val="1993678672"/>
      </c:scatterChart>
      <c:valAx>
        <c:axId val="199367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678672"/>
        <c:crosses val="autoZero"/>
        <c:crossBetween val="midCat"/>
      </c:valAx>
      <c:valAx>
        <c:axId val="199367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Scatter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67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20000 x 20000 -&gt; Process vs </a:t>
            </a:r>
            <a:r>
              <a:rPr lang="en-US"/>
              <a:t>Calculate Time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Calculate Time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Sheet2!$E$2:$E$7</c:f>
              <c:numCache>
                <c:formatCode>General</c:formatCode>
                <c:ptCount val="6"/>
                <c:pt idx="0">
                  <c:v>1.449364034</c:v>
                </c:pt>
                <c:pt idx="1">
                  <c:v>0.73320396480000005</c:v>
                </c:pt>
                <c:pt idx="2">
                  <c:v>0.37465315500000002</c:v>
                </c:pt>
                <c:pt idx="3">
                  <c:v>0.25128310269999998</c:v>
                </c:pt>
                <c:pt idx="4">
                  <c:v>0.19393195399999999</c:v>
                </c:pt>
                <c:pt idx="5">
                  <c:v>0.150766544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82-4D64-8D92-2531B6BBA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974032"/>
        <c:axId val="1919962800"/>
      </c:scatterChart>
      <c:valAx>
        <c:axId val="191997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962800"/>
        <c:crosses val="autoZero"/>
        <c:crossBetween val="midCat"/>
      </c:valAx>
      <c:valAx>
        <c:axId val="1919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97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20000 x 20000 -&gt; Process vs </a:t>
            </a:r>
            <a:r>
              <a:rPr lang="en-US"/>
              <a:t>Gather Time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Gather Time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Sheet2!$F$2:$F$7</c:f>
              <c:numCache>
                <c:formatCode>General</c:formatCode>
                <c:ptCount val="6"/>
                <c:pt idx="0">
                  <c:v>4.38583E-5</c:v>
                </c:pt>
                <c:pt idx="1">
                  <c:v>1.81229501E-2</c:v>
                </c:pt>
                <c:pt idx="2">
                  <c:v>3.0907611000000001E-3</c:v>
                </c:pt>
                <c:pt idx="3">
                  <c:v>8.6779010000000005E-4</c:v>
                </c:pt>
                <c:pt idx="4">
                  <c:v>1.1402112E-3</c:v>
                </c:pt>
                <c:pt idx="5">
                  <c:v>2.7364212999999998E-3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4-40C6-9D5D-7D764233F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883024"/>
        <c:axId val="1519882192"/>
      </c:scatterChart>
      <c:valAx>
        <c:axId val="151988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882192"/>
        <c:crosses val="autoZero"/>
        <c:crossBetween val="midCat"/>
      </c:valAx>
      <c:valAx>
        <c:axId val="151988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Gather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88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30000 x 30000 -&gt; Process vs Bcast Time (s)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Sheet3!$C$2:$C$7</c:f>
              <c:numCache>
                <c:formatCode>General</c:formatCode>
                <c:ptCount val="6"/>
                <c:pt idx="0">
                  <c:v>1.8300000000000001E-6</c:v>
                </c:pt>
                <c:pt idx="1">
                  <c:v>6.9575668000000004E-3</c:v>
                </c:pt>
                <c:pt idx="2">
                  <c:v>1.08516868E-2</c:v>
                </c:pt>
                <c:pt idx="3">
                  <c:v>8.5345128999999992E-3</c:v>
                </c:pt>
                <c:pt idx="4">
                  <c:v>8.3506671000000005E-3</c:v>
                </c:pt>
                <c:pt idx="5">
                  <c:v>9.5393709E-3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9E-462B-8B94-6DFF3D8ED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543184"/>
        <c:axId val="1920543600"/>
      </c:scatterChart>
      <c:valAx>
        <c:axId val="192054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543600"/>
        <c:crosses val="autoZero"/>
        <c:crossBetween val="midCat"/>
      </c:valAx>
      <c:valAx>
        <c:axId val="19205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Bcast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54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83596</xdr:colOff>
      <xdr:row>8</xdr:row>
      <xdr:rowOff>7284</xdr:rowOff>
    </xdr:from>
    <xdr:to>
      <xdr:col>4</xdr:col>
      <xdr:colOff>869800</xdr:colOff>
      <xdr:row>23</xdr:row>
      <xdr:rowOff>7284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85E494-C34B-402C-B303-698A9973E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1127311</xdr:colOff>
      <xdr:row>7</xdr:row>
      <xdr:rowOff>172571</xdr:rowOff>
    </xdr:from>
    <xdr:to>
      <xdr:col>11</xdr:col>
      <xdr:colOff>123264</xdr:colOff>
      <xdr:row>22</xdr:row>
      <xdr:rowOff>159124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6161BA-57A6-4D8B-A458-4DCD55BE6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85165</xdr:colOff>
      <xdr:row>23</xdr:row>
      <xdr:rowOff>69476</xdr:rowOff>
    </xdr:from>
    <xdr:to>
      <xdr:col>4</xdr:col>
      <xdr:colOff>865094</xdr:colOff>
      <xdr:row>38</xdr:row>
      <xdr:rowOff>56029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1BFA27-CE97-4AB6-A8E8-CE66A3055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1120587</xdr:colOff>
      <xdr:row>23</xdr:row>
      <xdr:rowOff>38101</xdr:rowOff>
    </xdr:from>
    <xdr:to>
      <xdr:col>11</xdr:col>
      <xdr:colOff>116540</xdr:colOff>
      <xdr:row>38</xdr:row>
      <xdr:rowOff>24654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7FF82E-FC0C-4BF8-824C-E49A35702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158115</xdr:colOff>
      <xdr:row>7</xdr:row>
      <xdr:rowOff>165735</xdr:rowOff>
    </xdr:from>
    <xdr:to>
      <xdr:col>4</xdr:col>
      <xdr:colOff>821055</xdr:colOff>
      <xdr:row>22</xdr:row>
      <xdr:rowOff>165735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B3C6D8-8D95-4D2E-95CB-8CBD5DFF0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1053465</xdr:colOff>
      <xdr:row>7</xdr:row>
      <xdr:rowOff>165735</xdr:rowOff>
    </xdr:from>
    <xdr:to>
      <xdr:col>11</xdr:col>
      <xdr:colOff>55245</xdr:colOff>
      <xdr:row>22</xdr:row>
      <xdr:rowOff>165735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BF3C16-536D-4A64-80F6-B026607E0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175260</xdr:colOff>
      <xdr:row>23</xdr:row>
      <xdr:rowOff>62865</xdr:rowOff>
    </xdr:from>
    <xdr:to>
      <xdr:col>4</xdr:col>
      <xdr:colOff>838200</xdr:colOff>
      <xdr:row>38</xdr:row>
      <xdr:rowOff>62865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921275-BACF-4D24-B24B-89A700A83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1036320</xdr:colOff>
      <xdr:row>23</xdr:row>
      <xdr:rowOff>78105</xdr:rowOff>
    </xdr:from>
    <xdr:to>
      <xdr:col>11</xdr:col>
      <xdr:colOff>38100</xdr:colOff>
      <xdr:row>38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FF65DE-8199-4017-BBF8-2C09C8536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8</xdr:row>
      <xdr:rowOff>17145</xdr:rowOff>
    </xdr:from>
    <xdr:to>
      <xdr:col>4</xdr:col>
      <xdr:colOff>754380</xdr:colOff>
      <xdr:row>23</xdr:row>
      <xdr:rowOff>17145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FFC829-E683-47AB-A94B-12FD337A1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925830</xdr:colOff>
      <xdr:row>7</xdr:row>
      <xdr:rowOff>173355</xdr:rowOff>
    </xdr:from>
    <xdr:to>
      <xdr:col>10</xdr:col>
      <xdr:colOff>567690</xdr:colOff>
      <xdr:row>22</xdr:row>
      <xdr:rowOff>173355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E8A272-BA2A-4765-B56B-7A23596EE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91440</xdr:colOff>
      <xdr:row>23</xdr:row>
      <xdr:rowOff>78105</xdr:rowOff>
    </xdr:from>
    <xdr:to>
      <xdr:col>4</xdr:col>
      <xdr:colOff>754380</xdr:colOff>
      <xdr:row>38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54B59A-FBCF-4796-AD38-12E02122A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922020</xdr:colOff>
      <xdr:row>23</xdr:row>
      <xdr:rowOff>81915</xdr:rowOff>
    </xdr:from>
    <xdr:to>
      <xdr:col>10</xdr:col>
      <xdr:colOff>563880</xdr:colOff>
      <xdr:row>38</xdr:row>
      <xdr:rowOff>81915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EC31F6-A5F5-448B-AAD4-AE9E0606A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240983</xdr:colOff>
      <xdr:row>17</xdr:row>
      <xdr:rowOff>48578</xdr:rowOff>
    </xdr:from>
    <xdr:to>
      <xdr:col>4</xdr:col>
      <xdr:colOff>903923</xdr:colOff>
      <xdr:row>32</xdr:row>
      <xdr:rowOff>48578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C2394A-3ADA-4A9B-9910-CC3193153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1111567</xdr:colOff>
      <xdr:row>16</xdr:row>
      <xdr:rowOff>166687</xdr:rowOff>
    </xdr:from>
    <xdr:to>
      <xdr:col>11</xdr:col>
      <xdr:colOff>113347</xdr:colOff>
      <xdr:row>31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D2F759-FF36-4D6A-8A9E-5F01498C7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188595</xdr:colOff>
      <xdr:row>32</xdr:row>
      <xdr:rowOff>156210</xdr:rowOff>
    </xdr:from>
    <xdr:to>
      <xdr:col>4</xdr:col>
      <xdr:colOff>851535</xdr:colOff>
      <xdr:row>47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2CE6E0-C0B3-4167-8E94-7A80AE850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1101090</xdr:colOff>
      <xdr:row>32</xdr:row>
      <xdr:rowOff>166687</xdr:rowOff>
    </xdr:from>
    <xdr:to>
      <xdr:col>11</xdr:col>
      <xdr:colOff>102870</xdr:colOff>
      <xdr:row>47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469673-91F9-4CED-8B1D-0569C199C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8</xdr:row>
      <xdr:rowOff>70485</xdr:rowOff>
    </xdr:from>
    <xdr:to>
      <xdr:col>3</xdr:col>
      <xdr:colOff>1011555</xdr:colOff>
      <xdr:row>23</xdr:row>
      <xdr:rowOff>70485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4C6435-F2EE-48E6-A72E-C2A522B57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1240155</xdr:colOff>
      <xdr:row>8</xdr:row>
      <xdr:rowOff>55245</xdr:rowOff>
    </xdr:from>
    <xdr:to>
      <xdr:col>8</xdr:col>
      <xdr:colOff>379095</xdr:colOff>
      <xdr:row>23</xdr:row>
      <xdr:rowOff>55245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3CCB79-2628-4C94-A055-018C40A79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188595</xdr:colOff>
      <xdr:row>23</xdr:row>
      <xdr:rowOff>150495</xdr:rowOff>
    </xdr:from>
    <xdr:to>
      <xdr:col>3</xdr:col>
      <xdr:colOff>1057275</xdr:colOff>
      <xdr:row>38</xdr:row>
      <xdr:rowOff>150495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D4674B-F5B2-4AF9-AFBA-E492C3EB2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1194435</xdr:colOff>
      <xdr:row>23</xdr:row>
      <xdr:rowOff>135255</xdr:rowOff>
    </xdr:from>
    <xdr:to>
      <xdr:col>8</xdr:col>
      <xdr:colOff>333375</xdr:colOff>
      <xdr:row>38</xdr:row>
      <xdr:rowOff>135255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49DD663-7720-4205-9B74-5D378AA00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602FCF-5946-4EDE-B37E-3DA6BC50E2AF}" name="Table1" displayName="Table1" ref="A1:F7" totalsRowShown="0">
  <autoFilter ref="A1:F7" xr:uid="{54602FCF-5946-4EDE-B37E-3DA6BC50E2A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AF338505-FF68-48DB-B6DB-2F6A7BED3E9A}" name="Matrix Size "/>
    <tableColumn id="2" xr3:uid="{014A95BF-EFA5-48DF-B814-C6F828DD3960}" name="Processors "/>
    <tableColumn id="3" xr3:uid="{113352EF-F311-4204-9C36-F3E92AB1B325}" name="Bcast Time (s)"/>
    <tableColumn id="4" xr3:uid="{0C7EFAB2-CB36-46D4-804F-E8904D8908EC}" name="Scatter Time (s)"/>
    <tableColumn id="5" xr3:uid="{95C1DE64-C30B-43FB-B2AF-30E3F3AE4E97}" name="Calculate Time (s)"/>
    <tableColumn id="6" xr3:uid="{839D6A68-1CB6-42D0-AB11-004886818CD8}" name="Gather Time (s)"/>
  </tableColumns>
  <tableStyleInfo name="TableStyleMedium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3D6803-876F-4595-93ED-C737ABE52D9D}" name="Table15" displayName="Table15" ref="A1:F7" totalsRowShown="0">
  <autoFilter ref="A1:F7" xr:uid="{3A3D6803-876F-4595-93ED-C737ABE52D9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D374C987-0F96-4C74-AF0B-2DC3039DB17B}" name="Matrix Size "/>
    <tableColumn id="2" xr3:uid="{03E74F9F-6035-473F-8D28-AF89849043F2}" name="Processors "/>
    <tableColumn id="3" xr3:uid="{1256153B-CBEB-4A3B-B088-0EAD2C317F81}" name="Bcast Time (s)"/>
    <tableColumn id="4" xr3:uid="{611A9F24-54C3-4739-806F-1E0803095FC6}" name="Scatter Time (s)"/>
    <tableColumn id="5" xr3:uid="{F25A09A1-82F6-4235-A720-95E07BA53F3F}" name="Calculate Time (s)"/>
    <tableColumn id="6" xr3:uid="{B75AC25E-8551-4561-B6BF-FD59FDF87F62}" name="Gather Time (s)"/>
  </tableColumns>
  <tableStyleInfo name="TableStyleMedium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F67EDD-D185-4AFF-8B69-FD251453A9BC}" name="Table16" displayName="Table16" ref="A1:F7" totalsRowShown="0">
  <autoFilter ref="A1:F7" xr:uid="{C1F67EDD-D185-4AFF-8B69-FD251453A9B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1FB8DB96-5235-408D-B5CB-8875F9C3568C}" name="Matrix Size "/>
    <tableColumn id="2" xr3:uid="{59E7B90B-BF57-445C-8902-A9E3C9C503F2}" name="Processors "/>
    <tableColumn id="3" xr3:uid="{09F851DB-6618-4BB9-9D5D-9F321E97E498}" name="Bcast Time (s)"/>
    <tableColumn id="4" xr3:uid="{FB673620-14DF-4AD7-BC44-B17C26EFA3BA}" name="Scatter Time (s)"/>
    <tableColumn id="5" xr3:uid="{4711DE04-0F21-4122-A482-39282D15F3B0}" name="Calculate Time (s)"/>
    <tableColumn id="6" xr3:uid="{967E2923-B07D-4F54-A44E-DB5E44862AE7}" name="Gather Time (s)"/>
  </tableColumns>
  <tableStyleInfo name="TableStyleMedium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65E486F-3C7B-472C-9784-D006261B9254}" name="Table17" displayName="Table17" ref="A1:F7" totalsRowShown="0">
  <autoFilter ref="A1:F7" xr:uid="{365E486F-3C7B-472C-9784-D006261B925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6272A768-ACBE-4F9D-B40A-14A7306A4196}" name="Matrix Size "/>
    <tableColumn id="2" xr3:uid="{F3AB2580-DB5C-4E60-B3E5-AC6C814725BD}" name="Processors "/>
    <tableColumn id="3" xr3:uid="{65669990-6634-4B63-B3B6-B49F79E8934A}" name="Bcast Time (s)"/>
    <tableColumn id="4" xr3:uid="{60E70AB7-4CD3-4580-A6A5-357EE1A662F3}" name="Scatter Time (s)"/>
    <tableColumn id="5" xr3:uid="{160F9DD4-60C0-45B5-A9E0-CDFDDA5A5947}" name="Calculate Time (s)"/>
    <tableColumn id="6" xr3:uid="{4D014E40-6931-4BAB-8207-DB6C6BD46FD0}" name="Gather Time (s)"/>
  </tableColumns>
  <tableStyleInfo name="TableStyleMedium1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E67262-C55A-4A08-A2F6-A5D630FE824E}" name="Table172" displayName="Table172" ref="A1:E7" totalsRowShown="0">
  <autoFilter ref="A1:E7" xr:uid="{8EE67262-C55A-4A08-A2F6-A5D630FE824E}"/>
  <tableColumns count="5">
    <tableColumn id="1" xr3:uid="{04F789DB-084A-4BB1-AC8E-798D6E6DFD9A}" name="Matrix Size "/>
    <tableColumn id="3" xr3:uid="{69412728-3D19-49C8-9AB7-16EFAF7D226C}" name="Bcast Total Time (s)"/>
    <tableColumn id="4" xr3:uid="{0592109A-D1E9-4F43-8A88-E2E4260959A1}" name="Scatter Total Time (s)"/>
    <tableColumn id="5" xr3:uid="{A0FCCCB0-2A91-4BEF-8EA1-25C73224C192}" name="Calculate Total Time (s)"/>
    <tableColumn id="6" xr3:uid="{6C9923A8-5CCF-4998-9E58-7D2BDC999A72}" name="Gather Total Time (s)"/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42A69-B876-49D0-9DB0-8A8CE3A07E53}">
  <dimension ref="A1:K7"/>
  <sheetViews>
    <sheetView zoomScale="97" zoomScaleNormal="85" workbookViewId="0">
      <selection activeCell="H7" sqref="H7:K7"/>
    </sheetView>
  </sheetViews>
  <sheetFormatPr defaultRowHeight="14.4" x14ac:dyDescent="0.55000000000000004"/>
  <cols>
    <col min="1" max="1" width="12.26171875" bestFit="1" customWidth="1"/>
    <col min="2" max="2" width="12" bestFit="1" customWidth="1"/>
    <col min="3" max="3" width="12.578125" customWidth="1"/>
    <col min="4" max="4" width="15.5234375" bestFit="1" customWidth="1"/>
    <col min="5" max="5" width="17.26171875" bestFit="1" customWidth="1"/>
    <col min="6" max="6" width="15.47265625" bestFit="1" customWidth="1"/>
  </cols>
  <sheetData>
    <row r="1" spans="1:11" x14ac:dyDescent="0.55000000000000004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11" x14ac:dyDescent="0.55000000000000004">
      <c r="A2" t="s">
        <v>6</v>
      </c>
      <c r="B2">
        <v>1</v>
      </c>
      <c r="C2">
        <v>1.9912000000000001E-6</v>
      </c>
      <c r="D2">
        <v>0.15207175680000001</v>
      </c>
      <c r="E2">
        <v>0.36264147889999998</v>
      </c>
      <c r="F2">
        <v>2.92594E-5</v>
      </c>
    </row>
    <row r="3" spans="1:11" x14ac:dyDescent="0.55000000000000004">
      <c r="A3" t="s">
        <v>6</v>
      </c>
      <c r="B3">
        <v>2</v>
      </c>
      <c r="C3">
        <v>2.0160102E-3</v>
      </c>
      <c r="D3">
        <v>0.261433729</v>
      </c>
      <c r="E3">
        <v>0.18879816769999999</v>
      </c>
      <c r="F3">
        <v>1.5239902000000001E-3</v>
      </c>
    </row>
    <row r="4" spans="1:11" x14ac:dyDescent="0.55000000000000004">
      <c r="A4" t="s">
        <v>6</v>
      </c>
      <c r="B4">
        <v>4</v>
      </c>
      <c r="C4">
        <v>1.26783699E-2</v>
      </c>
      <c r="D4">
        <v>0.31967078100000001</v>
      </c>
      <c r="E4">
        <v>9.4020707999999995E-2</v>
      </c>
      <c r="F4">
        <v>6.12417E-3</v>
      </c>
    </row>
    <row r="5" spans="1:11" x14ac:dyDescent="0.55000000000000004">
      <c r="A5" t="s">
        <v>6</v>
      </c>
      <c r="B5">
        <v>6</v>
      </c>
      <c r="C5">
        <v>1.53838159E-2</v>
      </c>
      <c r="D5">
        <v>0.36401523419999998</v>
      </c>
      <c r="E5">
        <v>6.5042337899999997E-2</v>
      </c>
      <c r="F5">
        <v>2.2682650000000002E-3</v>
      </c>
    </row>
    <row r="6" spans="1:11" x14ac:dyDescent="0.55000000000000004">
      <c r="A6" t="s">
        <v>6</v>
      </c>
      <c r="B6">
        <v>8</v>
      </c>
      <c r="C6">
        <v>1.63740902E-2</v>
      </c>
      <c r="D6">
        <v>0.38937586969999999</v>
      </c>
      <c r="E6">
        <v>4.8456535699999997E-2</v>
      </c>
      <c r="F6">
        <v>1.5179207999999999E-3</v>
      </c>
    </row>
    <row r="7" spans="1:11" x14ac:dyDescent="0.55000000000000004">
      <c r="A7" t="s">
        <v>6</v>
      </c>
      <c r="B7">
        <v>10</v>
      </c>
      <c r="C7">
        <v>1.38113848E-2</v>
      </c>
      <c r="D7">
        <v>0.42913880989999997</v>
      </c>
      <c r="E7">
        <v>3.9191111000000001E-2</v>
      </c>
      <c r="F7">
        <v>8.1225799999999997E-5</v>
      </c>
      <c r="H7">
        <f>SUM(Table1[Bcast Time (s)])</f>
        <v>6.02656622E-2</v>
      </c>
      <c r="I7">
        <f>SUM(Table1[Scatter Time (s)])</f>
        <v>1.9157061806</v>
      </c>
      <c r="J7">
        <f>SUM(Table1[Calculate Time (s)])</f>
        <v>0.7981503392</v>
      </c>
      <c r="K7">
        <f>SUM(Table1[Gather Time (s)])</f>
        <v>1.1544831199999999E-2</v>
      </c>
    </row>
  </sheetData>
  <phoneticPr fontId="1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ABDFF-945F-4AB5-9DFA-FCF041A430C7}">
  <dimension ref="A1:K7"/>
  <sheetViews>
    <sheetView workbookViewId="0">
      <selection activeCell="K7" sqref="K7"/>
    </sheetView>
  </sheetViews>
  <sheetFormatPr defaultRowHeight="14.4" x14ac:dyDescent="0.55000000000000004"/>
  <cols>
    <col min="1" max="1" width="12.3671875" bestFit="1" customWidth="1"/>
    <col min="2" max="2" width="12" bestFit="1" customWidth="1"/>
    <col min="3" max="3" width="14.1015625" bestFit="1" customWidth="1"/>
    <col min="4" max="4" width="15.5234375" bestFit="1" customWidth="1"/>
    <col min="5" max="5" width="17.26171875" bestFit="1" customWidth="1"/>
    <col min="6" max="6" width="15.47265625" bestFit="1" customWidth="1"/>
  </cols>
  <sheetData>
    <row r="1" spans="1:11" x14ac:dyDescent="0.55000000000000004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11" x14ac:dyDescent="0.55000000000000004">
      <c r="A2" t="s">
        <v>7</v>
      </c>
      <c r="B2">
        <v>1</v>
      </c>
      <c r="C2">
        <v>1.9259999999999999E-6</v>
      </c>
      <c r="D2">
        <v>0.60994810190000004</v>
      </c>
      <c r="E2">
        <v>1.449364034</v>
      </c>
      <c r="F2">
        <v>4.38583E-5</v>
      </c>
    </row>
    <row r="3" spans="1:11" x14ac:dyDescent="0.55000000000000004">
      <c r="A3" t="s">
        <v>7</v>
      </c>
      <c r="B3">
        <v>2</v>
      </c>
      <c r="C3">
        <v>2.5356123000000001E-3</v>
      </c>
      <c r="D3">
        <v>1.0451861359000001</v>
      </c>
      <c r="E3">
        <v>0.73320396480000005</v>
      </c>
      <c r="F3">
        <v>1.81229501E-2</v>
      </c>
    </row>
    <row r="4" spans="1:11" x14ac:dyDescent="0.55000000000000004">
      <c r="A4" t="s">
        <v>7</v>
      </c>
      <c r="B4">
        <v>4</v>
      </c>
      <c r="C4">
        <v>7.8520458000000005E-3</v>
      </c>
      <c r="D4">
        <v>1.2725456347999999</v>
      </c>
      <c r="E4">
        <v>0.37465315500000002</v>
      </c>
      <c r="F4">
        <v>3.0907611000000001E-3</v>
      </c>
    </row>
    <row r="5" spans="1:11" x14ac:dyDescent="0.55000000000000004">
      <c r="A5" t="s">
        <v>7</v>
      </c>
      <c r="B5">
        <v>6</v>
      </c>
      <c r="C5">
        <v>1.29011609E-2</v>
      </c>
      <c r="D5">
        <v>1.3460849659</v>
      </c>
      <c r="E5">
        <v>0.25128310269999998</v>
      </c>
      <c r="F5">
        <v>8.6779010000000005E-4</v>
      </c>
    </row>
    <row r="6" spans="1:11" x14ac:dyDescent="0.55000000000000004">
      <c r="A6" t="s">
        <v>7</v>
      </c>
      <c r="B6">
        <v>8</v>
      </c>
      <c r="C6">
        <v>9.8488610000000004E-3</v>
      </c>
      <c r="D6">
        <v>1.3995527611</v>
      </c>
      <c r="E6">
        <v>0.19393195399999999</v>
      </c>
      <c r="F6">
        <v>1.1402112E-3</v>
      </c>
    </row>
    <row r="7" spans="1:11" x14ac:dyDescent="0.55000000000000004">
      <c r="A7" t="s">
        <v>7</v>
      </c>
      <c r="B7">
        <v>10</v>
      </c>
      <c r="C7">
        <v>1.34379058E-2</v>
      </c>
      <c r="D7">
        <v>1.4231865872</v>
      </c>
      <c r="E7">
        <v>0.150766544</v>
      </c>
      <c r="F7">
        <v>2.7364212999999998E-3</v>
      </c>
      <c r="H7">
        <f>SUM(Table15[Bcast Time (s)])</f>
        <v>4.6577511799999999E-2</v>
      </c>
      <c r="I7">
        <f>SUM(Table15[Scatter Time (s)])</f>
        <v>7.0965041867999998</v>
      </c>
      <c r="J7">
        <f>SUM(Table15[Calculate Time (s)])</f>
        <v>3.1532027545000001</v>
      </c>
      <c r="K7">
        <f>SUM(Table15[Gather Time (s)])</f>
        <v>2.6001992100000003E-2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1756B-C984-4738-A65F-4B8ADF42D85F}">
  <dimension ref="A1:K7"/>
  <sheetViews>
    <sheetView zoomScale="115" workbookViewId="0">
      <selection activeCell="H7" sqref="H7:K7"/>
    </sheetView>
  </sheetViews>
  <sheetFormatPr defaultRowHeight="14.4" x14ac:dyDescent="0.55000000000000004"/>
  <cols>
    <col min="1" max="1" width="12.3671875" bestFit="1" customWidth="1"/>
    <col min="2" max="2" width="12" bestFit="1" customWidth="1"/>
    <col min="3" max="3" width="14.1015625" bestFit="1" customWidth="1"/>
    <col min="4" max="4" width="15.5234375" bestFit="1" customWidth="1"/>
    <col min="5" max="5" width="17.26171875" bestFit="1" customWidth="1"/>
    <col min="6" max="6" width="15.47265625" bestFit="1" customWidth="1"/>
  </cols>
  <sheetData>
    <row r="1" spans="1:11" x14ac:dyDescent="0.55000000000000004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11" x14ac:dyDescent="0.55000000000000004">
      <c r="A2" t="s">
        <v>8</v>
      </c>
      <c r="B2">
        <v>1</v>
      </c>
      <c r="C2">
        <v>1.8300000000000001E-6</v>
      </c>
      <c r="D2">
        <v>1.3706360678</v>
      </c>
      <c r="E2">
        <v>3.2598930569000002</v>
      </c>
      <c r="F2">
        <v>5.94184E-5</v>
      </c>
    </row>
    <row r="3" spans="1:11" x14ac:dyDescent="0.55000000000000004">
      <c r="A3" t="s">
        <v>8</v>
      </c>
      <c r="B3">
        <v>2</v>
      </c>
      <c r="C3">
        <v>6.9575668000000004E-3</v>
      </c>
      <c r="D3">
        <v>2.3056565671999998</v>
      </c>
      <c r="E3">
        <v>1.6848024339000001</v>
      </c>
      <c r="F3">
        <v>4.97424E-4</v>
      </c>
    </row>
    <row r="4" spans="1:11" x14ac:dyDescent="0.55000000000000004">
      <c r="A4" t="s">
        <v>8</v>
      </c>
      <c r="B4">
        <v>4</v>
      </c>
      <c r="C4">
        <v>1.08516868E-2</v>
      </c>
      <c r="D4">
        <v>2.8400699952999999</v>
      </c>
      <c r="E4">
        <v>0.83855697610000002</v>
      </c>
      <c r="F4">
        <v>8.1441689999999997E-4</v>
      </c>
    </row>
    <row r="5" spans="1:11" x14ac:dyDescent="0.55000000000000004">
      <c r="A5" t="s">
        <v>8</v>
      </c>
      <c r="B5">
        <v>6</v>
      </c>
      <c r="C5">
        <v>8.5345128999999992E-3</v>
      </c>
      <c r="D5">
        <v>3.0042161723</v>
      </c>
      <c r="E5">
        <v>0.54819619190000002</v>
      </c>
      <c r="F5">
        <v>1.1156439E-3</v>
      </c>
    </row>
    <row r="6" spans="1:11" x14ac:dyDescent="0.55000000000000004">
      <c r="A6" t="s">
        <v>8</v>
      </c>
      <c r="B6">
        <v>8</v>
      </c>
      <c r="C6">
        <v>8.3506671000000005E-3</v>
      </c>
      <c r="D6">
        <v>3.0925019480999998</v>
      </c>
      <c r="E6">
        <v>0.42146987609999997</v>
      </c>
      <c r="F6">
        <v>1.4547481999999999E-3</v>
      </c>
    </row>
    <row r="7" spans="1:11" x14ac:dyDescent="0.55000000000000004">
      <c r="A7" t="s">
        <v>8</v>
      </c>
      <c r="B7">
        <v>10</v>
      </c>
      <c r="C7">
        <v>9.5393709E-3</v>
      </c>
      <c r="D7">
        <v>3.1964055150999999</v>
      </c>
      <c r="E7">
        <v>0.3381342222</v>
      </c>
      <c r="F7">
        <v>1.702372E-3</v>
      </c>
      <c r="H7">
        <f>SUM(Table16[Bcast Time (s)])</f>
        <v>4.4235634499999996E-2</v>
      </c>
      <c r="I7">
        <f>SUM(Table16[Scatter Time (s)])</f>
        <v>15.8094862658</v>
      </c>
      <c r="J7">
        <f>SUM(Table16[Calculate Time (s)])</f>
        <v>7.0910527570999999</v>
      </c>
      <c r="K7">
        <f>SUM(Table16[Gather Time (s)])</f>
        <v>5.6440233999999999E-3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15F46-D0E0-420D-9F73-0350E40CFE7A}">
  <dimension ref="A1:F7"/>
  <sheetViews>
    <sheetView zoomScale="82" zoomScaleNormal="115" workbookViewId="0">
      <selection activeCell="C9" sqref="C9"/>
    </sheetView>
  </sheetViews>
  <sheetFormatPr defaultRowHeight="14.4" x14ac:dyDescent="0.55000000000000004"/>
  <cols>
    <col min="1" max="1" width="12.3671875" bestFit="1" customWidth="1"/>
    <col min="2" max="2" width="12" bestFit="1" customWidth="1"/>
    <col min="3" max="3" width="14.1015625" bestFit="1" customWidth="1"/>
    <col min="4" max="4" width="15.5234375" bestFit="1" customWidth="1"/>
    <col min="5" max="5" width="17.26171875" bestFit="1" customWidth="1"/>
    <col min="6" max="6" width="15.47265625" bestFit="1" customWidth="1"/>
  </cols>
  <sheetData>
    <row r="1" spans="1:6" x14ac:dyDescent="0.55000000000000004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t="s">
        <v>9</v>
      </c>
      <c r="B2">
        <v>1</v>
      </c>
      <c r="C2">
        <v>1.7798000000000001E-6</v>
      </c>
      <c r="D2">
        <v>2.467179588</v>
      </c>
      <c r="E2">
        <v>5.8306921860000003</v>
      </c>
      <c r="F2">
        <v>6.9449200000000006E-5</v>
      </c>
    </row>
    <row r="3" spans="1:6" x14ac:dyDescent="0.55000000000000004">
      <c r="A3" t="s">
        <v>9</v>
      </c>
      <c r="B3">
        <v>2</v>
      </c>
      <c r="C3">
        <v>4.1550370000000003E-3</v>
      </c>
      <c r="D3">
        <v>4.1381347616999999</v>
      </c>
      <c r="E3">
        <v>2.9164604399999998</v>
      </c>
      <c r="F3">
        <v>2.3858442000000001E-2</v>
      </c>
    </row>
    <row r="4" spans="1:6" x14ac:dyDescent="0.55000000000000004">
      <c r="A4" t="s">
        <v>9</v>
      </c>
      <c r="B4">
        <v>4</v>
      </c>
      <c r="C4">
        <v>1.3031694999999999E-2</v>
      </c>
      <c r="D4">
        <v>5.037247797</v>
      </c>
      <c r="E4">
        <v>1.4759224243</v>
      </c>
      <c r="F4">
        <v>8.1280290000000004E-4</v>
      </c>
    </row>
    <row r="5" spans="1:6" x14ac:dyDescent="0.55000000000000004">
      <c r="A5" t="s">
        <v>9</v>
      </c>
      <c r="B5">
        <v>6</v>
      </c>
      <c r="C5">
        <v>1.2870876599999999E-2</v>
      </c>
      <c r="D5">
        <v>5.2792413160000002</v>
      </c>
      <c r="E5">
        <v>0.98738887909999995</v>
      </c>
      <c r="F5">
        <v>1.0254043E-3</v>
      </c>
    </row>
    <row r="6" spans="1:6" x14ac:dyDescent="0.55000000000000004">
      <c r="A6" t="s">
        <v>9</v>
      </c>
      <c r="B6">
        <v>8</v>
      </c>
      <c r="C6">
        <v>1.25413239E-2</v>
      </c>
      <c r="D6">
        <v>5.4649433899000002</v>
      </c>
      <c r="E6">
        <v>0.74107457089999995</v>
      </c>
      <c r="F6">
        <v>0.56505557620000002</v>
      </c>
    </row>
    <row r="7" spans="1:6" x14ac:dyDescent="0.55000000000000004">
      <c r="A7" t="s">
        <v>9</v>
      </c>
      <c r="B7">
        <v>10</v>
      </c>
      <c r="C7">
        <v>1.3470252E-2</v>
      </c>
      <c r="D7">
        <v>5.5278759761999998</v>
      </c>
      <c r="E7">
        <v>0.60365422300000005</v>
      </c>
      <c r="F7">
        <v>1.6554728999999999E-3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10A6E-FC35-4A6E-8919-FA3E5CC0AE9F}">
  <dimension ref="A1:E5"/>
  <sheetViews>
    <sheetView tabSelected="1" topLeftCell="A27" workbookViewId="0">
      <selection activeCell="E41" sqref="E41"/>
    </sheetView>
  </sheetViews>
  <sheetFormatPr defaultRowHeight="14.4" x14ac:dyDescent="0.55000000000000004"/>
  <cols>
    <col min="1" max="1" width="12.3671875" bestFit="1" customWidth="1"/>
    <col min="2" max="2" width="18.68359375" bestFit="1" customWidth="1"/>
    <col min="3" max="3" width="20.1015625" bestFit="1" customWidth="1"/>
    <col min="4" max="4" width="21.83984375" bestFit="1" customWidth="1"/>
    <col min="5" max="5" width="20.05078125" bestFit="1" customWidth="1"/>
    <col min="6" max="6" width="15.47265625" bestFit="1" customWidth="1"/>
  </cols>
  <sheetData>
    <row r="1" spans="1:5" x14ac:dyDescent="0.55000000000000004">
      <c r="A1" t="s">
        <v>1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55000000000000004">
      <c r="A2">
        <v>10000</v>
      </c>
      <c r="B2">
        <f>SUM(Table1[Bcast Time (s)])</f>
        <v>6.02656622E-2</v>
      </c>
      <c r="C2">
        <f>SUM(Table1[Scatter Time (s)])</f>
        <v>1.9157061806</v>
      </c>
      <c r="D2">
        <f>SUM(Table1[Calculate Time (s)])</f>
        <v>0.7981503392</v>
      </c>
      <c r="E2">
        <f>SUM(Table1[Gather Time (s)])</f>
        <v>1.1544831199999999E-2</v>
      </c>
    </row>
    <row r="3" spans="1:5" x14ac:dyDescent="0.55000000000000004">
      <c r="A3">
        <v>20000</v>
      </c>
      <c r="B3">
        <f>SUM(Table15[Bcast Time (s)])</f>
        <v>4.6577511799999999E-2</v>
      </c>
      <c r="C3">
        <f>SUM(Table15[Scatter Time (s)])</f>
        <v>7.0965041867999998</v>
      </c>
      <c r="D3">
        <f>SUM(Table15[Calculate Time (s)])</f>
        <v>3.1532027545000001</v>
      </c>
      <c r="E3">
        <f>SUM(Table15[Gather Time (s)])</f>
        <v>2.6001992100000003E-2</v>
      </c>
    </row>
    <row r="4" spans="1:5" x14ac:dyDescent="0.55000000000000004">
      <c r="A4">
        <v>30000</v>
      </c>
      <c r="B4">
        <f>SUM(Table16[Bcast Time (s)])</f>
        <v>4.4235634499999996E-2</v>
      </c>
      <c r="C4">
        <f>SUM(Table16[Scatter Time (s)])</f>
        <v>15.8094862658</v>
      </c>
      <c r="D4">
        <f>SUM(Table16[Calculate Time (s)])</f>
        <v>7.0910527570999999</v>
      </c>
      <c r="E4">
        <f>SUM(Table16[Gather Time (s)])</f>
        <v>5.6440233999999999E-3</v>
      </c>
    </row>
    <row r="5" spans="1:5" x14ac:dyDescent="0.55000000000000004">
      <c r="A5">
        <v>40000</v>
      </c>
      <c r="B5">
        <f>SUM(Table17[Bcast Time (s)])</f>
        <v>5.6070964299999998E-2</v>
      </c>
      <c r="C5">
        <f>SUM(Table17[Scatter Time (s)])</f>
        <v>27.914622828800002</v>
      </c>
      <c r="D5">
        <f>SUM(Table17[Calculate Time (s)])</f>
        <v>12.555192723299999</v>
      </c>
      <c r="E5">
        <f>SUM(Table17[Gather Time (s)])</f>
        <v>0.59247714750000002</v>
      </c>
    </row>
  </sheetData>
  <pageMargins left="0.7" right="0.7" top="0.75" bottom="0.75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Afonso</dc:creator>
  <cp:lastModifiedBy>Jorge Afonso</cp:lastModifiedBy>
  <dcterms:created xsi:type="dcterms:W3CDTF">2025-02-14T19:14:09Z</dcterms:created>
  <dcterms:modified xsi:type="dcterms:W3CDTF">2025-02-17T03:59:04Z</dcterms:modified>
</cp:coreProperties>
</file>