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onso\PycharmProjects\pythonProject2\champions_league_dashy\data\"/>
    </mc:Choice>
  </mc:AlternateContent>
  <xr:revisionPtr revIDLastSave="0" documentId="13_ncr:1_{E3E3E9B7-92E2-4A0C-9BAE-A89B1B938AEE}" xr6:coauthVersionLast="47" xr6:coauthVersionMax="47" xr10:uidLastSave="{00000000-0000-0000-0000-000000000000}"/>
  <bookViews>
    <workbookView xWindow="-110" yWindow="-110" windowWidth="25420" windowHeight="16300" xr2:uid="{E0394649-278E-46B9-8F8A-D06781AD2A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6" i="1"/>
  <c r="E25" i="1"/>
  <c r="E27" i="1"/>
  <c r="E20" i="1"/>
  <c r="E23" i="1"/>
  <c r="E10" i="1"/>
  <c r="E24" i="1"/>
  <c r="E22" i="1"/>
  <c r="E15" i="1"/>
  <c r="E21" i="1"/>
  <c r="E17" i="1"/>
  <c r="E16" i="1"/>
  <c r="E19" i="1"/>
  <c r="E18" i="1"/>
  <c r="E12" i="1"/>
  <c r="E8" i="1"/>
  <c r="E14" i="1"/>
  <c r="E13" i="1"/>
  <c r="E4" i="1"/>
  <c r="E11" i="1"/>
  <c r="E5" i="1"/>
  <c r="E9" i="1"/>
  <c r="E3" i="1"/>
  <c r="E7" i="1"/>
  <c r="E6" i="1"/>
  <c r="E2" i="1"/>
</calcChain>
</file>

<file path=xl/sharedStrings.xml><?xml version="1.0" encoding="utf-8"?>
<sst xmlns="http://schemas.openxmlformats.org/spreadsheetml/2006/main" count="251" uniqueCount="158">
  <si>
    <t>SEASON</t>
  </si>
  <si>
    <t>COUNTRY</t>
  </si>
  <si>
    <t>CITY</t>
  </si>
  <si>
    <t>WINNER</t>
  </si>
  <si>
    <t>SCORE</t>
  </si>
  <si>
    <t>1992-1993</t>
  </si>
  <si>
    <t>Germany</t>
  </si>
  <si>
    <t>Munich</t>
  </si>
  <si>
    <t>Olympique de Marseille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</si>
  <si>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</si>
  <si>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</si>
  <si>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</si>
  <si>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</si>
  <si>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</si>
  <si>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</si>
  <si>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</si>
  <si>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</si>
  <si>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</si>
  <si>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</si>
  <si>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</si>
  <si>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</si>
  <si>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</si>
  <si>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</si>
  <si>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</si>
  <si>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</si>
  <si>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</si>
  <si>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</si>
  <si>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</si>
  <si>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</si>
  <si>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</si>
  <si>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</si>
  <si>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</si>
  <si>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</si>
  <si>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</si>
  <si>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</si>
  <si>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</si>
  <si>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Greece</t>
  </si>
  <si>
    <t>Athens</t>
  </si>
  <si>
    <t>STADIUM</t>
  </si>
  <si>
    <t>Olympiastadion</t>
  </si>
  <si>
    <t>Ac Milan</t>
  </si>
  <si>
    <t>Olympic Stadium</t>
  </si>
  <si>
    <t>Praterstadion</t>
  </si>
  <si>
    <t>AFC Ajax</t>
  </si>
  <si>
    <t>Vienna</t>
  </si>
  <si>
    <t>Austria</t>
  </si>
  <si>
    <t>Italy</t>
  </si>
  <si>
    <t>Rome</t>
  </si>
  <si>
    <t>REFEREE</t>
  </si>
  <si>
    <t>Kurt Röthlisberger</t>
  </si>
  <si>
    <t>Switzerland</t>
  </si>
  <si>
    <t>REFEREE MOTHERCOUNTRY</t>
  </si>
  <si>
    <t xml:space="preserve">Philip Don </t>
  </si>
  <si>
    <t>England</t>
  </si>
  <si>
    <t>Ion Craciunescu</t>
  </si>
  <si>
    <t>Romania</t>
  </si>
  <si>
    <t>Manuel Diaz Veja</t>
  </si>
  <si>
    <t>Spain</t>
  </si>
  <si>
    <t>Juventus</t>
  </si>
  <si>
    <t>Borussia Dortmund</t>
  </si>
  <si>
    <t xml:space="preserve">Sandor Puhl </t>
  </si>
  <si>
    <t>Hungary</t>
  </si>
  <si>
    <t>Hellmut Krug</t>
  </si>
  <si>
    <t>Amsterdam</t>
  </si>
  <si>
    <t>Real Madrid FC</t>
  </si>
  <si>
    <t>Netherlands</t>
  </si>
  <si>
    <t>Barcelona</t>
  </si>
  <si>
    <t>Manchester United FC</t>
  </si>
  <si>
    <t>Camp Nou</t>
  </si>
  <si>
    <t xml:space="preserve"> Hellmut Krug</t>
  </si>
  <si>
    <t>Stade de France</t>
  </si>
  <si>
    <t>Stefano Braschi</t>
  </si>
  <si>
    <t>Real Madrid CF</t>
  </si>
  <si>
    <t>France</t>
  </si>
  <si>
    <t>Dick Jol</t>
  </si>
  <si>
    <t>Milan</t>
  </si>
  <si>
    <t xml:space="preserve">Hampden Park </t>
  </si>
  <si>
    <t xml:space="preserve">Urs Meier </t>
  </si>
  <si>
    <t>Glasgow</t>
  </si>
  <si>
    <t>Scotland</t>
  </si>
  <si>
    <t>Manchester</t>
  </si>
  <si>
    <t>AC Milan</t>
  </si>
  <si>
    <t>Old Trafford</t>
  </si>
  <si>
    <t xml:space="preserve"> Markus Merk </t>
  </si>
  <si>
    <t>Gelsenkirchen</t>
  </si>
  <si>
    <t>FC Porto</t>
  </si>
  <si>
    <t xml:space="preserve"> Kim Milton Nielsen</t>
  </si>
  <si>
    <t>Denmark</t>
  </si>
  <si>
    <t>Istanbul</t>
  </si>
  <si>
    <t>Turkey</t>
  </si>
  <si>
    <t>Manuel Mejuto González</t>
  </si>
  <si>
    <t>Liverpool FC</t>
  </si>
  <si>
    <t>Terje Hauge</t>
  </si>
  <si>
    <t>Norway</t>
  </si>
  <si>
    <t>Paris St.-Denis</t>
  </si>
  <si>
    <t>FC Barcelona</t>
  </si>
  <si>
    <t>OAKA - Spiros Louis</t>
  </si>
  <si>
    <t xml:space="preserve">Herbert Fandel </t>
  </si>
  <si>
    <t>Luzhniki</t>
  </si>
  <si>
    <t>Amsterdam Arena</t>
  </si>
  <si>
    <t>Atatürk Olimpiyat Stadi</t>
  </si>
  <si>
    <t>Arena AufSchalke</t>
  </si>
  <si>
    <t>Stadio San Siro</t>
  </si>
  <si>
    <t>Stadio Olimpico</t>
  </si>
  <si>
    <t>Moscow</t>
  </si>
  <si>
    <t>Russia</t>
  </si>
  <si>
    <t>Slovakia</t>
  </si>
  <si>
    <t xml:space="preserve">Lubos Michel </t>
  </si>
  <si>
    <t xml:space="preserve">Massimo Busacca </t>
  </si>
  <si>
    <t>FC Internazionale Milan</t>
  </si>
  <si>
    <t>Madrid</t>
  </si>
  <si>
    <t>Estadio Santiago Bernabéu</t>
  </si>
  <si>
    <t xml:space="preserve"> Howard Webb </t>
  </si>
  <si>
    <t>2008-2009</t>
  </si>
  <si>
    <t>New Wembley Stadium</t>
  </si>
  <si>
    <t xml:space="preserve"> Viktor Kassei </t>
  </si>
  <si>
    <t>London</t>
  </si>
  <si>
    <t>Fussball Arena München</t>
  </si>
  <si>
    <t xml:space="preserve"> Pedro Proença</t>
  </si>
  <si>
    <t>Portugal</t>
  </si>
  <si>
    <t>Chelsea FC</t>
  </si>
  <si>
    <t>Wembley</t>
  </si>
  <si>
    <t>Nicola Rizzoli</t>
  </si>
  <si>
    <t>FC Bayern München</t>
  </si>
  <si>
    <t>Estádio do Sport Lisboa e Benfica</t>
  </si>
  <si>
    <t>Björn Kuipers</t>
  </si>
  <si>
    <t>Lisbon</t>
  </si>
  <si>
    <t>Berlin</t>
  </si>
  <si>
    <t xml:space="preserve">Cüneyt Çakır </t>
  </si>
  <si>
    <t xml:space="preserve">Mark Clattenburg </t>
  </si>
  <si>
    <t>Kyiv</t>
  </si>
  <si>
    <t>Ukraine</t>
  </si>
  <si>
    <t xml:space="preserve">Milorad Mažić </t>
  </si>
  <si>
    <t>Serbia</t>
  </si>
  <si>
    <t>Estadio Metropolitan</t>
  </si>
  <si>
    <t>Wales</t>
  </si>
  <si>
    <t>Cardiff</t>
  </si>
  <si>
    <t>National Stadium of Wales</t>
  </si>
  <si>
    <t>NSC Olimpiysk</t>
  </si>
  <si>
    <t>2000-2001</t>
  </si>
  <si>
    <t xml:space="preserve"> Damir Skomina </t>
  </si>
  <si>
    <t>Slovenia</t>
  </si>
  <si>
    <t>FC Bayern Münche</t>
  </si>
  <si>
    <t>Porto</t>
  </si>
  <si>
    <t>Estádio do Dragão</t>
  </si>
  <si>
    <t xml:space="preserve">Antonio Mateu Lahoz </t>
  </si>
  <si>
    <t xml:space="preserve"> Clément Turpin </t>
  </si>
  <si>
    <t>LOSER</t>
  </si>
  <si>
    <t>Valencia FC</t>
  </si>
  <si>
    <t>Bayer 04 Leverkusen</t>
  </si>
  <si>
    <t>AS Monaco FC</t>
  </si>
  <si>
    <t>Arsenal FC</t>
  </si>
  <si>
    <t>Club Atlético de Madrid</t>
  </si>
  <si>
    <t>Tottenham Hotspur FC</t>
  </si>
  <si>
    <t>Paris Saint-Germain</t>
  </si>
  <si>
    <t>Manchester City FC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</si>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</sst>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20" fontId="3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8FF1-6D22-483F-9E15-606B590DE0BF}">
  <dimension ref="A1:K37"/>
  <sheetViews>
    <sheetView tabSelected="1" topLeftCell="B1" workbookViewId="0">
      <selection activeCell="K28" sqref="K28"/>
    </sheetView>
  </sheetViews>
  <sheetFormatPr defaultColWidth="13.453125" defaultRowHeight="14.5"/>
  <cols>
    <col min="2" max="2" width="17.453125" customWidth="1"/>
    <col min="3" max="3" width="20" customWidth="1"/>
    <col min="4" max="4" width="30.54296875" customWidth="1"/>
    <col min="6" max="6" width="34.26953125" customWidth="1"/>
    <col min="7" max="7" width="30" customWidth="1"/>
    <col min="8" max="8" width="28.54296875" customWidth="1"/>
    <col min="9" max="9" width="20.54296875" customWidth="1"/>
  </cols>
  <sheetData>
    <row r="1" spans="1:11" ht="15.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38</v>
      </c>
      <c r="G1" s="5" t="s">
        <v>48</v>
      </c>
      <c r="H1" s="5" t="s">
        <v>51</v>
      </c>
      <c r="I1" s="5" t="s">
        <v>147</v>
      </c>
      <c r="J1" s="5" t="s">
        <v>156</v>
      </c>
      <c r="K1" s="5" t="s">
        <v>157</v>
      </c>
    </row>
    <row r="2" spans="1:11" ht="15.5">
      <c r="A2" t="s">
        <v>5</v>
      </c>
      <c r="B2" s="2" t="s">
        <v>6</v>
      </c>
      <c r="C2" s="2" t="s">
        <v>7</v>
      </c>
      <c r="D2" s="2" t="s">
        <v>8</v>
      </c>
      <c r="E2" s="3" t="str">
        <f xml:space="preserve"> 1 &amp; "-" &amp; 0</f>
        <v>1-0</v>
      </c>
      <c r="F2" s="2" t="s">
        <v>39</v>
      </c>
      <c r="G2" s="2" t="s">
        <v>49</v>
      </c>
      <c r="H2" s="2" t="s">
        <v>50</v>
      </c>
      <c r="I2" s="2" t="s">
        <v>81</v>
      </c>
      <c r="J2">
        <v>52.514699999999998</v>
      </c>
      <c r="K2">
        <v>13.2393</v>
      </c>
    </row>
    <row r="3" spans="1:11" ht="15.5">
      <c r="A3" t="s">
        <v>9</v>
      </c>
      <c r="B3" s="2" t="s">
        <v>36</v>
      </c>
      <c r="C3" s="2" t="s">
        <v>37</v>
      </c>
      <c r="D3" s="2" t="s">
        <v>40</v>
      </c>
      <c r="E3" s="2" t="str">
        <f xml:space="preserve"> 4 &amp; "-" &amp; 0</f>
        <v>4-0</v>
      </c>
      <c r="F3" s="2" t="s">
        <v>41</v>
      </c>
      <c r="G3" s="2" t="s">
        <v>52</v>
      </c>
      <c r="H3" s="2" t="s">
        <v>53</v>
      </c>
      <c r="I3" s="2" t="s">
        <v>95</v>
      </c>
      <c r="J3">
        <v>51.5383</v>
      </c>
      <c r="K3">
        <v>1.66E-2</v>
      </c>
    </row>
    <row r="4" spans="1:11" ht="15.5">
      <c r="A4" t="s">
        <v>10</v>
      </c>
      <c r="B4" s="2" t="s">
        <v>45</v>
      </c>
      <c r="C4" s="2" t="s">
        <v>44</v>
      </c>
      <c r="D4" s="2" t="s">
        <v>43</v>
      </c>
      <c r="E4" s="2" t="str">
        <f xml:space="preserve"> 1 &amp; "-" &amp; 0</f>
        <v>1-0</v>
      </c>
      <c r="F4" s="2" t="s">
        <v>42</v>
      </c>
      <c r="G4" s="2" t="s">
        <v>54</v>
      </c>
      <c r="H4" s="2" t="s">
        <v>55</v>
      </c>
      <c r="I4" s="2" t="s">
        <v>81</v>
      </c>
      <c r="J4">
        <v>48.219700000000003</v>
      </c>
      <c r="K4">
        <v>16.4117</v>
      </c>
    </row>
    <row r="5" spans="1:11" ht="15.5">
      <c r="A5" t="s">
        <v>11</v>
      </c>
      <c r="B5" s="2" t="s">
        <v>46</v>
      </c>
      <c r="C5" s="2" t="s">
        <v>47</v>
      </c>
      <c r="D5" s="2" t="s">
        <v>58</v>
      </c>
      <c r="E5" s="2" t="str">
        <f xml:space="preserve"> 4 &amp; "-" &amp; 2  &amp; "-Pen"</f>
        <v>4-2-Pen</v>
      </c>
      <c r="F5" s="2" t="s">
        <v>103</v>
      </c>
      <c r="G5" s="2" t="s">
        <v>56</v>
      </c>
      <c r="H5" s="2" t="s">
        <v>57</v>
      </c>
      <c r="I5" s="2" t="s">
        <v>43</v>
      </c>
      <c r="J5">
        <v>41.934199999999997</v>
      </c>
      <c r="K5">
        <v>12.4544</v>
      </c>
    </row>
    <row r="6" spans="1:11" ht="15.5">
      <c r="A6" t="s">
        <v>12</v>
      </c>
      <c r="B6" s="2" t="s">
        <v>6</v>
      </c>
      <c r="C6" s="2" t="s">
        <v>7</v>
      </c>
      <c r="D6" s="2" t="s">
        <v>59</v>
      </c>
      <c r="E6" s="2" t="str">
        <f xml:space="preserve"> 3 &amp; "-" &amp; 1</f>
        <v>3-1</v>
      </c>
      <c r="F6" s="2" t="s">
        <v>39</v>
      </c>
      <c r="G6" s="2" t="s">
        <v>60</v>
      </c>
      <c r="H6" s="2" t="s">
        <v>61</v>
      </c>
      <c r="I6" s="2" t="s">
        <v>58</v>
      </c>
      <c r="J6">
        <v>52.514699999999998</v>
      </c>
      <c r="K6">
        <v>13.2393</v>
      </c>
    </row>
    <row r="7" spans="1:11" ht="15.5">
      <c r="A7" t="s">
        <v>13</v>
      </c>
      <c r="B7" s="2" t="s">
        <v>65</v>
      </c>
      <c r="C7" s="2" t="s">
        <v>63</v>
      </c>
      <c r="D7" s="2" t="s">
        <v>64</v>
      </c>
      <c r="E7" s="2" t="str">
        <f xml:space="preserve"> 1 &amp; "-" &amp; 0</f>
        <v>1-0</v>
      </c>
      <c r="F7" s="2" t="s">
        <v>99</v>
      </c>
      <c r="G7" s="2" t="s">
        <v>62</v>
      </c>
      <c r="H7" s="2" t="s">
        <v>6</v>
      </c>
      <c r="I7" s="2" t="s">
        <v>58</v>
      </c>
      <c r="J7">
        <v>52.314300000000003</v>
      </c>
      <c r="K7">
        <v>4.9417999999999997</v>
      </c>
    </row>
    <row r="8" spans="1:11" ht="15.5">
      <c r="A8" t="s">
        <v>14</v>
      </c>
      <c r="B8" s="2" t="s">
        <v>57</v>
      </c>
      <c r="C8" s="2" t="s">
        <v>66</v>
      </c>
      <c r="D8" s="2" t="s">
        <v>67</v>
      </c>
      <c r="E8" s="2" t="str">
        <f xml:space="preserve"> 2 &amp; "-" &amp; 1</f>
        <v>2-1</v>
      </c>
      <c r="F8" s="2" t="s">
        <v>68</v>
      </c>
      <c r="G8" s="2" t="s">
        <v>69</v>
      </c>
      <c r="H8" s="2" t="s">
        <v>6</v>
      </c>
      <c r="I8" s="2" t="s">
        <v>123</v>
      </c>
      <c r="J8">
        <v>41.380899999999997</v>
      </c>
      <c r="K8">
        <v>2.1227999999999998</v>
      </c>
    </row>
    <row r="9" spans="1:11" ht="15.5">
      <c r="A9" t="s">
        <v>15</v>
      </c>
      <c r="B9" s="2" t="s">
        <v>73</v>
      </c>
      <c r="C9" s="2" t="s">
        <v>94</v>
      </c>
      <c r="D9" s="2" t="s">
        <v>72</v>
      </c>
      <c r="E9" s="2" t="str">
        <f xml:space="preserve"> 3 &amp; "-" &amp; 0</f>
        <v>3-0</v>
      </c>
      <c r="F9" s="2" t="s">
        <v>70</v>
      </c>
      <c r="G9" s="2" t="s">
        <v>71</v>
      </c>
      <c r="H9" s="2" t="s">
        <v>46</v>
      </c>
      <c r="I9" s="2" t="s">
        <v>148</v>
      </c>
      <c r="J9">
        <v>48.924700000000001</v>
      </c>
      <c r="K9">
        <v>2.36</v>
      </c>
    </row>
    <row r="10" spans="1:11" ht="15.5">
      <c r="A10" t="s">
        <v>139</v>
      </c>
      <c r="B10" s="2" t="s">
        <v>46</v>
      </c>
      <c r="C10" s="2" t="s">
        <v>75</v>
      </c>
      <c r="D10" s="2" t="s">
        <v>123</v>
      </c>
      <c r="E10" s="2" t="str">
        <f xml:space="preserve"> 5 &amp; "-" &amp; 4  &amp; "-Pen"</f>
        <v>5-4-Pen</v>
      </c>
      <c r="F10" s="2" t="s">
        <v>102</v>
      </c>
      <c r="G10" s="2" t="s">
        <v>74</v>
      </c>
      <c r="H10" s="2" t="s">
        <v>65</v>
      </c>
      <c r="I10" s="2" t="s">
        <v>148</v>
      </c>
      <c r="J10">
        <v>45.478900000000003</v>
      </c>
      <c r="K10">
        <v>9.1235999999999997</v>
      </c>
    </row>
    <row r="11" spans="1:11" ht="15.5">
      <c r="A11" t="s">
        <v>16</v>
      </c>
      <c r="B11" s="2" t="s">
        <v>79</v>
      </c>
      <c r="C11" s="2" t="s">
        <v>78</v>
      </c>
      <c r="D11" s="2" t="s">
        <v>72</v>
      </c>
      <c r="E11" s="2" t="str">
        <f xml:space="preserve"> 2 &amp; "-" &amp; 1</f>
        <v>2-1</v>
      </c>
      <c r="F11" s="2" t="s">
        <v>76</v>
      </c>
      <c r="G11" s="2" t="s">
        <v>77</v>
      </c>
      <c r="H11" s="2" t="s">
        <v>50</v>
      </c>
      <c r="I11" s="2" t="s">
        <v>149</v>
      </c>
      <c r="J11">
        <v>55.825800000000001</v>
      </c>
      <c r="K11">
        <v>-4.2514000000000003</v>
      </c>
    </row>
    <row r="12" spans="1:11" ht="15.5">
      <c r="A12" t="s">
        <v>17</v>
      </c>
      <c r="B12" s="2" t="s">
        <v>53</v>
      </c>
      <c r="C12" s="2" t="s">
        <v>80</v>
      </c>
      <c r="D12" s="2" t="s">
        <v>81</v>
      </c>
      <c r="E12" s="2" t="str">
        <f xml:space="preserve"> 2 &amp; "-" &amp; 3  &amp; "-Pen"</f>
        <v>2-3-Pen</v>
      </c>
      <c r="F12" s="2" t="s">
        <v>82</v>
      </c>
      <c r="G12" s="2" t="s">
        <v>83</v>
      </c>
      <c r="H12" s="2" t="s">
        <v>6</v>
      </c>
      <c r="I12" s="2" t="s">
        <v>58</v>
      </c>
      <c r="J12">
        <v>53.463099999999997</v>
      </c>
      <c r="K12" s="6">
        <v>-2.2913000000000001</v>
      </c>
    </row>
    <row r="13" spans="1:11" ht="15.5">
      <c r="A13" t="s">
        <v>18</v>
      </c>
      <c r="B13" s="2" t="s">
        <v>6</v>
      </c>
      <c r="C13" s="2" t="s">
        <v>84</v>
      </c>
      <c r="D13" s="2" t="s">
        <v>85</v>
      </c>
      <c r="E13" s="2" t="str">
        <f xml:space="preserve"> 0 &amp; "-" &amp; 3</f>
        <v>0-3</v>
      </c>
      <c r="F13" s="2" t="s">
        <v>101</v>
      </c>
      <c r="G13" s="2" t="s">
        <v>86</v>
      </c>
      <c r="H13" s="2" t="s">
        <v>87</v>
      </c>
      <c r="I13" s="2" t="s">
        <v>150</v>
      </c>
      <c r="J13">
        <v>51.554499999999997</v>
      </c>
      <c r="K13">
        <v>7.0674999999999999</v>
      </c>
    </row>
    <row r="14" spans="1:11" ht="15.5">
      <c r="A14" t="s">
        <v>19</v>
      </c>
      <c r="B14" s="2" t="s">
        <v>89</v>
      </c>
      <c r="C14" s="2" t="s">
        <v>88</v>
      </c>
      <c r="D14" s="2" t="s">
        <v>91</v>
      </c>
      <c r="E14" s="2" t="str">
        <f xml:space="preserve"> 2 &amp; "-" &amp; 3  &amp; "-Pen"</f>
        <v>2-3-Pen</v>
      </c>
      <c r="F14" s="2" t="s">
        <v>100</v>
      </c>
      <c r="G14" s="2" t="s">
        <v>90</v>
      </c>
      <c r="H14" s="2" t="s">
        <v>57</v>
      </c>
      <c r="I14" s="2" t="s">
        <v>81</v>
      </c>
      <c r="J14">
        <v>41.056800000000003</v>
      </c>
      <c r="K14">
        <v>28.983000000000001</v>
      </c>
    </row>
    <row r="15" spans="1:11" ht="15.5">
      <c r="A15" t="s">
        <v>20</v>
      </c>
      <c r="B15" s="2" t="s">
        <v>73</v>
      </c>
      <c r="C15" s="2" t="s">
        <v>94</v>
      </c>
      <c r="D15" s="2" t="s">
        <v>95</v>
      </c>
      <c r="E15" s="2" t="str">
        <f xml:space="preserve"> 2 &amp; "-" &amp; 1</f>
        <v>2-1</v>
      </c>
      <c r="F15" s="2" t="s">
        <v>70</v>
      </c>
      <c r="G15" s="2" t="s">
        <v>92</v>
      </c>
      <c r="H15" s="2" t="s">
        <v>93</v>
      </c>
      <c r="I15" s="2" t="s">
        <v>151</v>
      </c>
      <c r="J15">
        <v>48.924700000000001</v>
      </c>
      <c r="K15">
        <v>2.36</v>
      </c>
    </row>
    <row r="16" spans="1:11" ht="15.5">
      <c r="A16" t="s">
        <v>21</v>
      </c>
      <c r="B16" s="2" t="s">
        <v>36</v>
      </c>
      <c r="C16" s="2" t="s">
        <v>37</v>
      </c>
      <c r="D16" s="2" t="s">
        <v>81</v>
      </c>
      <c r="E16" s="2" t="str">
        <f xml:space="preserve"> 2 &amp; "-" &amp; 1</f>
        <v>2-1</v>
      </c>
      <c r="F16" s="2" t="s">
        <v>96</v>
      </c>
      <c r="G16" s="2" t="s">
        <v>97</v>
      </c>
      <c r="H16" s="2" t="s">
        <v>6</v>
      </c>
      <c r="I16" s="2" t="s">
        <v>91</v>
      </c>
      <c r="J16">
        <v>38.042200000000001</v>
      </c>
      <c r="K16">
        <v>23.787199999999999</v>
      </c>
    </row>
    <row r="17" spans="1:11" ht="15.5">
      <c r="A17" t="s">
        <v>22</v>
      </c>
      <c r="B17" s="2" t="s">
        <v>105</v>
      </c>
      <c r="C17" s="2" t="s">
        <v>104</v>
      </c>
      <c r="D17" s="2" t="s">
        <v>67</v>
      </c>
      <c r="E17" s="2" t="str">
        <f xml:space="preserve"> 6 &amp; "-" &amp; 5  &amp; "-Pen"</f>
        <v>6-5-Pen</v>
      </c>
      <c r="F17" s="2" t="s">
        <v>98</v>
      </c>
      <c r="G17" s="2" t="s">
        <v>107</v>
      </c>
      <c r="H17" s="2" t="s">
        <v>106</v>
      </c>
      <c r="I17" s="2" t="s">
        <v>120</v>
      </c>
      <c r="J17">
        <v>55.715800000000002</v>
      </c>
      <c r="K17">
        <v>37.553899999999999</v>
      </c>
    </row>
    <row r="18" spans="1:11" ht="15.5">
      <c r="A18" t="s">
        <v>113</v>
      </c>
      <c r="B18" s="2" t="s">
        <v>46</v>
      </c>
      <c r="C18" s="2" t="s">
        <v>47</v>
      </c>
      <c r="D18" s="2" t="s">
        <v>95</v>
      </c>
      <c r="E18" s="2" t="str">
        <f xml:space="preserve"> 2 &amp; "-" &amp; 0</f>
        <v>2-0</v>
      </c>
      <c r="F18" s="2" t="s">
        <v>103</v>
      </c>
      <c r="G18" s="2" t="s">
        <v>108</v>
      </c>
      <c r="H18" s="2" t="s">
        <v>50</v>
      </c>
      <c r="I18" s="2" t="s">
        <v>67</v>
      </c>
      <c r="J18">
        <v>41.934199999999997</v>
      </c>
      <c r="K18">
        <v>12.4544</v>
      </c>
    </row>
    <row r="19" spans="1:11" ht="15.5">
      <c r="A19" t="s">
        <v>23</v>
      </c>
      <c r="B19" s="2" t="s">
        <v>57</v>
      </c>
      <c r="C19" s="2" t="s">
        <v>110</v>
      </c>
      <c r="D19" s="2" t="s">
        <v>109</v>
      </c>
      <c r="E19" s="2" t="str">
        <f xml:space="preserve"> 0 &amp; "-" &amp; 2</f>
        <v>0-2</v>
      </c>
      <c r="F19" s="2" t="s">
        <v>111</v>
      </c>
      <c r="G19" s="2" t="s">
        <v>112</v>
      </c>
      <c r="H19" s="2" t="s">
        <v>53</v>
      </c>
      <c r="I19" s="2" t="s">
        <v>123</v>
      </c>
      <c r="J19">
        <v>40.453099999999999</v>
      </c>
      <c r="K19">
        <v>-3.6882999999999999</v>
      </c>
    </row>
    <row r="20" spans="1:11" ht="15.5">
      <c r="A20" t="s">
        <v>24</v>
      </c>
      <c r="B20" s="2" t="s">
        <v>53</v>
      </c>
      <c r="C20" s="2" t="s">
        <v>116</v>
      </c>
      <c r="D20" s="2" t="s">
        <v>95</v>
      </c>
      <c r="E20" s="2" t="str">
        <f xml:space="preserve"> 3 &amp; "-" &amp; 1</f>
        <v>3-1</v>
      </c>
      <c r="F20" s="2" t="s">
        <v>114</v>
      </c>
      <c r="G20" s="2" t="s">
        <v>115</v>
      </c>
      <c r="H20" s="2" t="s">
        <v>61</v>
      </c>
      <c r="I20" s="2" t="s">
        <v>67</v>
      </c>
      <c r="J20">
        <v>51.555999999999997</v>
      </c>
      <c r="K20">
        <v>0.27989999999999998</v>
      </c>
    </row>
    <row r="21" spans="1:11" ht="15.5">
      <c r="A21" t="s">
        <v>25</v>
      </c>
      <c r="B21" s="2" t="s">
        <v>6</v>
      </c>
      <c r="C21" s="2" t="s">
        <v>7</v>
      </c>
      <c r="D21" s="2" t="s">
        <v>120</v>
      </c>
      <c r="E21" s="2" t="str">
        <f xml:space="preserve"> 3 &amp; "-" &amp; 4  &amp; "-Pen"</f>
        <v>3-4-Pen</v>
      </c>
      <c r="F21" s="2" t="s">
        <v>117</v>
      </c>
      <c r="G21" s="2" t="s">
        <v>118</v>
      </c>
      <c r="H21" s="2" t="s">
        <v>119</v>
      </c>
      <c r="I21" s="2" t="s">
        <v>123</v>
      </c>
      <c r="J21">
        <v>48.218800000000002</v>
      </c>
      <c r="K21">
        <v>11.6241</v>
      </c>
    </row>
    <row r="22" spans="1:11" ht="15.5">
      <c r="A22" t="s">
        <v>26</v>
      </c>
      <c r="B22" s="2" t="s">
        <v>53</v>
      </c>
      <c r="C22" s="2" t="s">
        <v>116</v>
      </c>
      <c r="D22" s="2" t="s">
        <v>123</v>
      </c>
      <c r="E22" s="2" t="str">
        <f xml:space="preserve"> 1 &amp; "-" &amp; 2</f>
        <v>1-2</v>
      </c>
      <c r="F22" s="2" t="s">
        <v>121</v>
      </c>
      <c r="G22" s="2" t="s">
        <v>122</v>
      </c>
      <c r="H22" s="2" t="s">
        <v>46</v>
      </c>
      <c r="I22" s="2" t="s">
        <v>59</v>
      </c>
      <c r="J22">
        <v>51.555999999999997</v>
      </c>
      <c r="K22">
        <v>0.27989999999999998</v>
      </c>
    </row>
    <row r="23" spans="1:11" ht="15.5">
      <c r="A23" t="s">
        <v>27</v>
      </c>
      <c r="B23" s="2" t="s">
        <v>119</v>
      </c>
      <c r="C23" s="2" t="s">
        <v>126</v>
      </c>
      <c r="D23" s="2" t="s">
        <v>72</v>
      </c>
      <c r="E23" s="2" t="str">
        <f xml:space="preserve"> 4 &amp; "-" &amp; 1</f>
        <v>4-1</v>
      </c>
      <c r="F23" s="2" t="s">
        <v>124</v>
      </c>
      <c r="G23" s="2" t="s">
        <v>125</v>
      </c>
      <c r="H23" s="2" t="s">
        <v>65</v>
      </c>
      <c r="I23" s="2" t="s">
        <v>152</v>
      </c>
      <c r="J23">
        <v>38.752899999999997</v>
      </c>
      <c r="K23">
        <v>-9.1846999999999994</v>
      </c>
    </row>
    <row r="24" spans="1:11" ht="15.5">
      <c r="A24" t="s">
        <v>28</v>
      </c>
      <c r="B24" s="2" t="s">
        <v>6</v>
      </c>
      <c r="C24" s="2" t="s">
        <v>127</v>
      </c>
      <c r="D24" s="2" t="s">
        <v>95</v>
      </c>
      <c r="E24" s="2" t="str">
        <f xml:space="preserve"> 1 &amp; "-" &amp; 3</f>
        <v>1-3</v>
      </c>
      <c r="F24" s="2" t="s">
        <v>39</v>
      </c>
      <c r="G24" s="2" t="s">
        <v>128</v>
      </c>
      <c r="H24" s="2" t="s">
        <v>89</v>
      </c>
      <c r="I24" s="2" t="s">
        <v>58</v>
      </c>
      <c r="J24">
        <v>52.514699999999998</v>
      </c>
      <c r="K24">
        <v>13.2393</v>
      </c>
    </row>
    <row r="25" spans="1:11" ht="15.5">
      <c r="A25" t="s">
        <v>29</v>
      </c>
      <c r="B25" s="2" t="s">
        <v>46</v>
      </c>
      <c r="C25" s="2" t="s">
        <v>75</v>
      </c>
      <c r="D25" s="2" t="s">
        <v>64</v>
      </c>
      <c r="E25" s="2" t="str">
        <f xml:space="preserve"> 5 &amp; "-" &amp; 3  &amp; "-Pen"</f>
        <v>5-3-Pen</v>
      </c>
      <c r="F25" s="2" t="s">
        <v>102</v>
      </c>
      <c r="G25" s="2" t="s">
        <v>129</v>
      </c>
      <c r="H25" s="2" t="s">
        <v>53</v>
      </c>
      <c r="I25" s="2" t="s">
        <v>152</v>
      </c>
      <c r="J25">
        <v>45.478099999999998</v>
      </c>
      <c r="K25">
        <v>9.1235999999999997</v>
      </c>
    </row>
    <row r="26" spans="1:11" ht="15.5">
      <c r="A26" t="s">
        <v>30</v>
      </c>
      <c r="B26" s="2" t="s">
        <v>135</v>
      </c>
      <c r="C26" s="2" t="s">
        <v>136</v>
      </c>
      <c r="D26" s="2" t="s">
        <v>64</v>
      </c>
      <c r="E26" s="2" t="str">
        <f xml:space="preserve"> 1 &amp; "-" &amp; 4</f>
        <v>1-4</v>
      </c>
      <c r="F26" s="2" t="s">
        <v>137</v>
      </c>
      <c r="G26" s="2" t="s">
        <v>129</v>
      </c>
      <c r="H26" s="2" t="s">
        <v>53</v>
      </c>
      <c r="I26" s="2" t="s">
        <v>58</v>
      </c>
      <c r="J26">
        <v>51.478200000000001</v>
      </c>
      <c r="K26">
        <v>-3.1825000000000001</v>
      </c>
    </row>
    <row r="27" spans="1:11" ht="15.5">
      <c r="A27" t="s">
        <v>31</v>
      </c>
      <c r="B27" s="2" t="s">
        <v>131</v>
      </c>
      <c r="C27" s="2" t="s">
        <v>130</v>
      </c>
      <c r="D27" s="2" t="s">
        <v>72</v>
      </c>
      <c r="E27" s="2" t="str">
        <f xml:space="preserve"> 3 &amp; "-" &amp; 1</f>
        <v>3-1</v>
      </c>
      <c r="F27" s="2" t="s">
        <v>138</v>
      </c>
      <c r="G27" s="2" t="s">
        <v>132</v>
      </c>
      <c r="H27" s="2" t="s">
        <v>133</v>
      </c>
      <c r="I27" s="2" t="s">
        <v>91</v>
      </c>
      <c r="J27">
        <v>50.433300000000003</v>
      </c>
      <c r="K27">
        <v>30.5167</v>
      </c>
    </row>
    <row r="28" spans="1:11" ht="15.5">
      <c r="A28" t="s">
        <v>32</v>
      </c>
      <c r="B28" s="2" t="s">
        <v>57</v>
      </c>
      <c r="C28" s="2" t="s">
        <v>110</v>
      </c>
      <c r="D28" s="2" t="s">
        <v>91</v>
      </c>
      <c r="E28" s="2" t="str">
        <f xml:space="preserve"> 0 &amp; "-" &amp; 2</f>
        <v>0-2</v>
      </c>
      <c r="F28" s="2" t="s">
        <v>134</v>
      </c>
      <c r="G28" s="2" t="s">
        <v>140</v>
      </c>
      <c r="H28" s="2" t="s">
        <v>141</v>
      </c>
      <c r="I28" s="2" t="s">
        <v>153</v>
      </c>
      <c r="J28">
        <v>40.454700000000003</v>
      </c>
      <c r="K28">
        <v>-3.7039</v>
      </c>
    </row>
    <row r="29" spans="1:11" ht="15.5">
      <c r="A29" t="s">
        <v>33</v>
      </c>
      <c r="B29" s="2" t="s">
        <v>119</v>
      </c>
      <c r="C29" s="2" t="s">
        <v>126</v>
      </c>
      <c r="D29" s="2" t="s">
        <v>142</v>
      </c>
      <c r="E29" s="2" t="str">
        <f xml:space="preserve"> 0 &amp; "-" &amp; 1</f>
        <v>0-1</v>
      </c>
      <c r="F29" s="2" t="s">
        <v>124</v>
      </c>
      <c r="G29" s="2" t="s">
        <v>125</v>
      </c>
      <c r="H29" s="2" t="s">
        <v>65</v>
      </c>
      <c r="I29" s="2" t="s">
        <v>154</v>
      </c>
      <c r="J29">
        <v>38.752899999999997</v>
      </c>
      <c r="K29">
        <v>-9.1846999999999994</v>
      </c>
    </row>
    <row r="30" spans="1:11" ht="15.5">
      <c r="A30" t="s">
        <v>34</v>
      </c>
      <c r="B30" s="2" t="s">
        <v>119</v>
      </c>
      <c r="C30" s="2" t="s">
        <v>143</v>
      </c>
      <c r="D30" s="2" t="s">
        <v>120</v>
      </c>
      <c r="E30" s="2" t="str">
        <f xml:space="preserve"> 0 &amp; "-" &amp; 1</f>
        <v>0-1</v>
      </c>
      <c r="F30" s="2" t="s">
        <v>144</v>
      </c>
      <c r="G30" s="2" t="s">
        <v>145</v>
      </c>
      <c r="H30" s="2" t="s">
        <v>57</v>
      </c>
      <c r="I30" s="2" t="s">
        <v>155</v>
      </c>
      <c r="J30">
        <v>41.1616</v>
      </c>
      <c r="K30">
        <v>-8.5836000000000006</v>
      </c>
    </row>
    <row r="31" spans="1:11" ht="15.5">
      <c r="A31" t="s">
        <v>35</v>
      </c>
      <c r="B31" s="2" t="s">
        <v>73</v>
      </c>
      <c r="C31" s="2" t="s">
        <v>94</v>
      </c>
      <c r="D31" s="2" t="s">
        <v>72</v>
      </c>
      <c r="E31" s="2" t="str">
        <f xml:space="preserve"> 0 &amp; "-" &amp; 1</f>
        <v>0-1</v>
      </c>
      <c r="F31" s="2" t="s">
        <v>70</v>
      </c>
      <c r="G31" s="2" t="s">
        <v>146</v>
      </c>
      <c r="H31" s="2" t="s">
        <v>46</v>
      </c>
      <c r="I31" s="2" t="s">
        <v>91</v>
      </c>
      <c r="J31">
        <v>48.924700000000001</v>
      </c>
      <c r="K31">
        <v>2.36</v>
      </c>
    </row>
    <row r="34" spans="3:8">
      <c r="F34" s="1"/>
      <c r="H34" s="1"/>
    </row>
    <row r="35" spans="3:8">
      <c r="F35" s="1"/>
      <c r="G35" s="1"/>
      <c r="H35" s="1"/>
    </row>
    <row r="36" spans="3:8">
      <c r="F36" s="1"/>
      <c r="G36" s="1"/>
      <c r="H36" s="1"/>
    </row>
    <row r="37" spans="3:8">
      <c r="C37" s="1"/>
      <c r="F37" s="1"/>
      <c r="G37" s="1"/>
      <c r="H37" s="1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Developer✔️ Afonso</dc:creator>
  <cp:lastModifiedBy>Afonso</cp:lastModifiedBy>
  <dcterms:created xsi:type="dcterms:W3CDTF">2023-04-01T16:32:10Z</dcterms:created>
  <dcterms:modified xsi:type="dcterms:W3CDTF">2023-04-03T23:51:17Z</dcterms:modified>
</cp:coreProperties>
</file>