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sgek\python-workspace\webscrapping\ncaa\"/>
    </mc:Choice>
  </mc:AlternateContent>
  <bookViews>
    <workbookView xWindow="0" yWindow="0" windowWidth="15855" windowHeight="6855"/>
  </bookViews>
  <sheets>
    <sheet name="Provided Ranking" sheetId="1" r:id="rId1"/>
    <sheet name="First Four" sheetId="3" r:id="rId2"/>
    <sheet name="Round of 64" sheetId="4" r:id="rId3"/>
    <sheet name="Round of 32" sheetId="5" r:id="rId4"/>
    <sheet name="Sweet 16" sheetId="6" r:id="rId5"/>
    <sheet name="Elite 8" sheetId="7" r:id="rId6"/>
    <sheet name="Final 4" sheetId="8" r:id="rId7"/>
    <sheet name="Championship" sheetId="9" r:id="rId8"/>
    <sheet name="Totals" sheetId="10" r:id="rId9"/>
  </sheets>
  <calcPr calcId="152511"/>
</workbook>
</file>

<file path=xl/calcChain.xml><?xml version="1.0" encoding="utf-8"?>
<calcChain xmlns="http://schemas.openxmlformats.org/spreadsheetml/2006/main">
  <c r="X24" i="4" l="1"/>
  <c r="O3" i="3" l="1"/>
  <c r="M4" i="10" l="1"/>
  <c r="G4" i="10"/>
  <c r="I4" i="10"/>
  <c r="K4" i="10" l="1"/>
  <c r="C4" i="10"/>
  <c r="E4" i="10"/>
  <c r="O3" i="10"/>
  <c r="O2" i="10"/>
  <c r="O4" i="10" l="1"/>
  <c r="X103" i="4" l="1"/>
  <c r="X102" i="4"/>
  <c r="V103" i="4"/>
  <c r="V102" i="4"/>
  <c r="U103" i="4"/>
  <c r="U102" i="4"/>
  <c r="S103" i="4"/>
  <c r="S102" i="4"/>
  <c r="R103" i="4"/>
  <c r="R102" i="4"/>
  <c r="Q103" i="4"/>
  <c r="Q102" i="4"/>
  <c r="O103" i="4"/>
  <c r="O102" i="4"/>
  <c r="X100" i="4"/>
  <c r="X99" i="4"/>
  <c r="V100" i="4"/>
  <c r="V99" i="4"/>
  <c r="U100" i="4"/>
  <c r="U99" i="4"/>
  <c r="S100" i="4"/>
  <c r="S99" i="4"/>
  <c r="R100" i="4"/>
  <c r="R99" i="4"/>
  <c r="Q100" i="4"/>
  <c r="Q99" i="4"/>
  <c r="O100" i="4"/>
  <c r="O99" i="4"/>
  <c r="X97" i="4"/>
  <c r="X96" i="4"/>
  <c r="V97" i="4"/>
  <c r="V96" i="4"/>
  <c r="U97" i="4"/>
  <c r="U96" i="4"/>
  <c r="S97" i="4"/>
  <c r="S96" i="4"/>
  <c r="R97" i="4"/>
  <c r="R96" i="4"/>
  <c r="Q97" i="4"/>
  <c r="Q96" i="4"/>
  <c r="O97" i="4"/>
  <c r="O96" i="4"/>
  <c r="X91" i="4"/>
  <c r="X90" i="4"/>
  <c r="V91" i="4"/>
  <c r="V90" i="4"/>
  <c r="U91" i="4"/>
  <c r="U90" i="4"/>
  <c r="S91" i="4"/>
  <c r="S90" i="4"/>
  <c r="R91" i="4"/>
  <c r="R90" i="4"/>
  <c r="Q91" i="4"/>
  <c r="Q90" i="4"/>
  <c r="O91" i="4"/>
  <c r="O90" i="4"/>
  <c r="X88" i="4"/>
  <c r="X87" i="4"/>
  <c r="V88" i="4"/>
  <c r="V87" i="4"/>
  <c r="U88" i="4"/>
  <c r="U87" i="4"/>
  <c r="S88" i="4"/>
  <c r="S87" i="4"/>
  <c r="R88" i="4"/>
  <c r="R87" i="4"/>
  <c r="Q88" i="4"/>
  <c r="Q87" i="4"/>
  <c r="O88" i="4"/>
  <c r="O87" i="4"/>
  <c r="X85" i="4"/>
  <c r="X84" i="4"/>
  <c r="V85" i="4"/>
  <c r="V84" i="4"/>
  <c r="U85" i="4"/>
  <c r="U84" i="4"/>
  <c r="S85" i="4"/>
  <c r="S84" i="4"/>
  <c r="R85" i="4"/>
  <c r="R84" i="4"/>
  <c r="Q85" i="4"/>
  <c r="Q84" i="4"/>
  <c r="O85" i="4"/>
  <c r="O84" i="4"/>
  <c r="X77" i="4"/>
  <c r="X76" i="4"/>
  <c r="V77" i="4"/>
  <c r="V76" i="4"/>
  <c r="U77" i="4"/>
  <c r="U76" i="4"/>
  <c r="S77" i="4"/>
  <c r="S76" i="4"/>
  <c r="R77" i="4"/>
  <c r="R76" i="4"/>
  <c r="Q77" i="4"/>
  <c r="Q76" i="4"/>
  <c r="O77" i="4"/>
  <c r="O76" i="4"/>
  <c r="X74" i="4"/>
  <c r="X73" i="4"/>
  <c r="V74" i="4"/>
  <c r="V73" i="4"/>
  <c r="U74" i="4"/>
  <c r="U73" i="4"/>
  <c r="S74" i="4"/>
  <c r="S73" i="4"/>
  <c r="R74" i="4"/>
  <c r="R73" i="4"/>
  <c r="Q74" i="4"/>
  <c r="Q73" i="4"/>
  <c r="O74" i="4"/>
  <c r="O73" i="4"/>
  <c r="X71" i="4"/>
  <c r="X70" i="4"/>
  <c r="V71" i="4"/>
  <c r="V70" i="4"/>
  <c r="U71" i="4"/>
  <c r="U70" i="4"/>
  <c r="S71" i="4"/>
  <c r="S70" i="4"/>
  <c r="R71" i="4"/>
  <c r="R70" i="4"/>
  <c r="Q71" i="4"/>
  <c r="Q70" i="4"/>
  <c r="O71" i="4"/>
  <c r="O70" i="4"/>
  <c r="X65" i="4"/>
  <c r="X64" i="4"/>
  <c r="V65" i="4"/>
  <c r="V64" i="4"/>
  <c r="U65" i="4"/>
  <c r="U64" i="4"/>
  <c r="S65" i="4"/>
  <c r="S64" i="4"/>
  <c r="R65" i="4"/>
  <c r="R64" i="4"/>
  <c r="Q65" i="4"/>
  <c r="Q64" i="4"/>
  <c r="O65" i="4"/>
  <c r="O64" i="4"/>
  <c r="X62" i="4"/>
  <c r="X61" i="4"/>
  <c r="V62" i="4"/>
  <c r="V61" i="4"/>
  <c r="U62" i="4"/>
  <c r="U61" i="4"/>
  <c r="S62" i="4"/>
  <c r="S61" i="4"/>
  <c r="R62" i="4"/>
  <c r="R61" i="4"/>
  <c r="Q62" i="4"/>
  <c r="Q61" i="4"/>
  <c r="O62" i="4"/>
  <c r="O61" i="4"/>
  <c r="X58" i="4"/>
  <c r="V59" i="4"/>
  <c r="V58" i="4"/>
  <c r="U59" i="4"/>
  <c r="U58" i="4"/>
  <c r="S59" i="4"/>
  <c r="S58" i="4"/>
  <c r="R59" i="4"/>
  <c r="R58" i="4"/>
  <c r="Q59" i="4"/>
  <c r="Q58" i="4"/>
  <c r="O59" i="4"/>
  <c r="O58" i="4"/>
  <c r="X51" i="4"/>
  <c r="X50" i="4"/>
  <c r="V51" i="4"/>
  <c r="V50" i="4"/>
  <c r="U51" i="4"/>
  <c r="U50" i="4"/>
  <c r="S51" i="4"/>
  <c r="S50" i="4"/>
  <c r="R51" i="4"/>
  <c r="R50" i="4"/>
  <c r="Q51" i="4"/>
  <c r="Q50" i="4"/>
  <c r="O51" i="4"/>
  <c r="O50" i="4"/>
  <c r="X48" i="4"/>
  <c r="X47" i="4"/>
  <c r="V48" i="4"/>
  <c r="V47" i="4"/>
  <c r="U48" i="4"/>
  <c r="U47" i="4"/>
  <c r="S48" i="4"/>
  <c r="S47" i="4"/>
  <c r="R48" i="4"/>
  <c r="R47" i="4"/>
  <c r="Q48" i="4"/>
  <c r="Q47" i="4"/>
  <c r="O48" i="4"/>
  <c r="O47" i="4"/>
  <c r="X45" i="4"/>
  <c r="X44" i="4"/>
  <c r="V45" i="4"/>
  <c r="V44" i="4"/>
  <c r="U45" i="4"/>
  <c r="U44" i="4"/>
  <c r="S45" i="4"/>
  <c r="S44" i="4"/>
  <c r="R45" i="4"/>
  <c r="R44" i="4"/>
  <c r="Q45" i="4"/>
  <c r="Q44" i="4"/>
  <c r="O45" i="4"/>
  <c r="O44" i="4"/>
  <c r="X42" i="4"/>
  <c r="X41" i="4"/>
  <c r="V42" i="4"/>
  <c r="V41" i="4"/>
  <c r="U42" i="4"/>
  <c r="U41" i="4"/>
  <c r="S42" i="4"/>
  <c r="S41" i="4"/>
  <c r="R42" i="4"/>
  <c r="R41" i="4"/>
  <c r="O41" i="4"/>
  <c r="O38" i="4"/>
  <c r="O39" i="4"/>
  <c r="P38" i="4"/>
  <c r="P39" i="4"/>
  <c r="Q38" i="4"/>
  <c r="Q39" i="4"/>
  <c r="R38" i="4"/>
  <c r="R39" i="4"/>
  <c r="S38" i="4"/>
  <c r="S39" i="4"/>
  <c r="T38" i="4"/>
  <c r="T39" i="4"/>
  <c r="U38" i="4"/>
  <c r="U39" i="4"/>
  <c r="V38" i="4"/>
  <c r="V39" i="4"/>
  <c r="X38" i="4"/>
  <c r="X39" i="4"/>
  <c r="O4" i="3"/>
  <c r="Q42" i="4"/>
  <c r="Q41" i="4"/>
  <c r="P41" i="4"/>
  <c r="O42" i="4"/>
  <c r="X36" i="4"/>
  <c r="X35" i="4"/>
  <c r="V36" i="4"/>
  <c r="V35" i="4"/>
  <c r="U36" i="4"/>
  <c r="U35" i="4"/>
  <c r="S36" i="4"/>
  <c r="S35" i="4"/>
  <c r="R36" i="4"/>
  <c r="R35" i="4"/>
  <c r="Q36" i="4"/>
  <c r="Q35" i="4"/>
  <c r="O36" i="4"/>
  <c r="O35" i="4"/>
  <c r="X33" i="4"/>
  <c r="X32" i="4"/>
  <c r="V33" i="4"/>
  <c r="V32" i="4"/>
  <c r="U33" i="4"/>
  <c r="U32" i="4"/>
  <c r="S33" i="4"/>
  <c r="S32" i="4"/>
  <c r="R33" i="4"/>
  <c r="R32" i="4"/>
  <c r="Q33" i="4"/>
  <c r="Q32" i="4"/>
  <c r="O33" i="4"/>
  <c r="O32" i="4"/>
  <c r="X25" i="4"/>
  <c r="X22" i="4"/>
  <c r="X21" i="4"/>
  <c r="X19" i="4"/>
  <c r="X18" i="4"/>
  <c r="X13" i="4"/>
  <c r="X12" i="4"/>
  <c r="X10" i="4"/>
  <c r="X9" i="4"/>
  <c r="X7" i="4"/>
  <c r="X6" i="4"/>
  <c r="X13" i="3"/>
  <c r="X12" i="3"/>
  <c r="X10" i="3"/>
  <c r="X9" i="3"/>
  <c r="X7" i="3"/>
  <c r="X6" i="3"/>
  <c r="X4" i="3"/>
  <c r="X3" i="3"/>
  <c r="V25" i="4"/>
  <c r="V24" i="4"/>
  <c r="U25" i="4"/>
  <c r="U24" i="4"/>
  <c r="S25" i="4"/>
  <c r="S24" i="4"/>
  <c r="R25" i="4"/>
  <c r="R24" i="4"/>
  <c r="Q25" i="4"/>
  <c r="Q24" i="4"/>
  <c r="O25" i="4"/>
  <c r="O24" i="4"/>
  <c r="V22" i="4"/>
  <c r="V21" i="4"/>
  <c r="U22" i="4"/>
  <c r="U21" i="4"/>
  <c r="S22" i="4"/>
  <c r="S21" i="4"/>
  <c r="R22" i="4"/>
  <c r="R21" i="4"/>
  <c r="Q22" i="4"/>
  <c r="Q21" i="4"/>
  <c r="O22" i="4"/>
  <c r="O21" i="4"/>
  <c r="V19" i="4"/>
  <c r="V18" i="4"/>
  <c r="U19" i="4"/>
  <c r="U18" i="4"/>
  <c r="S19" i="4"/>
  <c r="S18" i="4"/>
  <c r="R19" i="4"/>
  <c r="R18" i="4"/>
  <c r="Q19" i="4"/>
  <c r="Q18" i="4"/>
  <c r="O19" i="4"/>
  <c r="O18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13" i="3"/>
  <c r="V12" i="3"/>
  <c r="U13" i="3"/>
  <c r="U12" i="3"/>
  <c r="S13" i="3"/>
  <c r="S12" i="3"/>
  <c r="R13" i="3"/>
  <c r="R12" i="3"/>
  <c r="Q13" i="3"/>
  <c r="Q12" i="3"/>
  <c r="O13" i="3"/>
  <c r="O12" i="3"/>
  <c r="V10" i="3"/>
  <c r="V9" i="3"/>
  <c r="U10" i="3"/>
  <c r="U9" i="3"/>
  <c r="S10" i="3"/>
  <c r="S9" i="3"/>
  <c r="R10" i="3"/>
  <c r="R9" i="3"/>
  <c r="Q10" i="3"/>
  <c r="Q9" i="3"/>
  <c r="O10" i="3"/>
  <c r="O9" i="3"/>
  <c r="V7" i="3"/>
  <c r="V6" i="3"/>
  <c r="U7" i="3"/>
  <c r="U6" i="3"/>
  <c r="S7" i="3"/>
  <c r="S6" i="3"/>
  <c r="R7" i="3"/>
  <c r="R6" i="3"/>
  <c r="Q7" i="3"/>
  <c r="Q6" i="3"/>
  <c r="O7" i="3"/>
  <c r="O6" i="3"/>
  <c r="P6" i="3"/>
  <c r="T6" i="3"/>
  <c r="P7" i="3"/>
  <c r="T7" i="3"/>
  <c r="P9" i="3"/>
  <c r="P10" i="3"/>
  <c r="P12" i="3"/>
  <c r="P13" i="3"/>
  <c r="V4" i="3"/>
  <c r="V3" i="3"/>
  <c r="U4" i="3"/>
  <c r="U3" i="3"/>
  <c r="S4" i="3"/>
  <c r="S3" i="3"/>
  <c r="R4" i="3"/>
  <c r="R3" i="3"/>
  <c r="Q4" i="3"/>
  <c r="Q3" i="3"/>
  <c r="W76" i="4" l="1"/>
  <c r="W7" i="4"/>
  <c r="W6" i="4"/>
  <c r="W103" i="4"/>
  <c r="T103" i="4"/>
  <c r="P103" i="4"/>
  <c r="W102" i="4"/>
  <c r="T102" i="4"/>
  <c r="P102" i="4"/>
  <c r="W100" i="4"/>
  <c r="T100" i="4"/>
  <c r="P100" i="4"/>
  <c r="W99" i="4"/>
  <c r="T99" i="4"/>
  <c r="P99" i="4"/>
  <c r="W97" i="4"/>
  <c r="T97" i="4"/>
  <c r="P97" i="4"/>
  <c r="W96" i="4"/>
  <c r="T96" i="4"/>
  <c r="P96" i="4"/>
  <c r="W91" i="4"/>
  <c r="T91" i="4"/>
  <c r="P91" i="4"/>
  <c r="W90" i="4"/>
  <c r="T90" i="4"/>
  <c r="P90" i="4"/>
  <c r="W85" i="4"/>
  <c r="T85" i="4"/>
  <c r="P85" i="4"/>
  <c r="W84" i="4"/>
  <c r="T84" i="4"/>
  <c r="P84" i="4"/>
  <c r="T77" i="4"/>
  <c r="P77" i="4"/>
  <c r="T76" i="4"/>
  <c r="P76" i="4"/>
  <c r="T74" i="4"/>
  <c r="P74" i="4"/>
  <c r="T73" i="4"/>
  <c r="P73" i="4"/>
  <c r="T71" i="4"/>
  <c r="P71" i="4"/>
  <c r="T70" i="4"/>
  <c r="P70" i="4"/>
  <c r="T65" i="4"/>
  <c r="P65" i="4"/>
  <c r="T64" i="4"/>
  <c r="P64" i="4"/>
  <c r="T62" i="4"/>
  <c r="P62" i="4"/>
  <c r="T61" i="4"/>
  <c r="P61" i="4"/>
  <c r="T59" i="4"/>
  <c r="P59" i="4"/>
  <c r="T58" i="4"/>
  <c r="P58" i="4"/>
  <c r="T51" i="4"/>
  <c r="P51" i="4"/>
  <c r="T50" i="4"/>
  <c r="P50" i="4"/>
  <c r="T48" i="4"/>
  <c r="P48" i="4"/>
  <c r="T47" i="4"/>
  <c r="P47" i="4"/>
  <c r="T45" i="4"/>
  <c r="P45" i="4"/>
  <c r="T44" i="4"/>
  <c r="P44" i="4"/>
  <c r="T36" i="4"/>
  <c r="P36" i="4"/>
  <c r="T35" i="4"/>
  <c r="P35" i="4"/>
  <c r="T33" i="4"/>
  <c r="P33" i="4"/>
  <c r="T32" i="4"/>
  <c r="P32" i="4"/>
  <c r="P18" i="4"/>
  <c r="T18" i="4"/>
  <c r="P19" i="4"/>
  <c r="T19" i="4"/>
  <c r="P21" i="4"/>
  <c r="T21" i="4"/>
  <c r="P22" i="4"/>
  <c r="T22" i="4"/>
  <c r="P24" i="4"/>
  <c r="T24" i="4"/>
  <c r="P25" i="4"/>
  <c r="T25" i="4"/>
  <c r="P4" i="3"/>
  <c r="P3" i="3"/>
  <c r="Y100" i="4" l="1"/>
  <c r="Y91" i="4"/>
  <c r="Y96" i="4"/>
  <c r="Y97" i="4"/>
  <c r="Y103" i="4"/>
  <c r="Y102" i="4"/>
  <c r="Y99" i="4"/>
  <c r="Y90" i="4"/>
  <c r="Y85" i="4"/>
  <c r="Y84" i="4"/>
  <c r="Y6" i="4"/>
  <c r="Y7" i="4"/>
  <c r="W77" i="4"/>
  <c r="Y77" i="4" s="1"/>
  <c r="Y76" i="4"/>
  <c r="C54" i="5" l="1"/>
  <c r="K54" i="5"/>
  <c r="E54" i="5"/>
  <c r="F54" i="5"/>
  <c r="G54" i="5"/>
  <c r="H54" i="5"/>
  <c r="D54" i="5"/>
  <c r="L54" i="5"/>
  <c r="M54" i="5"/>
  <c r="X54" i="5" s="1"/>
  <c r="B54" i="5"/>
  <c r="I54" i="5"/>
  <c r="J54" i="5"/>
  <c r="D4" i="5"/>
  <c r="L4" i="5"/>
  <c r="E4" i="5"/>
  <c r="M4" i="5"/>
  <c r="F4" i="5"/>
  <c r="C4" i="5"/>
  <c r="G4" i="5"/>
  <c r="H4" i="5"/>
  <c r="I4" i="5"/>
  <c r="J4" i="5"/>
  <c r="K4" i="5"/>
  <c r="L55" i="5"/>
  <c r="C57" i="5"/>
  <c r="C61" i="5"/>
  <c r="H46" i="5"/>
  <c r="I46" i="5"/>
  <c r="J46" i="5"/>
  <c r="C46" i="5"/>
  <c r="K46" i="5"/>
  <c r="D46" i="5"/>
  <c r="L46" i="5"/>
  <c r="E46" i="5"/>
  <c r="M46" i="5"/>
  <c r="F46" i="5"/>
  <c r="B46" i="5"/>
  <c r="G46" i="5"/>
  <c r="H49" i="5"/>
  <c r="I49" i="5"/>
  <c r="J49" i="5"/>
  <c r="F49" i="5"/>
  <c r="G49" i="5"/>
  <c r="C49" i="5"/>
  <c r="K49" i="5"/>
  <c r="D49" i="5"/>
  <c r="L49" i="5"/>
  <c r="E49" i="5"/>
  <c r="M49" i="5"/>
  <c r="B49" i="5"/>
  <c r="D52" i="5"/>
  <c r="L52" i="5"/>
  <c r="E52" i="5"/>
  <c r="M52" i="5"/>
  <c r="F52" i="5"/>
  <c r="B52" i="5"/>
  <c r="G52" i="5"/>
  <c r="H52" i="5"/>
  <c r="I52" i="5"/>
  <c r="J52" i="5"/>
  <c r="C52" i="5"/>
  <c r="K52" i="5"/>
  <c r="C55" i="5"/>
  <c r="K55" i="5"/>
  <c r="D55" i="5"/>
  <c r="E55" i="5"/>
  <c r="M55" i="5"/>
  <c r="F55" i="5"/>
  <c r="Q55" i="5" s="1"/>
  <c r="B55" i="5"/>
  <c r="G55" i="5"/>
  <c r="H55" i="5"/>
  <c r="I55" i="5"/>
  <c r="J55" i="5"/>
  <c r="F41" i="5"/>
  <c r="B41" i="5"/>
  <c r="G41" i="5"/>
  <c r="H41" i="5"/>
  <c r="I41" i="5"/>
  <c r="J41" i="5"/>
  <c r="C41" i="5"/>
  <c r="K41" i="5"/>
  <c r="D41" i="5"/>
  <c r="L41" i="5"/>
  <c r="E41" i="5"/>
  <c r="M41" i="5"/>
  <c r="T12" i="3"/>
  <c r="W12" i="3"/>
  <c r="T13" i="3"/>
  <c r="W13" i="3"/>
  <c r="T9" i="3"/>
  <c r="W9" i="3"/>
  <c r="T10" i="3"/>
  <c r="W10" i="3"/>
  <c r="T4" i="3"/>
  <c r="W4" i="3"/>
  <c r="T3" i="3"/>
  <c r="W3" i="3"/>
  <c r="X55" i="5" l="1"/>
  <c r="Y16" i="3"/>
  <c r="S55" i="5"/>
  <c r="V55" i="5"/>
  <c r="O54" i="5"/>
  <c r="U54" i="5"/>
  <c r="R55" i="5"/>
  <c r="S54" i="5"/>
  <c r="R54" i="5"/>
  <c r="V54" i="5"/>
  <c r="Q54" i="5"/>
  <c r="U55" i="5"/>
  <c r="O55" i="5"/>
  <c r="P55" i="5"/>
  <c r="P54" i="5"/>
  <c r="W54" i="5"/>
  <c r="W55" i="5"/>
  <c r="T54" i="5"/>
  <c r="T55" i="5"/>
  <c r="Y3" i="3"/>
  <c r="Y12" i="3"/>
  <c r="Y13" i="3"/>
  <c r="Y9" i="3"/>
  <c r="Y4" i="3"/>
  <c r="B94" i="4" l="1"/>
  <c r="P15" i="4"/>
  <c r="Y54" i="5"/>
  <c r="Y55" i="5"/>
  <c r="X68" i="4" l="1"/>
  <c r="X67" i="4"/>
  <c r="R67" i="4"/>
  <c r="R68" i="4"/>
  <c r="S68" i="4"/>
  <c r="S67" i="4"/>
  <c r="O67" i="4"/>
  <c r="O68" i="4"/>
  <c r="U67" i="4"/>
  <c r="U68" i="4"/>
  <c r="V68" i="4"/>
  <c r="V67" i="4"/>
  <c r="Q68" i="4"/>
  <c r="Q67" i="4"/>
  <c r="U94" i="4"/>
  <c r="U93" i="4"/>
  <c r="S93" i="4"/>
  <c r="S94" i="4"/>
  <c r="X94" i="4"/>
  <c r="X93" i="4"/>
  <c r="Q93" i="4"/>
  <c r="Q94" i="4"/>
  <c r="O94" i="4"/>
  <c r="O93" i="4"/>
  <c r="V93" i="4"/>
  <c r="V94" i="4"/>
  <c r="R94" i="4"/>
  <c r="R93" i="4"/>
  <c r="V55" i="4"/>
  <c r="V56" i="4"/>
  <c r="U56" i="4"/>
  <c r="U55" i="4"/>
  <c r="Q55" i="4"/>
  <c r="Q56" i="4"/>
  <c r="X56" i="4"/>
  <c r="X55" i="4"/>
  <c r="S55" i="4"/>
  <c r="S56" i="4"/>
  <c r="R56" i="4"/>
  <c r="R55" i="4"/>
  <c r="O56" i="4"/>
  <c r="O55" i="4"/>
  <c r="X16" i="4"/>
  <c r="X15" i="4"/>
  <c r="U16" i="4"/>
  <c r="U15" i="4"/>
  <c r="R16" i="4"/>
  <c r="R15" i="4"/>
  <c r="O16" i="4"/>
  <c r="O15" i="4"/>
  <c r="Q16" i="4"/>
  <c r="Q15" i="4"/>
  <c r="V16" i="4"/>
  <c r="V15" i="4"/>
  <c r="S16" i="4"/>
  <c r="S15" i="4"/>
  <c r="P68" i="4"/>
  <c r="P67" i="4"/>
  <c r="T67" i="4"/>
  <c r="T68" i="4"/>
  <c r="P94" i="4"/>
  <c r="P93" i="4"/>
  <c r="W93" i="4"/>
  <c r="W94" i="4"/>
  <c r="T93" i="4"/>
  <c r="T94" i="4"/>
  <c r="P42" i="4"/>
  <c r="T41" i="4"/>
  <c r="T42" i="4"/>
  <c r="K31" i="6"/>
  <c r="T87" i="4"/>
  <c r="T88" i="4"/>
  <c r="P87" i="4"/>
  <c r="P88" i="4"/>
  <c r="W87" i="4"/>
  <c r="W88" i="4"/>
  <c r="P16" i="4"/>
  <c r="T15" i="4"/>
  <c r="T16" i="4"/>
  <c r="G31" i="6"/>
  <c r="L31" i="6"/>
  <c r="D31" i="6"/>
  <c r="C31" i="6"/>
  <c r="B31" i="6"/>
  <c r="J31" i="6"/>
  <c r="F31" i="6"/>
  <c r="I31" i="6"/>
  <c r="M31" i="6"/>
  <c r="H31" i="6"/>
  <c r="E31" i="6"/>
  <c r="T56" i="4"/>
  <c r="T55" i="4"/>
  <c r="P56" i="4"/>
  <c r="P55" i="4"/>
  <c r="W67" i="4"/>
  <c r="W55" i="4"/>
  <c r="W38" i="4"/>
  <c r="Y38" i="4" s="1"/>
  <c r="W15" i="4"/>
  <c r="Y67" i="4" l="1"/>
  <c r="Y93" i="4"/>
  <c r="Y94" i="4"/>
  <c r="Y88" i="4"/>
  <c r="Y87" i="4"/>
  <c r="Y15" i="4"/>
  <c r="Y55" i="4"/>
  <c r="W70" i="4"/>
  <c r="Y70" i="4" s="1"/>
  <c r="W24" i="4"/>
  <c r="Y24" i="4" s="1"/>
  <c r="W73" i="4"/>
  <c r="Y73" i="4" s="1"/>
  <c r="W18" i="4"/>
  <c r="Y18" i="4" s="1"/>
  <c r="W47" i="4"/>
  <c r="Y47" i="4" s="1"/>
  <c r="W64" i="4"/>
  <c r="Y64" i="4" s="1"/>
  <c r="W62" i="4"/>
  <c r="Y62" i="4" s="1"/>
  <c r="W10" i="4"/>
  <c r="Y10" i="4" s="1"/>
  <c r="W13" i="4"/>
  <c r="Y13" i="4" s="1"/>
  <c r="W58" i="4"/>
  <c r="Y58" i="4" s="1"/>
  <c r="W59" i="4"/>
  <c r="Y59" i="4" s="1"/>
  <c r="W19" i="4"/>
  <c r="Y19" i="4" s="1"/>
  <c r="W61" i="4"/>
  <c r="Y61" i="4" s="1"/>
  <c r="W74" i="4"/>
  <c r="Y74" i="4" s="1"/>
  <c r="W9" i="4"/>
  <c r="Y9" i="4" s="1"/>
  <c r="W48" i="4"/>
  <c r="Y48" i="4" s="1"/>
  <c r="W65" i="4"/>
  <c r="Y65" i="4" s="1"/>
  <c r="W71" i="4"/>
  <c r="Y71" i="4" s="1"/>
  <c r="W56" i="4"/>
  <c r="Y56" i="4" s="1"/>
  <c r="W12" i="4"/>
  <c r="Y12" i="4" s="1"/>
  <c r="W25" i="4"/>
  <c r="Y25" i="4" s="1"/>
  <c r="W39" i="4"/>
  <c r="Y39" i="4" s="1"/>
  <c r="F21" i="5" s="1"/>
  <c r="W68" i="4"/>
  <c r="Y68" i="4" s="1"/>
  <c r="W16" i="4"/>
  <c r="Y16" i="4" s="1"/>
  <c r="W50" i="4"/>
  <c r="Y50" i="4" s="1"/>
  <c r="W51" i="4"/>
  <c r="Y51" i="4" s="1"/>
  <c r="W44" i="4"/>
  <c r="Y44" i="4" s="1"/>
  <c r="W45" i="4"/>
  <c r="Y45" i="4" s="1"/>
  <c r="W41" i="4"/>
  <c r="Y41" i="4" s="1"/>
  <c r="W42" i="4"/>
  <c r="Y42" i="4" s="1"/>
  <c r="W36" i="4"/>
  <c r="Y36" i="4" s="1"/>
  <c r="W35" i="4"/>
  <c r="Y35" i="4" s="1"/>
  <c r="W32" i="4"/>
  <c r="Y32" i="4" s="1"/>
  <c r="W33" i="4"/>
  <c r="Y33" i="4" s="1"/>
  <c r="W22" i="4"/>
  <c r="Y22" i="4" s="1"/>
  <c r="W21" i="4"/>
  <c r="Y21" i="4" s="1"/>
  <c r="W7" i="3"/>
  <c r="Y7" i="3" s="1"/>
  <c r="W6" i="3"/>
  <c r="Y6" i="3" s="1"/>
  <c r="X81" i="4" l="1"/>
  <c r="I48" i="5"/>
  <c r="J48" i="5"/>
  <c r="C48" i="5"/>
  <c r="K48" i="5"/>
  <c r="D48" i="5"/>
  <c r="L48" i="5"/>
  <c r="E48" i="5"/>
  <c r="M48" i="5"/>
  <c r="X49" i="5" s="1"/>
  <c r="F48" i="5"/>
  <c r="B48" i="5"/>
  <c r="G48" i="5"/>
  <c r="H48" i="5"/>
  <c r="E24" i="5"/>
  <c r="M24" i="5"/>
  <c r="F24" i="5"/>
  <c r="B24" i="5"/>
  <c r="G24" i="5"/>
  <c r="H24" i="5"/>
  <c r="I24" i="5"/>
  <c r="J24" i="5"/>
  <c r="C24" i="5"/>
  <c r="K24" i="5"/>
  <c r="D24" i="5"/>
  <c r="L24" i="5"/>
  <c r="C58" i="5"/>
  <c r="H20" i="5"/>
  <c r="I20" i="5"/>
  <c r="M20" i="5"/>
  <c r="J20" i="5"/>
  <c r="K20" i="5"/>
  <c r="E20" i="5"/>
  <c r="F20" i="5"/>
  <c r="Q20" i="5" s="1"/>
  <c r="B20" i="5"/>
  <c r="D20" i="5"/>
  <c r="L20" i="5"/>
  <c r="C20" i="5"/>
  <c r="G20" i="5"/>
  <c r="D37" i="5"/>
  <c r="C60" i="5"/>
  <c r="C59" i="5"/>
  <c r="E51" i="5"/>
  <c r="L51" i="5"/>
  <c r="M51" i="5"/>
  <c r="B51" i="5"/>
  <c r="I51" i="5"/>
  <c r="J51" i="5"/>
  <c r="F51" i="5"/>
  <c r="D51" i="5"/>
  <c r="G51" i="5"/>
  <c r="K51" i="5"/>
  <c r="H51" i="5"/>
  <c r="C51" i="5"/>
  <c r="B9" i="5"/>
  <c r="C31" i="5"/>
  <c r="L38" i="5"/>
  <c r="L13" i="5"/>
  <c r="L10" i="5"/>
  <c r="B40" i="5"/>
  <c r="J35" i="5"/>
  <c r="M21" i="5"/>
  <c r="L26" i="5"/>
  <c r="D13" i="5"/>
  <c r="L35" i="5"/>
  <c r="H35" i="5"/>
  <c r="D38" i="5"/>
  <c r="G32" i="5"/>
  <c r="C38" i="5"/>
  <c r="G37" i="5"/>
  <c r="M38" i="5"/>
  <c r="C37" i="5"/>
  <c r="G38" i="5"/>
  <c r="I10" i="5"/>
  <c r="H10" i="5"/>
  <c r="M9" i="5"/>
  <c r="D10" i="5"/>
  <c r="K13" i="5"/>
  <c r="C10" i="5"/>
  <c r="H37" i="5"/>
  <c r="F38" i="5"/>
  <c r="B35" i="5"/>
  <c r="C32" i="5"/>
  <c r="B31" i="5"/>
  <c r="E26" i="5"/>
  <c r="K37" i="5"/>
  <c r="K21" i="5"/>
  <c r="L32" i="5"/>
  <c r="C13" i="5"/>
  <c r="J38" i="5"/>
  <c r="M35" i="5"/>
  <c r="D26" i="5"/>
  <c r="G10" i="5"/>
  <c r="B26" i="5"/>
  <c r="B32" i="5"/>
  <c r="F26" i="5"/>
  <c r="F31" i="5"/>
  <c r="M32" i="5"/>
  <c r="I38" i="5"/>
  <c r="K26" i="5"/>
  <c r="G26" i="5"/>
  <c r="E21" i="5"/>
  <c r="L21" i="5"/>
  <c r="K32" i="5"/>
  <c r="J32" i="5"/>
  <c r="J21" i="5"/>
  <c r="F32" i="5"/>
  <c r="I32" i="5"/>
  <c r="K38" i="5"/>
  <c r="H38" i="5"/>
  <c r="I35" i="5"/>
  <c r="C26" i="5"/>
  <c r="K10" i="5"/>
  <c r="H21" i="5"/>
  <c r="E32" i="5"/>
  <c r="H32" i="5"/>
  <c r="J26" i="5"/>
  <c r="B21" i="5"/>
  <c r="D32" i="5"/>
  <c r="E38" i="5"/>
  <c r="G35" i="5"/>
  <c r="I26" i="5"/>
  <c r="F9" i="5"/>
  <c r="F40" i="5"/>
  <c r="C34" i="5"/>
  <c r="K34" i="5"/>
  <c r="D34" i="5"/>
  <c r="L34" i="5"/>
  <c r="E34" i="5"/>
  <c r="M34" i="5"/>
  <c r="X34" i="5" s="1"/>
  <c r="F34" i="5"/>
  <c r="B34" i="5"/>
  <c r="H34" i="5"/>
  <c r="I34" i="5"/>
  <c r="T34" i="5" s="1"/>
  <c r="J34" i="5"/>
  <c r="G34" i="5"/>
  <c r="I9" i="5"/>
  <c r="M31" i="5"/>
  <c r="X31" i="5" s="1"/>
  <c r="E40" i="5"/>
  <c r="L9" i="5"/>
  <c r="H9" i="5"/>
  <c r="F37" i="5"/>
  <c r="Q37" i="5" s="1"/>
  <c r="I21" i="5"/>
  <c r="D21" i="5"/>
  <c r="B13" i="5"/>
  <c r="J13" i="5"/>
  <c r="K35" i="5"/>
  <c r="B10" i="5"/>
  <c r="E31" i="5"/>
  <c r="G40" i="5"/>
  <c r="L40" i="5"/>
  <c r="D9" i="5"/>
  <c r="G9" i="5"/>
  <c r="F13" i="5"/>
  <c r="F10" i="5"/>
  <c r="J31" i="5"/>
  <c r="L31" i="5"/>
  <c r="W31" i="5" s="1"/>
  <c r="J40" i="5"/>
  <c r="D40" i="5"/>
  <c r="K9" i="5"/>
  <c r="C7" i="5"/>
  <c r="K7" i="5"/>
  <c r="D7" i="5"/>
  <c r="L7" i="5"/>
  <c r="E7" i="5"/>
  <c r="M7" i="5"/>
  <c r="J7" i="5"/>
  <c r="F7" i="5"/>
  <c r="B7" i="5"/>
  <c r="G7" i="5"/>
  <c r="H7" i="5"/>
  <c r="I7" i="5"/>
  <c r="E37" i="5"/>
  <c r="G21" i="5"/>
  <c r="C21" i="5"/>
  <c r="M13" i="5"/>
  <c r="H13" i="5"/>
  <c r="B38" i="5"/>
  <c r="E35" i="5"/>
  <c r="M26" i="5"/>
  <c r="H26" i="5"/>
  <c r="M10" i="5"/>
  <c r="I31" i="5"/>
  <c r="D31" i="5"/>
  <c r="I40" i="5"/>
  <c r="K40" i="5"/>
  <c r="C9" i="5"/>
  <c r="E9" i="5"/>
  <c r="B37" i="5"/>
  <c r="M37" i="5"/>
  <c r="I13" i="5"/>
  <c r="G13" i="5"/>
  <c r="G6" i="5"/>
  <c r="H6" i="5"/>
  <c r="I6" i="5"/>
  <c r="F6" i="5"/>
  <c r="B6" i="5"/>
  <c r="J6" i="5"/>
  <c r="C6" i="5"/>
  <c r="K6" i="5"/>
  <c r="D6" i="5"/>
  <c r="O6" i="5" s="1"/>
  <c r="L6" i="5"/>
  <c r="W6" i="5" s="1"/>
  <c r="E6" i="5"/>
  <c r="M6" i="5"/>
  <c r="D35" i="5"/>
  <c r="E10" i="5"/>
  <c r="H31" i="5"/>
  <c r="K31" i="5"/>
  <c r="H40" i="5"/>
  <c r="C40" i="5"/>
  <c r="J9" i="5"/>
  <c r="M40" i="5"/>
  <c r="F35" i="5"/>
  <c r="J37" i="5"/>
  <c r="L37" i="5"/>
  <c r="E13" i="5"/>
  <c r="I37" i="5"/>
  <c r="C35" i="5"/>
  <c r="J10" i="5"/>
  <c r="G31" i="5"/>
  <c r="R31" i="5" s="1"/>
  <c r="E27" i="5"/>
  <c r="M27" i="5"/>
  <c r="F27" i="5"/>
  <c r="B27" i="5"/>
  <c r="G27" i="5"/>
  <c r="H27" i="5"/>
  <c r="I27" i="5"/>
  <c r="J27" i="5"/>
  <c r="C27" i="5"/>
  <c r="K27" i="5"/>
  <c r="D27" i="5"/>
  <c r="L27" i="5"/>
  <c r="C23" i="5"/>
  <c r="K23" i="5"/>
  <c r="D23" i="5"/>
  <c r="L23" i="5"/>
  <c r="E23" i="5"/>
  <c r="M23" i="5"/>
  <c r="F23" i="5"/>
  <c r="B23" i="5"/>
  <c r="G23" i="5"/>
  <c r="H23" i="5"/>
  <c r="I23" i="5"/>
  <c r="J23" i="5"/>
  <c r="C18" i="5"/>
  <c r="K18" i="5"/>
  <c r="D18" i="5"/>
  <c r="L18" i="5"/>
  <c r="M18" i="5"/>
  <c r="E18" i="5"/>
  <c r="F18" i="5"/>
  <c r="B18" i="5"/>
  <c r="G18" i="5"/>
  <c r="J18" i="5"/>
  <c r="H18" i="5"/>
  <c r="I18" i="5"/>
  <c r="J12" i="5"/>
  <c r="D12" i="5"/>
  <c r="C12" i="5"/>
  <c r="K12" i="5"/>
  <c r="E12" i="5"/>
  <c r="M12" i="5"/>
  <c r="X12" i="5" s="1"/>
  <c r="F12" i="5"/>
  <c r="B12" i="5"/>
  <c r="G12" i="5"/>
  <c r="H12" i="5"/>
  <c r="I12" i="5"/>
  <c r="L12" i="5"/>
  <c r="V38" i="5" l="1"/>
  <c r="V27" i="5"/>
  <c r="X20" i="5"/>
  <c r="X6" i="5"/>
  <c r="V6" i="5"/>
  <c r="X13" i="5"/>
  <c r="P6" i="5"/>
  <c r="U29" i="4"/>
  <c r="U30" i="4"/>
  <c r="P30" i="4"/>
  <c r="P29" i="4"/>
  <c r="V30" i="4"/>
  <c r="V29" i="4"/>
  <c r="Q30" i="4"/>
  <c r="Q29" i="4"/>
  <c r="W30" i="4"/>
  <c r="W29" i="4"/>
  <c r="R29" i="4"/>
  <c r="R30" i="4"/>
  <c r="X29" i="4"/>
  <c r="X30" i="4"/>
  <c r="S30" i="4"/>
  <c r="S29" i="4"/>
  <c r="T30" i="4"/>
  <c r="T29" i="4"/>
  <c r="O30" i="4"/>
  <c r="O29" i="4"/>
  <c r="R27" i="5"/>
  <c r="Q4" i="4"/>
  <c r="Q3" i="4"/>
  <c r="P4" i="4"/>
  <c r="P3" i="4"/>
  <c r="R4" i="4"/>
  <c r="R3" i="4"/>
  <c r="V4" i="4"/>
  <c r="V3" i="4"/>
  <c r="W4" i="4"/>
  <c r="W3" i="4"/>
  <c r="X4" i="4"/>
  <c r="X3" i="4"/>
  <c r="S4" i="4"/>
  <c r="S3" i="4"/>
  <c r="U4" i="4"/>
  <c r="U3" i="4"/>
  <c r="T4" i="4"/>
  <c r="T3" i="4"/>
  <c r="O4" i="4"/>
  <c r="O3" i="4"/>
  <c r="S38" i="5"/>
  <c r="R82" i="4"/>
  <c r="R81" i="4"/>
  <c r="S81" i="4"/>
  <c r="S82" i="4"/>
  <c r="V82" i="4"/>
  <c r="V81" i="4"/>
  <c r="O82" i="4"/>
  <c r="O81" i="4"/>
  <c r="Q82" i="4"/>
  <c r="Q81" i="4"/>
  <c r="U82" i="4"/>
  <c r="U81" i="4"/>
  <c r="O24" i="5"/>
  <c r="U37" i="5"/>
  <c r="S31" i="5"/>
  <c r="T26" i="5"/>
  <c r="Q32" i="5"/>
  <c r="O26" i="5"/>
  <c r="R37" i="5"/>
  <c r="W12" i="5"/>
  <c r="U6" i="5"/>
  <c r="V9" i="5"/>
  <c r="R35" i="5"/>
  <c r="O10" i="5"/>
  <c r="P23" i="5"/>
  <c r="W38" i="5"/>
  <c r="Q35" i="5"/>
  <c r="X37" i="5"/>
  <c r="R9" i="5"/>
  <c r="R21" i="5"/>
  <c r="T38" i="5"/>
  <c r="U27" i="5"/>
  <c r="P34" i="5"/>
  <c r="R12" i="5"/>
  <c r="R23" i="5"/>
  <c r="V34" i="5"/>
  <c r="P31" i="5"/>
  <c r="T31" i="5"/>
  <c r="S27" i="5"/>
  <c r="V32" i="5"/>
  <c r="Q26" i="5"/>
  <c r="T6" i="5"/>
  <c r="W21" i="5"/>
  <c r="S35" i="5"/>
  <c r="Q51" i="5"/>
  <c r="Q52" i="5"/>
  <c r="S48" i="5"/>
  <c r="S49" i="5"/>
  <c r="V51" i="5"/>
  <c r="V52" i="5"/>
  <c r="W51" i="5"/>
  <c r="W52" i="5"/>
  <c r="R48" i="5"/>
  <c r="R49" i="5"/>
  <c r="U51" i="5"/>
  <c r="U52" i="5"/>
  <c r="T51" i="5"/>
  <c r="T52" i="5"/>
  <c r="W48" i="5"/>
  <c r="W49" i="5"/>
  <c r="O48" i="5"/>
  <c r="O49" i="5"/>
  <c r="X51" i="5"/>
  <c r="X52" i="5"/>
  <c r="R51" i="5"/>
  <c r="R52" i="5"/>
  <c r="P51" i="5"/>
  <c r="P52" i="5"/>
  <c r="U48" i="5"/>
  <c r="U49" i="5"/>
  <c r="X48" i="5"/>
  <c r="P48" i="5"/>
  <c r="P49" i="5"/>
  <c r="S51" i="5"/>
  <c r="S52" i="5"/>
  <c r="V48" i="5"/>
  <c r="V49" i="5"/>
  <c r="O51" i="5"/>
  <c r="O52" i="5"/>
  <c r="Q48" i="5"/>
  <c r="Q49" i="5"/>
  <c r="T48" i="5"/>
  <c r="T49" i="5"/>
  <c r="O34" i="5"/>
  <c r="O38" i="5"/>
  <c r="P37" i="5"/>
  <c r="S6" i="5"/>
  <c r="X26" i="5"/>
  <c r="U31" i="5"/>
  <c r="P21" i="5"/>
  <c r="V21" i="5"/>
  <c r="W35" i="5"/>
  <c r="W10" i="5"/>
  <c r="T24" i="5"/>
  <c r="U34" i="5"/>
  <c r="O32" i="5"/>
  <c r="X23" i="5"/>
  <c r="T40" i="5"/>
  <c r="T41" i="5"/>
  <c r="O31" i="5"/>
  <c r="X32" i="5"/>
  <c r="X35" i="5"/>
  <c r="U35" i="5"/>
  <c r="X40" i="5"/>
  <c r="X41" i="5"/>
  <c r="O35" i="5"/>
  <c r="O40" i="5"/>
  <c r="O41" i="5"/>
  <c r="R34" i="5"/>
  <c r="W34" i="5"/>
  <c r="P38" i="5"/>
  <c r="U32" i="5"/>
  <c r="Q31" i="5"/>
  <c r="U38" i="5"/>
  <c r="R32" i="5"/>
  <c r="O37" i="5"/>
  <c r="U40" i="5"/>
  <c r="U41" i="5"/>
  <c r="T35" i="5"/>
  <c r="Q38" i="5"/>
  <c r="S34" i="5"/>
  <c r="R38" i="5"/>
  <c r="S40" i="5"/>
  <c r="S41" i="5"/>
  <c r="P35" i="5"/>
  <c r="Q40" i="5"/>
  <c r="Q41" i="5"/>
  <c r="S32" i="5"/>
  <c r="V37" i="5"/>
  <c r="W40" i="5"/>
  <c r="W41" i="5"/>
  <c r="R40" i="5"/>
  <c r="R41" i="5"/>
  <c r="W32" i="5"/>
  <c r="T37" i="5"/>
  <c r="S37" i="5"/>
  <c r="W37" i="5"/>
  <c r="V31" i="5"/>
  <c r="V40" i="5"/>
  <c r="V41" i="5"/>
  <c r="V35" i="5"/>
  <c r="P40" i="5"/>
  <c r="P41" i="5"/>
  <c r="Q34" i="5"/>
  <c r="P32" i="5"/>
  <c r="T32" i="5"/>
  <c r="X38" i="5"/>
  <c r="W23" i="5"/>
  <c r="P10" i="5"/>
  <c r="Q7" i="5"/>
  <c r="U21" i="5"/>
  <c r="T27" i="5"/>
  <c r="X9" i="5"/>
  <c r="V24" i="5"/>
  <c r="U26" i="5"/>
  <c r="T20" i="5"/>
  <c r="Q23" i="5"/>
  <c r="O27" i="5"/>
  <c r="Q27" i="5"/>
  <c r="R26" i="5"/>
  <c r="O20" i="5"/>
  <c r="S20" i="5"/>
  <c r="S24" i="5"/>
  <c r="S26" i="5"/>
  <c r="U24" i="5"/>
  <c r="X27" i="5"/>
  <c r="V26" i="5"/>
  <c r="U23" i="5"/>
  <c r="T9" i="5"/>
  <c r="P20" i="5"/>
  <c r="Q24" i="5"/>
  <c r="T23" i="5"/>
  <c r="O23" i="5"/>
  <c r="O21" i="5"/>
  <c r="V20" i="5"/>
  <c r="X24" i="5"/>
  <c r="O12" i="5"/>
  <c r="S23" i="5"/>
  <c r="V23" i="5"/>
  <c r="U10" i="5"/>
  <c r="T21" i="5"/>
  <c r="S10" i="5"/>
  <c r="R20" i="5"/>
  <c r="U20" i="5"/>
  <c r="P24" i="5"/>
  <c r="W20" i="5"/>
  <c r="R7" i="5"/>
  <c r="Q13" i="5"/>
  <c r="Q9" i="5"/>
  <c r="R24" i="5"/>
  <c r="P12" i="5"/>
  <c r="T13" i="5"/>
  <c r="S13" i="5"/>
  <c r="U13" i="5"/>
  <c r="S21" i="5"/>
  <c r="V13" i="5"/>
  <c r="X21" i="5"/>
  <c r="W24" i="5"/>
  <c r="Q21" i="5"/>
  <c r="V12" i="5"/>
  <c r="T12" i="5"/>
  <c r="U7" i="5"/>
  <c r="O9" i="5"/>
  <c r="V10" i="5"/>
  <c r="S12" i="5"/>
  <c r="Q6" i="5"/>
  <c r="X10" i="5"/>
  <c r="X7" i="5"/>
  <c r="T10" i="5"/>
  <c r="T7" i="5"/>
  <c r="W7" i="5"/>
  <c r="S9" i="5"/>
  <c r="Q12" i="5"/>
  <c r="P13" i="5"/>
  <c r="R6" i="5"/>
  <c r="S7" i="5"/>
  <c r="O7" i="5"/>
  <c r="Q10" i="5"/>
  <c r="W9" i="5"/>
  <c r="O13" i="5"/>
  <c r="W13" i="5"/>
  <c r="P9" i="5"/>
  <c r="U12" i="5"/>
  <c r="U9" i="5"/>
  <c r="P7" i="5"/>
  <c r="R13" i="5"/>
  <c r="V7" i="5"/>
  <c r="R10" i="5"/>
  <c r="W27" i="5"/>
  <c r="W26" i="5"/>
  <c r="P27" i="5"/>
  <c r="P26" i="5"/>
  <c r="P81" i="4"/>
  <c r="P82" i="4"/>
  <c r="X82" i="4"/>
  <c r="W81" i="4"/>
  <c r="W82" i="4"/>
  <c r="T81" i="4"/>
  <c r="T82" i="4"/>
  <c r="Y29" i="4" l="1"/>
  <c r="Y30" i="4"/>
  <c r="Y3" i="4"/>
  <c r="Y4" i="4"/>
  <c r="G3" i="5" s="1"/>
  <c r="Y23" i="5"/>
  <c r="Y20" i="5"/>
  <c r="Y24" i="5"/>
  <c r="Y21" i="5"/>
  <c r="Y51" i="5"/>
  <c r="Y52" i="5"/>
  <c r="Y49" i="5"/>
  <c r="Y48" i="5"/>
  <c r="Y37" i="5"/>
  <c r="Y31" i="5"/>
  <c r="Y35" i="5"/>
  <c r="Y38" i="5"/>
  <c r="Y10" i="5"/>
  <c r="Y9" i="5"/>
  <c r="Y32" i="5"/>
  <c r="Y6" i="5"/>
  <c r="Y34" i="5"/>
  <c r="Y7" i="5"/>
  <c r="Y41" i="5"/>
  <c r="Y40" i="5"/>
  <c r="Y26" i="5"/>
  <c r="Y27" i="5"/>
  <c r="Y12" i="5"/>
  <c r="Y13" i="5"/>
  <c r="Y82" i="4"/>
  <c r="Y81" i="4"/>
  <c r="F11" i="6" l="1"/>
  <c r="D11" i="6"/>
  <c r="J11" i="6"/>
  <c r="M11" i="6"/>
  <c r="K11" i="6"/>
  <c r="I11" i="6"/>
  <c r="E17" i="5"/>
  <c r="D17" i="5"/>
  <c r="C17" i="5"/>
  <c r="G17" i="5"/>
  <c r="K17" i="5"/>
  <c r="I17" i="5"/>
  <c r="F17" i="5"/>
  <c r="J17" i="5"/>
  <c r="C11" i="6"/>
  <c r="H17" i="5"/>
  <c r="B17" i="5"/>
  <c r="E11" i="6"/>
  <c r="G11" i="6"/>
  <c r="H11" i="6"/>
  <c r="M17" i="5"/>
  <c r="L11" i="6"/>
  <c r="B11" i="6"/>
  <c r="L17" i="5"/>
  <c r="I3" i="5"/>
  <c r="T4" i="5" s="1"/>
  <c r="C3" i="5"/>
  <c r="F3" i="5"/>
  <c r="Q3" i="5" s="1"/>
  <c r="L3" i="5"/>
  <c r="W4" i="5" s="1"/>
  <c r="H3" i="5"/>
  <c r="S4" i="5" s="1"/>
  <c r="D3" i="5"/>
  <c r="O4" i="5" s="1"/>
  <c r="M3" i="5"/>
  <c r="X3" i="5" s="1"/>
  <c r="J3" i="5"/>
  <c r="U3" i="5" s="1"/>
  <c r="B3" i="5"/>
  <c r="K3" i="5"/>
  <c r="V3" i="5" s="1"/>
  <c r="E3" i="5"/>
  <c r="P4" i="5" s="1"/>
  <c r="Q4" i="5"/>
  <c r="T3" i="5"/>
  <c r="R4" i="5"/>
  <c r="R3" i="5"/>
  <c r="P3" i="5"/>
  <c r="W3" i="5"/>
  <c r="B14" i="6"/>
  <c r="F14" i="6"/>
  <c r="J14" i="6"/>
  <c r="C14" i="6"/>
  <c r="G14" i="6"/>
  <c r="K14" i="6"/>
  <c r="D14" i="6"/>
  <c r="H14" i="6"/>
  <c r="L14" i="6"/>
  <c r="E14" i="6"/>
  <c r="I14" i="6"/>
  <c r="M14" i="6"/>
  <c r="C30" i="6"/>
  <c r="K30" i="6"/>
  <c r="D30" i="6"/>
  <c r="L30" i="6"/>
  <c r="E30" i="6"/>
  <c r="M30" i="6"/>
  <c r="F30" i="6"/>
  <c r="B30" i="6"/>
  <c r="G30" i="6"/>
  <c r="H30" i="6"/>
  <c r="I30" i="6"/>
  <c r="J30" i="6"/>
  <c r="C34" i="6"/>
  <c r="G28" i="6"/>
  <c r="I28" i="6"/>
  <c r="E28" i="6"/>
  <c r="D28" i="6"/>
  <c r="H28" i="6"/>
  <c r="L28" i="6"/>
  <c r="J28" i="6"/>
  <c r="M28" i="6"/>
  <c r="C28" i="6"/>
  <c r="F28" i="6"/>
  <c r="B28" i="6"/>
  <c r="K28" i="6"/>
  <c r="B6" i="6"/>
  <c r="J19" i="6"/>
  <c r="H6" i="6"/>
  <c r="E22" i="6"/>
  <c r="G22" i="6"/>
  <c r="C22" i="6"/>
  <c r="M22" i="6"/>
  <c r="F19" i="6"/>
  <c r="J22" i="6"/>
  <c r="B22" i="6"/>
  <c r="K22" i="6"/>
  <c r="L22" i="6"/>
  <c r="H22" i="6"/>
  <c r="F6" i="6"/>
  <c r="I22" i="6"/>
  <c r="M6" i="6"/>
  <c r="E6" i="6"/>
  <c r="D6" i="6"/>
  <c r="I4" i="6"/>
  <c r="D22" i="6"/>
  <c r="F22" i="6"/>
  <c r="M19" i="6"/>
  <c r="X19" i="6" s="1"/>
  <c r="K6" i="6"/>
  <c r="I19" i="6"/>
  <c r="E19" i="6"/>
  <c r="I6" i="6"/>
  <c r="H19" i="6"/>
  <c r="D19" i="6"/>
  <c r="G19" i="6"/>
  <c r="B19" i="6"/>
  <c r="J6" i="6"/>
  <c r="L6" i="6"/>
  <c r="L19" i="6"/>
  <c r="C19" i="6"/>
  <c r="G6" i="6"/>
  <c r="C6" i="6"/>
  <c r="K19" i="6"/>
  <c r="G4" i="6"/>
  <c r="K4" i="6"/>
  <c r="E4" i="6"/>
  <c r="M4" i="6"/>
  <c r="C20" i="6"/>
  <c r="K20" i="6"/>
  <c r="D20" i="6"/>
  <c r="L20" i="6"/>
  <c r="E20" i="6"/>
  <c r="M20" i="6"/>
  <c r="F20" i="6"/>
  <c r="Q20" i="6" s="1"/>
  <c r="B20" i="6"/>
  <c r="G20" i="6"/>
  <c r="H20" i="6"/>
  <c r="S20" i="6" s="1"/>
  <c r="I20" i="6"/>
  <c r="J20" i="6"/>
  <c r="L4" i="6"/>
  <c r="D4" i="6"/>
  <c r="H4" i="6"/>
  <c r="F4" i="6"/>
  <c r="C23" i="6"/>
  <c r="K23" i="6"/>
  <c r="V23" i="6" s="1"/>
  <c r="D23" i="6"/>
  <c r="O23" i="6" s="1"/>
  <c r="L23" i="6"/>
  <c r="E23" i="6"/>
  <c r="M23" i="6"/>
  <c r="F23" i="6"/>
  <c r="B23" i="6"/>
  <c r="G23" i="6"/>
  <c r="H23" i="6"/>
  <c r="I23" i="6"/>
  <c r="J23" i="6"/>
  <c r="C4" i="6"/>
  <c r="J4" i="6"/>
  <c r="B4" i="6"/>
  <c r="G15" i="6"/>
  <c r="H15" i="6"/>
  <c r="L15" i="6"/>
  <c r="F15" i="6"/>
  <c r="I15" i="6"/>
  <c r="J15" i="6"/>
  <c r="C15" i="6"/>
  <c r="K15" i="6"/>
  <c r="D15" i="6"/>
  <c r="E15" i="6"/>
  <c r="M15" i="6"/>
  <c r="B15" i="6"/>
  <c r="G12" i="6"/>
  <c r="H12" i="6"/>
  <c r="I12" i="6"/>
  <c r="J12" i="6"/>
  <c r="C12" i="6"/>
  <c r="K12" i="6"/>
  <c r="D12" i="6"/>
  <c r="L12" i="6"/>
  <c r="E12" i="6"/>
  <c r="M12" i="6"/>
  <c r="F12" i="6"/>
  <c r="B12" i="6"/>
  <c r="G7" i="6"/>
  <c r="H7" i="6"/>
  <c r="I7" i="6"/>
  <c r="J7" i="6"/>
  <c r="C7" i="6"/>
  <c r="K7" i="6"/>
  <c r="B7" i="6"/>
  <c r="D7" i="6"/>
  <c r="L7" i="6"/>
  <c r="E7" i="6"/>
  <c r="M7" i="6"/>
  <c r="F7" i="6"/>
  <c r="G45" i="5"/>
  <c r="C45" i="5"/>
  <c r="E45" i="5"/>
  <c r="B45" i="5"/>
  <c r="H45" i="5"/>
  <c r="I45" i="5"/>
  <c r="D45" i="5"/>
  <c r="M45" i="5"/>
  <c r="F45" i="5"/>
  <c r="J45" i="5"/>
  <c r="K45" i="5"/>
  <c r="L45" i="5"/>
  <c r="U4" i="5" l="1"/>
  <c r="Y4" i="5" s="1"/>
  <c r="S3" i="5"/>
  <c r="X4" i="5"/>
  <c r="T18" i="5"/>
  <c r="T17" i="5"/>
  <c r="P18" i="5"/>
  <c r="P17" i="5"/>
  <c r="U17" i="5"/>
  <c r="U18" i="5"/>
  <c r="R18" i="5"/>
  <c r="R17" i="5"/>
  <c r="W17" i="5"/>
  <c r="W18" i="5"/>
  <c r="S18" i="5"/>
  <c r="S17" i="5"/>
  <c r="O17" i="5"/>
  <c r="O18" i="5"/>
  <c r="V18" i="5"/>
  <c r="V17" i="5"/>
  <c r="X18" i="5"/>
  <c r="X17" i="5"/>
  <c r="Q18" i="5"/>
  <c r="Q17" i="5"/>
  <c r="X23" i="6"/>
  <c r="X22" i="6"/>
  <c r="V4" i="5"/>
  <c r="O3" i="5"/>
  <c r="Y3" i="5"/>
  <c r="P23" i="6"/>
  <c r="W23" i="6"/>
  <c r="O20" i="6"/>
  <c r="S7" i="6"/>
  <c r="Q30" i="6"/>
  <c r="Q31" i="6"/>
  <c r="X30" i="6"/>
  <c r="X31" i="6"/>
  <c r="X7" i="6"/>
  <c r="P30" i="6"/>
  <c r="P31" i="6"/>
  <c r="P14" i="6"/>
  <c r="U15" i="6"/>
  <c r="Q6" i="6"/>
  <c r="W31" i="6"/>
  <c r="W30" i="6"/>
  <c r="Q22" i="6"/>
  <c r="O31" i="6"/>
  <c r="O30" i="6"/>
  <c r="T20" i="6"/>
  <c r="S31" i="6"/>
  <c r="S30" i="6"/>
  <c r="V31" i="6"/>
  <c r="V30" i="6"/>
  <c r="P7" i="6"/>
  <c r="R14" i="6"/>
  <c r="P20" i="6"/>
  <c r="U30" i="6"/>
  <c r="U31" i="6"/>
  <c r="W7" i="6"/>
  <c r="T15" i="6"/>
  <c r="U23" i="6"/>
  <c r="W20" i="6"/>
  <c r="T30" i="6"/>
  <c r="T31" i="6"/>
  <c r="V14" i="6"/>
  <c r="R30" i="6"/>
  <c r="R31" i="6"/>
  <c r="T23" i="6"/>
  <c r="V7" i="6"/>
  <c r="S15" i="6"/>
  <c r="V20" i="6"/>
  <c r="R23" i="6"/>
  <c r="R20" i="6"/>
  <c r="U19" i="6"/>
  <c r="U7" i="6"/>
  <c r="S23" i="6"/>
  <c r="U20" i="6"/>
  <c r="V19" i="6"/>
  <c r="R19" i="6"/>
  <c r="S22" i="6"/>
  <c r="R22" i="6"/>
  <c r="Q15" i="6"/>
  <c r="O19" i="6"/>
  <c r="O22" i="6"/>
  <c r="W22" i="6"/>
  <c r="P22" i="6"/>
  <c r="V22" i="6"/>
  <c r="W19" i="6"/>
  <c r="Q23" i="6"/>
  <c r="T19" i="6"/>
  <c r="Q19" i="6"/>
  <c r="S19" i="6"/>
  <c r="P19" i="6"/>
  <c r="U22" i="6"/>
  <c r="X20" i="6"/>
  <c r="T22" i="6"/>
  <c r="X15" i="6"/>
  <c r="W15" i="6"/>
  <c r="O15" i="6"/>
  <c r="W14" i="6"/>
  <c r="X14" i="6"/>
  <c r="U12" i="6"/>
  <c r="U11" i="6"/>
  <c r="O14" i="6"/>
  <c r="V12" i="6"/>
  <c r="V11" i="6"/>
  <c r="Q12" i="6"/>
  <c r="Q11" i="6"/>
  <c r="P12" i="6"/>
  <c r="P11" i="6"/>
  <c r="U14" i="6"/>
  <c r="R15" i="6"/>
  <c r="W12" i="6"/>
  <c r="W11" i="6"/>
  <c r="T14" i="6"/>
  <c r="V15" i="6"/>
  <c r="T12" i="6"/>
  <c r="T11" i="6"/>
  <c r="X12" i="6"/>
  <c r="X11" i="6"/>
  <c r="S12" i="6"/>
  <c r="S11" i="6"/>
  <c r="P15" i="6"/>
  <c r="R12" i="6"/>
  <c r="R11" i="6"/>
  <c r="O12" i="6"/>
  <c r="O11" i="6"/>
  <c r="Q14" i="6"/>
  <c r="S14" i="6"/>
  <c r="R7" i="6"/>
  <c r="O7" i="6"/>
  <c r="T7" i="6"/>
  <c r="R6" i="6"/>
  <c r="S6" i="6"/>
  <c r="T6" i="6"/>
  <c r="O6" i="6"/>
  <c r="P6" i="6"/>
  <c r="Q7" i="6"/>
  <c r="W6" i="6"/>
  <c r="X6" i="6"/>
  <c r="U6" i="6"/>
  <c r="V6" i="6"/>
  <c r="W45" i="5"/>
  <c r="W46" i="5"/>
  <c r="V45" i="5"/>
  <c r="V46" i="5"/>
  <c r="P45" i="5"/>
  <c r="P46" i="5"/>
  <c r="S45" i="5"/>
  <c r="S46" i="5"/>
  <c r="U45" i="5"/>
  <c r="U46" i="5"/>
  <c r="Q45" i="5"/>
  <c r="Q46" i="5"/>
  <c r="R45" i="5"/>
  <c r="R46" i="5"/>
  <c r="X45" i="5"/>
  <c r="X46" i="5"/>
  <c r="T45" i="5"/>
  <c r="T46" i="5"/>
  <c r="O45" i="5"/>
  <c r="O46" i="5"/>
  <c r="Y18" i="5" l="1"/>
  <c r="Y17" i="5"/>
  <c r="I3" i="6"/>
  <c r="D3" i="6"/>
  <c r="F3" i="6"/>
  <c r="J3" i="6"/>
  <c r="L3" i="6"/>
  <c r="B3" i="6"/>
  <c r="E3" i="6"/>
  <c r="K3" i="6"/>
  <c r="G3" i="6"/>
  <c r="C3" i="6"/>
  <c r="H3" i="6"/>
  <c r="M3" i="6"/>
  <c r="Y31" i="6"/>
  <c r="Y30" i="6"/>
  <c r="Y23" i="6"/>
  <c r="Y20" i="6"/>
  <c r="Y19" i="6"/>
  <c r="Y7" i="6"/>
  <c r="Y22" i="6"/>
  <c r="Y45" i="5"/>
  <c r="Y15" i="6"/>
  <c r="Y14" i="6"/>
  <c r="Y11" i="6"/>
  <c r="Y12" i="6"/>
  <c r="Y6" i="6"/>
  <c r="Y46" i="5"/>
  <c r="C33" i="6" l="1"/>
  <c r="X4" i="6"/>
  <c r="X3" i="6"/>
  <c r="U4" i="6"/>
  <c r="U3" i="6"/>
  <c r="S4" i="6"/>
  <c r="S3" i="6"/>
  <c r="P4" i="6"/>
  <c r="P3" i="6"/>
  <c r="Q3" i="6"/>
  <c r="Q4" i="6"/>
  <c r="V3" i="6"/>
  <c r="V4" i="6"/>
  <c r="O4" i="6"/>
  <c r="O3" i="6"/>
  <c r="R4" i="6"/>
  <c r="R3" i="6"/>
  <c r="W4" i="6"/>
  <c r="W3" i="6"/>
  <c r="T3" i="6"/>
  <c r="T4" i="6"/>
  <c r="M19" i="7"/>
  <c r="F19" i="7"/>
  <c r="D19" i="7"/>
  <c r="E19" i="7"/>
  <c r="L19" i="7"/>
  <c r="J19" i="7"/>
  <c r="K19" i="7"/>
  <c r="I19" i="7"/>
  <c r="G19" i="7"/>
  <c r="H19" i="7"/>
  <c r="C19" i="7"/>
  <c r="B19" i="7"/>
  <c r="J13" i="7"/>
  <c r="L13" i="7"/>
  <c r="K13" i="7"/>
  <c r="E13" i="7"/>
  <c r="D13" i="7"/>
  <c r="F13" i="7"/>
  <c r="C13" i="7"/>
  <c r="I13" i="7"/>
  <c r="H13" i="7"/>
  <c r="M13" i="7"/>
  <c r="G13" i="7"/>
  <c r="B13" i="7"/>
  <c r="K27" i="6"/>
  <c r="M27" i="6"/>
  <c r="G14" i="7"/>
  <c r="H14" i="7"/>
  <c r="I14" i="7"/>
  <c r="J14" i="7"/>
  <c r="C14" i="7"/>
  <c r="K14" i="7"/>
  <c r="D14" i="7"/>
  <c r="O14" i="7" s="1"/>
  <c r="L14" i="7"/>
  <c r="W14" i="7" s="1"/>
  <c r="E14" i="7"/>
  <c r="M14" i="7"/>
  <c r="F14" i="7"/>
  <c r="B14" i="7"/>
  <c r="E27" i="6"/>
  <c r="P27" i="6" s="1"/>
  <c r="G27" i="6"/>
  <c r="G9" i="7"/>
  <c r="H9" i="7"/>
  <c r="I9" i="7"/>
  <c r="J9" i="7"/>
  <c r="C9" i="7"/>
  <c r="K9" i="7"/>
  <c r="D9" i="7"/>
  <c r="L9" i="7"/>
  <c r="E9" i="7"/>
  <c r="M9" i="7"/>
  <c r="F9" i="7"/>
  <c r="B9" i="7"/>
  <c r="F8" i="7"/>
  <c r="B8" i="7"/>
  <c r="G8" i="7"/>
  <c r="I8" i="7"/>
  <c r="K8" i="7"/>
  <c r="L8" i="7"/>
  <c r="E8" i="7"/>
  <c r="H8" i="7"/>
  <c r="J8" i="7"/>
  <c r="C8" i="7"/>
  <c r="D8" i="7"/>
  <c r="O8" i="7" s="1"/>
  <c r="M8" i="7"/>
  <c r="J4" i="7"/>
  <c r="C4" i="7"/>
  <c r="K4" i="7"/>
  <c r="D4" i="7"/>
  <c r="L4" i="7"/>
  <c r="E4" i="7"/>
  <c r="M4" i="7"/>
  <c r="F4" i="7"/>
  <c r="G4" i="7"/>
  <c r="B4" i="7"/>
  <c r="H4" i="7"/>
  <c r="I4" i="7"/>
  <c r="I27" i="6"/>
  <c r="H27" i="6"/>
  <c r="B27" i="6"/>
  <c r="F27" i="6"/>
  <c r="L27" i="6"/>
  <c r="C27" i="6"/>
  <c r="D27" i="6"/>
  <c r="J27" i="6"/>
  <c r="X9" i="7" l="1"/>
  <c r="S8" i="7"/>
  <c r="Y3" i="6"/>
  <c r="Y4" i="6"/>
  <c r="R14" i="7"/>
  <c r="P13" i="7"/>
  <c r="T13" i="7"/>
  <c r="Q13" i="7"/>
  <c r="V14" i="7"/>
  <c r="X14" i="7"/>
  <c r="W9" i="7"/>
  <c r="X8" i="7"/>
  <c r="T8" i="7"/>
  <c r="U14" i="7"/>
  <c r="S14" i="7"/>
  <c r="P8" i="7"/>
  <c r="R8" i="7"/>
  <c r="V9" i="7"/>
  <c r="U8" i="7"/>
  <c r="Q8" i="7"/>
  <c r="Q14" i="7"/>
  <c r="T14" i="7"/>
  <c r="O13" i="7"/>
  <c r="V13" i="7"/>
  <c r="X13" i="7"/>
  <c r="W13" i="7"/>
  <c r="P14" i="7"/>
  <c r="R13" i="7"/>
  <c r="S13" i="7"/>
  <c r="U13" i="7"/>
  <c r="Q9" i="7"/>
  <c r="T9" i="7"/>
  <c r="W8" i="7"/>
  <c r="S9" i="7"/>
  <c r="O9" i="7"/>
  <c r="U9" i="7"/>
  <c r="V8" i="7"/>
  <c r="P9" i="7"/>
  <c r="R9" i="7"/>
  <c r="V27" i="6"/>
  <c r="V28" i="6"/>
  <c r="Q27" i="6"/>
  <c r="Q28" i="6"/>
  <c r="U27" i="6"/>
  <c r="U28" i="6"/>
  <c r="O27" i="6"/>
  <c r="O28" i="6"/>
  <c r="X27" i="6"/>
  <c r="X28" i="6"/>
  <c r="R27" i="6"/>
  <c r="R28" i="6"/>
  <c r="S27" i="6"/>
  <c r="S28" i="6"/>
  <c r="P28" i="6"/>
  <c r="W28" i="6"/>
  <c r="W27" i="6"/>
  <c r="T27" i="6"/>
  <c r="T28" i="6"/>
  <c r="J3" i="7" l="1"/>
  <c r="L3" i="7"/>
  <c r="B3" i="7"/>
  <c r="G3" i="7"/>
  <c r="C3" i="7"/>
  <c r="E3" i="7"/>
  <c r="H3" i="7"/>
  <c r="K3" i="7"/>
  <c r="M3" i="7"/>
  <c r="I3" i="7"/>
  <c r="D3" i="7"/>
  <c r="F3" i="7"/>
  <c r="Y14" i="7"/>
  <c r="Y13" i="7"/>
  <c r="Y9" i="7"/>
  <c r="Y8" i="7"/>
  <c r="Y27" i="6"/>
  <c r="Y28" i="6"/>
  <c r="D3" i="8" l="1"/>
  <c r="H3" i="8"/>
  <c r="L3" i="8"/>
  <c r="E3" i="8"/>
  <c r="I3" i="8"/>
  <c r="M3" i="8"/>
  <c r="F3" i="8"/>
  <c r="J3" i="8"/>
  <c r="B3" i="8"/>
  <c r="G3" i="8"/>
  <c r="K3" i="8"/>
  <c r="C3" i="8"/>
  <c r="Q3" i="7"/>
  <c r="Q4" i="7"/>
  <c r="R3" i="7"/>
  <c r="R4" i="7"/>
  <c r="O4" i="7"/>
  <c r="O3" i="7"/>
  <c r="S3" i="7"/>
  <c r="S4" i="7"/>
  <c r="V3" i="7"/>
  <c r="V4" i="7"/>
  <c r="T4" i="7"/>
  <c r="T3" i="7"/>
  <c r="P4" i="7"/>
  <c r="P3" i="7"/>
  <c r="W3" i="7"/>
  <c r="W4" i="7"/>
  <c r="X4" i="7"/>
  <c r="X3" i="7"/>
  <c r="U3" i="7"/>
  <c r="U4" i="7"/>
  <c r="B11" i="8"/>
  <c r="C8" i="8"/>
  <c r="G8" i="8"/>
  <c r="K8" i="8"/>
  <c r="D8" i="8"/>
  <c r="H8" i="8"/>
  <c r="L8" i="8"/>
  <c r="E8" i="8"/>
  <c r="I8" i="8"/>
  <c r="M8" i="8"/>
  <c r="F8" i="8"/>
  <c r="J8" i="8"/>
  <c r="B8" i="8"/>
  <c r="D18" i="7"/>
  <c r="L18" i="7"/>
  <c r="B18" i="7"/>
  <c r="G18" i="7"/>
  <c r="C18" i="7"/>
  <c r="E18" i="7"/>
  <c r="M18" i="7"/>
  <c r="F18" i="7"/>
  <c r="H18" i="7"/>
  <c r="I18" i="7"/>
  <c r="J18" i="7"/>
  <c r="K18" i="7"/>
  <c r="Y3" i="7" l="1"/>
  <c r="Y4" i="7"/>
  <c r="V18" i="7"/>
  <c r="V19" i="7"/>
  <c r="R18" i="7"/>
  <c r="R19" i="7"/>
  <c r="U18" i="7"/>
  <c r="U19" i="7"/>
  <c r="T18" i="7"/>
  <c r="T19" i="7"/>
  <c r="W18" i="7"/>
  <c r="W19" i="7"/>
  <c r="S18" i="7"/>
  <c r="S19" i="7"/>
  <c r="O18" i="7"/>
  <c r="O19" i="7"/>
  <c r="Q18" i="7"/>
  <c r="Q19" i="7"/>
  <c r="X18" i="7"/>
  <c r="X19" i="7"/>
  <c r="P18" i="7"/>
  <c r="P19" i="7"/>
  <c r="E9" i="8" l="1"/>
  <c r="I9" i="8"/>
  <c r="M9" i="8"/>
  <c r="X8" i="8" s="1"/>
  <c r="F9" i="8"/>
  <c r="J9" i="8"/>
  <c r="B9" i="8"/>
  <c r="C9" i="8"/>
  <c r="G9" i="8"/>
  <c r="K9" i="8"/>
  <c r="D9" i="8"/>
  <c r="H9" i="8"/>
  <c r="L9" i="8"/>
  <c r="Y18" i="7"/>
  <c r="Y19" i="7"/>
  <c r="C4" i="8" l="1"/>
  <c r="G4" i="8"/>
  <c r="R4" i="8" s="1"/>
  <c r="K4" i="8"/>
  <c r="D4" i="8"/>
  <c r="H4" i="8"/>
  <c r="S4" i="8" s="1"/>
  <c r="L4" i="8"/>
  <c r="W3" i="8" s="1"/>
  <c r="E4" i="8"/>
  <c r="I4" i="8"/>
  <c r="T3" i="8" s="1"/>
  <c r="M4" i="8"/>
  <c r="X3" i="8" s="1"/>
  <c r="F4" i="8"/>
  <c r="J4" i="8"/>
  <c r="B4" i="8"/>
  <c r="P4" i="8"/>
  <c r="Q3" i="8"/>
  <c r="U4" i="8"/>
  <c r="V3" i="8"/>
  <c r="O4" i="8"/>
  <c r="S3" i="8" l="1"/>
  <c r="X4" i="8"/>
  <c r="W4" i="8"/>
  <c r="T4" i="8"/>
  <c r="O3" i="8"/>
  <c r="V4" i="8"/>
  <c r="R3" i="8"/>
  <c r="Q4" i="8"/>
  <c r="U3" i="8"/>
  <c r="P3" i="8"/>
  <c r="S8" i="8"/>
  <c r="S9" i="8"/>
  <c r="X9" i="8"/>
  <c r="V9" i="8"/>
  <c r="V8" i="8"/>
  <c r="P8" i="8"/>
  <c r="P9" i="8"/>
  <c r="T9" i="8"/>
  <c r="T8" i="8"/>
  <c r="R9" i="8"/>
  <c r="R8" i="8"/>
  <c r="U9" i="8"/>
  <c r="U8" i="8"/>
  <c r="W9" i="8"/>
  <c r="W8" i="8"/>
  <c r="Q9" i="8"/>
  <c r="Q8" i="8"/>
  <c r="O8" i="8"/>
  <c r="O9" i="8"/>
  <c r="Y4" i="8" l="1"/>
  <c r="Y3" i="8"/>
  <c r="Y8" i="8"/>
  <c r="Y9" i="8"/>
  <c r="B5" i="9" l="1"/>
  <c r="D5" i="9"/>
  <c r="F5" i="9"/>
  <c r="K5" i="9"/>
  <c r="M5" i="9"/>
  <c r="I5" i="9"/>
  <c r="H5" i="9"/>
  <c r="C5" i="9"/>
  <c r="G5" i="9"/>
  <c r="E5" i="9"/>
  <c r="L5" i="9"/>
  <c r="J5" i="9"/>
  <c r="C6" i="9"/>
  <c r="M6" i="9"/>
  <c r="D6" i="9"/>
  <c r="B6" i="9"/>
  <c r="H6" i="9"/>
  <c r="E6" i="9"/>
  <c r="P6" i="9" s="1"/>
  <c r="G6" i="9"/>
  <c r="I6" i="9"/>
  <c r="J6" i="9"/>
  <c r="F6" i="9"/>
  <c r="K6" i="9"/>
  <c r="L6" i="9"/>
  <c r="O6" i="9" l="1"/>
  <c r="T6" i="9"/>
  <c r="Q6" i="9"/>
  <c r="U6" i="9"/>
  <c r="S5" i="9"/>
  <c r="V6" i="9"/>
  <c r="X6" i="9"/>
  <c r="W5" i="9"/>
  <c r="R6" i="9"/>
  <c r="R5" i="9"/>
  <c r="S6" i="9"/>
  <c r="V5" i="9"/>
  <c r="Q5" i="9"/>
  <c r="U5" i="9"/>
  <c r="T5" i="9"/>
  <c r="X5" i="9"/>
  <c r="P5" i="9"/>
  <c r="W6" i="9"/>
  <c r="O5" i="9"/>
  <c r="Y6" i="9" l="1"/>
  <c r="Y5" i="9"/>
  <c r="M9" i="9" l="1"/>
</calcChain>
</file>

<file path=xl/sharedStrings.xml><?xml version="1.0" encoding="utf-8"?>
<sst xmlns="http://schemas.openxmlformats.org/spreadsheetml/2006/main" count="303" uniqueCount="40">
  <si>
    <t>Team</t>
  </si>
  <si>
    <t>Offensive</t>
  </si>
  <si>
    <t>eFG%</t>
  </si>
  <si>
    <t>TO%</t>
  </si>
  <si>
    <t>OR%</t>
  </si>
  <si>
    <t>FT Rate</t>
  </si>
  <si>
    <t>Defensive</t>
  </si>
  <si>
    <t>DR%</t>
  </si>
  <si>
    <t>Adjusted Efficiency Margin</t>
  </si>
  <si>
    <t>AdjOE</t>
  </si>
  <si>
    <t>AdjDE</t>
  </si>
  <si>
    <t>Margin</t>
  </si>
  <si>
    <t>SOS</t>
  </si>
  <si>
    <t>eFG%2</t>
  </si>
  <si>
    <t>TO%3</t>
  </si>
  <si>
    <t>FT Rate4</t>
  </si>
  <si>
    <t>Rank</t>
  </si>
  <si>
    <t>Seed</t>
  </si>
  <si>
    <t>West Region</t>
  </si>
  <si>
    <t>South Region</t>
  </si>
  <si>
    <t>East Region</t>
  </si>
  <si>
    <t>Midwest Region</t>
  </si>
  <si>
    <t>First Four</t>
  </si>
  <si>
    <t>Winner</t>
  </si>
  <si>
    <t>Total</t>
  </si>
  <si>
    <t>Win %</t>
  </si>
  <si>
    <t>5/5 Wins</t>
  </si>
  <si>
    <t>6/4 Wins</t>
  </si>
  <si>
    <t>7/3 Wins</t>
  </si>
  <si>
    <t>8/2 Wins</t>
  </si>
  <si>
    <t>9/1 Wins</t>
  </si>
  <si>
    <t>10/0 Wins</t>
  </si>
  <si>
    <t>Stats won: FT Rate, opp eff field goal %, opp turnover %, opp FT Rate</t>
  </si>
  <si>
    <t xml:space="preserve"> Stats won: offensive rebounding %, opp eff shooting %, opp turnover %</t>
  </si>
  <si>
    <t>Total Wins</t>
  </si>
  <si>
    <t>Semi-Final #1 (Midwest vs. South)</t>
  </si>
  <si>
    <t>Semi-Final #2 (East vs. West)</t>
  </si>
  <si>
    <t>Stats won: eff field goal %, turnover %, opp eff field goal %, opp FT Rate</t>
  </si>
  <si>
    <t>Stats won: FT Rate, opp turnover %, defensive rebounding %</t>
  </si>
  <si>
    <t>Stats won: eff field goal %, turnover %, offensive rebounding %, opp FT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</si>
</sst>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0" xfId="0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2" xfId="0" applyFont="1" applyBorder="1"/>
    <xf numFmtId="165" fontId="0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4" fontId="0" fillId="0" borderId="0" xfId="0" applyNumberFormat="1" applyFont="1" applyBorder="1"/>
    <xf numFmtId="0" fontId="0" fillId="0" borderId="0" xfId="0" applyBorder="1"/>
    <xf numFmtId="165" fontId="0" fillId="0" borderId="0" xfId="0" applyNumberFormat="1" applyFont="1" applyBorder="1"/>
    <xf numFmtId="0" fontId="0" fillId="0" borderId="5" xfId="0" applyBorder="1"/>
    <xf numFmtId="0" fontId="0" fillId="0" borderId="6" xfId="0" applyFont="1" applyBorder="1"/>
    <xf numFmtId="0" fontId="3" fillId="3" borderId="0" xfId="0" applyFont="1" applyFill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165" fontId="0" fillId="0" borderId="1" xfId="0" applyNumberFormat="1" applyFont="1" applyBorder="1"/>
    <xf numFmtId="164" fontId="0" fillId="0" borderId="1" xfId="0" applyNumberFormat="1" applyFont="1" applyBorder="1"/>
    <xf numFmtId="0" fontId="0" fillId="0" borderId="8" xfId="0" applyFon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9" xfId="0" applyFont="1" applyBorder="1"/>
    <xf numFmtId="0" fontId="0" fillId="0" borderId="0" xfId="0" applyFont="1" applyFill="1"/>
    <xf numFmtId="164" fontId="0" fillId="0" borderId="0" xfId="0" applyNumberFormat="1" applyFont="1" applyFill="1"/>
    <xf numFmtId="165" fontId="0" fillId="0" borderId="0" xfId="0" applyNumberFormat="1" applyFont="1" applyFill="1"/>
    <xf numFmtId="164" fontId="0" fillId="0" borderId="10" xfId="0" applyNumberFormat="1" applyFont="1" applyBorder="1"/>
    <xf numFmtId="165" fontId="0" fillId="0" borderId="10" xfId="0" applyNumberFormat="1" applyFont="1" applyBorder="1"/>
    <xf numFmtId="9" fontId="0" fillId="0" borderId="0" xfId="1" applyFont="1"/>
    <xf numFmtId="0" fontId="0" fillId="0" borderId="10" xfId="0" applyFont="1" applyBorder="1"/>
    <xf numFmtId="0" fontId="0" fillId="0" borderId="12" xfId="0" applyFont="1" applyBorder="1"/>
    <xf numFmtId="0" fontId="0" fillId="0" borderId="11" xfId="0" applyBorder="1"/>
    <xf numFmtId="164" fontId="0" fillId="0" borderId="12" xfId="0" applyNumberFormat="1" applyFont="1" applyBorder="1"/>
    <xf numFmtId="0" fontId="0" fillId="0" borderId="13" xfId="0" applyFont="1" applyBorder="1"/>
    <xf numFmtId="9" fontId="0" fillId="0" borderId="0" xfId="0" applyNumberFormat="1"/>
    <xf numFmtId="164" fontId="0" fillId="0" borderId="4" xfId="0" applyNumberFormat="1" applyFont="1" applyBorder="1"/>
    <xf numFmtId="164" fontId="0" fillId="0" borderId="14" xfId="0" applyNumberFormat="1" applyFont="1" applyBorder="1"/>
    <xf numFmtId="0" fontId="0" fillId="0" borderId="14" xfId="0" applyFont="1" applyBorder="1"/>
    <xf numFmtId="165" fontId="0" fillId="0" borderId="14" xfId="0" applyNumberFormat="1" applyFont="1" applyBorder="1"/>
    <xf numFmtId="0" fontId="1" fillId="2" borderId="6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0" borderId="16" xfId="0" applyFont="1" applyBorder="1"/>
    <xf numFmtId="0" fontId="0" fillId="0" borderId="4" xfId="0" applyFont="1" applyBorder="1"/>
    <xf numFmtId="165" fontId="0" fillId="0" borderId="4" xfId="0" applyNumberFormat="1" applyFont="1" applyBorder="1"/>
    <xf numFmtId="164" fontId="0" fillId="0" borderId="17" xfId="0" applyNumberFormat="1" applyFont="1" applyBorder="1"/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2" fillId="0" borderId="14" xfId="0" applyFont="1" applyBorder="1"/>
    <xf numFmtId="164" fontId="2" fillId="0" borderId="14" xfId="0" applyNumberFormat="1" applyFont="1" applyBorder="1"/>
    <xf numFmtId="165" fontId="2" fillId="0" borderId="14" xfId="0" applyNumberFormat="1" applyFont="1" applyBorder="1"/>
    <xf numFmtId="0" fontId="0" fillId="0" borderId="17" xfId="0" applyFont="1" applyBorder="1"/>
    <xf numFmtId="164" fontId="0" fillId="0" borderId="0" xfId="0" applyNumberFormat="1"/>
    <xf numFmtId="164" fontId="0" fillId="0" borderId="0" xfId="0" applyNumberFormat="1" applyFont="1" applyFill="1" applyBorder="1"/>
    <xf numFmtId="164" fontId="0" fillId="0" borderId="19" xfId="0" applyNumberFormat="1" applyFont="1" applyBorder="1"/>
    <xf numFmtId="164" fontId="0" fillId="0" borderId="18" xfId="0" applyNumberFormat="1" applyFont="1" applyBorder="1"/>
    <xf numFmtId="0" fontId="0" fillId="0" borderId="18" xfId="0" applyFont="1" applyBorder="1"/>
    <xf numFmtId="165" fontId="0" fillId="0" borderId="18" xfId="0" applyNumberFormat="1" applyFont="1" applyBorder="1"/>
    <xf numFmtId="0" fontId="0" fillId="0" borderId="20" xfId="0" applyBorder="1"/>
    <xf numFmtId="0" fontId="0" fillId="0" borderId="21" xfId="0" applyFont="1" applyBorder="1"/>
    <xf numFmtId="0" fontId="0" fillId="0" borderId="20" xfId="0" applyFont="1" applyBorder="1"/>
    <xf numFmtId="164" fontId="0" fillId="0" borderId="20" xfId="0" applyNumberFormat="1" applyFont="1" applyBorder="1"/>
    <xf numFmtId="0" fontId="0" fillId="0" borderId="22" xfId="0" applyFont="1" applyBorder="1"/>
    <xf numFmtId="0" fontId="2" fillId="0" borderId="0" xfId="0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5" fontId="0" fillId="0" borderId="20" xfId="0" applyNumberFormat="1" applyFont="1" applyBorder="1"/>
    <xf numFmtId="164" fontId="0" fillId="0" borderId="22" xfId="0" applyNumberFormat="1" applyFont="1" applyBorder="1"/>
    <xf numFmtId="0" fontId="0" fillId="0" borderId="22" xfId="0" applyBorder="1"/>
    <xf numFmtId="0" fontId="0" fillId="0" borderId="2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5" formatCode="0.00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5" formatCode="0.00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2:N70" totalsRowShown="0" dataDxfId="14">
  <autoFilter ref="A2:N70"/>
  <tableColumns count="14">
    <tableColumn id="17" name="Rank" dataDxfId="13"/>
    <tableColumn id="1" name="Team" dataDxfId="12"/>
    <tableColumn id="2" name="eFG%" dataDxfId="11"/>
    <tableColumn id="3" name="TO%" dataDxfId="10"/>
    <tableColumn id="4" name="OR%" dataDxfId="9"/>
    <tableColumn id="5" name="FT Rate" dataDxfId="8"/>
    <tableColumn id="6" name="eFG%2" dataDxfId="7"/>
    <tableColumn id="7" name="TO%3" dataDxfId="6"/>
    <tableColumn id="8" name="DR%" dataDxfId="5"/>
    <tableColumn id="9" name="FT Rate4" dataDxfId="4"/>
    <tableColumn id="10" name="AdjOE" dataDxfId="3"/>
    <tableColumn id="11" name="AdjDE" dataDxfId="2"/>
    <tableColumn id="12" name="Margin" dataDxfId="1"/>
    <tableColumn id="13" name="SO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0"/>
  <sheetViews>
    <sheetView tabSelected="1" workbookViewId="0">
      <selection activeCell="B3" sqref="B3:N70"/>
    </sheetView>
  </sheetViews>
  <sheetFormatPr defaultRowHeight="15" x14ac:dyDescent="0.25"/>
  <cols>
    <col min="2" max="2" width="22.85546875" bestFit="1" customWidth="1"/>
    <col min="3" max="5" width="9.140625" customWidth="1"/>
    <col min="6" max="6" width="9.5703125" customWidth="1"/>
    <col min="7" max="9" width="9.140625" customWidth="1"/>
    <col min="10" max="10" width="10.5703125" customWidth="1"/>
    <col min="11" max="12" width="9.140625" customWidth="1"/>
    <col min="13" max="13" width="9.28515625" customWidth="1"/>
    <col min="14" max="16" width="9.140625" customWidth="1"/>
    <col min="17" max="19" width="11" customWidth="1"/>
    <col min="20" max="24" width="9.140625" customWidth="1"/>
  </cols>
  <sheetData>
    <row r="1" spans="1:18" x14ac:dyDescent="0.25">
      <c r="C1" s="82" t="s">
        <v>1</v>
      </c>
      <c r="D1" s="82"/>
      <c r="E1" s="82"/>
      <c r="F1" s="82"/>
      <c r="G1" s="82" t="s">
        <v>6</v>
      </c>
      <c r="H1" s="82"/>
      <c r="I1" s="82"/>
      <c r="J1" s="82"/>
      <c r="K1" s="82" t="s">
        <v>8</v>
      </c>
      <c r="L1" s="82"/>
      <c r="M1" s="82"/>
      <c r="N1" s="2"/>
      <c r="O1" s="2"/>
      <c r="P1" s="2"/>
      <c r="Q1" s="2"/>
      <c r="R1" s="2"/>
    </row>
    <row r="2" spans="1:18" x14ac:dyDescent="0.25">
      <c r="A2" t="s">
        <v>16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13</v>
      </c>
      <c r="H2" t="s">
        <v>14</v>
      </c>
      <c r="I2" t="s">
        <v>7</v>
      </c>
      <c r="J2" t="s">
        <v>15</v>
      </c>
      <c r="K2" t="s">
        <v>9</v>
      </c>
      <c r="L2" t="s">
        <v>10</v>
      </c>
      <c r="M2" t="s">
        <v>11</v>
      </c>
      <c r="N2" t="s">
        <v>12</v>
      </c>
      <c r="O2" s="21"/>
    </row>
    <row r="3" spans="1:18" x14ac:dyDescent="0.25">
      <c r="A3" s="30">
        <v>1</v>
      </c>
      <c r="B3" s="30"/>
      <c r="C3" s="31"/>
      <c r="D3" s="31"/>
      <c r="E3" s="31"/>
      <c r="F3" s="32"/>
      <c r="G3" s="31"/>
      <c r="H3" s="31"/>
      <c r="I3" s="31"/>
      <c r="J3" s="32"/>
      <c r="K3" s="31"/>
      <c r="L3" s="31"/>
      <c r="M3" s="31"/>
      <c r="N3" s="31"/>
      <c r="O3" s="21"/>
    </row>
    <row r="4" spans="1:18" x14ac:dyDescent="0.25">
      <c r="A4" s="30">
        <v>2</v>
      </c>
      <c r="B4" s="30"/>
      <c r="C4" s="31"/>
      <c r="D4" s="31"/>
      <c r="E4" s="31"/>
      <c r="F4" s="32"/>
      <c r="G4" s="31"/>
      <c r="H4" s="31"/>
      <c r="I4" s="31"/>
      <c r="J4" s="32"/>
      <c r="K4" s="31"/>
      <c r="L4" s="31"/>
      <c r="M4" s="31"/>
      <c r="N4" s="31"/>
      <c r="O4" s="21"/>
    </row>
    <row r="5" spans="1:18" x14ac:dyDescent="0.25">
      <c r="A5" s="30">
        <v>3</v>
      </c>
      <c r="B5" s="30"/>
      <c r="C5" s="31"/>
      <c r="D5" s="31"/>
      <c r="E5" s="31"/>
      <c r="F5" s="32"/>
      <c r="G5" s="31"/>
      <c r="H5" s="31"/>
      <c r="I5" s="31"/>
      <c r="J5" s="32"/>
      <c r="K5" s="31"/>
      <c r="L5" s="31"/>
      <c r="M5" s="31"/>
      <c r="N5" s="31"/>
    </row>
    <row r="6" spans="1:18" x14ac:dyDescent="0.25">
      <c r="A6" s="30">
        <v>4</v>
      </c>
      <c r="B6" s="31"/>
      <c r="C6" s="31"/>
      <c r="D6" s="31"/>
      <c r="E6" s="31"/>
      <c r="F6" s="32"/>
      <c r="G6" s="31"/>
      <c r="H6" s="31"/>
      <c r="I6" s="31"/>
      <c r="J6" s="32"/>
      <c r="K6" s="31"/>
      <c r="L6" s="31"/>
      <c r="M6" s="31"/>
      <c r="N6" s="31"/>
    </row>
    <row r="7" spans="1:18" x14ac:dyDescent="0.25">
      <c r="A7" s="30">
        <v>5</v>
      </c>
      <c r="B7" s="30"/>
      <c r="C7" s="31"/>
      <c r="D7" s="31"/>
      <c r="E7" s="31"/>
      <c r="F7" s="32"/>
      <c r="G7" s="31"/>
      <c r="H7" s="31"/>
      <c r="I7" s="31"/>
      <c r="J7" s="32"/>
      <c r="K7" s="31"/>
      <c r="L7" s="31"/>
      <c r="M7" s="31"/>
      <c r="N7" s="31"/>
    </row>
    <row r="8" spans="1:18" x14ac:dyDescent="0.25">
      <c r="A8" s="30">
        <v>6</v>
      </c>
      <c r="B8" s="30"/>
      <c r="C8" s="31"/>
      <c r="D8" s="31"/>
      <c r="E8" s="31"/>
      <c r="F8" s="32"/>
      <c r="G8" s="31"/>
      <c r="H8" s="31"/>
      <c r="I8" s="31"/>
      <c r="J8" s="32"/>
      <c r="K8" s="31"/>
      <c r="L8" s="31"/>
      <c r="M8" s="31"/>
      <c r="N8" s="31"/>
    </row>
    <row r="9" spans="1:18" x14ac:dyDescent="0.25">
      <c r="A9" s="30">
        <v>7</v>
      </c>
      <c r="B9" s="30"/>
      <c r="C9" s="31"/>
      <c r="D9" s="31"/>
      <c r="E9" s="31"/>
      <c r="F9" s="32"/>
      <c r="G9" s="31"/>
      <c r="H9" s="31"/>
      <c r="I9" s="31"/>
      <c r="J9" s="32"/>
      <c r="K9" s="31"/>
      <c r="L9" s="31"/>
      <c r="M9" s="31"/>
      <c r="N9" s="31"/>
    </row>
    <row r="10" spans="1:18" x14ac:dyDescent="0.25">
      <c r="A10" s="30">
        <v>8</v>
      </c>
      <c r="B10" s="30"/>
      <c r="C10" s="31"/>
      <c r="D10" s="31"/>
      <c r="E10" s="31"/>
      <c r="F10" s="32"/>
      <c r="G10" s="31"/>
      <c r="H10" s="31"/>
      <c r="I10" s="31"/>
      <c r="J10" s="32"/>
      <c r="K10" s="31"/>
      <c r="L10" s="31"/>
      <c r="M10" s="31"/>
      <c r="N10" s="31"/>
    </row>
    <row r="11" spans="1:18" x14ac:dyDescent="0.25">
      <c r="A11" s="30">
        <v>9</v>
      </c>
      <c r="B11" s="30"/>
      <c r="C11" s="31"/>
      <c r="D11" s="31"/>
      <c r="E11" s="31"/>
      <c r="F11" s="32"/>
      <c r="G11" s="31"/>
      <c r="H11" s="31"/>
      <c r="I11" s="31"/>
      <c r="J11" s="32"/>
      <c r="K11" s="31"/>
      <c r="L11" s="31"/>
      <c r="M11" s="31"/>
      <c r="N11" s="31"/>
      <c r="O11" s="22"/>
    </row>
    <row r="12" spans="1:18" s="1" customFormat="1" x14ac:dyDescent="0.25">
      <c r="A12" s="30">
        <v>10</v>
      </c>
      <c r="B12" s="30"/>
      <c r="C12" s="31"/>
      <c r="D12" s="31"/>
      <c r="E12" s="31"/>
      <c r="F12" s="32"/>
      <c r="G12" s="31"/>
      <c r="H12" s="31"/>
      <c r="I12" s="31"/>
      <c r="J12" s="32"/>
      <c r="K12" s="31"/>
      <c r="L12" s="31"/>
      <c r="M12" s="31"/>
      <c r="N12" s="31"/>
    </row>
    <row r="13" spans="1:18" x14ac:dyDescent="0.25">
      <c r="A13" s="30">
        <v>11</v>
      </c>
      <c r="B13" s="30"/>
      <c r="C13" s="31"/>
      <c r="D13" s="31"/>
      <c r="E13" s="31"/>
      <c r="F13" s="32"/>
      <c r="G13" s="31"/>
      <c r="H13" s="31"/>
      <c r="I13" s="31"/>
      <c r="J13" s="32"/>
      <c r="K13" s="31"/>
      <c r="L13" s="31"/>
      <c r="M13" s="31"/>
      <c r="N13" s="31"/>
      <c r="O13" s="22"/>
    </row>
    <row r="14" spans="1:18" s="1" customFormat="1" x14ac:dyDescent="0.25">
      <c r="A14" s="30">
        <v>12</v>
      </c>
      <c r="B14" s="30"/>
      <c r="C14" s="31"/>
      <c r="D14" s="31"/>
      <c r="E14" s="31"/>
      <c r="F14" s="32"/>
      <c r="G14" s="31"/>
      <c r="H14" s="31"/>
      <c r="I14" s="31"/>
      <c r="J14" s="32"/>
      <c r="K14" s="31"/>
      <c r="L14" s="31"/>
      <c r="M14" s="31"/>
      <c r="N14" s="31"/>
    </row>
    <row r="15" spans="1:18" s="1" customFormat="1" x14ac:dyDescent="0.25">
      <c r="A15" s="30">
        <v>13</v>
      </c>
      <c r="B15" s="30"/>
      <c r="C15" s="31"/>
      <c r="D15" s="31"/>
      <c r="E15" s="31"/>
      <c r="F15" s="32"/>
      <c r="G15" s="31"/>
      <c r="H15" s="31"/>
      <c r="I15" s="31"/>
      <c r="J15" s="32"/>
      <c r="K15" s="31"/>
      <c r="L15" s="31"/>
      <c r="M15" s="31"/>
      <c r="N15" s="31"/>
    </row>
    <row r="16" spans="1:18" s="1" customFormat="1" x14ac:dyDescent="0.25">
      <c r="A16" s="30">
        <v>14</v>
      </c>
      <c r="B16" s="30"/>
      <c r="C16" s="31"/>
      <c r="D16" s="31"/>
      <c r="E16" s="31"/>
      <c r="F16" s="32"/>
      <c r="G16" s="31"/>
      <c r="H16" s="31"/>
      <c r="I16" s="31"/>
      <c r="J16" s="32"/>
      <c r="K16" s="31"/>
      <c r="L16" s="31"/>
      <c r="M16" s="31"/>
      <c r="N16" s="31"/>
    </row>
    <row r="17" spans="1:15" x14ac:dyDescent="0.25">
      <c r="A17" s="30">
        <v>15</v>
      </c>
      <c r="B17" s="30"/>
      <c r="C17" s="31"/>
      <c r="D17" s="31"/>
      <c r="E17" s="31"/>
      <c r="F17" s="32"/>
      <c r="G17" s="31"/>
      <c r="H17" s="31"/>
      <c r="I17" s="31"/>
      <c r="J17" s="32"/>
      <c r="K17" s="31"/>
      <c r="L17" s="31"/>
      <c r="M17" s="31"/>
      <c r="N17" s="31"/>
      <c r="O17" s="1"/>
    </row>
    <row r="18" spans="1:15" x14ac:dyDescent="0.25">
      <c r="A18" s="30">
        <v>16</v>
      </c>
      <c r="B18" s="30"/>
      <c r="C18" s="31"/>
      <c r="D18" s="31"/>
      <c r="E18" s="31"/>
      <c r="F18" s="32"/>
      <c r="G18" s="31"/>
      <c r="H18" s="31"/>
      <c r="I18" s="31"/>
      <c r="J18" s="32"/>
      <c r="K18" s="31"/>
      <c r="L18" s="31"/>
      <c r="M18" s="31"/>
      <c r="N18" s="31"/>
      <c r="O18" s="23"/>
    </row>
    <row r="19" spans="1:15" x14ac:dyDescent="0.25">
      <c r="A19" s="30">
        <v>17</v>
      </c>
      <c r="B19" s="30"/>
      <c r="C19" s="31"/>
      <c r="D19" s="31"/>
      <c r="E19" s="31"/>
      <c r="F19" s="32"/>
      <c r="G19" s="31"/>
      <c r="H19" s="31"/>
      <c r="I19" s="31"/>
      <c r="J19" s="32"/>
      <c r="K19" s="31"/>
      <c r="L19" s="31"/>
      <c r="M19" s="31"/>
      <c r="N19" s="31"/>
      <c r="O19" s="1"/>
    </row>
    <row r="20" spans="1:15" x14ac:dyDescent="0.25">
      <c r="A20" s="30">
        <v>18</v>
      </c>
      <c r="B20" s="30"/>
      <c r="C20" s="31"/>
      <c r="D20" s="31"/>
      <c r="E20" s="31"/>
      <c r="F20" s="32"/>
      <c r="G20" s="31"/>
      <c r="H20" s="31"/>
      <c r="I20" s="31"/>
      <c r="J20" s="32"/>
      <c r="K20" s="31"/>
      <c r="L20" s="31"/>
      <c r="M20" s="31"/>
      <c r="N20" s="31"/>
      <c r="O20" s="1"/>
    </row>
    <row r="21" spans="1:15" s="1" customFormat="1" x14ac:dyDescent="0.25">
      <c r="A21" s="30">
        <v>19</v>
      </c>
      <c r="B21" s="30"/>
      <c r="C21" s="31"/>
      <c r="D21" s="31"/>
      <c r="E21" s="31"/>
      <c r="F21" s="32"/>
      <c r="G21" s="31"/>
      <c r="H21" s="31"/>
      <c r="I21" s="31"/>
      <c r="J21" s="32"/>
      <c r="K21" s="31"/>
      <c r="L21" s="31"/>
      <c r="M21" s="31"/>
      <c r="N21" s="31"/>
    </row>
    <row r="22" spans="1:15" x14ac:dyDescent="0.25">
      <c r="A22" s="30">
        <v>20</v>
      </c>
      <c r="B22" s="30"/>
      <c r="C22" s="31"/>
      <c r="D22" s="31"/>
      <c r="E22" s="31"/>
      <c r="F22" s="32"/>
      <c r="G22" s="31"/>
      <c r="H22" s="31"/>
      <c r="I22" s="31"/>
      <c r="J22" s="32"/>
      <c r="K22" s="31"/>
      <c r="L22" s="31"/>
      <c r="M22" s="31"/>
      <c r="N22" s="31"/>
      <c r="O22" s="1"/>
    </row>
    <row r="23" spans="1:15" x14ac:dyDescent="0.25">
      <c r="A23" s="30">
        <v>21</v>
      </c>
      <c r="B23" s="30"/>
      <c r="C23" s="31"/>
      <c r="D23" s="31"/>
      <c r="E23" s="31"/>
      <c r="F23" s="32"/>
      <c r="G23" s="31"/>
      <c r="H23" s="31"/>
      <c r="I23" s="31"/>
      <c r="J23" s="32"/>
      <c r="K23" s="31"/>
      <c r="L23" s="31"/>
      <c r="M23" s="31"/>
      <c r="N23" s="31"/>
      <c r="O23" s="23"/>
    </row>
    <row r="24" spans="1:15" x14ac:dyDescent="0.25">
      <c r="A24" s="30">
        <v>22</v>
      </c>
      <c r="B24" s="30"/>
      <c r="C24" s="31"/>
      <c r="D24" s="31"/>
      <c r="E24" s="31"/>
      <c r="F24" s="32"/>
      <c r="G24" s="31"/>
      <c r="H24" s="31"/>
      <c r="I24" s="31"/>
      <c r="J24" s="32"/>
      <c r="K24" s="31"/>
      <c r="L24" s="31"/>
      <c r="M24" s="31"/>
      <c r="N24" s="31"/>
    </row>
    <row r="25" spans="1:15" x14ac:dyDescent="0.25">
      <c r="A25" s="30">
        <v>23</v>
      </c>
      <c r="B25" s="30"/>
      <c r="C25" s="31"/>
      <c r="D25" s="31"/>
      <c r="E25" s="31"/>
      <c r="F25" s="32"/>
      <c r="G25" s="31"/>
      <c r="H25" s="31"/>
      <c r="I25" s="31"/>
      <c r="J25" s="32"/>
      <c r="K25" s="31"/>
      <c r="L25" s="31"/>
      <c r="M25" s="31"/>
      <c r="N25" s="31"/>
    </row>
    <row r="26" spans="1:15" x14ac:dyDescent="0.25">
      <c r="A26" s="30">
        <v>24</v>
      </c>
      <c r="B26" s="30"/>
      <c r="C26" s="31"/>
      <c r="D26" s="31"/>
      <c r="E26" s="31"/>
      <c r="F26" s="32"/>
      <c r="G26" s="31"/>
      <c r="H26" s="31"/>
      <c r="I26" s="31"/>
      <c r="J26" s="32"/>
      <c r="K26" s="31"/>
      <c r="L26" s="31"/>
      <c r="M26" s="31"/>
      <c r="N26" s="31"/>
      <c r="O26" s="1"/>
    </row>
    <row r="27" spans="1:15" x14ac:dyDescent="0.25">
      <c r="A27" s="30">
        <v>25</v>
      </c>
      <c r="B27" s="30"/>
      <c r="C27" s="31"/>
      <c r="D27" s="31"/>
      <c r="E27" s="31"/>
      <c r="F27" s="32"/>
      <c r="G27" s="31"/>
      <c r="H27" s="31"/>
      <c r="I27" s="31"/>
      <c r="J27" s="32"/>
      <c r="K27" s="31"/>
      <c r="L27" s="31"/>
      <c r="M27" s="31"/>
      <c r="N27" s="31"/>
    </row>
    <row r="28" spans="1:15" x14ac:dyDescent="0.25">
      <c r="A28" s="30">
        <v>26</v>
      </c>
      <c r="B28" s="30"/>
      <c r="C28" s="31"/>
      <c r="D28" s="31"/>
      <c r="E28" s="31"/>
      <c r="F28" s="32"/>
      <c r="G28" s="31"/>
      <c r="H28" s="31"/>
      <c r="I28" s="31"/>
      <c r="J28" s="32"/>
      <c r="K28" s="31"/>
      <c r="L28" s="31"/>
      <c r="M28" s="31"/>
      <c r="N28" s="31"/>
    </row>
    <row r="29" spans="1:15" x14ac:dyDescent="0.25">
      <c r="A29" s="30">
        <v>27</v>
      </c>
      <c r="B29" s="30"/>
      <c r="C29" s="31"/>
      <c r="D29" s="31"/>
      <c r="E29" s="31"/>
      <c r="F29" s="32"/>
      <c r="G29" s="31"/>
      <c r="H29" s="31"/>
      <c r="I29" s="31"/>
      <c r="J29" s="32"/>
      <c r="K29" s="31"/>
      <c r="L29" s="31"/>
      <c r="M29" s="31"/>
      <c r="N29" s="31"/>
    </row>
    <row r="30" spans="1:15" x14ac:dyDescent="0.25">
      <c r="A30" s="30">
        <v>28</v>
      </c>
      <c r="B30" s="30"/>
      <c r="C30" s="31"/>
      <c r="D30" s="31"/>
      <c r="E30" s="31"/>
      <c r="F30" s="32"/>
      <c r="G30" s="31"/>
      <c r="H30" s="31"/>
      <c r="I30" s="31"/>
      <c r="J30" s="32"/>
      <c r="K30" s="31"/>
      <c r="L30" s="31"/>
      <c r="M30" s="31"/>
      <c r="N30" s="31"/>
      <c r="O30" s="1"/>
    </row>
    <row r="31" spans="1:15" x14ac:dyDescent="0.25">
      <c r="A31" s="30">
        <v>29</v>
      </c>
      <c r="B31" s="30"/>
      <c r="C31" s="31"/>
      <c r="D31" s="31"/>
      <c r="E31" s="31"/>
      <c r="F31" s="32"/>
      <c r="G31" s="31"/>
      <c r="H31" s="31"/>
      <c r="I31" s="31"/>
      <c r="J31" s="32"/>
      <c r="K31" s="31"/>
      <c r="L31" s="31"/>
      <c r="M31" s="31"/>
      <c r="N31" s="31"/>
    </row>
    <row r="32" spans="1:15" x14ac:dyDescent="0.25">
      <c r="A32" s="30">
        <v>30</v>
      </c>
      <c r="B32" s="30"/>
      <c r="C32" s="31"/>
      <c r="D32" s="31"/>
      <c r="E32" s="31"/>
      <c r="F32" s="32"/>
      <c r="G32" s="31"/>
      <c r="H32" s="31"/>
      <c r="I32" s="31"/>
      <c r="J32" s="32"/>
      <c r="K32" s="31"/>
      <c r="L32" s="31"/>
      <c r="M32" s="31"/>
      <c r="N32" s="31"/>
    </row>
    <row r="33" spans="1:15" x14ac:dyDescent="0.25">
      <c r="A33" s="30">
        <v>31</v>
      </c>
      <c r="B33" s="30"/>
      <c r="C33" s="31"/>
      <c r="D33" s="31"/>
      <c r="E33" s="31"/>
      <c r="F33" s="32"/>
      <c r="G33" s="31"/>
      <c r="H33" s="31"/>
      <c r="I33" s="31"/>
      <c r="J33" s="32"/>
      <c r="K33" s="31"/>
      <c r="L33" s="31"/>
      <c r="M33" s="31"/>
      <c r="N33" s="31"/>
      <c r="O33" s="1"/>
    </row>
    <row r="34" spans="1:15" x14ac:dyDescent="0.25">
      <c r="A34" s="30">
        <v>32</v>
      </c>
      <c r="B34" s="30"/>
      <c r="C34" s="31"/>
      <c r="D34" s="31"/>
      <c r="E34" s="31"/>
      <c r="F34" s="32"/>
      <c r="G34" s="31"/>
      <c r="H34" s="31"/>
      <c r="I34" s="31"/>
      <c r="J34" s="32"/>
      <c r="K34" s="31"/>
      <c r="L34" s="31"/>
      <c r="M34" s="31"/>
      <c r="N34" s="31"/>
    </row>
    <row r="35" spans="1:15" x14ac:dyDescent="0.25">
      <c r="A35" s="30">
        <v>33</v>
      </c>
      <c r="B35" s="30"/>
      <c r="C35" s="31"/>
      <c r="D35" s="31"/>
      <c r="E35" s="31"/>
      <c r="F35" s="32"/>
      <c r="G35" s="31"/>
      <c r="H35" s="31"/>
      <c r="I35" s="31"/>
      <c r="J35" s="32"/>
      <c r="K35" s="31"/>
      <c r="L35" s="31"/>
      <c r="M35" s="31"/>
      <c r="N35" s="31"/>
    </row>
    <row r="36" spans="1:15" x14ac:dyDescent="0.25">
      <c r="A36" s="30">
        <v>34</v>
      </c>
      <c r="B36" s="30"/>
      <c r="C36" s="31"/>
      <c r="D36" s="31"/>
      <c r="E36" s="31"/>
      <c r="F36" s="32"/>
      <c r="G36" s="31"/>
      <c r="H36" s="31"/>
      <c r="I36" s="31"/>
      <c r="J36" s="32"/>
      <c r="K36" s="31"/>
      <c r="L36" s="31"/>
      <c r="M36" s="31"/>
      <c r="N36" s="31"/>
    </row>
    <row r="37" spans="1:15" x14ac:dyDescent="0.25">
      <c r="A37" s="30">
        <v>35</v>
      </c>
      <c r="B37" s="30"/>
      <c r="C37" s="31"/>
      <c r="D37" s="31"/>
      <c r="E37" s="31"/>
      <c r="F37" s="32"/>
      <c r="G37" s="31"/>
      <c r="H37" s="31"/>
      <c r="I37" s="31"/>
      <c r="J37" s="32"/>
      <c r="K37" s="31"/>
      <c r="L37" s="31"/>
      <c r="M37" s="31"/>
      <c r="N37" s="31"/>
    </row>
    <row r="38" spans="1:15" x14ac:dyDescent="0.25">
      <c r="A38" s="30">
        <v>36</v>
      </c>
      <c r="B38" s="30"/>
      <c r="C38" s="31"/>
      <c r="D38" s="31"/>
      <c r="E38" s="31"/>
      <c r="F38" s="32"/>
      <c r="G38" s="31"/>
      <c r="H38" s="31"/>
      <c r="I38" s="31"/>
      <c r="J38" s="32"/>
      <c r="K38" s="31"/>
      <c r="L38" s="31"/>
      <c r="M38" s="31"/>
      <c r="N38" s="31"/>
    </row>
    <row r="39" spans="1:15" x14ac:dyDescent="0.25">
      <c r="A39" s="30">
        <v>37</v>
      </c>
      <c r="B39" s="30"/>
      <c r="C39" s="31"/>
      <c r="D39" s="31"/>
      <c r="E39" s="31"/>
      <c r="F39" s="32"/>
      <c r="G39" s="31"/>
      <c r="H39" s="31"/>
      <c r="I39" s="31"/>
      <c r="J39" s="32"/>
      <c r="K39" s="31"/>
      <c r="L39" s="31"/>
      <c r="M39" s="31"/>
      <c r="N39" s="31"/>
      <c r="O39" s="1"/>
    </row>
    <row r="40" spans="1:15" x14ac:dyDescent="0.25">
      <c r="A40" s="30">
        <v>38</v>
      </c>
      <c r="B40" s="30"/>
      <c r="C40" s="31"/>
      <c r="D40" s="31"/>
      <c r="E40" s="31"/>
      <c r="F40" s="32"/>
      <c r="G40" s="31"/>
      <c r="H40" s="31"/>
      <c r="I40" s="31"/>
      <c r="J40" s="32"/>
      <c r="K40" s="31"/>
      <c r="L40" s="31"/>
      <c r="M40" s="31"/>
      <c r="N40" s="61"/>
      <c r="O40" s="1"/>
    </row>
    <row r="41" spans="1:15" x14ac:dyDescent="0.25">
      <c r="A41" s="30">
        <v>39</v>
      </c>
      <c r="B41" s="30"/>
      <c r="C41" s="31"/>
      <c r="D41" s="31"/>
      <c r="E41" s="31"/>
      <c r="F41" s="32"/>
      <c r="G41" s="31"/>
      <c r="H41" s="31"/>
      <c r="I41" s="31"/>
      <c r="J41" s="32"/>
      <c r="K41" s="31"/>
      <c r="L41" s="31"/>
      <c r="M41" s="31"/>
      <c r="N41" s="61"/>
    </row>
    <row r="42" spans="1:15" x14ac:dyDescent="0.25">
      <c r="A42" s="30">
        <v>40</v>
      </c>
      <c r="B42" s="30"/>
      <c r="C42" s="31"/>
      <c r="D42" s="31"/>
      <c r="E42" s="31"/>
      <c r="F42" s="32"/>
      <c r="G42" s="31"/>
      <c r="H42" s="31"/>
      <c r="I42" s="31"/>
      <c r="J42" s="32"/>
      <c r="K42" s="31"/>
      <c r="L42" s="31"/>
      <c r="M42" s="31"/>
      <c r="N42" s="61"/>
    </row>
    <row r="43" spans="1:15" x14ac:dyDescent="0.25">
      <c r="A43" s="30">
        <v>41</v>
      </c>
      <c r="B43" s="30"/>
      <c r="C43" s="31"/>
      <c r="D43" s="31"/>
      <c r="E43" s="31"/>
      <c r="F43" s="32"/>
      <c r="G43" s="31"/>
      <c r="H43" s="31"/>
      <c r="I43" s="31"/>
      <c r="J43" s="32"/>
      <c r="K43" s="31"/>
      <c r="L43" s="31"/>
      <c r="M43" s="31"/>
      <c r="N43" s="61"/>
    </row>
    <row r="44" spans="1:15" x14ac:dyDescent="0.25">
      <c r="A44" s="30">
        <v>42</v>
      </c>
      <c r="B44" s="30"/>
      <c r="C44" s="31"/>
      <c r="D44" s="31"/>
      <c r="E44" s="31"/>
      <c r="F44" s="32"/>
      <c r="G44" s="31"/>
      <c r="H44" s="31"/>
      <c r="I44" s="31"/>
      <c r="J44" s="32"/>
      <c r="K44" s="31"/>
      <c r="L44" s="31"/>
      <c r="M44" s="31"/>
      <c r="N44" s="61"/>
    </row>
    <row r="45" spans="1:15" x14ac:dyDescent="0.25">
      <c r="A45" s="30">
        <v>43</v>
      </c>
      <c r="B45" s="30"/>
      <c r="C45" s="31"/>
      <c r="D45" s="31"/>
      <c r="E45" s="31"/>
      <c r="F45" s="32"/>
      <c r="G45" s="31"/>
      <c r="H45" s="31"/>
      <c r="I45" s="31"/>
      <c r="J45" s="32"/>
      <c r="K45" s="31"/>
      <c r="L45" s="31"/>
      <c r="M45" s="31"/>
      <c r="N45" s="61"/>
    </row>
    <row r="46" spans="1:15" x14ac:dyDescent="0.25">
      <c r="A46" s="30">
        <v>44</v>
      </c>
      <c r="B46" s="30"/>
      <c r="C46" s="31"/>
      <c r="D46" s="31"/>
      <c r="E46" s="31"/>
      <c r="F46" s="32"/>
      <c r="G46" s="31"/>
      <c r="H46" s="31"/>
      <c r="I46" s="31"/>
      <c r="J46" s="32"/>
      <c r="K46" s="31"/>
      <c r="L46" s="31"/>
      <c r="M46" s="31"/>
      <c r="N46" s="61"/>
    </row>
    <row r="47" spans="1:15" x14ac:dyDescent="0.25">
      <c r="A47" s="30">
        <v>45</v>
      </c>
      <c r="B47" s="30"/>
      <c r="C47" s="31"/>
      <c r="D47" s="31"/>
      <c r="E47" s="31"/>
      <c r="F47" s="32"/>
      <c r="G47" s="31"/>
      <c r="H47" s="31"/>
      <c r="I47" s="31"/>
      <c r="J47" s="32"/>
      <c r="K47" s="31"/>
      <c r="L47" s="31"/>
      <c r="M47" s="31"/>
      <c r="N47" s="61"/>
    </row>
    <row r="48" spans="1:15" x14ac:dyDescent="0.25">
      <c r="A48" s="30">
        <v>46</v>
      </c>
      <c r="B48" s="30"/>
      <c r="C48" s="31"/>
      <c r="D48" s="31"/>
      <c r="E48" s="31"/>
      <c r="F48" s="32"/>
      <c r="G48" s="31"/>
      <c r="H48" s="31"/>
      <c r="I48" s="31"/>
      <c r="J48" s="32"/>
      <c r="K48" s="31"/>
      <c r="L48" s="31"/>
      <c r="M48" s="31"/>
      <c r="N48" s="61"/>
    </row>
    <row r="49" spans="1:14" x14ac:dyDescent="0.25">
      <c r="A49" s="30">
        <v>47</v>
      </c>
      <c r="B49" s="30"/>
      <c r="C49" s="31"/>
      <c r="D49" s="31"/>
      <c r="E49" s="31"/>
      <c r="F49" s="32"/>
      <c r="G49" s="31"/>
      <c r="H49" s="31"/>
      <c r="I49" s="31"/>
      <c r="J49" s="32"/>
      <c r="K49" s="31"/>
      <c r="L49" s="31"/>
      <c r="M49" s="31"/>
      <c r="N49" s="61"/>
    </row>
    <row r="50" spans="1:14" x14ac:dyDescent="0.25">
      <c r="A50" s="30">
        <v>48</v>
      </c>
      <c r="B50" s="30"/>
      <c r="C50" s="31"/>
      <c r="D50" s="31"/>
      <c r="E50" s="31"/>
      <c r="F50" s="32"/>
      <c r="G50" s="31"/>
      <c r="H50" s="31"/>
      <c r="I50" s="31"/>
      <c r="J50" s="32"/>
      <c r="K50" s="31"/>
      <c r="L50" s="31"/>
      <c r="M50" s="31"/>
      <c r="N50" s="61"/>
    </row>
    <row r="51" spans="1:14" x14ac:dyDescent="0.25">
      <c r="A51" s="30">
        <v>49</v>
      </c>
      <c r="B51" s="30"/>
      <c r="C51" s="31"/>
      <c r="D51" s="31"/>
      <c r="E51" s="31"/>
      <c r="F51" s="32"/>
      <c r="G51" s="31"/>
      <c r="H51" s="31"/>
      <c r="I51" s="31"/>
      <c r="J51" s="32"/>
      <c r="K51" s="31"/>
      <c r="L51" s="31"/>
      <c r="M51" s="31"/>
      <c r="N51" s="61"/>
    </row>
    <row r="52" spans="1:14" x14ac:dyDescent="0.25">
      <c r="A52" s="30">
        <v>50</v>
      </c>
      <c r="B52" s="30"/>
      <c r="C52" s="31"/>
      <c r="D52" s="31"/>
      <c r="E52" s="31"/>
      <c r="F52" s="32"/>
      <c r="G52" s="31"/>
      <c r="H52" s="31"/>
      <c r="I52" s="31"/>
      <c r="J52" s="32"/>
      <c r="K52" s="31"/>
      <c r="L52" s="31"/>
      <c r="M52" s="31"/>
      <c r="N52" s="61"/>
    </row>
    <row r="53" spans="1:14" x14ac:dyDescent="0.25">
      <c r="A53" s="30">
        <v>51</v>
      </c>
      <c r="B53" s="30"/>
      <c r="C53" s="31"/>
      <c r="D53" s="31"/>
      <c r="E53" s="31"/>
      <c r="F53" s="32"/>
      <c r="G53" s="31"/>
      <c r="H53" s="31"/>
      <c r="I53" s="31"/>
      <c r="J53" s="32"/>
      <c r="K53" s="31"/>
      <c r="L53" s="31"/>
      <c r="M53" s="31"/>
      <c r="N53" s="61"/>
    </row>
    <row r="54" spans="1:14" x14ac:dyDescent="0.25">
      <c r="A54" s="30">
        <v>52</v>
      </c>
      <c r="B54" s="30"/>
      <c r="C54" s="31"/>
      <c r="D54" s="31"/>
      <c r="E54" s="31"/>
      <c r="F54" s="32"/>
      <c r="G54" s="31"/>
      <c r="H54" s="31"/>
      <c r="I54" s="31"/>
      <c r="J54" s="32"/>
      <c r="K54" s="31"/>
      <c r="L54" s="31"/>
      <c r="M54" s="31"/>
      <c r="N54" s="61"/>
    </row>
    <row r="55" spans="1:14" x14ac:dyDescent="0.25">
      <c r="A55" s="30">
        <v>53</v>
      </c>
      <c r="B55" s="30"/>
      <c r="C55" s="31"/>
      <c r="D55" s="31"/>
      <c r="E55" s="31"/>
      <c r="F55" s="32"/>
      <c r="G55" s="31"/>
      <c r="H55" s="31"/>
      <c r="I55" s="31"/>
      <c r="J55" s="32"/>
      <c r="K55" s="31"/>
      <c r="L55" s="31"/>
      <c r="M55" s="31"/>
      <c r="N55" s="61"/>
    </row>
    <row r="56" spans="1:14" x14ac:dyDescent="0.25">
      <c r="A56" s="30">
        <v>54</v>
      </c>
      <c r="B56" s="30"/>
      <c r="C56" s="31"/>
      <c r="D56" s="31"/>
      <c r="E56" s="31"/>
      <c r="F56" s="32"/>
      <c r="G56" s="31"/>
      <c r="H56" s="31"/>
      <c r="I56" s="31"/>
      <c r="J56" s="32"/>
      <c r="K56" s="31"/>
      <c r="L56" s="31"/>
      <c r="M56" s="31"/>
      <c r="N56" s="61"/>
    </row>
    <row r="57" spans="1:14" x14ac:dyDescent="0.25">
      <c r="A57" s="30">
        <v>55</v>
      </c>
      <c r="B57" s="30"/>
      <c r="C57" s="31"/>
      <c r="D57" s="31"/>
      <c r="E57" s="31"/>
      <c r="F57" s="32"/>
      <c r="G57" s="31"/>
      <c r="H57" s="31"/>
      <c r="I57" s="31"/>
      <c r="J57" s="32"/>
      <c r="K57" s="31"/>
      <c r="L57" s="31"/>
      <c r="M57" s="31"/>
      <c r="N57" s="61"/>
    </row>
    <row r="58" spans="1:14" x14ac:dyDescent="0.25">
      <c r="A58" s="30">
        <v>56</v>
      </c>
      <c r="B58" s="30"/>
      <c r="C58" s="31"/>
      <c r="D58" s="31"/>
      <c r="E58" s="31"/>
      <c r="F58" s="32"/>
      <c r="G58" s="31"/>
      <c r="H58" s="31"/>
      <c r="I58" s="31"/>
      <c r="J58" s="32"/>
      <c r="K58" s="31"/>
      <c r="L58" s="31"/>
      <c r="M58" s="31"/>
      <c r="N58" s="61"/>
    </row>
    <row r="59" spans="1:14" x14ac:dyDescent="0.25">
      <c r="A59" s="30">
        <v>57</v>
      </c>
      <c r="B59" s="30"/>
      <c r="C59" s="31"/>
      <c r="D59" s="31"/>
      <c r="E59" s="31"/>
      <c r="F59" s="32"/>
      <c r="G59" s="31"/>
      <c r="H59" s="31"/>
      <c r="I59" s="31"/>
      <c r="J59" s="32"/>
      <c r="K59" s="31"/>
      <c r="L59" s="31"/>
      <c r="M59" s="31"/>
      <c r="N59" s="61"/>
    </row>
    <row r="60" spans="1:14" x14ac:dyDescent="0.25">
      <c r="A60" s="30">
        <v>58</v>
      </c>
      <c r="B60" s="30"/>
      <c r="C60" s="31"/>
      <c r="D60" s="31"/>
      <c r="E60" s="31"/>
      <c r="F60" s="32"/>
      <c r="G60" s="31"/>
      <c r="H60" s="31"/>
      <c r="I60" s="31"/>
      <c r="J60" s="32"/>
      <c r="K60" s="31"/>
      <c r="L60" s="31"/>
      <c r="M60" s="31"/>
      <c r="N60" s="61"/>
    </row>
    <row r="61" spans="1:14" x14ac:dyDescent="0.25">
      <c r="A61" s="30">
        <v>59</v>
      </c>
      <c r="B61" s="30"/>
      <c r="C61" s="31"/>
      <c r="D61" s="31"/>
      <c r="E61" s="31"/>
      <c r="F61" s="32"/>
      <c r="G61" s="31"/>
      <c r="H61" s="31"/>
      <c r="I61" s="31"/>
      <c r="J61" s="32"/>
      <c r="K61" s="31"/>
      <c r="L61" s="31"/>
      <c r="M61" s="31"/>
      <c r="N61" s="61"/>
    </row>
    <row r="62" spans="1:14" x14ac:dyDescent="0.25">
      <c r="A62" s="30">
        <v>60</v>
      </c>
      <c r="B62" s="30"/>
      <c r="C62" s="31"/>
      <c r="D62" s="31"/>
      <c r="E62" s="31"/>
      <c r="F62" s="32"/>
      <c r="G62" s="31"/>
      <c r="H62" s="31"/>
      <c r="I62" s="31"/>
      <c r="J62" s="32"/>
      <c r="K62" s="31"/>
      <c r="L62" s="31"/>
      <c r="M62" s="31"/>
      <c r="N62" s="61"/>
    </row>
    <row r="63" spans="1:14" x14ac:dyDescent="0.25">
      <c r="A63" s="30">
        <v>61</v>
      </c>
      <c r="B63" s="30"/>
      <c r="C63" s="31"/>
      <c r="D63" s="31"/>
      <c r="E63" s="31"/>
      <c r="F63" s="32"/>
      <c r="G63" s="31"/>
      <c r="H63" s="31"/>
      <c r="I63" s="31"/>
      <c r="J63" s="32"/>
      <c r="K63" s="31"/>
      <c r="L63" s="31"/>
      <c r="M63" s="31"/>
      <c r="N63" s="61"/>
    </row>
    <row r="64" spans="1:14" x14ac:dyDescent="0.25">
      <c r="A64" s="30">
        <v>62</v>
      </c>
      <c r="B64" s="30"/>
      <c r="C64" s="31"/>
      <c r="D64" s="31"/>
      <c r="E64" s="31"/>
      <c r="F64" s="32"/>
      <c r="G64" s="31"/>
      <c r="H64" s="31"/>
      <c r="I64" s="31"/>
      <c r="J64" s="32"/>
      <c r="K64" s="31"/>
      <c r="L64" s="31"/>
      <c r="M64" s="31"/>
      <c r="N64" s="61"/>
    </row>
    <row r="65" spans="1:14" x14ac:dyDescent="0.25">
      <c r="A65" s="30">
        <v>63</v>
      </c>
      <c r="B65" s="30"/>
      <c r="C65" s="31"/>
      <c r="D65" s="31"/>
      <c r="E65" s="31"/>
      <c r="F65" s="32"/>
      <c r="G65" s="31"/>
      <c r="H65" s="31"/>
      <c r="I65" s="31"/>
      <c r="J65" s="32"/>
      <c r="K65" s="31"/>
      <c r="L65" s="31"/>
      <c r="M65" s="31"/>
      <c r="N65" s="61"/>
    </row>
    <row r="66" spans="1:14" x14ac:dyDescent="0.25">
      <c r="A66" s="30">
        <v>64</v>
      </c>
      <c r="B66" s="30"/>
      <c r="C66" s="31"/>
      <c r="D66" s="31"/>
      <c r="E66" s="31"/>
      <c r="F66" s="32"/>
      <c r="G66" s="31"/>
      <c r="H66" s="31"/>
      <c r="I66" s="31"/>
      <c r="J66" s="32"/>
      <c r="K66" s="31"/>
      <c r="L66" s="31"/>
      <c r="M66" s="31"/>
      <c r="N66" s="61"/>
    </row>
    <row r="67" spans="1:14" x14ac:dyDescent="0.25">
      <c r="A67" s="30">
        <v>65</v>
      </c>
      <c r="B67" s="30"/>
      <c r="C67" s="31"/>
      <c r="D67" s="31"/>
      <c r="E67" s="31"/>
      <c r="F67" s="32"/>
      <c r="G67" s="31"/>
      <c r="H67" s="31"/>
      <c r="I67" s="31"/>
      <c r="J67" s="32"/>
      <c r="K67" s="31"/>
      <c r="L67" s="31"/>
      <c r="M67" s="31"/>
      <c r="N67" s="61"/>
    </row>
    <row r="68" spans="1:14" x14ac:dyDescent="0.25">
      <c r="A68" s="30">
        <v>66</v>
      </c>
      <c r="B68" s="30"/>
      <c r="C68" s="31"/>
      <c r="D68" s="31"/>
      <c r="E68" s="31"/>
      <c r="F68" s="32"/>
      <c r="G68" s="31"/>
      <c r="H68" s="31"/>
      <c r="I68" s="31"/>
      <c r="J68" s="32"/>
      <c r="K68" s="31"/>
      <c r="L68" s="31"/>
      <c r="M68" s="31"/>
      <c r="N68" s="61"/>
    </row>
    <row r="69" spans="1:14" x14ac:dyDescent="0.25">
      <c r="A69" s="30">
        <v>67</v>
      </c>
      <c r="B69" s="30"/>
      <c r="C69" s="31"/>
      <c r="D69" s="31"/>
      <c r="E69" s="31"/>
      <c r="F69" s="32"/>
      <c r="G69" s="31"/>
      <c r="H69" s="31"/>
      <c r="I69" s="31"/>
      <c r="J69" s="32"/>
      <c r="K69" s="31"/>
      <c r="L69" s="31"/>
      <c r="M69" s="31"/>
      <c r="N69" s="61"/>
    </row>
    <row r="70" spans="1:14" x14ac:dyDescent="0.25">
      <c r="A70" s="30">
        <v>68</v>
      </c>
      <c r="B70" s="30"/>
      <c r="C70" s="31"/>
      <c r="D70" s="31"/>
      <c r="E70" s="31"/>
      <c r="F70" s="32"/>
      <c r="G70" s="31"/>
      <c r="H70" s="31"/>
      <c r="I70" s="31"/>
      <c r="J70" s="32"/>
      <c r="K70" s="31"/>
      <c r="L70" s="31"/>
      <c r="M70" s="31"/>
      <c r="N70" s="61"/>
    </row>
  </sheetData>
  <mergeCells count="3">
    <mergeCell ref="C1:F1"/>
    <mergeCell ref="G1:J1"/>
    <mergeCell ref="K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A16"/>
  <sheetViews>
    <sheetView zoomScale="80" zoomScaleNormal="80" workbookViewId="0">
      <selection activeCell="Y10" sqref="Y10"/>
    </sheetView>
  </sheetViews>
  <sheetFormatPr defaultRowHeight="15" x14ac:dyDescent="0.25"/>
  <cols>
    <col min="3" max="3" width="22.28515625" bestFit="1" customWidth="1"/>
    <col min="15" max="24" width="9.140625" hidden="1" customWidth="1"/>
  </cols>
  <sheetData>
    <row r="1" spans="2:27" x14ac:dyDescent="0.25">
      <c r="B1" t="s">
        <v>22</v>
      </c>
    </row>
    <row r="2" spans="2:27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2:27" x14ac:dyDescent="0.25">
      <c r="B3" s="6">
        <v>16</v>
      </c>
      <c r="C3" s="36"/>
      <c r="D3" s="33"/>
      <c r="E3" s="33"/>
      <c r="F3" s="33"/>
      <c r="G3" s="34"/>
      <c r="H3" s="33"/>
      <c r="I3" s="33"/>
      <c r="J3" s="33"/>
      <c r="K3" s="34"/>
      <c r="L3" s="33"/>
      <c r="M3" s="62"/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:W3" si="0">IF(I$3&gt;I$4, 1, 0)</f>
        <v>0</v>
      </c>
      <c r="U3">
        <f>IF(J$3&gt;J$4, 0.8, 0)</f>
        <v>0</v>
      </c>
      <c r="V3">
        <f>IF(K$3&lt;K$4, 0.6, 0)</f>
        <v>0</v>
      </c>
      <c r="W3">
        <f t="shared" si="0"/>
        <v>0</v>
      </c>
      <c r="X3">
        <f>IF(M$3&gt;M$4, 2, 0)</f>
        <v>0</v>
      </c>
      <c r="Y3" s="80">
        <f>SUM(O3:X3)</f>
        <v>0</v>
      </c>
      <c r="AA3" t="s">
        <v>37</v>
      </c>
    </row>
    <row r="4" spans="2:27" x14ac:dyDescent="0.25">
      <c r="B4" s="6">
        <v>16</v>
      </c>
      <c r="C4" s="10"/>
      <c r="D4" s="8"/>
      <c r="E4" s="8"/>
      <c r="F4" s="8"/>
      <c r="G4" s="11"/>
      <c r="H4" s="8"/>
      <c r="I4" s="8"/>
      <c r="J4" s="8"/>
      <c r="K4" s="11"/>
      <c r="L4" s="8"/>
      <c r="M4" s="52"/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:W4" si="1">IF(I$4&gt;I$3, 1, 0)</f>
        <v>0</v>
      </c>
      <c r="U4">
        <f>IF(J$4&gt;J$3, 0.8, 0)</f>
        <v>0</v>
      </c>
      <c r="V4">
        <f>IF(K$4&lt;K$3, 0.6, 0)</f>
        <v>0</v>
      </c>
      <c r="W4">
        <f t="shared" si="1"/>
        <v>0</v>
      </c>
      <c r="X4">
        <f>IF(M$4&gt;M$3, 2, 0)</f>
        <v>0</v>
      </c>
      <c r="Y4" s="1">
        <f>SUM(O4:X4)</f>
        <v>0</v>
      </c>
    </row>
    <row r="5" spans="2:27" x14ac:dyDescent="0.25">
      <c r="B5" s="10"/>
      <c r="C5" s="10"/>
      <c r="D5" s="8"/>
      <c r="E5" s="8"/>
      <c r="F5" s="8"/>
      <c r="G5" s="11"/>
      <c r="H5" s="8"/>
      <c r="I5" s="8"/>
      <c r="J5" s="8"/>
      <c r="K5" s="11"/>
      <c r="L5" s="8"/>
      <c r="M5" s="42"/>
      <c r="Y5" s="1"/>
    </row>
    <row r="6" spans="2:27" x14ac:dyDescent="0.25">
      <c r="B6" s="6">
        <v>16</v>
      </c>
      <c r="C6" s="10"/>
      <c r="D6" s="8"/>
      <c r="E6" s="8"/>
      <c r="F6" s="8"/>
      <c r="G6" s="11"/>
      <c r="H6" s="8"/>
      <c r="I6" s="8"/>
      <c r="J6" s="8"/>
      <c r="K6" s="11"/>
      <c r="L6" s="8"/>
      <c r="M6" s="52"/>
      <c r="O6">
        <f>IF(D$6&gt;D$7, 1.6, 0)</f>
        <v>0</v>
      </c>
      <c r="P6">
        <f>IF(E$6&lt;E$7, 1, 0)</f>
        <v>0</v>
      </c>
      <c r="Q6">
        <f>IF(F$6&gt;F$7, 0.8, 0)</f>
        <v>0</v>
      </c>
      <c r="R6">
        <f>IF(G$6&gt;G$7, 0.6, 0)</f>
        <v>0</v>
      </c>
      <c r="S6">
        <f>IF(H$6&lt;H$7, 1.6, 0)</f>
        <v>0</v>
      </c>
      <c r="T6">
        <f t="shared" ref="T6:W6" si="2">IF(I$6&gt;I$7, 1, 0)</f>
        <v>0</v>
      </c>
      <c r="U6">
        <f>IF(J$6&gt;J$7, 0.8, 0)</f>
        <v>0</v>
      </c>
      <c r="V6">
        <f>IF(K$6&lt;K$7, 0.6, 0)</f>
        <v>0</v>
      </c>
      <c r="W6">
        <f t="shared" si="2"/>
        <v>0</v>
      </c>
      <c r="X6">
        <f>IF(M$6&gt;M$7, 2, 0)</f>
        <v>0</v>
      </c>
      <c r="Y6" s="1">
        <f>SUM(O6:X6)</f>
        <v>0</v>
      </c>
    </row>
    <row r="7" spans="2:27" x14ac:dyDescent="0.25">
      <c r="B7" s="6">
        <v>16</v>
      </c>
      <c r="C7" s="10"/>
      <c r="D7" s="8"/>
      <c r="E7" s="8"/>
      <c r="F7" s="8"/>
      <c r="G7" s="11"/>
      <c r="H7" s="8"/>
      <c r="I7" s="8"/>
      <c r="J7" s="8"/>
      <c r="K7" s="11"/>
      <c r="L7" s="8"/>
      <c r="M7" s="52"/>
      <c r="O7">
        <f>IF(D$7&gt;D$6, 1.6, 0)</f>
        <v>0</v>
      </c>
      <c r="P7">
        <f>IF(E$7&lt;E$6, 1, 0)</f>
        <v>0</v>
      </c>
      <c r="Q7">
        <f>IF(F$7&gt;F$6, 0.8, 0)</f>
        <v>0</v>
      </c>
      <c r="R7">
        <f>IF(G$7&gt;G$6, 0.6, 0)</f>
        <v>0</v>
      </c>
      <c r="S7">
        <f>IF(H$7&lt;H$6, 1.6, 0)</f>
        <v>0</v>
      </c>
      <c r="T7">
        <f t="shared" ref="T7:W7" si="3">IF(I$7&gt;I$6, 1, 0)</f>
        <v>0</v>
      </c>
      <c r="U7">
        <f>IF(J$7&gt;J$6, 0.8, 0)</f>
        <v>0</v>
      </c>
      <c r="V7">
        <f>IF(K$7&lt;K$6, 0.6, 0)</f>
        <v>0</v>
      </c>
      <c r="W7">
        <f t="shared" si="3"/>
        <v>0</v>
      </c>
      <c r="X7">
        <f>IF(M$7&gt;M$6, 2, 0)</f>
        <v>0</v>
      </c>
      <c r="Y7" s="79">
        <f>SUM(O7:X7)</f>
        <v>0</v>
      </c>
      <c r="AA7" t="s">
        <v>38</v>
      </c>
    </row>
    <row r="8" spans="2:27" x14ac:dyDescent="0.25">
      <c r="B8" s="10"/>
      <c r="C8" s="10"/>
      <c r="D8" s="8"/>
      <c r="E8" s="8"/>
      <c r="F8" s="8"/>
      <c r="G8" s="11"/>
      <c r="H8" s="8"/>
      <c r="I8" s="8"/>
      <c r="J8" s="8"/>
      <c r="K8" s="11"/>
      <c r="L8" s="8"/>
      <c r="M8" s="42"/>
      <c r="Y8" s="1"/>
    </row>
    <row r="9" spans="2:27" x14ac:dyDescent="0.25">
      <c r="B9" s="6">
        <v>11</v>
      </c>
      <c r="C9" s="10"/>
      <c r="D9" s="8"/>
      <c r="E9" s="8"/>
      <c r="F9" s="8"/>
      <c r="G9" s="11"/>
      <c r="H9" s="8"/>
      <c r="I9" s="8"/>
      <c r="J9" s="8"/>
      <c r="K9" s="11"/>
      <c r="L9" s="8"/>
      <c r="M9" s="52"/>
      <c r="O9">
        <f>IF(D$9&gt;D$10, 1.6, 0)</f>
        <v>0</v>
      </c>
      <c r="P9">
        <f>IF(E$9&lt;E$10, 1, 0)</f>
        <v>0</v>
      </c>
      <c r="Q9">
        <f>IF(F$9&gt;F$10, 0.8, 0)</f>
        <v>0</v>
      </c>
      <c r="R9">
        <f>IF(G$9&gt;G$10, 0.6, 0)</f>
        <v>0</v>
      </c>
      <c r="S9">
        <f>IF(H$9&lt;H$10, 1.6, 0)</f>
        <v>0</v>
      </c>
      <c r="T9">
        <f t="shared" ref="T9:W9" si="4">IF(I$9&gt;I$10, 1, 0)</f>
        <v>0</v>
      </c>
      <c r="U9">
        <f>IF(J$9&gt;J$10, 0.8, 0)</f>
        <v>0</v>
      </c>
      <c r="V9">
        <f>IF(K$9&lt;K$10, 0.6, 0)</f>
        <v>0</v>
      </c>
      <c r="W9">
        <f t="shared" si="4"/>
        <v>0</v>
      </c>
      <c r="X9">
        <f>IF(M$9&gt;M$10, 2, 0)</f>
        <v>0</v>
      </c>
      <c r="Y9" s="79">
        <f>SUM(O9:X9)</f>
        <v>0</v>
      </c>
      <c r="AA9" t="s">
        <v>32</v>
      </c>
    </row>
    <row r="10" spans="2:27" x14ac:dyDescent="0.25">
      <c r="B10" s="6">
        <v>11</v>
      </c>
      <c r="C10" s="10"/>
      <c r="D10" s="8"/>
      <c r="E10" s="8"/>
      <c r="F10" s="8"/>
      <c r="G10" s="11"/>
      <c r="H10" s="8"/>
      <c r="I10" s="8"/>
      <c r="J10" s="8"/>
      <c r="K10" s="11"/>
      <c r="L10" s="8"/>
      <c r="M10" s="52"/>
      <c r="O10">
        <f>IF(D$10&gt;D$9, 1.6, 0)</f>
        <v>0</v>
      </c>
      <c r="P10">
        <f>IF(E$10&lt;E$9, 1, 0)</f>
        <v>0</v>
      </c>
      <c r="Q10">
        <f>IF(F$10&gt;F$9, 0.8, 0)</f>
        <v>0</v>
      </c>
      <c r="R10">
        <f>IF(G$10&gt;G$9, 0.6, 0)</f>
        <v>0</v>
      </c>
      <c r="S10">
        <f>IF(H$10&lt;H$9, 1.6, 0)</f>
        <v>0</v>
      </c>
      <c r="T10">
        <f t="shared" ref="T10:W10" si="5">IF(I$10&gt;I$9, 1, 0)</f>
        <v>0</v>
      </c>
      <c r="U10">
        <f>IF(J$10&gt;J$9, 0.8, 0)</f>
        <v>0</v>
      </c>
      <c r="V10">
        <f>IF(K$10&lt;K$9, 0.6, 0)</f>
        <v>0</v>
      </c>
      <c r="W10">
        <f t="shared" si="5"/>
        <v>0</v>
      </c>
      <c r="X10">
        <f>IF(M$10&gt;M$9, 2, 0)</f>
        <v>0</v>
      </c>
      <c r="Y10" s="1">
        <v>7</v>
      </c>
    </row>
    <row r="11" spans="2:27" x14ac:dyDescent="0.25">
      <c r="B11" s="10"/>
      <c r="C11" s="10"/>
      <c r="D11" s="8"/>
      <c r="E11" s="8"/>
      <c r="F11" s="8"/>
      <c r="G11" s="11"/>
      <c r="H11" s="8"/>
      <c r="I11" s="8"/>
      <c r="J11" s="8"/>
      <c r="K11" s="11"/>
      <c r="L11" s="8"/>
      <c r="M11" s="42"/>
      <c r="Y11" s="1"/>
    </row>
    <row r="12" spans="2:27" x14ac:dyDescent="0.25">
      <c r="B12" s="6">
        <v>11</v>
      </c>
      <c r="C12" s="10"/>
      <c r="D12" s="8"/>
      <c r="E12" s="8"/>
      <c r="F12" s="8"/>
      <c r="G12" s="11"/>
      <c r="H12" s="8"/>
      <c r="I12" s="8"/>
      <c r="J12" s="8"/>
      <c r="K12" s="11"/>
      <c r="L12" s="8"/>
      <c r="M12" s="52"/>
      <c r="O12">
        <f>IF(D$12&gt;D$13, 1.6, 0)</f>
        <v>0</v>
      </c>
      <c r="P12">
        <f>IF(E$12&lt;E$13, 1, 0)</f>
        <v>0</v>
      </c>
      <c r="Q12">
        <f>IF(F$12&gt;F$13, 0.8, 0)</f>
        <v>0</v>
      </c>
      <c r="R12">
        <f>IF(G$12&gt;G$13, 0.6, 0)</f>
        <v>0</v>
      </c>
      <c r="S12">
        <f>IF(H$12&lt;H$13, 1.6, 0)</f>
        <v>0</v>
      </c>
      <c r="T12">
        <f t="shared" ref="T12:W12" si="6">IF(I$12&gt;I$13, 1, 0)</f>
        <v>0</v>
      </c>
      <c r="U12">
        <f>IF(J$12&gt;J$13, 0.8, 0)</f>
        <v>0</v>
      </c>
      <c r="V12">
        <f>IF(K$12&lt;K$13, 0.6, 0)</f>
        <v>0</v>
      </c>
      <c r="W12">
        <f t="shared" si="6"/>
        <v>0</v>
      </c>
      <c r="X12">
        <f>IF(M$12&gt;M$13, 2, 0)</f>
        <v>0</v>
      </c>
      <c r="Y12" s="1">
        <f>SUM(O12:X12)</f>
        <v>0</v>
      </c>
    </row>
    <row r="13" spans="2:27" x14ac:dyDescent="0.25">
      <c r="B13" s="19">
        <v>11</v>
      </c>
      <c r="C13" s="44"/>
      <c r="D13" s="43"/>
      <c r="E13" s="43"/>
      <c r="F13" s="43"/>
      <c r="G13" s="45"/>
      <c r="H13" s="43"/>
      <c r="I13" s="43"/>
      <c r="J13" s="43"/>
      <c r="K13" s="45"/>
      <c r="L13" s="43"/>
      <c r="M13" s="52"/>
      <c r="O13">
        <f>IF(D$13&gt;D$12, 1.6, 0)</f>
        <v>0</v>
      </c>
      <c r="P13">
        <f>IF(E$13&lt;E$12, 1, 0)</f>
        <v>0</v>
      </c>
      <c r="Q13">
        <f>IF(F$13&gt;F$12, 0.8, 0)</f>
        <v>0</v>
      </c>
      <c r="R13">
        <f>IF(G$13&gt;G$12, 0.6, 0)</f>
        <v>0</v>
      </c>
      <c r="S13">
        <f>IF(H$13&lt;H$12, 1.6, 0)</f>
        <v>0</v>
      </c>
      <c r="T13">
        <f t="shared" ref="T13:W13" si="7">IF(I$13&gt;I$12, 1, 0)</f>
        <v>0</v>
      </c>
      <c r="U13">
        <f>IF(J$13&gt;J$12, 0.8, 0)</f>
        <v>0</v>
      </c>
      <c r="V13">
        <f>IF(K$13&lt;K$12, 0.6, 0)</f>
        <v>0</v>
      </c>
      <c r="W13">
        <f t="shared" si="7"/>
        <v>0</v>
      </c>
      <c r="X13">
        <f>IF(M$13&gt;M$12, 2, 0)</f>
        <v>0</v>
      </c>
      <c r="Y13" s="79">
        <f>SUM(O13:X13)</f>
        <v>0</v>
      </c>
      <c r="AA13" t="s">
        <v>39</v>
      </c>
    </row>
    <row r="16" spans="2:27" x14ac:dyDescent="0.25">
      <c r="Y16">
        <f>SUM(O10:X10)</f>
        <v>0</v>
      </c>
    </row>
  </sheetData>
  <pageMargins left="0.7" right="0.7" top="0.75" bottom="0.75" header="0.3" footer="0.3"/>
  <pageSetup orientation="portrait" r:id="rId1"/>
  <ignoredErrors>
    <ignoredError sqref="P3:P4 P6:P13 S8 V5 V8 S11 V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4"/>
  <sheetViews>
    <sheetView topLeftCell="A64" zoomScale="80" zoomScaleNormal="80" workbookViewId="0">
      <selection activeCell="C81" sqref="C81:M103"/>
    </sheetView>
  </sheetViews>
  <sheetFormatPr defaultRowHeight="15" x14ac:dyDescent="0.25"/>
  <cols>
    <col min="3" max="3" width="23.42578125" bestFit="1" customWidth="1"/>
    <col min="12" max="12" width="8.5703125" bestFit="1" customWidth="1"/>
    <col min="15" max="24" width="9.140625" hidden="1" customWidth="1"/>
  </cols>
  <sheetData>
    <row r="1" spans="1:25" x14ac:dyDescent="0.25">
      <c r="B1" t="s">
        <v>18</v>
      </c>
    </row>
    <row r="2" spans="1:25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1:25" x14ac:dyDescent="0.25">
      <c r="B3" s="6">
        <v>1</v>
      </c>
      <c r="C3" s="8"/>
      <c r="D3" s="8"/>
      <c r="E3" s="8"/>
      <c r="F3" s="8"/>
      <c r="G3" s="11"/>
      <c r="H3" s="8"/>
      <c r="I3" s="8"/>
      <c r="J3" s="8"/>
      <c r="K3" s="11"/>
      <c r="L3" s="8"/>
      <c r="M3" s="9"/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" si="0">IF(I$3&gt;I$4, 1, 0)</f>
        <v>0</v>
      </c>
      <c r="U3">
        <f>IF(J$3&gt;J$4, 0.8, 0)</f>
        <v>0</v>
      </c>
      <c r="V3">
        <f>IF(K$3&lt;K$4, 0.6, 0)</f>
        <v>0</v>
      </c>
      <c r="W3">
        <f t="shared" ref="W3" si="1">IF(L3&gt;L4, 1, 0)</f>
        <v>0</v>
      </c>
      <c r="X3">
        <f>IF(M3&gt;M4, 2, 0)</f>
        <v>0</v>
      </c>
      <c r="Y3" s="80">
        <f t="shared" ref="Y3:Y4" si="2">SUM(O3:X3)</f>
        <v>0</v>
      </c>
    </row>
    <row r="4" spans="1:25" x14ac:dyDescent="0.25">
      <c r="B4" s="6">
        <v>16</v>
      </c>
      <c r="C4" s="10"/>
      <c r="D4" s="8"/>
      <c r="E4" s="8"/>
      <c r="F4" s="8"/>
      <c r="G4" s="11"/>
      <c r="H4" s="8"/>
      <c r="I4" s="8"/>
      <c r="J4" s="8"/>
      <c r="K4" s="11"/>
      <c r="L4" s="8"/>
      <c r="M4" s="52"/>
      <c r="N4" s="16"/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" si="3">IF(I$4&gt;I$3, 1, 0)</f>
        <v>0</v>
      </c>
      <c r="U4">
        <f>IF(J$4&gt;J$3, 0.8, 0)</f>
        <v>0</v>
      </c>
      <c r="V4">
        <f>IF(K$4&lt;K$3, 0.6, 0)</f>
        <v>0</v>
      </c>
      <c r="W4">
        <f t="shared" ref="W4" si="4">IF(L4&gt;L3, 1, 0)</f>
        <v>0</v>
      </c>
      <c r="X4">
        <f>IF(M4&gt;M3, 2, 0)</f>
        <v>0</v>
      </c>
      <c r="Y4" s="1">
        <f t="shared" si="2"/>
        <v>0</v>
      </c>
    </row>
    <row r="5" spans="1:25" x14ac:dyDescent="0.25">
      <c r="B5" s="6"/>
      <c r="C5" s="10"/>
      <c r="D5" s="8"/>
      <c r="E5" s="8"/>
      <c r="F5" s="8"/>
      <c r="G5" s="11"/>
      <c r="H5" s="8"/>
      <c r="I5" s="8"/>
      <c r="J5" s="8"/>
      <c r="K5" s="11"/>
      <c r="L5" s="8"/>
      <c r="M5" s="63"/>
      <c r="N5" s="16"/>
      <c r="Y5" s="1"/>
    </row>
    <row r="6" spans="1:25" x14ac:dyDescent="0.25">
      <c r="B6" s="6">
        <v>8</v>
      </c>
      <c r="C6" s="10"/>
      <c r="D6" s="8"/>
      <c r="E6" s="8"/>
      <c r="F6" s="8"/>
      <c r="G6" s="11"/>
      <c r="H6" s="8"/>
      <c r="I6" s="8"/>
      <c r="J6" s="8"/>
      <c r="K6" s="11"/>
      <c r="L6" s="8"/>
      <c r="M6" s="9"/>
      <c r="O6">
        <f>IF(D$6&gt;D$7, 1.6, 0)</f>
        <v>0</v>
      </c>
      <c r="P6">
        <f>IF(E$6&lt;E$7, 1, 0)</f>
        <v>0</v>
      </c>
      <c r="Q6">
        <f>IF(F$6&gt;F$7, 0.8, 0)</f>
        <v>0</v>
      </c>
      <c r="R6">
        <f>IF(G$6&gt;G$7, 0.6, 0)</f>
        <v>0</v>
      </c>
      <c r="S6">
        <f>IF(H$6&lt;H$7, 1.6, 0)</f>
        <v>0</v>
      </c>
      <c r="T6">
        <f t="shared" ref="T6" si="5">IF(I$6&gt;I$7, 1, 0)</f>
        <v>0</v>
      </c>
      <c r="U6">
        <f>IF(J$6&gt;J$7, 0.8, 0)</f>
        <v>0</v>
      </c>
      <c r="V6">
        <f>IF(K$6&lt;K$7, 0.6, 0)</f>
        <v>0</v>
      </c>
      <c r="W6">
        <f t="shared" ref="W6" si="6">IF(L6&gt;L7, 1, 0)</f>
        <v>0</v>
      </c>
      <c r="X6">
        <f>IF(M6&gt;M7, 2, 0)</f>
        <v>0</v>
      </c>
      <c r="Y6" s="79">
        <f t="shared" ref="Y6:Y7" si="7">SUM(O6:X6)</f>
        <v>0</v>
      </c>
    </row>
    <row r="7" spans="1:25" x14ac:dyDescent="0.25">
      <c r="B7" s="6">
        <v>9</v>
      </c>
      <c r="C7" s="10"/>
      <c r="D7" s="8"/>
      <c r="E7" s="8"/>
      <c r="F7" s="8"/>
      <c r="G7" s="11"/>
      <c r="H7" s="8"/>
      <c r="I7" s="8"/>
      <c r="J7" s="8"/>
      <c r="K7" s="11"/>
      <c r="L7" s="8"/>
      <c r="M7" s="9"/>
      <c r="O7">
        <f>IF(D$7&gt;D$6, 1.6, 0)</f>
        <v>0</v>
      </c>
      <c r="P7">
        <f>IF(E$7&lt;E$6, 1, 0)</f>
        <v>0</v>
      </c>
      <c r="Q7">
        <f>IF(F$7&gt;F$6, 0.8, 0)</f>
        <v>0</v>
      </c>
      <c r="R7">
        <f>IF(G$7&gt;G$6, 0.6, 0)</f>
        <v>0</v>
      </c>
      <c r="S7">
        <f>IF(H$7&lt;H$6, 1.6, 0)</f>
        <v>0</v>
      </c>
      <c r="T7">
        <f t="shared" ref="T7" si="8">IF(I$7&gt;I$6, 1, 0)</f>
        <v>0</v>
      </c>
      <c r="U7">
        <f>IF(J$7&gt;J$6, 0.8, 0)</f>
        <v>0</v>
      </c>
      <c r="V7">
        <f>IF(K$7&lt;K$6, 0.6, 0)</f>
        <v>0</v>
      </c>
      <c r="W7">
        <f t="shared" ref="W7" si="9">IF(L7&gt;L6, 1, 0)</f>
        <v>0</v>
      </c>
      <c r="X7">
        <f>IF(M7&gt;M6, 2, 0)</f>
        <v>0</v>
      </c>
      <c r="Y7" s="1">
        <f t="shared" si="7"/>
        <v>0</v>
      </c>
    </row>
    <row r="8" spans="1:25" x14ac:dyDescent="0.25">
      <c r="B8" s="6"/>
      <c r="C8" s="10"/>
      <c r="D8" s="8"/>
      <c r="E8" s="8"/>
      <c r="F8" s="8"/>
      <c r="G8" s="11"/>
      <c r="H8" s="8"/>
      <c r="I8" s="8"/>
      <c r="J8" s="8"/>
      <c r="K8" s="11"/>
      <c r="L8" s="8"/>
      <c r="M8" s="8"/>
      <c r="N8" s="16"/>
      <c r="Y8" s="1"/>
    </row>
    <row r="9" spans="1:25" x14ac:dyDescent="0.25">
      <c r="B9" s="6">
        <v>5</v>
      </c>
      <c r="C9" s="10"/>
      <c r="D9" s="8"/>
      <c r="E9" s="8"/>
      <c r="F9" s="8"/>
      <c r="G9" s="11"/>
      <c r="H9" s="8"/>
      <c r="I9" s="8"/>
      <c r="J9" s="8"/>
      <c r="K9" s="11"/>
      <c r="L9" s="8"/>
      <c r="M9" s="9"/>
      <c r="O9">
        <f>IF(D$9&gt;D$10, 1.6, 0)</f>
        <v>0</v>
      </c>
      <c r="P9">
        <f>IF(E$9&lt;E$10, 1, 0)</f>
        <v>0</v>
      </c>
      <c r="Q9">
        <f>IF(F$9&gt;F$10, 0.8, 0)</f>
        <v>0</v>
      </c>
      <c r="R9">
        <f>IF(G$9&gt;G$10, 0.6, 0)</f>
        <v>0</v>
      </c>
      <c r="S9">
        <f>IF(H$9&lt;H$10, 1.6, 0)</f>
        <v>0</v>
      </c>
      <c r="T9">
        <f t="shared" ref="T9" si="10">IF(I$9&gt;I$10, 1, 0)</f>
        <v>0</v>
      </c>
      <c r="U9">
        <f>IF(J$9&gt;J$10, 0.8, 0)</f>
        <v>0</v>
      </c>
      <c r="V9">
        <f>IF(K$9&lt;K$10, 0.6, 0)</f>
        <v>0</v>
      </c>
      <c r="W9">
        <f t="shared" ref="W9" si="11">IF(L9&gt;L10, 1, 0)</f>
        <v>0</v>
      </c>
      <c r="X9">
        <f>IF(M9&gt;M10, 2, 0)</f>
        <v>0</v>
      </c>
      <c r="Y9" s="80">
        <f t="shared" ref="Y9:Y10" si="12">SUM(O9:X9)</f>
        <v>0</v>
      </c>
    </row>
    <row r="10" spans="1:25" x14ac:dyDescent="0.25">
      <c r="B10" s="6">
        <v>12</v>
      </c>
      <c r="C10" s="10"/>
      <c r="D10" s="8"/>
      <c r="E10" s="8"/>
      <c r="F10" s="8"/>
      <c r="G10" s="11"/>
      <c r="H10" s="8"/>
      <c r="I10" s="8"/>
      <c r="J10" s="8"/>
      <c r="K10" s="11"/>
      <c r="L10" s="8"/>
      <c r="M10" s="52"/>
      <c r="O10">
        <f>IF(D$10&gt;D$9, 1.6, 0)</f>
        <v>0</v>
      </c>
      <c r="P10">
        <f>IF(E$10&lt;E$9, 1, 0)</f>
        <v>0</v>
      </c>
      <c r="Q10">
        <f>IF(F$10&gt;F$9, 0.8, 0)</f>
        <v>0</v>
      </c>
      <c r="R10">
        <f>IF(G$10&gt;G$9, 0.6, 0)</f>
        <v>0</v>
      </c>
      <c r="S10">
        <f>IF(H$10&lt;H$9, 1.6, 0)</f>
        <v>0</v>
      </c>
      <c r="T10">
        <f t="shared" ref="T10" si="13">IF(I$10&gt;I$9, 1, 0)</f>
        <v>0</v>
      </c>
      <c r="U10">
        <f>IF(J$10&gt;J$9, 0.8, 0)</f>
        <v>0</v>
      </c>
      <c r="V10">
        <f>IF(K$10&lt;K$9, 0.6, 0)</f>
        <v>0</v>
      </c>
      <c r="W10">
        <f t="shared" ref="W10" si="14">IF(L10&gt;L9, 1, 0)</f>
        <v>0</v>
      </c>
      <c r="X10">
        <f>IF(M10&gt;M9, 2, 0)</f>
        <v>0</v>
      </c>
      <c r="Y10" s="1">
        <f t="shared" si="12"/>
        <v>0</v>
      </c>
    </row>
    <row r="11" spans="1:25" x14ac:dyDescent="0.25">
      <c r="B11" s="6"/>
      <c r="C11" s="10"/>
      <c r="D11" s="8"/>
      <c r="E11" s="8"/>
      <c r="F11" s="8"/>
      <c r="G11" s="11"/>
      <c r="H11" s="8"/>
      <c r="I11" s="8"/>
      <c r="J11" s="8"/>
      <c r="K11" s="11"/>
      <c r="L11" s="8"/>
      <c r="M11" s="63"/>
      <c r="N11" s="16"/>
      <c r="Y11" s="1"/>
    </row>
    <row r="12" spans="1:25" x14ac:dyDescent="0.25">
      <c r="B12" s="6">
        <v>4</v>
      </c>
      <c r="C12" s="10"/>
      <c r="D12" s="8"/>
      <c r="E12" s="8"/>
      <c r="F12" s="8"/>
      <c r="G12" s="11"/>
      <c r="H12" s="8"/>
      <c r="I12" s="8"/>
      <c r="J12" s="8"/>
      <c r="K12" s="11"/>
      <c r="L12" s="8"/>
      <c r="M12" s="9"/>
      <c r="O12">
        <f>IF(D$12&gt;D$13, 1.6, 0)</f>
        <v>0</v>
      </c>
      <c r="P12">
        <f>IF(E$12&lt;E$13, 1, 0)</f>
        <v>0</v>
      </c>
      <c r="Q12">
        <f>IF(F$12&gt;F$13, 0.8, 0)</f>
        <v>0</v>
      </c>
      <c r="R12">
        <f>IF(G$12&gt;G$13, 0.6, 0)</f>
        <v>0</v>
      </c>
      <c r="S12">
        <f>IF(H$12&lt;H$13, 1.6, 0)</f>
        <v>0</v>
      </c>
      <c r="T12">
        <f t="shared" ref="T12" si="15">IF(I$12&gt;I$13, 1, 0)</f>
        <v>0</v>
      </c>
      <c r="U12">
        <f>IF(J$12&gt;J$13, 0.8, 0)</f>
        <v>0</v>
      </c>
      <c r="V12">
        <f>IF(K$12&lt;K$13, 0.6, 0)</f>
        <v>0</v>
      </c>
      <c r="W12">
        <f>IF(L12&gt;L13, 1, 0)</f>
        <v>0</v>
      </c>
      <c r="X12">
        <f>IF(M12&gt;M13, 2, 0)</f>
        <v>0</v>
      </c>
      <c r="Y12" s="80">
        <f>SUM(O12:X12)</f>
        <v>0</v>
      </c>
    </row>
    <row r="13" spans="1:25" x14ac:dyDescent="0.25">
      <c r="B13" s="6">
        <v>13</v>
      </c>
      <c r="C13" s="10"/>
      <c r="D13" s="8"/>
      <c r="E13" s="8"/>
      <c r="F13" s="8"/>
      <c r="G13" s="11"/>
      <c r="H13" s="8"/>
      <c r="I13" s="8"/>
      <c r="J13" s="8"/>
      <c r="K13" s="11"/>
      <c r="L13" s="8"/>
      <c r="M13" s="52"/>
      <c r="O13">
        <f>IF(D$13&gt;D$12, 1.6, 0)</f>
        <v>0</v>
      </c>
      <c r="P13">
        <f>IF(E$13&lt;E$12, 1, 0)</f>
        <v>0</v>
      </c>
      <c r="Q13">
        <f>IF(F$13&gt;F$12, 0.8, 0)</f>
        <v>0</v>
      </c>
      <c r="R13">
        <f>IF(G$13&gt;G$12, 0.6, 0)</f>
        <v>0</v>
      </c>
      <c r="S13">
        <f>IF(H$13&lt;H$12, 1.6, 0)</f>
        <v>0</v>
      </c>
      <c r="T13">
        <f t="shared" ref="T13" si="16">IF(I$13&gt;I$12, 1, 0)</f>
        <v>0</v>
      </c>
      <c r="U13">
        <f>IF(J$13&gt;J$12, 0.8, 0)</f>
        <v>0</v>
      </c>
      <c r="V13">
        <f>IF(K$13&lt;K$12, 0.6, 0)</f>
        <v>0</v>
      </c>
      <c r="W13">
        <f>IF(L13&gt;L12, 1, 0)</f>
        <v>0</v>
      </c>
      <c r="X13">
        <f>IF(M13&gt;M12, 2, 0)</f>
        <v>0</v>
      </c>
      <c r="Y13" s="1">
        <f>SUM(O13:X13)</f>
        <v>0</v>
      </c>
    </row>
    <row r="14" spans="1:25" x14ac:dyDescent="0.25">
      <c r="A14" s="16"/>
      <c r="B14" s="10"/>
      <c r="C14" s="10"/>
      <c r="D14" s="8"/>
      <c r="E14" s="8"/>
      <c r="F14" s="8"/>
      <c r="G14" s="11"/>
      <c r="H14" s="8"/>
      <c r="I14" s="8"/>
      <c r="J14" s="8"/>
      <c r="K14" s="11"/>
      <c r="L14" s="8"/>
      <c r="M14" s="63"/>
      <c r="N14" s="16"/>
      <c r="Y14" s="1"/>
    </row>
    <row r="15" spans="1:25" x14ac:dyDescent="0.25">
      <c r="B15" s="6">
        <v>6</v>
      </c>
      <c r="C15" s="10"/>
      <c r="D15" s="8"/>
      <c r="E15" s="8"/>
      <c r="F15" s="8"/>
      <c r="G15" s="11"/>
      <c r="H15" s="8"/>
      <c r="I15" s="8"/>
      <c r="J15" s="8"/>
      <c r="K15" s="11"/>
      <c r="L15" s="8"/>
      <c r="M15" s="9"/>
      <c r="O15">
        <f>IF(D15&gt;D16, 1.6, 0)</f>
        <v>0</v>
      </c>
      <c r="P15">
        <f>IF(E15&lt;E16, 1, 0)</f>
        <v>0</v>
      </c>
      <c r="Q15">
        <f>IF(F15&gt;F16, 0.8, 0)</f>
        <v>0</v>
      </c>
      <c r="R15">
        <f>IF(G15&gt;G16, 0.6, 0)</f>
        <v>0</v>
      </c>
      <c r="S15">
        <f>IF(H15&lt;H16, 1.6, 0)</f>
        <v>0</v>
      </c>
      <c r="T15">
        <f t="shared" ref="T15" si="17">IF(I15&gt;I16, 1, 0)</f>
        <v>0</v>
      </c>
      <c r="U15">
        <f>IF(J15&gt;J16, 0.8, 0)</f>
        <v>0</v>
      </c>
      <c r="V15">
        <f>IF(K15&lt;K16, 0.6, 0)</f>
        <v>0</v>
      </c>
      <c r="W15">
        <f t="shared" ref="W15" si="18">IF(L15&gt;L16, 1, 0)</f>
        <v>0</v>
      </c>
      <c r="X15">
        <f>IF(M15&gt;M16, 2, 0)</f>
        <v>0</v>
      </c>
      <c r="Y15" s="1">
        <f t="shared" ref="Y15:Y16" si="19">SUM(O15:X15)</f>
        <v>0</v>
      </c>
    </row>
    <row r="16" spans="1:25" x14ac:dyDescent="0.25">
      <c r="B16" s="6">
        <v>11</v>
      </c>
      <c r="C16" s="10"/>
      <c r="D16" s="8"/>
      <c r="E16" s="8"/>
      <c r="F16" s="8"/>
      <c r="G16" s="11"/>
      <c r="H16" s="8"/>
      <c r="I16" s="8"/>
      <c r="J16" s="8"/>
      <c r="K16" s="11"/>
      <c r="L16" s="8"/>
      <c r="M16" s="9"/>
      <c r="O16">
        <f>IF(D16&gt;D15, 1.6, 0)</f>
        <v>0</v>
      </c>
      <c r="P16">
        <f t="shared" ref="P16" si="20">IF(E16&lt;E15, 1, 0)</f>
        <v>0</v>
      </c>
      <c r="Q16">
        <f>IF(F16&gt;F15, 0.8, 0)</f>
        <v>0</v>
      </c>
      <c r="R16">
        <f>IF(G16&gt;G15, 0.6, 0)</f>
        <v>0</v>
      </c>
      <c r="S16">
        <f>IF(H16&lt;H15, 1.6, 0)</f>
        <v>0</v>
      </c>
      <c r="T16">
        <f t="shared" ref="T16" si="21">IF(I16&gt;I15, 1, 0)</f>
        <v>0</v>
      </c>
      <c r="U16">
        <f>IF(J16&gt;J15, 0.8, 0)</f>
        <v>0</v>
      </c>
      <c r="V16">
        <f>IF(K16&lt;K15, 0.6, 0)</f>
        <v>0</v>
      </c>
      <c r="W16">
        <f t="shared" ref="W16" si="22">IF(L16&gt;L15, 1, 0)</f>
        <v>0</v>
      </c>
      <c r="X16">
        <f>IF(M16&gt;M15, 2, 0)</f>
        <v>0</v>
      </c>
      <c r="Y16" s="80">
        <f t="shared" si="19"/>
        <v>0</v>
      </c>
    </row>
    <row r="17" spans="1:25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Y17" s="1"/>
    </row>
    <row r="18" spans="1:25" x14ac:dyDescent="0.25">
      <c r="B18" s="6">
        <v>3</v>
      </c>
      <c r="C18" s="10"/>
      <c r="D18" s="8"/>
      <c r="E18" s="8"/>
      <c r="F18" s="8"/>
      <c r="G18" s="11"/>
      <c r="H18" s="8"/>
      <c r="I18" s="8"/>
      <c r="J18" s="8"/>
      <c r="K18" s="11"/>
      <c r="L18" s="8"/>
      <c r="M18" s="9"/>
      <c r="O18">
        <f>IF(D18&gt;D19, 1.6, 0)</f>
        <v>0</v>
      </c>
      <c r="P18">
        <f t="shared" ref="P18" si="23">IF(E18&lt;E19, 1, 0)</f>
        <v>0</v>
      </c>
      <c r="Q18">
        <f>IF(F18&gt;F19, 0.8, 0)</f>
        <v>0</v>
      </c>
      <c r="R18">
        <f>IF(G18&gt;G19, 0.6, 0)</f>
        <v>0</v>
      </c>
      <c r="S18">
        <f>IF(H18&lt;H19, 1.6, 0)</f>
        <v>0</v>
      </c>
      <c r="T18">
        <f t="shared" ref="T18" si="24">IF(I18&gt;I19, 1, 0)</f>
        <v>0</v>
      </c>
      <c r="U18">
        <f>IF(J18&gt;J19, 0.8, 0)</f>
        <v>0</v>
      </c>
      <c r="V18">
        <f>IF(K18&lt;K19, 0.6, 0)</f>
        <v>0</v>
      </c>
      <c r="W18">
        <f t="shared" ref="W18" si="25">IF(L18&gt;L19, 1, 0)</f>
        <v>0</v>
      </c>
      <c r="X18">
        <f>IF(M18&gt;M19, 2, 0)</f>
        <v>0</v>
      </c>
      <c r="Y18" s="80">
        <f t="shared" ref="Y18:Y19" si="26">SUM(O18:X18)</f>
        <v>0</v>
      </c>
    </row>
    <row r="19" spans="1:25" x14ac:dyDescent="0.25">
      <c r="B19" s="6">
        <v>14</v>
      </c>
      <c r="C19" s="10"/>
      <c r="D19" s="8"/>
      <c r="E19" s="8"/>
      <c r="F19" s="8"/>
      <c r="G19" s="11"/>
      <c r="H19" s="8"/>
      <c r="I19" s="8"/>
      <c r="J19" s="8"/>
      <c r="K19" s="11"/>
      <c r="L19" s="8"/>
      <c r="M19" s="9"/>
      <c r="O19">
        <f>IF(D19&gt;D18, 1.6, 0)</f>
        <v>0</v>
      </c>
      <c r="P19">
        <f t="shared" ref="P19" si="27">IF(E19&lt;E18, 1, 0)</f>
        <v>0</v>
      </c>
      <c r="Q19">
        <f>IF(F19&gt;F18, 0.8, 0)</f>
        <v>0</v>
      </c>
      <c r="R19">
        <f>IF(G19&gt;G18, 0.6, 0)</f>
        <v>0</v>
      </c>
      <c r="S19">
        <f>IF(H19&lt;H18, 1.6, 0)</f>
        <v>0</v>
      </c>
      <c r="T19">
        <f t="shared" ref="T19" si="28">IF(I19&gt;I18, 1, 0)</f>
        <v>0</v>
      </c>
      <c r="U19">
        <f>IF(J19&gt;J18, 0.8, 0)</f>
        <v>0</v>
      </c>
      <c r="V19">
        <f>IF(K19&lt;K18, 0.6, 0)</f>
        <v>0</v>
      </c>
      <c r="W19">
        <f t="shared" ref="W19" si="29">IF(L19&gt;L18, 1, 0)</f>
        <v>0</v>
      </c>
      <c r="X19">
        <f>IF(M19&gt;M18, 2, 0)</f>
        <v>0</v>
      </c>
      <c r="Y19" s="1">
        <f t="shared" si="26"/>
        <v>0</v>
      </c>
    </row>
    <row r="20" spans="1:25" x14ac:dyDescent="0.25">
      <c r="A20" s="16"/>
      <c r="B20" s="10"/>
      <c r="C20" s="10"/>
      <c r="D20" s="8"/>
      <c r="E20" s="8"/>
      <c r="F20" s="8"/>
      <c r="G20" s="11"/>
      <c r="H20" s="8"/>
      <c r="I20" s="8"/>
      <c r="J20" s="8"/>
      <c r="K20" s="11"/>
      <c r="L20" s="8"/>
      <c r="M20" s="8"/>
      <c r="N20" s="16"/>
      <c r="Y20" s="81"/>
    </row>
    <row r="21" spans="1:25" x14ac:dyDescent="0.25">
      <c r="B21" s="6">
        <v>7</v>
      </c>
      <c r="C21" s="10"/>
      <c r="D21" s="8"/>
      <c r="E21" s="8"/>
      <c r="F21" s="8"/>
      <c r="G21" s="11"/>
      <c r="H21" s="8"/>
      <c r="I21" s="8"/>
      <c r="J21" s="8"/>
      <c r="K21" s="11"/>
      <c r="L21" s="8"/>
      <c r="M21" s="9"/>
      <c r="O21">
        <f>IF(D21&gt;D22, 1.6, 0)</f>
        <v>0</v>
      </c>
      <c r="P21">
        <f t="shared" ref="P21" si="30">IF(E21&lt;E22, 1, 0)</f>
        <v>0</v>
      </c>
      <c r="Q21">
        <f>IF(F21&gt;F22, 0.8, 0)</f>
        <v>0</v>
      </c>
      <c r="R21">
        <f>IF(G21&gt;G22, 0.6, 0)</f>
        <v>0</v>
      </c>
      <c r="S21">
        <f>IF(H21&lt;H22, 1.6, 0)</f>
        <v>0</v>
      </c>
      <c r="T21">
        <f t="shared" ref="T21" si="31">IF(I21&gt;I22, 1, 0)</f>
        <v>0</v>
      </c>
      <c r="U21">
        <f>IF(J21&gt;J22, 0.8, 0)</f>
        <v>0</v>
      </c>
      <c r="V21">
        <f>IF(K21&lt;K22, 0.6, 0)</f>
        <v>0</v>
      </c>
      <c r="W21">
        <f t="shared" ref="W21" si="32">IF(L21&gt;L22, 1, 0)</f>
        <v>0</v>
      </c>
      <c r="X21">
        <f>IF(M21&gt;M22, 2, 0)</f>
        <v>0</v>
      </c>
      <c r="Y21" s="80">
        <f t="shared" ref="Y21:Y22" si="33">SUM(O21:X21)</f>
        <v>0</v>
      </c>
    </row>
    <row r="22" spans="1:25" x14ac:dyDescent="0.25">
      <c r="B22" s="6">
        <v>10</v>
      </c>
      <c r="C22" s="10"/>
      <c r="D22" s="8"/>
      <c r="E22" s="8"/>
      <c r="F22" s="8"/>
      <c r="G22" s="11"/>
      <c r="H22" s="8"/>
      <c r="I22" s="8"/>
      <c r="J22" s="8"/>
      <c r="K22" s="11"/>
      <c r="L22" s="8"/>
      <c r="M22" s="9"/>
      <c r="O22">
        <f>IF(D22&gt;D21, 1.6, 0)</f>
        <v>0</v>
      </c>
      <c r="P22">
        <f t="shared" ref="P22" si="34">IF(E22&lt;E21, 1, 0)</f>
        <v>0</v>
      </c>
      <c r="Q22">
        <f>IF(F22&gt;F21, 0.8, 0)</f>
        <v>0</v>
      </c>
      <c r="R22">
        <f>IF(G22&gt;G21, 0.6, 0)</f>
        <v>0</v>
      </c>
      <c r="S22">
        <f>IF(H22&lt;H21, 1.6, 0)</f>
        <v>0</v>
      </c>
      <c r="T22">
        <f t="shared" ref="T22" si="35">IF(I22&gt;I21, 1, 0)</f>
        <v>0</v>
      </c>
      <c r="U22">
        <f>IF(J22&gt;J21, 0.8, 0)</f>
        <v>0</v>
      </c>
      <c r="V22">
        <f>IF(K22&lt;K21, 0.6, 0)</f>
        <v>0</v>
      </c>
      <c r="W22">
        <f t="shared" ref="W22" si="36">IF(L22&gt;L21, 1, 0)</f>
        <v>0</v>
      </c>
      <c r="X22">
        <f>IF(M22&gt;M21, 2, 0)</f>
        <v>0</v>
      </c>
      <c r="Y22" s="1">
        <f t="shared" si="33"/>
        <v>0</v>
      </c>
    </row>
    <row r="23" spans="1:25" x14ac:dyDescent="0.25">
      <c r="A23" s="16"/>
      <c r="B23" s="10"/>
      <c r="C23" s="10"/>
      <c r="D23" s="8"/>
      <c r="E23" s="8"/>
      <c r="F23" s="8"/>
      <c r="G23" s="11"/>
      <c r="H23" s="8"/>
      <c r="I23" s="8"/>
      <c r="J23" s="8"/>
      <c r="K23" s="11"/>
      <c r="L23" s="8"/>
      <c r="M23" s="8"/>
      <c r="N23" s="16"/>
      <c r="Y23" s="1"/>
    </row>
    <row r="24" spans="1:25" x14ac:dyDescent="0.25">
      <c r="B24" s="6">
        <v>2</v>
      </c>
      <c r="C24" s="10"/>
      <c r="D24" s="8"/>
      <c r="E24" s="8"/>
      <c r="F24" s="8"/>
      <c r="G24" s="11"/>
      <c r="H24" s="8"/>
      <c r="I24" s="8"/>
      <c r="J24" s="8"/>
      <c r="K24" s="11"/>
      <c r="L24" s="8"/>
      <c r="M24" s="9"/>
      <c r="O24">
        <f>IF(D24&gt;D25, 1.6, 0)</f>
        <v>0</v>
      </c>
      <c r="P24">
        <f t="shared" ref="P24" si="37">IF(E24&lt;E25, 1, 0)</f>
        <v>0</v>
      </c>
      <c r="Q24">
        <f>IF(F24&gt;F25, 0.8, 0)</f>
        <v>0</v>
      </c>
      <c r="R24">
        <f>IF(G24&gt;G25, 0.6, 0)</f>
        <v>0</v>
      </c>
      <c r="S24">
        <f>IF(H24&lt;H25, 1.6, 0)</f>
        <v>0</v>
      </c>
      <c r="T24">
        <f t="shared" ref="T24" si="38">IF(I24&gt;I25, 1, 0)</f>
        <v>0</v>
      </c>
      <c r="U24">
        <f>IF(J24&gt;J25, 0.8, 0)</f>
        <v>0</v>
      </c>
      <c r="V24">
        <f>IF(K24&lt;K25, 0.6, 0)</f>
        <v>0</v>
      </c>
      <c r="W24">
        <f t="shared" ref="W24" si="39">IF(L24&gt;L25, 1, 0)</f>
        <v>0</v>
      </c>
      <c r="X24" s="1">
        <f>IF(M24&gt;M25, 2, 0)</f>
        <v>0</v>
      </c>
      <c r="Y24" s="80">
        <f t="shared" ref="Y24:Y25" si="40">SUM(O24:X24)</f>
        <v>0</v>
      </c>
    </row>
    <row r="25" spans="1:25" x14ac:dyDescent="0.25">
      <c r="B25" s="6">
        <v>15</v>
      </c>
      <c r="C25" s="10"/>
      <c r="D25" s="8"/>
      <c r="E25" s="8"/>
      <c r="F25" s="8"/>
      <c r="G25" s="11"/>
      <c r="H25" s="8"/>
      <c r="I25" s="8"/>
      <c r="J25" s="8"/>
      <c r="K25" s="11"/>
      <c r="L25" s="8"/>
      <c r="M25" s="9"/>
      <c r="O25">
        <f>IF(D25&gt;D24, 1.6, 0)</f>
        <v>0</v>
      </c>
      <c r="P25">
        <f t="shared" ref="P25" si="41">IF(E25&lt;E24, 1, 0)</f>
        <v>0</v>
      </c>
      <c r="Q25">
        <f>IF(F25&gt;F24, 0.8, 0)</f>
        <v>0</v>
      </c>
      <c r="R25">
        <f>IF(G25&gt;G24, 0.6, 0)</f>
        <v>0</v>
      </c>
      <c r="S25">
        <f>IF(H25&lt;H24, 1.6, 0)</f>
        <v>0</v>
      </c>
      <c r="T25">
        <f t="shared" ref="T25" si="42">IF(I25&gt;I24, 1, 0)</f>
        <v>0</v>
      </c>
      <c r="U25">
        <f>IF(J25&gt;J24, 0.8, 0)</f>
        <v>0</v>
      </c>
      <c r="V25">
        <f>IF(K25&lt;K24, 0.6, 0)</f>
        <v>0</v>
      </c>
      <c r="W25">
        <f t="shared" ref="W25" si="43">IF(L25&gt;L24, 1, 0)</f>
        <v>0</v>
      </c>
      <c r="X25" s="1">
        <f>IF(M25&gt;M24, 2, 0)</f>
        <v>0</v>
      </c>
      <c r="Y25" s="1">
        <f t="shared" si="40"/>
        <v>0</v>
      </c>
    </row>
    <row r="26" spans="1:25" x14ac:dyDescent="0.25">
      <c r="A26" s="16"/>
      <c r="B26" s="10"/>
      <c r="C26" s="10"/>
      <c r="D26" s="8"/>
      <c r="E26" s="8"/>
      <c r="F26" s="8"/>
      <c r="G26" s="11"/>
      <c r="H26" s="8"/>
      <c r="I26" s="8"/>
      <c r="J26" s="8"/>
      <c r="K26" s="11"/>
      <c r="L26" s="8"/>
      <c r="M26" s="8"/>
      <c r="N26" s="16"/>
      <c r="Y26" s="1"/>
    </row>
    <row r="27" spans="1:25" x14ac:dyDescent="0.25">
      <c r="A27" s="16"/>
      <c r="B27" s="7" t="s">
        <v>21</v>
      </c>
      <c r="C27" s="7"/>
      <c r="D27" s="15"/>
      <c r="E27" s="15"/>
      <c r="F27" s="15"/>
      <c r="G27" s="17"/>
      <c r="H27" s="15"/>
      <c r="I27" s="15"/>
      <c r="J27" s="15"/>
      <c r="K27" s="17"/>
      <c r="L27" s="15"/>
      <c r="M27" s="15"/>
      <c r="N27" s="16"/>
      <c r="Y27" s="1"/>
    </row>
    <row r="28" spans="1:25" x14ac:dyDescent="0.25">
      <c r="B28" s="3" t="s">
        <v>17</v>
      </c>
      <c r="C28" s="4" t="s">
        <v>0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13</v>
      </c>
      <c r="I28" s="4" t="s">
        <v>14</v>
      </c>
      <c r="J28" s="4" t="s">
        <v>7</v>
      </c>
      <c r="K28" s="4" t="s">
        <v>15</v>
      </c>
      <c r="L28" s="4" t="s">
        <v>11</v>
      </c>
      <c r="M28" s="5" t="s">
        <v>12</v>
      </c>
      <c r="Y28" s="1"/>
    </row>
    <row r="29" spans="1:25" x14ac:dyDescent="0.25">
      <c r="B29" s="6">
        <v>1</v>
      </c>
      <c r="C29" s="10"/>
      <c r="D29" s="8"/>
      <c r="E29" s="8"/>
      <c r="F29" s="8"/>
      <c r="G29" s="11"/>
      <c r="H29" s="8"/>
      <c r="I29" s="8"/>
      <c r="J29" s="8"/>
      <c r="K29" s="11"/>
      <c r="L29" s="8"/>
      <c r="M29" s="9"/>
      <c r="O29">
        <f>IF(D29&gt;D30, 1.6, 0)</f>
        <v>0</v>
      </c>
      <c r="P29">
        <f>IF(E29&lt;E30, 1, 0)</f>
        <v>0</v>
      </c>
      <c r="Q29">
        <f>IF(F29&gt;F30, 0.8, 0)</f>
        <v>0</v>
      </c>
      <c r="R29">
        <f>IF(G29&gt;G30, 0.6, 0)</f>
        <v>0</v>
      </c>
      <c r="S29">
        <f>IF(H29&lt;H30, 1.6, 0)</f>
        <v>0</v>
      </c>
      <c r="T29">
        <f>IF(I29&gt;I30, 1, 0)</f>
        <v>0</v>
      </c>
      <c r="U29">
        <f>IF(J29&gt;J30, 0.8, 0)</f>
        <v>0</v>
      </c>
      <c r="V29">
        <f>IF(K29&lt;K30, 0.6, 0)</f>
        <v>0</v>
      </c>
      <c r="W29">
        <f>IF(L29&gt;L30, 1, 0)</f>
        <v>0</v>
      </c>
      <c r="X29">
        <f>IF(M29&gt;M30, 2, 0)</f>
        <v>0</v>
      </c>
      <c r="Y29" s="80">
        <f t="shared" ref="Y29:Y30" si="44">SUM(O29:X29)</f>
        <v>0</v>
      </c>
    </row>
    <row r="30" spans="1:25" x14ac:dyDescent="0.25">
      <c r="B30" s="6">
        <v>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>
        <f>IF(D30&gt;D29, 1.6, 0)</f>
        <v>0</v>
      </c>
      <c r="P30">
        <f>IF(E30&lt;E29, 1, 0)</f>
        <v>0</v>
      </c>
      <c r="Q30">
        <f>IF(F30&gt;F29, 0.8, 0)</f>
        <v>0</v>
      </c>
      <c r="R30">
        <f>IF(G30&gt;G29, 0.6, 0)</f>
        <v>0</v>
      </c>
      <c r="S30">
        <f>IF(H30&lt;H29, 1.6, 0)</f>
        <v>0</v>
      </c>
      <c r="T30">
        <f>IF(I30&gt;I29, 1, 0)</f>
        <v>0</v>
      </c>
      <c r="U30">
        <f>IF(J30&gt;J29, 0.8, 0)</f>
        <v>0</v>
      </c>
      <c r="V30">
        <f>IF(K30&lt;K29, 0.6, 0)</f>
        <v>0</v>
      </c>
      <c r="W30">
        <f>IF(L30&gt;L29, 1, 0)</f>
        <v>0</v>
      </c>
      <c r="X30">
        <f>IF(M30&gt;M29, 2, 0)</f>
        <v>0</v>
      </c>
      <c r="Y30" s="1">
        <f t="shared" si="44"/>
        <v>0</v>
      </c>
    </row>
    <row r="31" spans="1:25" x14ac:dyDescent="0.25">
      <c r="B31" s="6"/>
      <c r="C31" s="10"/>
      <c r="D31" s="8"/>
      <c r="E31" s="8"/>
      <c r="F31" s="8"/>
      <c r="G31" s="11"/>
      <c r="H31" s="8"/>
      <c r="I31" s="8"/>
      <c r="J31" s="8"/>
      <c r="K31" s="11"/>
      <c r="L31" s="8"/>
      <c r="M31" s="8"/>
      <c r="N31" s="16"/>
      <c r="Y31" s="1"/>
    </row>
    <row r="32" spans="1:25" x14ac:dyDescent="0.25">
      <c r="B32" s="6">
        <v>8</v>
      </c>
      <c r="C32" s="10"/>
      <c r="D32" s="8"/>
      <c r="E32" s="8"/>
      <c r="F32" s="8"/>
      <c r="G32" s="11"/>
      <c r="H32" s="8"/>
      <c r="I32" s="8"/>
      <c r="J32" s="8"/>
      <c r="K32" s="11"/>
      <c r="L32" s="8"/>
      <c r="M32" s="9"/>
      <c r="O32">
        <f>IF(D32&gt;D33, 1.6, 0)</f>
        <v>0</v>
      </c>
      <c r="P32">
        <f t="shared" ref="P32" si="45">IF(E32&lt;E33, 1, 0)</f>
        <v>0</v>
      </c>
      <c r="Q32">
        <f>IF(F32&gt;F33, 0.8, 0)</f>
        <v>0</v>
      </c>
      <c r="R32">
        <f>IF(G32&gt;G33, 0.6, 0)</f>
        <v>0</v>
      </c>
      <c r="S32">
        <f>IF(H32&lt;H33, 1.6, 0)</f>
        <v>0</v>
      </c>
      <c r="T32">
        <f t="shared" ref="T32" si="46">IF(I32&gt;I33, 1, 0)</f>
        <v>0</v>
      </c>
      <c r="U32">
        <f>IF(J32&gt;J33, 0.8, 0)</f>
        <v>0</v>
      </c>
      <c r="V32">
        <f>IF(K32&lt;K33, 0.6, 0)</f>
        <v>0</v>
      </c>
      <c r="W32">
        <f t="shared" ref="W32" si="47">IF(L32&gt;L33, 1, 0)</f>
        <v>0</v>
      </c>
      <c r="X32">
        <f>IF(M32&gt;M33, 2, 0)</f>
        <v>0</v>
      </c>
      <c r="Y32" s="1">
        <f t="shared" ref="Y32:Y33" si="48">SUM(O32:X32)</f>
        <v>0</v>
      </c>
    </row>
    <row r="33" spans="1:25" x14ac:dyDescent="0.25">
      <c r="B33" s="6">
        <v>9</v>
      </c>
      <c r="C33" s="10"/>
      <c r="D33" s="8"/>
      <c r="E33" s="8"/>
      <c r="F33" s="8"/>
      <c r="G33" s="11"/>
      <c r="H33" s="8"/>
      <c r="I33" s="8"/>
      <c r="J33" s="8"/>
      <c r="K33" s="11"/>
      <c r="L33" s="8"/>
      <c r="M33" s="9"/>
      <c r="O33">
        <f>IF(D33&gt;D32, 1.6, 0)</f>
        <v>0</v>
      </c>
      <c r="P33">
        <f t="shared" ref="P33" si="49">IF(E33&lt;E32, 1, 0)</f>
        <v>0</v>
      </c>
      <c r="Q33">
        <f>IF(F33&gt;F32, 0.8, 0)</f>
        <v>0</v>
      </c>
      <c r="R33">
        <f>IF(G33&gt;G32, 0.6, 0)</f>
        <v>0</v>
      </c>
      <c r="S33">
        <f>IF(H33&lt;H32, 1.6, 0)</f>
        <v>0</v>
      </c>
      <c r="T33">
        <f t="shared" ref="T33" si="50">IF(I33&gt;I32, 1, 0)</f>
        <v>0</v>
      </c>
      <c r="U33">
        <f>IF(J33&gt;J32, 0.8, 0)</f>
        <v>0</v>
      </c>
      <c r="V33">
        <f>IF(K33&lt;K32, 0.6, 0)</f>
        <v>0</v>
      </c>
      <c r="W33">
        <f t="shared" ref="W33" si="51">IF(L33&gt;L32, 1, 0)</f>
        <v>0</v>
      </c>
      <c r="X33">
        <f>IF(M33&gt;M32, 2, 0)</f>
        <v>0</v>
      </c>
      <c r="Y33" s="79">
        <f t="shared" si="48"/>
        <v>0</v>
      </c>
    </row>
    <row r="34" spans="1:25" x14ac:dyDescent="0.25">
      <c r="A34" s="16"/>
      <c r="B34" s="10"/>
      <c r="C34" s="10"/>
      <c r="D34" s="8"/>
      <c r="E34" s="8"/>
      <c r="F34" s="8"/>
      <c r="G34" s="11"/>
      <c r="H34" s="8"/>
      <c r="I34" s="8"/>
      <c r="J34" s="8"/>
      <c r="K34" s="11"/>
      <c r="L34" s="8"/>
      <c r="M34" s="8"/>
      <c r="N34" s="16"/>
      <c r="Y34" s="1"/>
    </row>
    <row r="35" spans="1:25" x14ac:dyDescent="0.25">
      <c r="B35" s="6">
        <v>5</v>
      </c>
      <c r="C35" s="10"/>
      <c r="D35" s="8"/>
      <c r="E35" s="8"/>
      <c r="F35" s="8"/>
      <c r="G35" s="11"/>
      <c r="H35" s="8"/>
      <c r="I35" s="8"/>
      <c r="J35" s="8"/>
      <c r="K35" s="11"/>
      <c r="L35" s="8"/>
      <c r="M35" s="9"/>
      <c r="O35">
        <f>IF(D35&gt;D36, 1.6, 0)</f>
        <v>0</v>
      </c>
      <c r="P35">
        <f t="shared" ref="P35" si="52">IF(E35&lt;E36, 1, 0)</f>
        <v>0</v>
      </c>
      <c r="Q35">
        <f>IF(F35&gt;F36, 0.8, 0)</f>
        <v>0</v>
      </c>
      <c r="R35">
        <f>IF(G35&gt;G36, 0.6, 0)</f>
        <v>0</v>
      </c>
      <c r="S35">
        <f>IF(H35&lt;H36, 1.6, 0)</f>
        <v>0</v>
      </c>
      <c r="T35">
        <f t="shared" ref="T35" si="53">IF(I35&gt;I36, 1, 0)</f>
        <v>0</v>
      </c>
      <c r="U35">
        <f>IF(J35&gt;J36, 0.8, 0)</f>
        <v>0</v>
      </c>
      <c r="V35">
        <f>IF(K35&lt;K36, 0.6, 0)</f>
        <v>0</v>
      </c>
      <c r="W35">
        <f t="shared" ref="W35" si="54">IF(L35&gt;L36, 1, 0)</f>
        <v>0</v>
      </c>
      <c r="X35">
        <f>IF(M35&gt;M36, 2, 0)</f>
        <v>0</v>
      </c>
      <c r="Y35" s="80">
        <f t="shared" ref="Y35:Y36" si="55">SUM(O35:X35)</f>
        <v>0</v>
      </c>
    </row>
    <row r="36" spans="1:25" x14ac:dyDescent="0.25">
      <c r="B36" s="6">
        <v>12</v>
      </c>
      <c r="C36" s="10"/>
      <c r="D36" s="8"/>
      <c r="E36" s="8"/>
      <c r="F36" s="8"/>
      <c r="G36" s="11"/>
      <c r="H36" s="8"/>
      <c r="I36" s="8"/>
      <c r="J36" s="8"/>
      <c r="K36" s="11"/>
      <c r="L36" s="8"/>
      <c r="M36" s="9"/>
      <c r="O36">
        <f>IF(D36&gt;D35, 1.6, 0)</f>
        <v>0</v>
      </c>
      <c r="P36">
        <f t="shared" ref="P36" si="56">IF(E36&lt;E35, 1, 0)</f>
        <v>0</v>
      </c>
      <c r="Q36">
        <f>IF(F36&gt;F35, 0.8, 0)</f>
        <v>0</v>
      </c>
      <c r="R36">
        <f>IF(G36&gt;G35, 0.6, 0)</f>
        <v>0</v>
      </c>
      <c r="S36">
        <f>IF(H36&lt;H35, 1.6, 0)</f>
        <v>0</v>
      </c>
      <c r="T36">
        <f t="shared" ref="T36" si="57">IF(I36&gt;I35, 1, 0)</f>
        <v>0</v>
      </c>
      <c r="U36">
        <f>IF(J36&gt;J35, 0.8, 0)</f>
        <v>0</v>
      </c>
      <c r="V36">
        <f>IF(K36&lt;K35, 0.6, 0)</f>
        <v>0</v>
      </c>
      <c r="W36">
        <f t="shared" ref="W36" si="58">IF(L36&gt;L35, 1, 0)</f>
        <v>0</v>
      </c>
      <c r="X36">
        <f>IF(M36&gt;M35, 2, 0)</f>
        <v>0</v>
      </c>
      <c r="Y36" s="1">
        <f t="shared" si="55"/>
        <v>0</v>
      </c>
    </row>
    <row r="37" spans="1:25" x14ac:dyDescent="0.25">
      <c r="A37" s="16"/>
      <c r="B37" s="10"/>
      <c r="C37" s="10"/>
      <c r="D37" s="8"/>
      <c r="E37" s="8"/>
      <c r="F37" s="8"/>
      <c r="G37" s="11"/>
      <c r="H37" s="8"/>
      <c r="I37" s="8"/>
      <c r="J37" s="8"/>
      <c r="K37" s="11"/>
      <c r="L37" s="8"/>
      <c r="M37" s="8"/>
      <c r="N37" s="16"/>
      <c r="Y37" s="1"/>
    </row>
    <row r="38" spans="1:25" x14ac:dyDescent="0.25">
      <c r="B38" s="6">
        <v>4</v>
      </c>
      <c r="C38" s="10"/>
      <c r="D38" s="8"/>
      <c r="E38" s="8"/>
      <c r="F38" s="8"/>
      <c r="G38" s="11"/>
      <c r="H38" s="8"/>
      <c r="I38" s="8"/>
      <c r="J38" s="8"/>
      <c r="K38" s="11"/>
      <c r="L38" s="8"/>
      <c r="M38" s="9"/>
      <c r="O38">
        <f>IF(D38&gt;D39, 1.6, 0)</f>
        <v>0</v>
      </c>
      <c r="P38">
        <f t="shared" ref="P38" si="59">IF(E38&lt;E39, 1, 0)</f>
        <v>0</v>
      </c>
      <c r="Q38">
        <f>IF(F38&gt;F39, 0.8, 0)</f>
        <v>0</v>
      </c>
      <c r="R38">
        <f>IF(G38&gt;G39, 0.6, 0)</f>
        <v>0</v>
      </c>
      <c r="S38">
        <f>IF(H38&lt;H39, 1.6, 0)</f>
        <v>0</v>
      </c>
      <c r="T38">
        <f t="shared" ref="T38" si="60">IF(I38&gt;I39, 1, 0)</f>
        <v>0</v>
      </c>
      <c r="U38">
        <f>IF(J38&gt;J39, 0.8, 0)</f>
        <v>0</v>
      </c>
      <c r="V38">
        <f>IF(K38&lt;K39, 0.6, 0)</f>
        <v>0</v>
      </c>
      <c r="W38">
        <f t="shared" ref="W38" si="61">IF(L38&gt;L39, 1, 0)</f>
        <v>0</v>
      </c>
      <c r="X38">
        <f>IF(M38&gt;M39, 2, 0)</f>
        <v>0</v>
      </c>
      <c r="Y38" s="80">
        <f t="shared" ref="Y38:Y39" si="62">SUM(O38:X38)</f>
        <v>0</v>
      </c>
    </row>
    <row r="39" spans="1:25" x14ac:dyDescent="0.25">
      <c r="B39" s="6">
        <v>13</v>
      </c>
      <c r="C39" s="10"/>
      <c r="D39" s="8"/>
      <c r="E39" s="8"/>
      <c r="F39" s="8"/>
      <c r="G39" s="11"/>
      <c r="H39" s="8"/>
      <c r="I39" s="8"/>
      <c r="J39" s="8"/>
      <c r="K39" s="11"/>
      <c r="L39" s="8"/>
      <c r="M39" s="9"/>
      <c r="O39">
        <f>IF(D39&gt;D38, 1.6, 0)</f>
        <v>0</v>
      </c>
      <c r="P39">
        <f>IF(E39&lt;E38, 1, 0)</f>
        <v>0</v>
      </c>
      <c r="Q39">
        <f>IF(F39&gt;F38, 0.8, 0)</f>
        <v>0</v>
      </c>
      <c r="R39">
        <f>IF(G39&gt;G38, 0.6, 0)</f>
        <v>0</v>
      </c>
      <c r="S39">
        <f>IF(H39&lt;H38, 1.6, 0)</f>
        <v>0</v>
      </c>
      <c r="T39">
        <f>IF(I39&gt;I38, 1, 0)</f>
        <v>0</v>
      </c>
      <c r="U39">
        <f>IF(J39&gt;J38, 0.8, 0)</f>
        <v>0</v>
      </c>
      <c r="V39">
        <f>IF(K39&lt;K38, 0.6, 0)</f>
        <v>0</v>
      </c>
      <c r="W39">
        <f t="shared" ref="W39" si="63">IF(L39&gt;L38, 1, 0)</f>
        <v>0</v>
      </c>
      <c r="X39">
        <f>IF(M39&gt;M38, 2, 0)</f>
        <v>0</v>
      </c>
      <c r="Y39" s="1">
        <f t="shared" si="62"/>
        <v>0</v>
      </c>
    </row>
    <row r="40" spans="1:25" x14ac:dyDescent="0.25">
      <c r="A40" s="16"/>
      <c r="B40" s="10"/>
      <c r="C40" s="10"/>
      <c r="D40" s="8"/>
      <c r="E40" s="8"/>
      <c r="F40" s="8"/>
      <c r="G40" s="11"/>
      <c r="H40" s="8"/>
      <c r="I40" s="8"/>
      <c r="J40" s="8"/>
      <c r="K40" s="11"/>
      <c r="L40" s="8"/>
      <c r="M40" s="8"/>
      <c r="N40" s="16"/>
      <c r="Y40" s="1"/>
    </row>
    <row r="41" spans="1:25" x14ac:dyDescent="0.25">
      <c r="B41" s="6">
        <v>6</v>
      </c>
      <c r="C41" s="10"/>
      <c r="D41" s="8"/>
      <c r="E41" s="8"/>
      <c r="F41" s="8"/>
      <c r="G41" s="11"/>
      <c r="H41" s="8"/>
      <c r="I41" s="8"/>
      <c r="J41" s="8"/>
      <c r="K41" s="11"/>
      <c r="L41" s="8"/>
      <c r="M41" s="9"/>
      <c r="O41">
        <f>IF(D41&gt;D42, 1.6, 0)</f>
        <v>0</v>
      </c>
      <c r="P41">
        <f>IF(E41&lt;E42, 1, 0)</f>
        <v>0</v>
      </c>
      <c r="Q41">
        <f>IF(F41&gt;F42, 0.8, 0)</f>
        <v>0</v>
      </c>
      <c r="R41">
        <f>IF(G41&gt;G42, 0.6, 0)</f>
        <v>0</v>
      </c>
      <c r="S41">
        <f>IF(H41&lt;H42, 1.6, 0)</f>
        <v>0</v>
      </c>
      <c r="T41">
        <f t="shared" ref="T41" si="64">IF(I41&gt;I42, 1, 0)</f>
        <v>0</v>
      </c>
      <c r="U41">
        <f>IF(J41&gt;J42, 0.8, 0)</f>
        <v>0</v>
      </c>
      <c r="V41">
        <f>IF(K41&lt;K42, 0.6, 0)</f>
        <v>0</v>
      </c>
      <c r="W41">
        <f t="shared" ref="W41" si="65">IF(L41&gt;L42, 1, 0)</f>
        <v>0</v>
      </c>
      <c r="X41">
        <f>IF(M41&gt;M42, 2, 0)</f>
        <v>0</v>
      </c>
      <c r="Y41" s="1">
        <f t="shared" ref="Y41:Y42" si="66">SUM(O41:X41)</f>
        <v>0</v>
      </c>
    </row>
    <row r="42" spans="1:25" x14ac:dyDescent="0.25">
      <c r="B42" s="6">
        <v>11</v>
      </c>
      <c r="C42" s="10"/>
      <c r="D42" s="8"/>
      <c r="E42" s="8"/>
      <c r="F42" s="8"/>
      <c r="G42" s="11"/>
      <c r="H42" s="8"/>
      <c r="I42" s="8"/>
      <c r="J42" s="8"/>
      <c r="K42" s="11"/>
      <c r="L42" s="8"/>
      <c r="M42" s="9"/>
      <c r="O42">
        <f>IF(D42&gt;D41, 1.6, 0)</f>
        <v>0</v>
      </c>
      <c r="P42">
        <f t="shared" ref="P42" si="67">IF(E42&lt;E41, 1, 0)</f>
        <v>0</v>
      </c>
      <c r="Q42">
        <f>IF(F42&gt;F41, 0.8, 0)</f>
        <v>0</v>
      </c>
      <c r="R42">
        <f>IF(G42&gt;G41, 0.6, 0)</f>
        <v>0</v>
      </c>
      <c r="S42">
        <f>IF(H42&lt;H41, 1.6, 0)</f>
        <v>0</v>
      </c>
      <c r="T42">
        <f t="shared" ref="T42" si="68">IF(I42&gt;I41, 1, 0)</f>
        <v>0</v>
      </c>
      <c r="U42">
        <f>IF(J42&gt;J41, 0.8, 0)</f>
        <v>0</v>
      </c>
      <c r="V42">
        <f>IF(K42&lt;K41, 0.6, 0)</f>
        <v>0</v>
      </c>
      <c r="W42">
        <f t="shared" ref="W42" si="69">IF(L42&gt;L41, 1, 0)</f>
        <v>0</v>
      </c>
      <c r="X42">
        <f>IF(M42&gt;M41, 2, 0)</f>
        <v>0</v>
      </c>
      <c r="Y42" s="79">
        <f t="shared" si="66"/>
        <v>0</v>
      </c>
    </row>
    <row r="43" spans="1:25" x14ac:dyDescent="0.25">
      <c r="A43" s="16"/>
      <c r="B43" s="10"/>
      <c r="C43" s="10"/>
      <c r="D43" s="8"/>
      <c r="E43" s="8"/>
      <c r="F43" s="8"/>
      <c r="G43" s="11"/>
      <c r="H43" s="8"/>
      <c r="I43" s="8"/>
      <c r="J43" s="8"/>
      <c r="K43" s="11"/>
      <c r="L43" s="8"/>
      <c r="M43" s="8"/>
      <c r="N43" s="16"/>
      <c r="Y43" s="1"/>
    </row>
    <row r="44" spans="1:25" x14ac:dyDescent="0.25">
      <c r="B44" s="6">
        <v>3</v>
      </c>
      <c r="C44" s="10"/>
      <c r="D44" s="8"/>
      <c r="E44" s="8"/>
      <c r="F44" s="8"/>
      <c r="G44" s="11"/>
      <c r="H44" s="8"/>
      <c r="I44" s="8"/>
      <c r="J44" s="8"/>
      <c r="K44" s="11"/>
      <c r="L44" s="8"/>
      <c r="M44" s="9"/>
      <c r="O44">
        <f>IF(D44&gt;D45, 1.6, 0)</f>
        <v>0</v>
      </c>
      <c r="P44">
        <f t="shared" ref="P44" si="70">IF(E44&lt;E45, 1, 0)</f>
        <v>0</v>
      </c>
      <c r="Q44">
        <f>IF(F44&gt;F45, 0.8, 0)</f>
        <v>0</v>
      </c>
      <c r="R44">
        <f>IF(G44&gt;G45, 0.6, 0)</f>
        <v>0</v>
      </c>
      <c r="S44">
        <f>IF(H44&lt;H45, 1.6, 0)</f>
        <v>0</v>
      </c>
      <c r="T44">
        <f t="shared" ref="T44" si="71">IF(I44&gt;I45, 1, 0)</f>
        <v>0</v>
      </c>
      <c r="U44">
        <f>IF(J44&gt;J45, 0.8, 0)</f>
        <v>0</v>
      </c>
      <c r="V44">
        <f>IF(K44&lt;K45, 0.6, 0)</f>
        <v>0</v>
      </c>
      <c r="W44">
        <f t="shared" ref="W44" si="72">IF(L44&gt;L45, 1, 0)</f>
        <v>0</v>
      </c>
      <c r="X44">
        <f>IF(M44&gt;M45, 2, 0)</f>
        <v>0</v>
      </c>
      <c r="Y44" s="80">
        <f t="shared" ref="Y44:Y45" si="73">SUM(O44:X44)</f>
        <v>0</v>
      </c>
    </row>
    <row r="45" spans="1:25" x14ac:dyDescent="0.25">
      <c r="B45" s="6">
        <v>14</v>
      </c>
      <c r="C45" s="10"/>
      <c r="D45" s="8"/>
      <c r="E45" s="8"/>
      <c r="F45" s="8"/>
      <c r="G45" s="11"/>
      <c r="H45" s="8"/>
      <c r="I45" s="8"/>
      <c r="J45" s="8"/>
      <c r="K45" s="11"/>
      <c r="L45" s="8"/>
      <c r="M45" s="9"/>
      <c r="O45">
        <f>IF(D45&gt;D44, 1.6, 0)</f>
        <v>0</v>
      </c>
      <c r="P45">
        <f t="shared" ref="P45" si="74">IF(E45&lt;E44, 1, 0)</f>
        <v>0</v>
      </c>
      <c r="Q45">
        <f>IF(F45&gt;F44, 0.8, 0)</f>
        <v>0</v>
      </c>
      <c r="R45">
        <f>IF(G45&gt;G44, 0.6, 0)</f>
        <v>0</v>
      </c>
      <c r="S45">
        <f>IF(H45&lt;H44, 1.6, 0)</f>
        <v>0</v>
      </c>
      <c r="T45">
        <f t="shared" ref="T45" si="75">IF(I45&gt;I44, 1, 0)</f>
        <v>0</v>
      </c>
      <c r="U45">
        <f>IF(J45&gt;J44, 0.8, 0)</f>
        <v>0</v>
      </c>
      <c r="V45">
        <f>IF(K45&lt;K44, 0.6, 0)</f>
        <v>0</v>
      </c>
      <c r="W45">
        <f t="shared" ref="W45" si="76">IF(L45&gt;L44, 1, 0)</f>
        <v>0</v>
      </c>
      <c r="X45">
        <f>IF(M45&gt;M44, 2, 0)</f>
        <v>0</v>
      </c>
      <c r="Y45" s="1">
        <f t="shared" si="73"/>
        <v>0</v>
      </c>
    </row>
    <row r="46" spans="1:25" x14ac:dyDescent="0.25">
      <c r="A46" s="16"/>
      <c r="B46" s="10"/>
      <c r="C46" s="10"/>
      <c r="D46" s="8"/>
      <c r="E46" s="8"/>
      <c r="F46" s="8"/>
      <c r="G46" s="11"/>
      <c r="H46" s="8"/>
      <c r="I46" s="8"/>
      <c r="J46" s="8"/>
      <c r="K46" s="11"/>
      <c r="L46" s="8"/>
      <c r="M46" s="8"/>
      <c r="N46" s="16"/>
      <c r="Y46" s="1"/>
    </row>
    <row r="47" spans="1:25" x14ac:dyDescent="0.25">
      <c r="B47" s="6">
        <v>7</v>
      </c>
      <c r="C47" s="10"/>
      <c r="D47" s="8"/>
      <c r="E47" s="8"/>
      <c r="F47" s="8"/>
      <c r="G47" s="11"/>
      <c r="H47" s="8"/>
      <c r="I47" s="8"/>
      <c r="J47" s="8"/>
      <c r="K47" s="11"/>
      <c r="L47" s="8"/>
      <c r="M47" s="9"/>
      <c r="N47" s="18"/>
      <c r="O47">
        <f>IF(D47&gt;D48, 1.6, 0)</f>
        <v>0</v>
      </c>
      <c r="P47">
        <f t="shared" ref="P47" si="77">IF(E47&lt;E48, 1, 0)</f>
        <v>0</v>
      </c>
      <c r="Q47">
        <f>IF(F47&gt;F48, 0.8, 0)</f>
        <v>0</v>
      </c>
      <c r="R47">
        <f>IF(G47&gt;G48, 0.6, 0)</f>
        <v>0</v>
      </c>
      <c r="S47">
        <f>IF(H47&lt;H48, 1.6, 0)</f>
        <v>0</v>
      </c>
      <c r="T47">
        <f t="shared" ref="T47" si="78">IF(I47&gt;I48, 1, 0)</f>
        <v>0</v>
      </c>
      <c r="U47">
        <f>IF(J47&gt;J48, 0.8, 0)</f>
        <v>0</v>
      </c>
      <c r="V47">
        <f>IF(K47&lt;K48, 0.6, 0)</f>
        <v>0</v>
      </c>
      <c r="W47">
        <f t="shared" ref="W47" si="79">IF(L47&gt;L48, 1, 0)</f>
        <v>0</v>
      </c>
      <c r="X47">
        <f>IF(M47&gt;M48, 2, 0)</f>
        <v>0</v>
      </c>
      <c r="Y47" s="80">
        <f t="shared" ref="Y47:Y48" si="80">SUM(O47:X47)</f>
        <v>0</v>
      </c>
    </row>
    <row r="48" spans="1:25" x14ac:dyDescent="0.25">
      <c r="B48" s="6">
        <v>10</v>
      </c>
      <c r="C48" s="10"/>
      <c r="D48" s="8"/>
      <c r="E48" s="8"/>
      <c r="F48" s="8"/>
      <c r="G48" s="11"/>
      <c r="H48" s="8"/>
      <c r="I48" s="8"/>
      <c r="J48" s="8"/>
      <c r="K48" s="11"/>
      <c r="L48" s="8"/>
      <c r="M48" s="9"/>
      <c r="O48">
        <f>IF(D48&gt;D47, 1.6, 0)</f>
        <v>0</v>
      </c>
      <c r="P48">
        <f t="shared" ref="P48" si="81">IF(E48&lt;E47, 1, 0)</f>
        <v>0</v>
      </c>
      <c r="Q48">
        <f>IF(F48&gt;F47, 0.8, 0)</f>
        <v>0</v>
      </c>
      <c r="R48">
        <f>IF(G48&gt;G47, 0.6, 0)</f>
        <v>0</v>
      </c>
      <c r="S48">
        <f>IF(H48&lt;H47, 1.6, 0)</f>
        <v>0</v>
      </c>
      <c r="T48">
        <f t="shared" ref="T48" si="82">IF(I48&gt;I47, 1, 0)</f>
        <v>0</v>
      </c>
      <c r="U48">
        <f>IF(J48&gt;J47, 0.8, 0)</f>
        <v>0</v>
      </c>
      <c r="V48">
        <f>IF(K48&lt;K47, 0.6, 0)</f>
        <v>0</v>
      </c>
      <c r="W48">
        <f t="shared" ref="W48" si="83">IF(L48&gt;L47, 1, 0)</f>
        <v>0</v>
      </c>
      <c r="X48">
        <f>IF(M48&gt;M47, 2, 0)</f>
        <v>0</v>
      </c>
      <c r="Y48" s="1">
        <f t="shared" si="80"/>
        <v>0</v>
      </c>
    </row>
    <row r="49" spans="1:25" x14ac:dyDescent="0.25">
      <c r="A49" s="16"/>
      <c r="B49" s="10"/>
      <c r="C49" s="10"/>
      <c r="D49" s="8"/>
      <c r="E49" s="8"/>
      <c r="F49" s="8"/>
      <c r="G49" s="11"/>
      <c r="H49" s="8"/>
      <c r="I49" s="8"/>
      <c r="J49" s="8"/>
      <c r="K49" s="11"/>
      <c r="L49" s="8"/>
      <c r="M49" s="8"/>
      <c r="N49" s="16"/>
      <c r="Y49" s="1"/>
    </row>
    <row r="50" spans="1:25" x14ac:dyDescent="0.25">
      <c r="B50" s="6">
        <v>2</v>
      </c>
      <c r="C50" s="10"/>
      <c r="D50" s="8"/>
      <c r="E50" s="8"/>
      <c r="F50" s="8"/>
      <c r="G50" s="11"/>
      <c r="H50" s="8"/>
      <c r="I50" s="8"/>
      <c r="J50" s="8"/>
      <c r="K50" s="11"/>
      <c r="L50" s="8"/>
      <c r="M50" s="9"/>
      <c r="O50">
        <f>IF(D50&gt;D51, 1.6, 0)</f>
        <v>0</v>
      </c>
      <c r="P50">
        <f t="shared" ref="P50" si="84">IF(E50&lt;E51, 1, 0)</f>
        <v>0</v>
      </c>
      <c r="Q50">
        <f>IF(F50&gt;F51, 0.8, 0)</f>
        <v>0</v>
      </c>
      <c r="R50">
        <f>IF(G50&gt;G51, 0.6, 0)</f>
        <v>0</v>
      </c>
      <c r="S50">
        <f>IF(H50&lt;H51, 1.6, 0)</f>
        <v>0</v>
      </c>
      <c r="T50">
        <f t="shared" ref="T50" si="85">IF(I50&gt;I51, 1, 0)</f>
        <v>0</v>
      </c>
      <c r="U50">
        <f>IF(J50&gt;J51, 0.8, 0)</f>
        <v>0</v>
      </c>
      <c r="V50">
        <f>IF(K50&lt;K51, 0.6, 0)</f>
        <v>0</v>
      </c>
      <c r="W50">
        <f t="shared" ref="W50" si="86">IF(L50&gt;L51, 1, 0)</f>
        <v>0</v>
      </c>
      <c r="X50">
        <f>IF(M50&gt;M51, 2, 0)</f>
        <v>0</v>
      </c>
      <c r="Y50" s="80">
        <f t="shared" ref="Y50:Y51" si="87">SUM(O50:X50)</f>
        <v>0</v>
      </c>
    </row>
    <row r="51" spans="1:25" x14ac:dyDescent="0.25">
      <c r="B51" s="6">
        <v>15</v>
      </c>
      <c r="C51" s="10"/>
      <c r="D51" s="8"/>
      <c r="E51" s="8"/>
      <c r="F51" s="8"/>
      <c r="G51" s="11"/>
      <c r="H51" s="8"/>
      <c r="I51" s="8"/>
      <c r="J51" s="8"/>
      <c r="K51" s="11"/>
      <c r="L51" s="8"/>
      <c r="M51" s="9"/>
      <c r="O51">
        <f>IF(D51&gt;D50, 1.6, 0)</f>
        <v>0</v>
      </c>
      <c r="P51">
        <f t="shared" ref="P51" si="88">IF(E51&lt;E50, 1, 0)</f>
        <v>0</v>
      </c>
      <c r="Q51">
        <f>IF(F51&gt;F50, 0.8, 0)</f>
        <v>0</v>
      </c>
      <c r="R51">
        <f>IF(G51&gt;G50, 0.6, 0)</f>
        <v>0</v>
      </c>
      <c r="S51">
        <f>IF(H51&lt;H50, 1.6, 0)</f>
        <v>0</v>
      </c>
      <c r="T51">
        <f t="shared" ref="T51" si="89">IF(I51&gt;I50, 1, 0)</f>
        <v>0</v>
      </c>
      <c r="U51">
        <f>IF(J51&gt;J50, 0.8, 0)</f>
        <v>0</v>
      </c>
      <c r="V51">
        <f>IF(K51&lt;K50, 0.6, 0)</f>
        <v>0</v>
      </c>
      <c r="W51">
        <f t="shared" ref="W51" si="90">IF(L51&gt;L50, 1, 0)</f>
        <v>0</v>
      </c>
      <c r="X51">
        <f>IF(M51&gt;M50, 2, 0)</f>
        <v>0</v>
      </c>
      <c r="Y51" s="1">
        <f t="shared" si="87"/>
        <v>0</v>
      </c>
    </row>
    <row r="52" spans="1:25" x14ac:dyDescent="0.25">
      <c r="A52" s="16"/>
      <c r="B52" s="10"/>
      <c r="C52" s="10"/>
      <c r="D52" s="8"/>
      <c r="E52" s="8"/>
      <c r="F52" s="8"/>
      <c r="G52" s="11"/>
      <c r="H52" s="8"/>
      <c r="I52" s="8"/>
      <c r="J52" s="8"/>
      <c r="K52" s="11"/>
      <c r="L52" s="8"/>
      <c r="M52" s="8"/>
      <c r="N52" s="16"/>
      <c r="Y52" s="1"/>
    </row>
    <row r="53" spans="1:25" x14ac:dyDescent="0.25">
      <c r="A53" s="16"/>
      <c r="B53" s="7" t="s">
        <v>20</v>
      </c>
      <c r="C53" s="7"/>
      <c r="D53" s="15"/>
      <c r="E53" s="15"/>
      <c r="F53" s="15"/>
      <c r="G53" s="17"/>
      <c r="H53" s="15"/>
      <c r="I53" s="15"/>
      <c r="J53" s="15"/>
      <c r="K53" s="17"/>
      <c r="L53" s="15"/>
      <c r="M53" s="15"/>
      <c r="N53" s="16"/>
      <c r="Y53" s="1"/>
    </row>
    <row r="54" spans="1:25" x14ac:dyDescent="0.25">
      <c r="A54" s="16"/>
      <c r="B54" s="3" t="s">
        <v>17</v>
      </c>
      <c r="C54" s="4" t="s">
        <v>0</v>
      </c>
      <c r="D54" s="4" t="s">
        <v>2</v>
      </c>
      <c r="E54" s="4" t="s">
        <v>3</v>
      </c>
      <c r="F54" s="4" t="s">
        <v>4</v>
      </c>
      <c r="G54" s="4" t="s">
        <v>5</v>
      </c>
      <c r="H54" s="4" t="s">
        <v>13</v>
      </c>
      <c r="I54" s="4" t="s">
        <v>14</v>
      </c>
      <c r="J54" s="4" t="s">
        <v>7</v>
      </c>
      <c r="K54" s="4" t="s">
        <v>15</v>
      </c>
      <c r="L54" s="4" t="s">
        <v>11</v>
      </c>
      <c r="M54" s="5" t="s">
        <v>12</v>
      </c>
      <c r="N54" s="16"/>
      <c r="Y54" s="1"/>
    </row>
    <row r="55" spans="1:25" x14ac:dyDescent="0.25">
      <c r="B55" s="6">
        <v>1</v>
      </c>
      <c r="C55" s="10"/>
      <c r="D55" s="8"/>
      <c r="E55" s="8"/>
      <c r="F55" s="8"/>
      <c r="G55" s="11"/>
      <c r="H55" s="8"/>
      <c r="I55" s="8"/>
      <c r="J55" s="8"/>
      <c r="K55" s="11"/>
      <c r="L55" s="8"/>
      <c r="M55" s="9"/>
      <c r="O55">
        <f>IF(D55&gt;D56, 1.6, 0)</f>
        <v>0</v>
      </c>
      <c r="P55">
        <f>IF(E55&lt;E56, 1, 0)</f>
        <v>0</v>
      </c>
      <c r="Q55">
        <f>IF(F55&gt;F56, 0.8, 0)</f>
        <v>0</v>
      </c>
      <c r="R55">
        <f>IF(G55&gt;G56, 0.6, 0)</f>
        <v>0</v>
      </c>
      <c r="S55">
        <f>IF(H55&lt;H56, 1.6, 0)</f>
        <v>0</v>
      </c>
      <c r="T55">
        <f>IF(I55&gt;I56, 1, 0)</f>
        <v>0</v>
      </c>
      <c r="U55">
        <f>IF(J55&gt;J56, 0.8, 0)</f>
        <v>0</v>
      </c>
      <c r="V55">
        <f>IF(K55&lt;K56, 0.6, 0)</f>
        <v>0</v>
      </c>
      <c r="W55">
        <f>IF(L55&gt;L56, 1, 0)</f>
        <v>0</v>
      </c>
      <c r="X55">
        <f>IF(M55&gt;M56, 2, 0)</f>
        <v>0</v>
      </c>
      <c r="Y55" s="80">
        <f t="shared" ref="Y55:Y56" si="91">SUM(O55:X55)</f>
        <v>0</v>
      </c>
    </row>
    <row r="56" spans="1:25" x14ac:dyDescent="0.25">
      <c r="B56" s="6">
        <v>16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O56">
        <f>IF(D56&gt;D55, 1.6, 0)</f>
        <v>0</v>
      </c>
      <c r="P56">
        <f>IF(E56&lt;E55, 1, 0)</f>
        <v>0</v>
      </c>
      <c r="Q56">
        <f>IF(F56&gt;F55, 0.8, 0)</f>
        <v>0</v>
      </c>
      <c r="R56">
        <f>IF(G56&gt;G55, 0.6, 0)</f>
        <v>0</v>
      </c>
      <c r="S56">
        <f>IF(H56&lt;H55, 1.6, 0)</f>
        <v>0</v>
      </c>
      <c r="T56">
        <f>IF(I56&gt;I55, 1, 0)</f>
        <v>0</v>
      </c>
      <c r="U56">
        <f>IF(J56&gt;J55, 0.8, 0)</f>
        <v>0</v>
      </c>
      <c r="V56">
        <f>IF(K56&lt;K55, 0.6, 0)</f>
        <v>0</v>
      </c>
      <c r="W56">
        <f>IF(L56&gt;L55, 1, 0)</f>
        <v>0</v>
      </c>
      <c r="X56">
        <f>IF(M56&gt;M55, 2, 0)</f>
        <v>0</v>
      </c>
      <c r="Y56" s="1">
        <f t="shared" si="91"/>
        <v>0</v>
      </c>
    </row>
    <row r="57" spans="1:25" x14ac:dyDescent="0.25">
      <c r="A57" s="16"/>
      <c r="B57" s="10"/>
      <c r="C57" s="12"/>
      <c r="D57" s="13"/>
      <c r="E57" s="13"/>
      <c r="F57" s="13"/>
      <c r="G57" s="14"/>
      <c r="H57" s="13"/>
      <c r="I57" s="13"/>
      <c r="J57" s="13"/>
      <c r="K57" s="14"/>
      <c r="L57" s="13"/>
      <c r="M57" s="13"/>
      <c r="N57" s="16"/>
      <c r="Y57" s="1"/>
    </row>
    <row r="58" spans="1:25" x14ac:dyDescent="0.25">
      <c r="B58" s="6">
        <v>8</v>
      </c>
      <c r="C58" s="10"/>
      <c r="D58" s="8"/>
      <c r="E58" s="8"/>
      <c r="F58" s="8"/>
      <c r="G58" s="11"/>
      <c r="H58" s="8"/>
      <c r="I58" s="8"/>
      <c r="J58" s="8"/>
      <c r="K58" s="11"/>
      <c r="L58" s="8"/>
      <c r="M58" s="9"/>
      <c r="O58">
        <f>IF(D58&gt;D59, 1.6, 0)</f>
        <v>0</v>
      </c>
      <c r="P58">
        <f t="shared" ref="P58" si="92">IF(E58&lt;E59, 1, 0)</f>
        <v>0</v>
      </c>
      <c r="Q58">
        <f>IF(F58&gt;F59, 0.8, 0)</f>
        <v>0</v>
      </c>
      <c r="R58">
        <f>IF(G58&gt;G59, 0.6, 0)</f>
        <v>0</v>
      </c>
      <c r="S58">
        <f>IF(H58&lt;H59, 1.6, 0)</f>
        <v>0</v>
      </c>
      <c r="T58">
        <f t="shared" ref="T58" si="93">IF(I58&gt;I59, 1, 0)</f>
        <v>0</v>
      </c>
      <c r="U58">
        <f>IF(J58&gt;J59, 0.8, 0)</f>
        <v>0</v>
      </c>
      <c r="V58">
        <f>IF(K58&lt;K59, 0.6, 0)</f>
        <v>0</v>
      </c>
      <c r="W58">
        <f t="shared" ref="W58" si="94">IF(L58&gt;L59, 1, 0)</f>
        <v>0</v>
      </c>
      <c r="X58">
        <f>IF(M58&gt;M59, 2, 0)</f>
        <v>0</v>
      </c>
      <c r="Y58" s="80">
        <f t="shared" ref="Y58:Y59" si="95">SUM(O58:X58)</f>
        <v>0</v>
      </c>
    </row>
    <row r="59" spans="1:25" x14ac:dyDescent="0.25">
      <c r="B59" s="6">
        <v>9</v>
      </c>
      <c r="C59" s="10"/>
      <c r="D59" s="8"/>
      <c r="E59" s="8"/>
      <c r="F59" s="8"/>
      <c r="G59" s="11"/>
      <c r="H59" s="8"/>
      <c r="I59" s="8"/>
      <c r="J59" s="8"/>
      <c r="K59" s="11"/>
      <c r="L59" s="8"/>
      <c r="M59" s="9"/>
      <c r="O59">
        <f>IF(D59&gt;D58, 1.6, 0)</f>
        <v>0</v>
      </c>
      <c r="P59">
        <f t="shared" ref="P59" si="96">IF(E59&lt;E58, 1, 0)</f>
        <v>0</v>
      </c>
      <c r="Q59">
        <f>IF(F59&gt;F58, 0.8, 0)</f>
        <v>0</v>
      </c>
      <c r="R59">
        <f>IF(G59&gt;G58, 0.6, 0)</f>
        <v>0</v>
      </c>
      <c r="S59">
        <f>IF(H59&lt;H58, 1.6, 0)</f>
        <v>0</v>
      </c>
      <c r="T59">
        <f t="shared" ref="T59" si="97">IF(I59&gt;I58, 1, 0)</f>
        <v>0</v>
      </c>
      <c r="U59">
        <f>IF(J59&gt;J58, 0.8, 0)</f>
        <v>0</v>
      </c>
      <c r="V59">
        <f>IF(K59&lt;K58, 0.6, 0)</f>
        <v>0</v>
      </c>
      <c r="W59">
        <f t="shared" ref="W59" si="98">IF(L59&gt;L58, 1, 0)</f>
        <v>0</v>
      </c>
      <c r="X59">
        <v>2</v>
      </c>
      <c r="Y59" s="1">
        <f t="shared" si="95"/>
        <v>2</v>
      </c>
    </row>
    <row r="60" spans="1:25" x14ac:dyDescent="0.25">
      <c r="A60" s="16"/>
      <c r="B60" s="10"/>
      <c r="C60" s="10"/>
      <c r="D60" s="8"/>
      <c r="E60" s="8"/>
      <c r="F60" s="8"/>
      <c r="G60" s="11"/>
      <c r="H60" s="8"/>
      <c r="I60" s="8"/>
      <c r="J60" s="8"/>
      <c r="K60" s="11"/>
      <c r="L60" s="8"/>
      <c r="M60" s="8"/>
      <c r="N60" s="16"/>
      <c r="Y60" s="1"/>
    </row>
    <row r="61" spans="1:25" x14ac:dyDescent="0.25">
      <c r="B61" s="6">
        <v>5</v>
      </c>
      <c r="C61" s="10"/>
      <c r="D61" s="8"/>
      <c r="E61" s="8"/>
      <c r="F61" s="8"/>
      <c r="G61" s="11"/>
      <c r="H61" s="8"/>
      <c r="I61" s="8"/>
      <c r="J61" s="8"/>
      <c r="K61" s="11"/>
      <c r="L61" s="8"/>
      <c r="M61" s="9"/>
      <c r="O61">
        <f>IF(D61&gt;D62, 1.6, 0)</f>
        <v>0</v>
      </c>
      <c r="P61">
        <f t="shared" ref="P61" si="99">IF(E61&lt;E62, 1, 0)</f>
        <v>0</v>
      </c>
      <c r="Q61">
        <f>IF(F61&gt;F62, 0.8, 0)</f>
        <v>0</v>
      </c>
      <c r="R61">
        <f>IF(G61&gt;G62, 0.6, 0)</f>
        <v>0</v>
      </c>
      <c r="S61">
        <f>IF(H61&lt;H62, 1.6, 0)</f>
        <v>0</v>
      </c>
      <c r="T61">
        <f t="shared" ref="T61" si="100">IF(I61&gt;I62, 1, 0)</f>
        <v>0</v>
      </c>
      <c r="U61">
        <f>IF(J61&gt;J62, 0.8, 0)</f>
        <v>0</v>
      </c>
      <c r="V61">
        <f>IF(K61&lt;K62, 0.6, 0)</f>
        <v>0</v>
      </c>
      <c r="W61">
        <f t="shared" ref="W61" si="101">IF(L61&gt;L62, 1, 0)</f>
        <v>0</v>
      </c>
      <c r="X61">
        <f>IF(M61&gt;M62, 2, 0)</f>
        <v>0</v>
      </c>
      <c r="Y61" s="80">
        <f t="shared" ref="Y61:Y62" si="102">SUM(O61:X61)</f>
        <v>0</v>
      </c>
    </row>
    <row r="62" spans="1:25" x14ac:dyDescent="0.25">
      <c r="B62" s="6">
        <v>12</v>
      </c>
      <c r="C62" s="10"/>
      <c r="D62" s="8"/>
      <c r="E62" s="8"/>
      <c r="F62" s="8"/>
      <c r="G62" s="11"/>
      <c r="H62" s="8"/>
      <c r="I62" s="8"/>
      <c r="J62" s="8"/>
      <c r="K62" s="11"/>
      <c r="L62" s="8"/>
      <c r="M62" s="9"/>
      <c r="O62">
        <f>IF(D62&gt;D61, 1.6, 0)</f>
        <v>0</v>
      </c>
      <c r="P62">
        <f t="shared" ref="P62" si="103">IF(E62&lt;E61, 1, 0)</f>
        <v>0</v>
      </c>
      <c r="Q62">
        <f>IF(F62&gt;F61, 0.8, 0)</f>
        <v>0</v>
      </c>
      <c r="R62">
        <f>IF(G62&gt;G61, 0.6, 0)</f>
        <v>0</v>
      </c>
      <c r="S62">
        <f>IF(H62&lt;H61, 1.6, 0)</f>
        <v>0</v>
      </c>
      <c r="T62">
        <f t="shared" ref="T62" si="104">IF(I62&gt;I61, 1, 0)</f>
        <v>0</v>
      </c>
      <c r="U62">
        <f>IF(J62&gt;J61, 0.8, 0)</f>
        <v>0</v>
      </c>
      <c r="V62">
        <f>IF(K62&lt;K61, 0.6, 0)</f>
        <v>0</v>
      </c>
      <c r="W62">
        <f t="shared" ref="W62" si="105">IF(L62&gt;L61, 1, 0)</f>
        <v>0</v>
      </c>
      <c r="X62">
        <f>IF(M62&gt;M61, 2, 0)</f>
        <v>0</v>
      </c>
      <c r="Y62" s="1">
        <f t="shared" si="102"/>
        <v>0</v>
      </c>
    </row>
    <row r="63" spans="1:25" x14ac:dyDescent="0.25">
      <c r="A63" s="16"/>
      <c r="B63" s="10"/>
      <c r="C63" s="10"/>
      <c r="D63" s="8"/>
      <c r="E63" s="8"/>
      <c r="F63" s="8"/>
      <c r="G63" s="11"/>
      <c r="H63" s="8"/>
      <c r="I63" s="8"/>
      <c r="J63" s="8"/>
      <c r="K63" s="11"/>
      <c r="L63" s="8"/>
      <c r="M63" s="8"/>
      <c r="N63" s="16"/>
      <c r="Y63" s="1"/>
    </row>
    <row r="64" spans="1:25" x14ac:dyDescent="0.25">
      <c r="B64" s="6">
        <v>4</v>
      </c>
      <c r="C64" s="10"/>
      <c r="D64" s="8"/>
      <c r="E64" s="8"/>
      <c r="F64" s="8"/>
      <c r="G64" s="11"/>
      <c r="H64" s="8"/>
      <c r="I64" s="8"/>
      <c r="J64" s="8"/>
      <c r="K64" s="11"/>
      <c r="L64" s="8"/>
      <c r="M64" s="9"/>
      <c r="O64">
        <f>IF(D64&gt;D65, 1.6, 0)</f>
        <v>0</v>
      </c>
      <c r="P64">
        <f t="shared" ref="P64" si="106">IF(E64&lt;E65, 1, 0)</f>
        <v>0</v>
      </c>
      <c r="Q64">
        <f>IF(F64&gt;F65, 0.8, 0)</f>
        <v>0</v>
      </c>
      <c r="R64">
        <f>IF(G64&gt;G65, 0.6, 0)</f>
        <v>0</v>
      </c>
      <c r="S64">
        <f>IF(H64&lt;H65, 1.6, 0)</f>
        <v>0</v>
      </c>
      <c r="T64">
        <f t="shared" ref="T64" si="107">IF(I64&gt;I65, 1, 0)</f>
        <v>0</v>
      </c>
      <c r="U64">
        <f>IF(J64&gt;J65, 0.8, 0)</f>
        <v>0</v>
      </c>
      <c r="V64">
        <f>IF(K64&lt;K65, 0.6, 0)</f>
        <v>0</v>
      </c>
      <c r="W64">
        <f t="shared" ref="W64" si="108">IF(L64&gt;L65, 1, 0)</f>
        <v>0</v>
      </c>
      <c r="X64">
        <f>IF(M64&gt;M65, 2, 0)</f>
        <v>0</v>
      </c>
      <c r="Y64" s="80">
        <f t="shared" ref="Y64:Y65" si="109">SUM(O64:X64)</f>
        <v>0</v>
      </c>
    </row>
    <row r="65" spans="1:25" x14ac:dyDescent="0.25">
      <c r="B65" s="6">
        <v>13</v>
      </c>
      <c r="C65" s="10"/>
      <c r="D65" s="8"/>
      <c r="E65" s="8"/>
      <c r="F65" s="8"/>
      <c r="G65" s="11"/>
      <c r="H65" s="8"/>
      <c r="I65" s="8"/>
      <c r="J65" s="8"/>
      <c r="K65" s="11"/>
      <c r="L65" s="8"/>
      <c r="M65" s="9"/>
      <c r="O65">
        <f>IF(D65&gt;D64, 1.6, 0)</f>
        <v>0</v>
      </c>
      <c r="P65">
        <f t="shared" ref="P65" si="110">IF(E65&lt;E64, 1, 0)</f>
        <v>0</v>
      </c>
      <c r="Q65">
        <f>IF(F65&gt;F64, 0.8, 0)</f>
        <v>0</v>
      </c>
      <c r="R65">
        <f>IF(G65&gt;G64, 0.6, 0)</f>
        <v>0</v>
      </c>
      <c r="S65">
        <f>IF(H65&lt;H64, 1.6, 0)</f>
        <v>0</v>
      </c>
      <c r="T65">
        <f t="shared" ref="T65" si="111">IF(I65&gt;I64, 1, 0)</f>
        <v>0</v>
      </c>
      <c r="U65">
        <f>IF(J65&gt;J64, 0.8, 0)</f>
        <v>0</v>
      </c>
      <c r="V65">
        <f>IF(K65&lt;K64, 0.6, 0)</f>
        <v>0</v>
      </c>
      <c r="W65">
        <f t="shared" ref="W65" si="112">IF(L65&gt;L64, 1, 0)</f>
        <v>0</v>
      </c>
      <c r="X65">
        <f>IF(M65&gt;M64, 2, 0)</f>
        <v>0</v>
      </c>
      <c r="Y65" s="1">
        <f t="shared" si="109"/>
        <v>0</v>
      </c>
    </row>
    <row r="66" spans="1:25" x14ac:dyDescent="0.25">
      <c r="A66" s="16"/>
      <c r="B66" s="10"/>
      <c r="C66" s="10"/>
      <c r="D66" s="8"/>
      <c r="E66" s="8"/>
      <c r="F66" s="8"/>
      <c r="G66" s="11"/>
      <c r="H66" s="8"/>
      <c r="I66" s="8"/>
      <c r="J66" s="8"/>
      <c r="K66" s="11"/>
      <c r="L66" s="8"/>
      <c r="M66" s="8"/>
      <c r="N66" s="16"/>
      <c r="Y66" s="1"/>
    </row>
    <row r="67" spans="1:25" x14ac:dyDescent="0.25">
      <c r="B67" s="6">
        <v>6</v>
      </c>
      <c r="C67" s="10"/>
      <c r="D67" s="8"/>
      <c r="E67" s="8"/>
      <c r="F67" s="8"/>
      <c r="G67" s="11"/>
      <c r="H67" s="8"/>
      <c r="I67" s="8"/>
      <c r="J67" s="8"/>
      <c r="K67" s="11"/>
      <c r="L67" s="8"/>
      <c r="M67" s="9"/>
      <c r="O67">
        <f>IF(D67&gt;D68, 1.6, 0)</f>
        <v>0</v>
      </c>
      <c r="P67">
        <f>IF(E67&lt;E68, 1, 0)</f>
        <v>0</v>
      </c>
      <c r="Q67">
        <f>IF(F67&gt;F68, 0.8, 0)</f>
        <v>0</v>
      </c>
      <c r="R67">
        <f>IF(G67&gt;G68, 0.6, 0)</f>
        <v>0</v>
      </c>
      <c r="S67">
        <f>IF(H67&lt;H68, 1.6, 0)</f>
        <v>0</v>
      </c>
      <c r="T67">
        <f>IF(I67&gt;I68, 1, 0)</f>
        <v>0</v>
      </c>
      <c r="U67">
        <f>IF(J67&gt;J68, 0.8, 0)</f>
        <v>0</v>
      </c>
      <c r="V67">
        <f>IF(K67&lt;K68, 0.6, 0)</f>
        <v>0</v>
      </c>
      <c r="W67">
        <f>IF(L67&gt;L68, 1, 0)</f>
        <v>0</v>
      </c>
      <c r="X67" s="1">
        <f>IF(M67&gt;M68, 2, 0)</f>
        <v>0</v>
      </c>
      <c r="Y67" s="1">
        <f t="shared" ref="Y67:Y68" si="113">SUM(O67:X67)</f>
        <v>0</v>
      </c>
    </row>
    <row r="68" spans="1:25" x14ac:dyDescent="0.25">
      <c r="B68" s="6">
        <v>11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O68">
        <f>IF(D68&gt;D67, 1.6, 0)</f>
        <v>0</v>
      </c>
      <c r="P68">
        <f>IF(E68&lt;E67, 1, 0)</f>
        <v>0</v>
      </c>
      <c r="Q68">
        <f>IF(F68&gt;F67, 0.8, 0)</f>
        <v>0</v>
      </c>
      <c r="R68">
        <f>IF(G68&gt;G67, 0.6, 0)</f>
        <v>0</v>
      </c>
      <c r="S68">
        <f>IF(H68&lt;H67, 1.6, 0)</f>
        <v>0</v>
      </c>
      <c r="T68">
        <f>IF(I68&gt;I67, 1, 0)</f>
        <v>0</v>
      </c>
      <c r="U68">
        <f>IF(J68&gt;J67, 0.8, 0)</f>
        <v>0</v>
      </c>
      <c r="V68">
        <f>IF(K68&lt;K67, 0.6, 0)</f>
        <v>0</v>
      </c>
      <c r="W68">
        <f>IF(L68&gt;L67, 1, 0)</f>
        <v>0</v>
      </c>
      <c r="X68" s="1">
        <f>IF(M68&gt;M67, 2, 0)</f>
        <v>0</v>
      </c>
      <c r="Y68" s="79">
        <f t="shared" si="113"/>
        <v>0</v>
      </c>
    </row>
    <row r="69" spans="1:25" x14ac:dyDescent="0.25">
      <c r="A69" s="16"/>
      <c r="B69" s="10"/>
      <c r="C69" s="10"/>
      <c r="D69" s="8"/>
      <c r="E69" s="8"/>
      <c r="F69" s="8"/>
      <c r="G69" s="11"/>
      <c r="H69" s="8"/>
      <c r="I69" s="8"/>
      <c r="J69" s="8"/>
      <c r="K69" s="11"/>
      <c r="L69" s="8"/>
      <c r="M69" s="8"/>
      <c r="N69" s="16"/>
      <c r="Y69" s="1"/>
    </row>
    <row r="70" spans="1:25" x14ac:dyDescent="0.25">
      <c r="B70" s="6">
        <v>3</v>
      </c>
      <c r="C70" s="10"/>
      <c r="D70" s="8"/>
      <c r="E70" s="8"/>
      <c r="F70" s="8"/>
      <c r="G70" s="11"/>
      <c r="H70" s="8"/>
      <c r="I70" s="8"/>
      <c r="J70" s="8"/>
      <c r="K70" s="11"/>
      <c r="L70" s="8"/>
      <c r="M70" s="9"/>
      <c r="O70">
        <f>IF(D70&gt;D71, 1.6, 0)</f>
        <v>0</v>
      </c>
      <c r="P70">
        <f t="shared" ref="P70" si="114">IF(E70&lt;E71, 1, 0)</f>
        <v>0</v>
      </c>
      <c r="Q70">
        <f>IF(F70&gt;F71, 0.8, 0)</f>
        <v>0</v>
      </c>
      <c r="R70">
        <f>IF(G70&gt;G71, 0.6, 0)</f>
        <v>0</v>
      </c>
      <c r="S70">
        <f>IF(H70&lt;H71, 1.6, 0)</f>
        <v>0</v>
      </c>
      <c r="T70">
        <f t="shared" ref="T70" si="115">IF(I70&gt;I71, 1, 0)</f>
        <v>0</v>
      </c>
      <c r="U70">
        <f>IF(J70&gt;J71, 0.8, 0)</f>
        <v>0</v>
      </c>
      <c r="V70">
        <f>IF(K70&lt;K71, 0.6, 0)</f>
        <v>0</v>
      </c>
      <c r="W70">
        <f t="shared" ref="W70" si="116">IF(L70&gt;L71, 1, 0)</f>
        <v>0</v>
      </c>
      <c r="X70">
        <f>IF(M70&gt;M71, 2, 0)</f>
        <v>0</v>
      </c>
      <c r="Y70" s="80">
        <f t="shared" ref="Y70:Y71" si="117">SUM(O70:X70)</f>
        <v>0</v>
      </c>
    </row>
    <row r="71" spans="1:25" x14ac:dyDescent="0.25">
      <c r="B71" s="6">
        <v>14</v>
      </c>
      <c r="C71" s="10"/>
      <c r="D71" s="8"/>
      <c r="E71" s="8"/>
      <c r="F71" s="8"/>
      <c r="G71" s="11"/>
      <c r="H71" s="8"/>
      <c r="I71" s="8"/>
      <c r="J71" s="8"/>
      <c r="K71" s="11"/>
      <c r="L71" s="8"/>
      <c r="M71" s="9"/>
      <c r="O71">
        <f>IF(D71&gt;D70, 1.6, 0)</f>
        <v>0</v>
      </c>
      <c r="P71">
        <f t="shared" ref="P71" si="118">IF(E71&lt;E70, 1, 0)</f>
        <v>0</v>
      </c>
      <c r="Q71">
        <f>IF(F71&gt;F70, 0.8, 0)</f>
        <v>0</v>
      </c>
      <c r="R71">
        <f>IF(G71&gt;G70, 0.6, 0)</f>
        <v>0</v>
      </c>
      <c r="S71">
        <f>IF(H71&lt;H70, 1.6, 0)</f>
        <v>0</v>
      </c>
      <c r="T71">
        <f t="shared" ref="T71" si="119">IF(I71&gt;I70, 1, 0)</f>
        <v>0</v>
      </c>
      <c r="U71">
        <f>IF(J71&gt;J70, 0.8, 0)</f>
        <v>0</v>
      </c>
      <c r="V71">
        <f>IF(K71&lt;K70, 0.6, 0)</f>
        <v>0</v>
      </c>
      <c r="W71">
        <f t="shared" ref="W71" si="120">IF(L71&gt;L70, 1, 0)</f>
        <v>0</v>
      </c>
      <c r="X71">
        <f>IF(M71&gt;M70, 2, 0)</f>
        <v>0</v>
      </c>
      <c r="Y71" s="1">
        <f t="shared" si="117"/>
        <v>0</v>
      </c>
    </row>
    <row r="72" spans="1:25" x14ac:dyDescent="0.25">
      <c r="A72" s="16"/>
      <c r="B72" s="10"/>
      <c r="C72" s="10"/>
      <c r="D72" s="8"/>
      <c r="E72" s="8"/>
      <c r="F72" s="8"/>
      <c r="G72" s="11"/>
      <c r="H72" s="8"/>
      <c r="I72" s="8"/>
      <c r="J72" s="8"/>
      <c r="K72" s="11"/>
      <c r="L72" s="8"/>
      <c r="M72" s="8"/>
      <c r="N72" s="16"/>
      <c r="Y72" s="1"/>
    </row>
    <row r="73" spans="1:25" x14ac:dyDescent="0.25">
      <c r="B73" s="6">
        <v>7</v>
      </c>
      <c r="C73" s="10"/>
      <c r="D73" s="8"/>
      <c r="E73" s="8"/>
      <c r="F73" s="8"/>
      <c r="G73" s="11"/>
      <c r="H73" s="8"/>
      <c r="I73" s="8"/>
      <c r="J73" s="8"/>
      <c r="K73" s="11"/>
      <c r="L73" s="8"/>
      <c r="M73" s="9"/>
      <c r="O73">
        <f>IF(D73&gt;D74, 1.6, 0)</f>
        <v>0</v>
      </c>
      <c r="P73">
        <f t="shared" ref="P73" si="121">IF(E73&lt;E74, 1, 0)</f>
        <v>0</v>
      </c>
      <c r="Q73">
        <f>IF(F73&gt;F74, 0.8, 0)</f>
        <v>0</v>
      </c>
      <c r="R73">
        <f>IF(G73&gt;G74, 0.6, 0)</f>
        <v>0</v>
      </c>
      <c r="S73">
        <f>IF(H73&lt;H74, 1.6, 0)</f>
        <v>0</v>
      </c>
      <c r="T73">
        <f t="shared" ref="T73" si="122">IF(I73&gt;I74, 1, 0)</f>
        <v>0</v>
      </c>
      <c r="U73">
        <f>IF(J73&gt;J74, 0.8, 0)</f>
        <v>0</v>
      </c>
      <c r="V73">
        <f>IF(K73&lt;K74, 0.6, 0)</f>
        <v>0</v>
      </c>
      <c r="W73">
        <f t="shared" ref="W73" si="123">IF(L73&gt;L74, 1, 0)</f>
        <v>0</v>
      </c>
      <c r="X73">
        <f>IF(M73&gt;M74, 2, 0)</f>
        <v>0</v>
      </c>
      <c r="Y73" s="79">
        <f t="shared" ref="Y73:Y74" si="124">SUM(O73:X73)</f>
        <v>0</v>
      </c>
    </row>
    <row r="74" spans="1:25" x14ac:dyDescent="0.25">
      <c r="B74" s="6">
        <v>10</v>
      </c>
      <c r="C74" s="10"/>
      <c r="D74" s="8"/>
      <c r="E74" s="8"/>
      <c r="F74" s="8"/>
      <c r="G74" s="11"/>
      <c r="H74" s="8"/>
      <c r="I74" s="8"/>
      <c r="J74" s="8"/>
      <c r="K74" s="11"/>
      <c r="L74" s="8"/>
      <c r="M74" s="9"/>
      <c r="O74">
        <f>IF(D74&gt;D73, 1.6, 0)</f>
        <v>0</v>
      </c>
      <c r="P74">
        <f t="shared" ref="P74" si="125">IF(E74&lt;E73, 1, 0)</f>
        <v>0</v>
      </c>
      <c r="Q74">
        <f>IF(F74&gt;F73, 0.8, 0)</f>
        <v>0</v>
      </c>
      <c r="R74">
        <f>IF(G74&gt;G73, 0.6, 0)</f>
        <v>0</v>
      </c>
      <c r="S74">
        <f>IF(H74&lt;H73, 1.6, 0)</f>
        <v>0</v>
      </c>
      <c r="T74">
        <f t="shared" ref="T74" si="126">IF(I74&gt;I73, 1, 0)</f>
        <v>0</v>
      </c>
      <c r="U74">
        <f>IF(J74&gt;J73, 0.8, 0)</f>
        <v>0</v>
      </c>
      <c r="V74">
        <f>IF(K74&lt;K73, 0.6, 0)</f>
        <v>0</v>
      </c>
      <c r="W74">
        <f t="shared" ref="W74" si="127">IF(L74&gt;L73, 1, 0)</f>
        <v>0</v>
      </c>
      <c r="X74">
        <f>IF(M74&gt;M73, 2, 0)</f>
        <v>0</v>
      </c>
      <c r="Y74" s="1">
        <f t="shared" si="124"/>
        <v>0</v>
      </c>
    </row>
    <row r="75" spans="1:25" x14ac:dyDescent="0.25">
      <c r="A75" s="16"/>
      <c r="B75" s="10"/>
      <c r="C75" s="10"/>
      <c r="D75" s="8"/>
      <c r="E75" s="8"/>
      <c r="F75" s="8"/>
      <c r="G75" s="11"/>
      <c r="H75" s="8"/>
      <c r="I75" s="8"/>
      <c r="J75" s="8"/>
      <c r="K75" s="11"/>
      <c r="L75" s="8"/>
      <c r="M75" s="8"/>
      <c r="N75" s="16"/>
      <c r="Y75" s="1"/>
    </row>
    <row r="76" spans="1:25" x14ac:dyDescent="0.25">
      <c r="B76" s="6">
        <v>2</v>
      </c>
      <c r="C76" s="10"/>
      <c r="D76" s="8"/>
      <c r="E76" s="8"/>
      <c r="F76" s="8"/>
      <c r="G76" s="11"/>
      <c r="H76" s="8"/>
      <c r="I76" s="8"/>
      <c r="J76" s="8"/>
      <c r="K76" s="11"/>
      <c r="L76" s="8"/>
      <c r="M76" s="9"/>
      <c r="O76">
        <f>IF(D76&gt;D77, 1.6, 0)</f>
        <v>0</v>
      </c>
      <c r="P76">
        <f t="shared" ref="P76" si="128">IF(E76&lt;E77, 1, 0)</f>
        <v>0</v>
      </c>
      <c r="Q76">
        <f>IF(F76&gt;F77, 0.8, 0)</f>
        <v>0</v>
      </c>
      <c r="R76">
        <f>IF(G76&gt;G77, 0.6, 0)</f>
        <v>0</v>
      </c>
      <c r="S76">
        <f>IF(H76&lt;H77, 1.6, 0)</f>
        <v>0</v>
      </c>
      <c r="T76">
        <f t="shared" ref="T76" si="129">IF(I76&gt;I77, 1, 0)</f>
        <v>0</v>
      </c>
      <c r="U76">
        <f>IF(J76&gt;J77, 0.8, 0)</f>
        <v>0</v>
      </c>
      <c r="V76">
        <f>IF(K76&lt;K77, 0.6, 0)</f>
        <v>0</v>
      </c>
      <c r="W76">
        <f t="shared" ref="W76" si="130">IF(L76&gt;L77, 1, 0)</f>
        <v>0</v>
      </c>
      <c r="X76">
        <f>IF(M76&gt;M77, 2, 0)</f>
        <v>0</v>
      </c>
      <c r="Y76" s="80">
        <f t="shared" ref="Y76:Y77" si="131">SUM(O76:X76)</f>
        <v>0</v>
      </c>
    </row>
    <row r="77" spans="1:25" x14ac:dyDescent="0.25">
      <c r="B77" s="6">
        <v>15</v>
      </c>
      <c r="C77" s="10"/>
      <c r="D77" s="8"/>
      <c r="E77" s="8"/>
      <c r="F77" s="8"/>
      <c r="G77" s="11"/>
      <c r="H77" s="8"/>
      <c r="I77" s="8"/>
      <c r="J77" s="8"/>
      <c r="K77" s="11"/>
      <c r="L77" s="8"/>
      <c r="M77" s="9"/>
      <c r="O77">
        <f>IF(D77&gt;D76, 1.6, 0)</f>
        <v>0</v>
      </c>
      <c r="P77">
        <f t="shared" ref="P77" si="132">IF(E77&lt;E76, 1, 0)</f>
        <v>0</v>
      </c>
      <c r="Q77">
        <f>IF(F77&gt;F76, 0.8, 0)</f>
        <v>0</v>
      </c>
      <c r="R77">
        <f>IF(G77&gt;G76, 0.6, 0)</f>
        <v>0</v>
      </c>
      <c r="S77">
        <f>IF(H77&lt;H76, 1.6, 0)</f>
        <v>0</v>
      </c>
      <c r="T77">
        <f t="shared" ref="T77" si="133">IF(I77&gt;I76, 1, 0)</f>
        <v>0</v>
      </c>
      <c r="U77">
        <f>IF(J77&gt;J76, 0.8, 0)</f>
        <v>0</v>
      </c>
      <c r="V77">
        <f>IF(K77&lt;K76, 0.6, 0)</f>
        <v>0</v>
      </c>
      <c r="W77">
        <f t="shared" ref="W77" si="134">IF(L77&gt;L76, 1, 0)</f>
        <v>0</v>
      </c>
      <c r="X77">
        <f>IF(M77&gt;M76, 2, 0)</f>
        <v>0</v>
      </c>
      <c r="Y77" s="1">
        <f t="shared" si="131"/>
        <v>0</v>
      </c>
    </row>
    <row r="78" spans="1:25" x14ac:dyDescent="0.25">
      <c r="A78" s="16"/>
      <c r="B78" s="10"/>
      <c r="C78" s="10"/>
      <c r="D78" s="8"/>
      <c r="E78" s="8"/>
      <c r="F78" s="8"/>
      <c r="G78" s="11"/>
      <c r="H78" s="8"/>
      <c r="I78" s="8"/>
      <c r="J78" s="8"/>
      <c r="K78" s="11"/>
      <c r="L78" s="8"/>
      <c r="M78" s="8"/>
      <c r="N78" s="16"/>
      <c r="Y78" s="1"/>
    </row>
    <row r="79" spans="1:25" x14ac:dyDescent="0.25">
      <c r="A79" s="16"/>
      <c r="B79" s="7" t="s">
        <v>19</v>
      </c>
      <c r="C79" s="7"/>
      <c r="D79" s="15"/>
      <c r="E79" s="15"/>
      <c r="F79" s="15"/>
      <c r="G79" s="17"/>
      <c r="H79" s="15"/>
      <c r="I79" s="15"/>
      <c r="J79" s="15"/>
      <c r="K79" s="17"/>
      <c r="L79" s="15"/>
      <c r="M79" s="15"/>
      <c r="N79" s="16"/>
      <c r="Y79" s="1"/>
    </row>
    <row r="80" spans="1:25" x14ac:dyDescent="0.25">
      <c r="A80" s="16"/>
      <c r="B80" s="46" t="s">
        <v>17</v>
      </c>
      <c r="C80" s="47" t="s">
        <v>0</v>
      </c>
      <c r="D80" s="47" t="s">
        <v>2</v>
      </c>
      <c r="E80" s="47" t="s">
        <v>3</v>
      </c>
      <c r="F80" s="47" t="s">
        <v>4</v>
      </c>
      <c r="G80" s="47" t="s">
        <v>5</v>
      </c>
      <c r="H80" s="47" t="s">
        <v>13</v>
      </c>
      <c r="I80" s="47" t="s">
        <v>14</v>
      </c>
      <c r="J80" s="47" t="s">
        <v>7</v>
      </c>
      <c r="K80" s="47" t="s">
        <v>15</v>
      </c>
      <c r="L80" s="47" t="s">
        <v>11</v>
      </c>
      <c r="M80" s="48" t="s">
        <v>12</v>
      </c>
      <c r="N80" s="16"/>
      <c r="Y80" s="1"/>
    </row>
    <row r="81" spans="1:25" x14ac:dyDescent="0.25">
      <c r="B81" s="49">
        <v>1</v>
      </c>
      <c r="C81" s="10"/>
      <c r="D81" s="8"/>
      <c r="E81" s="8"/>
      <c r="F81" s="8"/>
      <c r="G81" s="11"/>
      <c r="H81" s="8"/>
      <c r="I81" s="8"/>
      <c r="J81" s="8"/>
      <c r="K81" s="11"/>
      <c r="L81" s="8"/>
      <c r="M81" s="9"/>
      <c r="N81" s="18"/>
      <c r="O81">
        <f>IF(D81&gt;D82, 1.6, 0)</f>
        <v>0</v>
      </c>
      <c r="P81">
        <f t="shared" ref="P81" si="135">IF(E81&lt;E82, 1, 0)</f>
        <v>0</v>
      </c>
      <c r="Q81">
        <f>IF(F81&gt;F82, 0.8, 0)</f>
        <v>0</v>
      </c>
      <c r="R81">
        <f>IF(G81&gt;G82, 0.6, 0)</f>
        <v>0</v>
      </c>
      <c r="S81">
        <f>IF(H81&lt;H82, 1.6, 0)</f>
        <v>0</v>
      </c>
      <c r="T81">
        <f t="shared" ref="T81" si="136">IF(I81&gt;I82, 1, 0)</f>
        <v>0</v>
      </c>
      <c r="U81">
        <f>IF(J81&gt;J82, 0.8, 0)</f>
        <v>0</v>
      </c>
      <c r="V81">
        <f>IF(K81&lt;K82, 0.6, 0)</f>
        <v>0</v>
      </c>
      <c r="W81">
        <f t="shared" ref="W81" si="137">IF(L81&gt;L82, 1, 0)</f>
        <v>0</v>
      </c>
      <c r="X81">
        <f>IF(M81&gt;M82, 2, 0)</f>
        <v>0</v>
      </c>
      <c r="Y81" s="80">
        <f t="shared" ref="Y81:Y82" si="138">SUM(O81:X81)</f>
        <v>0</v>
      </c>
    </row>
    <row r="82" spans="1:25" x14ac:dyDescent="0.25">
      <c r="B82" s="53">
        <v>16</v>
      </c>
      <c r="C82" s="10"/>
      <c r="D82" s="8"/>
      <c r="E82" s="8"/>
      <c r="F82" s="8"/>
      <c r="G82" s="11"/>
      <c r="H82" s="8"/>
      <c r="I82" s="8"/>
      <c r="J82" s="8"/>
      <c r="K82" s="11"/>
      <c r="L82" s="8"/>
      <c r="M82" s="9"/>
      <c r="N82" s="18"/>
      <c r="O82">
        <f>IF(D82&gt;D81, 1.6, 0)</f>
        <v>0</v>
      </c>
      <c r="P82">
        <f t="shared" ref="P82" si="139">IF(E82&lt;E81, 1, 0)</f>
        <v>0</v>
      </c>
      <c r="Q82">
        <f>IF(F82&gt;F81, 0.8, 0)</f>
        <v>0</v>
      </c>
      <c r="R82">
        <f>IF(G82&gt;G81, 0.6, 0)</f>
        <v>0</v>
      </c>
      <c r="S82">
        <f>IF(H82&lt;H81, 1.6, 0)</f>
        <v>0</v>
      </c>
      <c r="T82">
        <f t="shared" ref="T82" si="140">IF(I82&gt;I81, 1, 0)</f>
        <v>0</v>
      </c>
      <c r="U82">
        <f>IF(J82&gt;J81, 0.8, 0)</f>
        <v>0</v>
      </c>
      <c r="V82">
        <f>IF(K82&lt;K81, 0.6, 0)</f>
        <v>0</v>
      </c>
      <c r="W82">
        <f t="shared" ref="W82" si="141">IF(L82&gt;L81, 1, 0)</f>
        <v>0</v>
      </c>
      <c r="X82">
        <f t="shared" ref="X82" si="142">IF(M82&gt;M81, 1, 0)</f>
        <v>0</v>
      </c>
      <c r="Y82" s="1">
        <f t="shared" si="138"/>
        <v>0</v>
      </c>
    </row>
    <row r="83" spans="1:25" x14ac:dyDescent="0.25">
      <c r="A83" s="16"/>
      <c r="B83" s="7"/>
      <c r="C83" s="64"/>
      <c r="D83" s="63"/>
      <c r="E83" s="63"/>
      <c r="F83" s="63"/>
      <c r="G83" s="65"/>
      <c r="H83" s="63"/>
      <c r="I83" s="63"/>
      <c r="J83" s="63"/>
      <c r="K83" s="65"/>
      <c r="L83" s="63"/>
      <c r="M83" s="63"/>
      <c r="N83" s="16"/>
      <c r="Y83" s="1"/>
    </row>
    <row r="84" spans="1:25" x14ac:dyDescent="0.25">
      <c r="B84" s="6">
        <v>8</v>
      </c>
      <c r="C84" s="10"/>
      <c r="D84" s="8"/>
      <c r="E84" s="8"/>
      <c r="F84" s="8"/>
      <c r="G84" s="11"/>
      <c r="H84" s="8"/>
      <c r="I84" s="8"/>
      <c r="J84" s="8"/>
      <c r="K84" s="11"/>
      <c r="L84" s="8"/>
      <c r="M84" s="9"/>
      <c r="O84">
        <f>IF(D84&gt;D85, 1.6, 0)</f>
        <v>0</v>
      </c>
      <c r="P84">
        <f t="shared" ref="P84" si="143">IF(E84&lt;E85, 1, 0)</f>
        <v>0</v>
      </c>
      <c r="Q84">
        <f>IF(F84&gt;F85, 0.8, 0)</f>
        <v>0</v>
      </c>
      <c r="R84">
        <f>IF(G84&gt;G85, 0.6, 0)</f>
        <v>0</v>
      </c>
      <c r="S84">
        <f>IF(H84&lt;H85, 1.6, 0)</f>
        <v>0</v>
      </c>
      <c r="T84">
        <f t="shared" ref="T84" si="144">IF(I84&gt;I85, 1, 0)</f>
        <v>0</v>
      </c>
      <c r="U84">
        <f>IF(J84&gt;J85, 0.8, 0)</f>
        <v>0</v>
      </c>
      <c r="V84">
        <f>IF(K84&lt;K85, 0.6, 0)</f>
        <v>0</v>
      </c>
      <c r="W84">
        <f t="shared" ref="W84" si="145">IF(L84&gt;L85, 1, 0)</f>
        <v>0</v>
      </c>
      <c r="X84">
        <f>IF(M84&gt;M85, 2, 0)</f>
        <v>0</v>
      </c>
      <c r="Y84" s="80">
        <f t="shared" ref="Y84:Y85" si="146">SUM(O84:X84)</f>
        <v>0</v>
      </c>
    </row>
    <row r="85" spans="1:25" x14ac:dyDescent="0.25">
      <c r="B85" s="6">
        <v>9</v>
      </c>
      <c r="C85" s="10"/>
      <c r="D85" s="8"/>
      <c r="E85" s="8"/>
      <c r="F85" s="8"/>
      <c r="G85" s="11"/>
      <c r="H85" s="8"/>
      <c r="I85" s="8"/>
      <c r="J85" s="8"/>
      <c r="K85" s="11"/>
      <c r="L85" s="8"/>
      <c r="M85" s="9"/>
      <c r="O85">
        <f>IF(D85&gt;D84, 1.6, 0)</f>
        <v>0</v>
      </c>
      <c r="P85">
        <f t="shared" ref="P85" si="147">IF(E85&lt;E84, 1, 0)</f>
        <v>0</v>
      </c>
      <c r="Q85">
        <f>IF(F85&gt;F84, 0.8, 0)</f>
        <v>0</v>
      </c>
      <c r="R85">
        <f>IF(G85&gt;G84, 0.6, 0)</f>
        <v>0</v>
      </c>
      <c r="S85">
        <f>IF(H85&lt;H84, 1.6, 0)</f>
        <v>0</v>
      </c>
      <c r="T85">
        <f t="shared" ref="T85" si="148">IF(I85&gt;I84, 1, 0)</f>
        <v>0</v>
      </c>
      <c r="U85">
        <f>IF(J85&gt;J84, 0.8, 0)</f>
        <v>0</v>
      </c>
      <c r="V85">
        <f>IF(K85&lt;K84, 0.6, 0)</f>
        <v>0</v>
      </c>
      <c r="W85">
        <f t="shared" ref="W85" si="149">IF(L85&gt;L84, 1, 0)</f>
        <v>0</v>
      </c>
      <c r="X85">
        <f>IF(M85&gt;M84, 2, 0)</f>
        <v>0</v>
      </c>
      <c r="Y85" s="1">
        <f t="shared" si="146"/>
        <v>0</v>
      </c>
    </row>
    <row r="86" spans="1:25" x14ac:dyDescent="0.25">
      <c r="A86" s="16"/>
      <c r="B86" s="10"/>
      <c r="C86" s="10"/>
      <c r="D86" s="8"/>
      <c r="E86" s="8"/>
      <c r="F86" s="8"/>
      <c r="G86" s="11"/>
      <c r="H86" s="8"/>
      <c r="I86" s="8"/>
      <c r="J86" s="8"/>
      <c r="K86" s="11"/>
      <c r="L86" s="8"/>
      <c r="M86" s="8"/>
      <c r="N86" s="16"/>
      <c r="Y86" s="1"/>
    </row>
    <row r="87" spans="1:25" x14ac:dyDescent="0.25">
      <c r="B87" s="6">
        <v>5</v>
      </c>
      <c r="C87" s="10"/>
      <c r="D87" s="8"/>
      <c r="E87" s="8"/>
      <c r="F87" s="8"/>
      <c r="G87" s="11"/>
      <c r="H87" s="8"/>
      <c r="I87" s="8"/>
      <c r="J87" s="8"/>
      <c r="K87" s="11"/>
      <c r="L87" s="8"/>
      <c r="M87" s="9"/>
      <c r="O87">
        <f>IF(D87&gt;D88, 1.6, 0)</f>
        <v>0</v>
      </c>
      <c r="P87">
        <f t="shared" ref="P87" si="150">IF(E87&lt;E88, 1, 0)</f>
        <v>0</v>
      </c>
      <c r="Q87">
        <f>IF(F87&gt;F88, 0.8, 0)</f>
        <v>0</v>
      </c>
      <c r="R87">
        <f>IF(G87&gt;G88, 0.6, 0)</f>
        <v>0</v>
      </c>
      <c r="S87">
        <f>IF(H87&lt;H88, 1.6, 0)</f>
        <v>0</v>
      </c>
      <c r="T87">
        <f t="shared" ref="T87" si="151">IF(I87&gt;I88, 1, 0)</f>
        <v>0</v>
      </c>
      <c r="U87">
        <f>IF(J87&gt;J88, 0.8, 0)</f>
        <v>0</v>
      </c>
      <c r="V87">
        <f>IF(K87&lt;K88, 0.6, 0)</f>
        <v>0</v>
      </c>
      <c r="W87">
        <f t="shared" ref="W87" si="152">IF(L87&gt;L88, 1, 0)</f>
        <v>0</v>
      </c>
      <c r="X87">
        <f>IF(M87&gt;M88, 2, 0)</f>
        <v>0</v>
      </c>
      <c r="Y87" s="1">
        <f t="shared" ref="Y87:Y88" si="153">SUM(O87:X87)</f>
        <v>0</v>
      </c>
    </row>
    <row r="88" spans="1:25" x14ac:dyDescent="0.25">
      <c r="B88" s="6">
        <v>12</v>
      </c>
      <c r="C88" s="10"/>
      <c r="D88" s="8"/>
      <c r="E88" s="8"/>
      <c r="F88" s="8"/>
      <c r="G88" s="11"/>
      <c r="H88" s="8"/>
      <c r="I88" s="8"/>
      <c r="J88" s="8"/>
      <c r="K88" s="11"/>
      <c r="L88" s="8"/>
      <c r="M88" s="9"/>
      <c r="O88">
        <f>IF(D88&gt;D87, 1.6, 0)</f>
        <v>0</v>
      </c>
      <c r="P88">
        <f t="shared" ref="P88" si="154">IF(E88&lt;E87, 1, 0)</f>
        <v>0</v>
      </c>
      <c r="Q88">
        <f>IF(F88&gt;F87, 0.8, 0)</f>
        <v>0</v>
      </c>
      <c r="R88">
        <f>IF(G88&gt;G87, 0.6, 0)</f>
        <v>0</v>
      </c>
      <c r="S88">
        <f>IF(H88&lt;H87, 1.6, 0)</f>
        <v>0</v>
      </c>
      <c r="T88">
        <f t="shared" ref="T88" si="155">IF(I88&gt;I87, 1, 0)</f>
        <v>0</v>
      </c>
      <c r="U88">
        <f>IF(J88&gt;J87, 0.8, 0)</f>
        <v>0</v>
      </c>
      <c r="V88">
        <f>IF(K88&lt;K87, 0.6, 0)</f>
        <v>0</v>
      </c>
      <c r="W88">
        <f t="shared" ref="W88" si="156">IF(L88&gt;L87, 1, 0)</f>
        <v>0</v>
      </c>
      <c r="X88">
        <f>IF(M88&gt;M87, 2, 0)</f>
        <v>0</v>
      </c>
      <c r="Y88" s="79">
        <f t="shared" si="153"/>
        <v>0</v>
      </c>
    </row>
    <row r="89" spans="1:25" x14ac:dyDescent="0.25">
      <c r="A89" s="16"/>
      <c r="B89" s="10"/>
      <c r="C89" s="10"/>
      <c r="D89" s="8"/>
      <c r="E89" s="8"/>
      <c r="F89" s="8"/>
      <c r="G89" s="11"/>
      <c r="H89" s="8"/>
      <c r="I89" s="8"/>
      <c r="J89" s="8"/>
      <c r="K89" s="11"/>
      <c r="L89" s="8"/>
      <c r="M89" s="8"/>
      <c r="N89" s="16"/>
      <c r="Y89" s="1"/>
    </row>
    <row r="90" spans="1:25" x14ac:dyDescent="0.25">
      <c r="B90" s="6">
        <v>4</v>
      </c>
      <c r="C90" s="10"/>
      <c r="D90" s="8"/>
      <c r="E90" s="8"/>
      <c r="F90" s="8"/>
      <c r="G90" s="11"/>
      <c r="H90" s="8"/>
      <c r="I90" s="8"/>
      <c r="J90" s="8"/>
      <c r="K90" s="11"/>
      <c r="L90" s="8"/>
      <c r="M90" s="9"/>
      <c r="O90">
        <f>IF(D90&gt;D91, 1.6, 0)</f>
        <v>0</v>
      </c>
      <c r="P90">
        <f t="shared" ref="P90" si="157">IF(E90&lt;E91, 1, 0)</f>
        <v>0</v>
      </c>
      <c r="Q90">
        <f>IF(F90&gt;F91, 0.8, 0)</f>
        <v>0</v>
      </c>
      <c r="R90">
        <f>IF(G90&gt;G91, 0.6, 0)</f>
        <v>0</v>
      </c>
      <c r="S90">
        <f>IF(H90&lt;H91, 1.6, 0)</f>
        <v>0</v>
      </c>
      <c r="T90">
        <f t="shared" ref="T90" si="158">IF(I90&gt;I91, 1, 0)</f>
        <v>0</v>
      </c>
      <c r="U90">
        <f>IF(J90&gt;J91, 0.8, 0)</f>
        <v>0</v>
      </c>
      <c r="V90">
        <f>IF(K90&lt;K91, 0.6, 0)</f>
        <v>0</v>
      </c>
      <c r="W90">
        <f t="shared" ref="W90" si="159">IF(L90&gt;L91, 1, 0)</f>
        <v>0</v>
      </c>
      <c r="X90">
        <f>IF(M90&gt;M91, 2, 0)</f>
        <v>0</v>
      </c>
      <c r="Y90" s="80">
        <f t="shared" ref="Y90:Y91" si="160">SUM(O90:X90)</f>
        <v>0</v>
      </c>
    </row>
    <row r="91" spans="1:25" x14ac:dyDescent="0.25">
      <c r="B91" s="6">
        <v>13</v>
      </c>
      <c r="C91" s="10"/>
      <c r="D91" s="8"/>
      <c r="E91" s="8"/>
      <c r="F91" s="8"/>
      <c r="G91" s="11"/>
      <c r="H91" s="8"/>
      <c r="I91" s="8"/>
      <c r="J91" s="8"/>
      <c r="K91" s="11"/>
      <c r="L91" s="8"/>
      <c r="M91" s="9"/>
      <c r="O91">
        <f>IF(D91&gt;D90, 1.6, 0)</f>
        <v>0</v>
      </c>
      <c r="P91">
        <f t="shared" ref="P91" si="161">IF(E91&lt;E90, 1, 0)</f>
        <v>0</v>
      </c>
      <c r="Q91">
        <f>IF(F91&gt;F90, 0.8, 0)</f>
        <v>0</v>
      </c>
      <c r="R91">
        <f>IF(G91&gt;G90, 0.6, 0)</f>
        <v>0</v>
      </c>
      <c r="S91">
        <f>IF(H91&lt;H90, 1.6, 0)</f>
        <v>0</v>
      </c>
      <c r="T91">
        <f t="shared" ref="T91" si="162">IF(I91&gt;I90, 1, 0)</f>
        <v>0</v>
      </c>
      <c r="U91">
        <f>IF(J91&gt;J90, 0.8, 0)</f>
        <v>0</v>
      </c>
      <c r="V91">
        <f>IF(K91&lt;K90, 0.6, 0)</f>
        <v>0</v>
      </c>
      <c r="W91">
        <f t="shared" ref="W91" si="163">IF(L91&gt;L90, 1, 0)</f>
        <v>0</v>
      </c>
      <c r="X91">
        <f>IF(M91&gt;M90, 2, 0)</f>
        <v>0</v>
      </c>
      <c r="Y91" s="1">
        <f t="shared" si="160"/>
        <v>0</v>
      </c>
    </row>
    <row r="92" spans="1:25" x14ac:dyDescent="0.25">
      <c r="A92" s="16"/>
      <c r="B92" s="44"/>
      <c r="C92" s="56"/>
      <c r="D92" s="57"/>
      <c r="E92" s="57"/>
      <c r="F92" s="57"/>
      <c r="G92" s="58"/>
      <c r="H92" s="57"/>
      <c r="I92" s="57"/>
      <c r="J92" s="57"/>
      <c r="K92" s="58"/>
      <c r="L92" s="57"/>
      <c r="M92" s="57"/>
      <c r="N92" s="16"/>
      <c r="Y92" s="1"/>
    </row>
    <row r="93" spans="1:25" x14ac:dyDescent="0.25">
      <c r="B93" s="49">
        <v>6</v>
      </c>
      <c r="C93" s="10"/>
      <c r="D93" s="8"/>
      <c r="E93" s="8"/>
      <c r="F93" s="8"/>
      <c r="G93" s="11"/>
      <c r="H93" s="8"/>
      <c r="I93" s="8"/>
      <c r="J93" s="8"/>
      <c r="K93" s="11"/>
      <c r="L93" s="8"/>
      <c r="M93" s="9"/>
      <c r="N93" s="18"/>
      <c r="O93">
        <f>IF(D93&gt;D94, 1.6, 0)</f>
        <v>0</v>
      </c>
      <c r="P93">
        <f>IF(E93&lt;E94, 1, 0)</f>
        <v>0</v>
      </c>
      <c r="Q93">
        <f>IF(F93&gt;F94, 0.8, 0)</f>
        <v>0</v>
      </c>
      <c r="R93">
        <f>IF(G93&gt;G94, 0.6, 0)</f>
        <v>0</v>
      </c>
      <c r="S93">
        <f>IF(H93&lt;H94, 1.6, 0)</f>
        <v>0</v>
      </c>
      <c r="T93">
        <f>IF(I93&gt;I94, 1, 0)</f>
        <v>0</v>
      </c>
      <c r="U93">
        <f>IF(J93&gt;J94, 0.8, 0)</f>
        <v>0</v>
      </c>
      <c r="V93">
        <f>IF(K93&lt;K94, 0.6, 0)</f>
        <v>0</v>
      </c>
      <c r="W93">
        <f>IF(L93&gt;L94, 1, 0)</f>
        <v>0</v>
      </c>
      <c r="X93">
        <f>IF(M93&gt;M94, 2, 0)</f>
        <v>0</v>
      </c>
      <c r="Y93" s="80">
        <f t="shared" ref="Y93:Y94" si="164">SUM(O93:X93)</f>
        <v>0</v>
      </c>
    </row>
    <row r="94" spans="1:25" x14ac:dyDescent="0.25">
      <c r="B94" s="49">
        <f>IF('First Four'!$Y$9&gt;'First Four'!$Y$10,'First Four'!B$9,'First Four'!B$10)</f>
        <v>11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9"/>
      <c r="N94" s="18"/>
      <c r="O94">
        <f>IF(D94&gt;D93, 1.6, 0)</f>
        <v>0</v>
      </c>
      <c r="P94">
        <f>IF(E94&lt;E93, 1, 0)</f>
        <v>0</v>
      </c>
      <c r="Q94">
        <f>IF(F94&gt;F93, 0.8, 0)</f>
        <v>0</v>
      </c>
      <c r="R94">
        <f>IF(G94&gt;G93, 0.6, 0)</f>
        <v>0</v>
      </c>
      <c r="S94">
        <f>IF(H94&lt;H93, 1.6, 0)</f>
        <v>0</v>
      </c>
      <c r="T94">
        <f>IF(I94&gt;I93, 1, 0)</f>
        <v>0</v>
      </c>
      <c r="U94">
        <f>IF(J94&gt;J93, 0.8, 0)</f>
        <v>0</v>
      </c>
      <c r="V94">
        <f>IF(K94&lt;K93, 0.6, 0)</f>
        <v>0</v>
      </c>
      <c r="W94">
        <f>IF(L94&gt;L93, 1, 0)</f>
        <v>0</v>
      </c>
      <c r="X94">
        <f>IF(M94&gt;M93, 2, 0)</f>
        <v>0</v>
      </c>
      <c r="Y94" s="1">
        <f t="shared" si="164"/>
        <v>0</v>
      </c>
    </row>
    <row r="95" spans="1:25" x14ac:dyDescent="0.25">
      <c r="A95" s="16"/>
      <c r="B95" s="7"/>
      <c r="C95" s="7"/>
      <c r="D95" s="15"/>
      <c r="E95" s="15"/>
      <c r="F95" s="15"/>
      <c r="G95" s="17"/>
      <c r="H95" s="15"/>
      <c r="I95" s="15"/>
      <c r="J95" s="15"/>
      <c r="K95" s="17"/>
      <c r="L95" s="15"/>
      <c r="M95" s="15"/>
      <c r="N95" s="16"/>
      <c r="Y95" s="1"/>
    </row>
    <row r="96" spans="1:25" x14ac:dyDescent="0.25">
      <c r="B96" s="6">
        <v>3</v>
      </c>
      <c r="C96" s="10"/>
      <c r="D96" s="8"/>
      <c r="E96" s="8"/>
      <c r="F96" s="8"/>
      <c r="G96" s="11"/>
      <c r="H96" s="8"/>
      <c r="I96" s="8"/>
      <c r="J96" s="8"/>
      <c r="K96" s="11"/>
      <c r="L96" s="8"/>
      <c r="M96" s="9"/>
      <c r="O96">
        <f>IF(D96&gt;D97, 1.6, 0)</f>
        <v>0</v>
      </c>
      <c r="P96">
        <f t="shared" ref="P96" si="165">IF(E96&lt;E97, 1, 0)</f>
        <v>0</v>
      </c>
      <c r="Q96">
        <f>IF(F96&gt;F97, 0.8, 0)</f>
        <v>0</v>
      </c>
      <c r="R96">
        <f>IF(G96&gt;G97, 0.6, 0)</f>
        <v>0</v>
      </c>
      <c r="S96">
        <f>IF(H96&lt;H97, 1.6, 0)</f>
        <v>0</v>
      </c>
      <c r="T96">
        <f t="shared" ref="T96" si="166">IF(I96&gt;I97, 1, 0)</f>
        <v>0</v>
      </c>
      <c r="U96">
        <f>IF(J96&gt;J97, 0.8, 0)</f>
        <v>0</v>
      </c>
      <c r="V96">
        <f>IF(K96&lt;K97, 0.6, 0)</f>
        <v>0</v>
      </c>
      <c r="W96">
        <f t="shared" ref="W96" si="167">IF(L96&gt;L97, 1, 0)</f>
        <v>0</v>
      </c>
      <c r="X96">
        <f>IF(M96&gt;M97, 2, 0)</f>
        <v>0</v>
      </c>
      <c r="Y96" s="1">
        <f t="shared" ref="Y96:Y97" si="168">SUM(O96:X96)</f>
        <v>0</v>
      </c>
    </row>
    <row r="97" spans="1:26" x14ac:dyDescent="0.25">
      <c r="B97" s="6">
        <v>14</v>
      </c>
      <c r="C97" s="10"/>
      <c r="D97" s="8"/>
      <c r="E97" s="8"/>
      <c r="F97" s="8"/>
      <c r="G97" s="11"/>
      <c r="H97" s="8"/>
      <c r="I97" s="8"/>
      <c r="J97" s="8"/>
      <c r="K97" s="11"/>
      <c r="L97" s="8"/>
      <c r="M97" s="9"/>
      <c r="O97">
        <f>IF(D97&gt;D96, 1.6, 0)</f>
        <v>0</v>
      </c>
      <c r="P97">
        <f t="shared" ref="P97" si="169">IF(E97&lt;E96, 1, 0)</f>
        <v>0</v>
      </c>
      <c r="Q97">
        <f>IF(F97&gt;F96, 0.8, 0)</f>
        <v>0</v>
      </c>
      <c r="R97">
        <f>IF(G97&gt;G96, 0.6, 0)</f>
        <v>0</v>
      </c>
      <c r="S97">
        <f>IF(H97&lt;H96, 1.6, 0)</f>
        <v>0</v>
      </c>
      <c r="T97">
        <f t="shared" ref="T97" si="170">IF(I97&gt;I96, 1, 0)</f>
        <v>0</v>
      </c>
      <c r="U97">
        <f>IF(J97&gt;J96, 0.8, 0)</f>
        <v>0</v>
      </c>
      <c r="V97">
        <f>IF(K97&lt;K96, 0.6, 0)</f>
        <v>0</v>
      </c>
      <c r="W97">
        <f t="shared" ref="W97" si="171">IF(L97&gt;L96, 1, 0)</f>
        <v>0</v>
      </c>
      <c r="X97">
        <f>IF(M97&gt;M96, 2, 0)</f>
        <v>0</v>
      </c>
      <c r="Y97" s="80">
        <f t="shared" si="168"/>
        <v>0</v>
      </c>
      <c r="Z97" t="s">
        <v>33</v>
      </c>
    </row>
    <row r="98" spans="1:26" x14ac:dyDescent="0.25">
      <c r="A98" s="16"/>
      <c r="B98" s="10"/>
      <c r="C98" s="10"/>
      <c r="D98" s="8"/>
      <c r="E98" s="8"/>
      <c r="F98" s="8"/>
      <c r="G98" s="11"/>
      <c r="H98" s="8"/>
      <c r="I98" s="8"/>
      <c r="J98" s="8"/>
      <c r="K98" s="11"/>
      <c r="L98" s="8"/>
      <c r="M98" s="8"/>
      <c r="N98" s="16"/>
      <c r="Y98" s="1"/>
    </row>
    <row r="99" spans="1:26" x14ac:dyDescent="0.25">
      <c r="B99" s="6">
        <v>7</v>
      </c>
      <c r="C99" s="10"/>
      <c r="D99" s="8"/>
      <c r="E99" s="8"/>
      <c r="F99" s="8"/>
      <c r="G99" s="11"/>
      <c r="H99" s="8"/>
      <c r="I99" s="8"/>
      <c r="J99" s="8"/>
      <c r="K99" s="11"/>
      <c r="L99" s="8"/>
      <c r="M99" s="9"/>
      <c r="O99">
        <f>IF(D99&gt;D100, 1.6, 0)</f>
        <v>0</v>
      </c>
      <c r="P99">
        <f t="shared" ref="P99" si="172">IF(E99&lt;E100, 1, 0)</f>
        <v>0</v>
      </c>
      <c r="Q99">
        <f>IF(F99&gt;F100, 0.8, 0)</f>
        <v>0</v>
      </c>
      <c r="R99">
        <f>IF(G99&gt;G100, 0.6, 0)</f>
        <v>0</v>
      </c>
      <c r="S99">
        <f>IF(H99&lt;H100, 1.6, 0)</f>
        <v>0</v>
      </c>
      <c r="T99">
        <f t="shared" ref="T99" si="173">IF(I99&gt;I100, 1, 0)</f>
        <v>0</v>
      </c>
      <c r="U99">
        <f>IF(J99&gt;J100, 0.8, 0)</f>
        <v>0</v>
      </c>
      <c r="V99">
        <f>IF(K99&lt;K100, 0.6, 0)</f>
        <v>0</v>
      </c>
      <c r="W99">
        <f t="shared" ref="W99" si="174">IF(L99&gt;L100, 1, 0)</f>
        <v>0</v>
      </c>
      <c r="X99">
        <f>IF(M99&gt;M100, 2, 0)</f>
        <v>0</v>
      </c>
      <c r="Y99" s="1">
        <f t="shared" ref="Y99:Y100" si="175">SUM(O99:X99)</f>
        <v>0</v>
      </c>
    </row>
    <row r="100" spans="1:26" x14ac:dyDescent="0.25">
      <c r="B100" s="6">
        <v>10</v>
      </c>
      <c r="C100" s="10"/>
      <c r="D100" s="8"/>
      <c r="E100" s="8"/>
      <c r="F100" s="8"/>
      <c r="G100" s="11"/>
      <c r="H100" s="8"/>
      <c r="I100" s="8"/>
      <c r="J100" s="8"/>
      <c r="K100" s="11"/>
      <c r="L100" s="8"/>
      <c r="M100" s="9"/>
      <c r="O100">
        <f>IF(D100&gt;D99, 1.6, 0)</f>
        <v>0</v>
      </c>
      <c r="P100">
        <f t="shared" ref="P100" si="176">IF(E100&lt;E99, 1, 0)</f>
        <v>0</v>
      </c>
      <c r="Q100">
        <f>IF(F100&gt;F99, 0.8, 0)</f>
        <v>0</v>
      </c>
      <c r="R100">
        <f>IF(G100&gt;G99, 0.6, 0)</f>
        <v>0</v>
      </c>
      <c r="S100">
        <f>IF(H100&lt;H99, 1.6, 0)</f>
        <v>0</v>
      </c>
      <c r="T100">
        <f t="shared" ref="T100" si="177">IF(I100&gt;I99, 1, 0)</f>
        <v>0</v>
      </c>
      <c r="U100">
        <f>IF(J100&gt;J99, 0.8, 0)</f>
        <v>0</v>
      </c>
      <c r="V100">
        <f>IF(K100&lt;K99, 0.6, 0)</f>
        <v>0</v>
      </c>
      <c r="W100">
        <f t="shared" ref="W100" si="178">IF(L100&gt;L99, 1, 0)</f>
        <v>0</v>
      </c>
      <c r="X100">
        <f>IF(M100&gt;M99, 2, 0)</f>
        <v>0</v>
      </c>
      <c r="Y100" s="80">
        <f t="shared" si="175"/>
        <v>0</v>
      </c>
    </row>
    <row r="101" spans="1:26" x14ac:dyDescent="0.25">
      <c r="A101" s="16"/>
      <c r="B101" s="10"/>
      <c r="C101" s="10"/>
      <c r="D101" s="8"/>
      <c r="E101" s="8"/>
      <c r="F101" s="8"/>
      <c r="G101" s="11"/>
      <c r="H101" s="8"/>
      <c r="I101" s="8"/>
      <c r="J101" s="8"/>
      <c r="K101" s="11"/>
      <c r="L101" s="8"/>
      <c r="M101" s="8"/>
      <c r="N101" s="16"/>
      <c r="Y101" s="1"/>
    </row>
    <row r="102" spans="1:26" x14ac:dyDescent="0.25">
      <c r="B102" s="6">
        <v>2</v>
      </c>
      <c r="C102" s="10"/>
      <c r="D102" s="8"/>
      <c r="E102" s="8"/>
      <c r="F102" s="8"/>
      <c r="G102" s="11"/>
      <c r="H102" s="8"/>
      <c r="I102" s="8"/>
      <c r="J102" s="8"/>
      <c r="K102" s="11"/>
      <c r="L102" s="8"/>
      <c r="M102" s="9"/>
      <c r="O102">
        <f>IF(D102&gt;D103, 1.6, 0)</f>
        <v>0</v>
      </c>
      <c r="P102">
        <f t="shared" ref="P102" si="179">IF(E102&lt;E103, 1, 0)</f>
        <v>0</v>
      </c>
      <c r="Q102">
        <f>IF(F102&gt;F103, 0.8, 0)</f>
        <v>0</v>
      </c>
      <c r="R102">
        <f>IF(G102&gt;G103, 0.6, 0)</f>
        <v>0</v>
      </c>
      <c r="S102">
        <f>IF(H102&lt;H103, 1.6, 0)</f>
        <v>0</v>
      </c>
      <c r="T102">
        <f t="shared" ref="T102" si="180">IF(I102&gt;I103, 1, 0)</f>
        <v>0</v>
      </c>
      <c r="U102">
        <f>IF(J102&gt;J103, 0.8, 0)</f>
        <v>0</v>
      </c>
      <c r="V102">
        <f>IF(K102&lt;K103, 0.6, 0)</f>
        <v>0</v>
      </c>
      <c r="W102">
        <f t="shared" ref="W102" si="181">IF(L102&gt;L103, 1, 0)</f>
        <v>0</v>
      </c>
      <c r="X102">
        <f>IF(M102&gt;M103, 2, 0)</f>
        <v>0</v>
      </c>
      <c r="Y102" s="80">
        <f t="shared" ref="Y102:Y103" si="182">SUM(O102:X102)</f>
        <v>0</v>
      </c>
    </row>
    <row r="103" spans="1:26" x14ac:dyDescent="0.25">
      <c r="B103" s="19">
        <v>15</v>
      </c>
      <c r="C103" s="10"/>
      <c r="D103" s="8"/>
      <c r="E103" s="8"/>
      <c r="F103" s="8"/>
      <c r="G103" s="11"/>
      <c r="H103" s="8"/>
      <c r="I103" s="8"/>
      <c r="J103" s="8"/>
      <c r="K103" s="11"/>
      <c r="L103" s="8"/>
      <c r="M103" s="9"/>
      <c r="O103">
        <f>IF(D103&gt;D102, 1.6, 0)</f>
        <v>0</v>
      </c>
      <c r="P103">
        <f t="shared" ref="P103" si="183">IF(E103&lt;E102, 1, 0)</f>
        <v>0</v>
      </c>
      <c r="Q103">
        <f>IF(F103&gt;F102, 0.8, 0)</f>
        <v>0</v>
      </c>
      <c r="R103">
        <f>IF(G103&gt;G102, 0.6, 0)</f>
        <v>0</v>
      </c>
      <c r="S103">
        <f>IF(H103&lt;H102, 1.6, 0)</f>
        <v>0</v>
      </c>
      <c r="T103">
        <f t="shared" ref="T103" si="184">IF(I103&gt;I102, 1, 0)</f>
        <v>0</v>
      </c>
      <c r="U103">
        <f>IF(J103&gt;J102, 0.8, 0)</f>
        <v>0</v>
      </c>
      <c r="V103">
        <f>IF(K103&lt;K102, 0.6, 0)</f>
        <v>0</v>
      </c>
      <c r="W103">
        <f t="shared" ref="W103" si="185">IF(L103&gt;L102, 1, 0)</f>
        <v>0</v>
      </c>
      <c r="X103">
        <f>IF(M103&gt;M102, 2, 0)</f>
        <v>0</v>
      </c>
      <c r="Y103" s="1">
        <f t="shared" si="182"/>
        <v>0</v>
      </c>
    </row>
    <row r="104" spans="1:26" x14ac:dyDescent="0.25"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</sheetData>
  <pageMargins left="0.7" right="0.7" top="0.75" bottom="0.75" header="0.3" footer="0.3"/>
  <pageSetup orientation="portrait" r:id="rId1"/>
  <ignoredErrors>
    <ignoredError sqref="P78:S80 P52:V54 P75:S75 P69:V69 T75:V75 V83 P101:V101 P100 T15 P16 T16 P20:V20 P18 T18 P19 T19 P23:V23 P21 T21 P22 T22 P25 P24 T24 T25 P29 T29 P30 T30 P34:V34 P32 T32 P33 T33 P37:V37 P35 T35 P36 T36 P40:V40 P38 T38 P43:V43 T41 P42 T42 P46:V46 P44 T44 P45 T45 P48 P47 T47 T48 P50 T50 P51 T51 P57:V57 P55 T55 P56 T56 P60:V60 P58 T58 P59 T59 P63:V63 P61 T61 P62 T62 P65 P64 T64 T65 P67 T67 P68 T68 P72:V72 P70 T70 P71 T71 P73 P74 T73 T74 P77 P76 T77 T76 P83:S83 P81 P82 P86:S86 P84 P85 V86 P89:S89 P87 P88 V89 P92:S92 P90 P91 V92 P95:S95 P93 P94 V95 P97 P96 V98 P99 T99 T100 P103 P102 T102 T10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Y61"/>
  <sheetViews>
    <sheetView zoomScale="90" zoomScaleNormal="90" workbookViewId="0">
      <selection activeCell="G4" sqref="G4"/>
    </sheetView>
  </sheetViews>
  <sheetFormatPr defaultRowHeight="15" x14ac:dyDescent="0.25"/>
  <cols>
    <col min="3" max="3" width="21" bestFit="1" customWidth="1"/>
    <col min="15" max="24" width="9.140625" hidden="1" customWidth="1"/>
  </cols>
  <sheetData>
    <row r="1" spans="2:25" x14ac:dyDescent="0.25">
      <c r="B1" t="s">
        <v>18</v>
      </c>
    </row>
    <row r="2" spans="2:25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2:25" x14ac:dyDescent="0.25">
      <c r="B3" s="67">
        <f>IF('Round of 64'!$Y$3&gt;'Round of 64'!$Y$4,'Round of 64'!B$3,'Round of 64'!B$4)</f>
        <v>16</v>
      </c>
      <c r="C3" s="68">
        <f>IF('Round of 64'!$Y$3&gt;'Round of 64'!$Y$4,'Round of 64'!C$3,'Round of 64'!C$4)</f>
        <v>0</v>
      </c>
      <c r="D3" s="68">
        <f>IF('Round of 64'!$Y$3&gt;'Round of 64'!$Y$4,'Round of 64'!D$3,'Round of 64'!D$4)</f>
        <v>0</v>
      </c>
      <c r="E3" s="68">
        <f>IF('Round of 64'!$Y$3&gt;'Round of 64'!$Y$4,'Round of 64'!E$3,'Round of 64'!E$4)</f>
        <v>0</v>
      </c>
      <c r="F3" s="68">
        <f>IF('Round of 64'!$Y$3&gt;'Round of 64'!$Y$4,'Round of 64'!F$3,'Round of 64'!F$4)</f>
        <v>0</v>
      </c>
      <c r="G3" s="68">
        <f>IF('Round of 64'!$Y$3&gt;'Round of 64'!$Y$4,'Round of 64'!G$3,'Round of 64'!G$4)</f>
        <v>0</v>
      </c>
      <c r="H3" s="68">
        <f>IF('Round of 64'!$Y$3&gt;'Round of 64'!$Y$4,'Round of 64'!H$3,'Round of 64'!H$4)</f>
        <v>0</v>
      </c>
      <c r="I3" s="68">
        <f>IF('Round of 64'!$Y$3&gt;'Round of 64'!$Y$4,'Round of 64'!I$3,'Round of 64'!I$4)</f>
        <v>0</v>
      </c>
      <c r="J3" s="69">
        <f>IF('Round of 64'!$Y$3&gt;'Round of 64'!$Y$4,'Round of 64'!J$3,'Round of 64'!J$4)</f>
        <v>0</v>
      </c>
      <c r="K3" s="68">
        <f>IF('Round of 64'!$Y$3&gt;'Round of 64'!$Y$4,'Round of 64'!K$3,'Round of 64'!K$4)</f>
        <v>0</v>
      </c>
      <c r="L3" s="68">
        <f>IF('Round of 64'!$Y$3&gt;'Round of 64'!$Y$4,'Round of 64'!L$3,'Round of 64'!L$4)</f>
        <v>0</v>
      </c>
      <c r="M3" s="70">
        <f>IF('Round of 64'!$Y$3&gt;'Round of 64'!$Y$4,'Round of 64'!M$3,'Round of 64'!M$4)</f>
        <v>0</v>
      </c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" si="0">IF(I$3&gt;I$4, 1, 0)</f>
        <v>0</v>
      </c>
      <c r="U3">
        <f>IF(J$3&gt;J$4, 0.8, 0)</f>
        <v>0</v>
      </c>
      <c r="V3">
        <f>IF(K$3&lt;K$4, 0.6, 0)</f>
        <v>0</v>
      </c>
      <c r="W3">
        <f t="shared" ref="W3" si="1">IF(L3&gt;L4, 1, 0)</f>
        <v>0</v>
      </c>
      <c r="X3">
        <f>IF(M3&gt;M4, 2, 0)</f>
        <v>0</v>
      </c>
      <c r="Y3" s="1">
        <f t="shared" ref="Y3:Y4" si="2">SUM(O3:X3)</f>
        <v>0</v>
      </c>
    </row>
    <row r="4" spans="2:25" x14ac:dyDescent="0.25">
      <c r="B4" s="49">
        <v>9</v>
      </c>
      <c r="C4" s="54">
        <f>IF('Round of 64'!$Y$6&gt;'Round of 64'!$Y$7,'Round of 64'!C$6,'Round of 64'!C$7)</f>
        <v>0</v>
      </c>
      <c r="D4" s="54">
        <f>IF('Round of 64'!$Y$6&gt;'Round of 64'!$Y$7,'Round of 64'!D$6,'Round of 64'!D$7)</f>
        <v>0</v>
      </c>
      <c r="E4" s="54">
        <f>IF('Round of 64'!$Y$6&gt;'Round of 64'!$Y$7,'Round of 64'!E$6,'Round of 64'!E$7)</f>
        <v>0</v>
      </c>
      <c r="F4" s="54">
        <f>IF('Round of 64'!$Y$6&gt;'Round of 64'!$Y$7,'Round of 64'!F$6,'Round of 64'!F$7)</f>
        <v>0</v>
      </c>
      <c r="G4" s="54">
        <f>IF('Round of 64'!$Y$6&gt;'Round of 64'!$Y$7,'Round of 64'!G$6,'Round of 64'!G$7)</f>
        <v>0</v>
      </c>
      <c r="H4" s="54">
        <f>IF('Round of 64'!$Y$6&gt;'Round of 64'!$Y$7,'Round of 64'!H$6,'Round of 64'!H$7)</f>
        <v>0</v>
      </c>
      <c r="I4" s="54">
        <f>IF('Round of 64'!$Y$6&gt;'Round of 64'!$Y$7,'Round of 64'!I$6,'Round of 64'!I$7)</f>
        <v>0</v>
      </c>
      <c r="J4" s="54">
        <f>IF('Round of 64'!$Y$6&gt;'Round of 64'!$Y$7,'Round of 64'!J$6,'Round of 64'!J$7)</f>
        <v>0</v>
      </c>
      <c r="K4" s="54">
        <f>IF('Round of 64'!$Y$6&gt;'Round of 64'!$Y$7,'Round of 64'!K$6,'Round of 64'!K$7)</f>
        <v>0</v>
      </c>
      <c r="L4" s="54">
        <f>IF('Round of 64'!$Y$6&gt;'Round of 64'!$Y$7,'Round of 64'!L$6,'Round of 64'!L$7)</f>
        <v>0</v>
      </c>
      <c r="M4" s="55">
        <f>IF('Round of 64'!$Y$6&gt;'Round of 64'!$Y$7,'Round of 64'!M$6,'Round of 64'!M$7)</f>
        <v>0</v>
      </c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" si="3">IF(I$4&gt;I$3, 1, 0)</f>
        <v>0</v>
      </c>
      <c r="U4">
        <f>IF(J$4&gt;J$3, 0.8, 0)</f>
        <v>0</v>
      </c>
      <c r="V4">
        <f>IF(K$4&lt;K$3, 0.6, 0)</f>
        <v>0</v>
      </c>
      <c r="W4">
        <f t="shared" ref="W4" si="4">IF(L4&gt;L3, 1, 0)</f>
        <v>0</v>
      </c>
      <c r="X4">
        <f>IF(M4&gt;M3, 2, 0)</f>
        <v>0</v>
      </c>
      <c r="Y4" s="1">
        <f t="shared" si="2"/>
        <v>0</v>
      </c>
    </row>
    <row r="5" spans="2:25" x14ac:dyDescent="0.25">
      <c r="B5" s="7"/>
      <c r="C5" s="7"/>
      <c r="D5" s="15"/>
      <c r="E5" s="15"/>
      <c r="F5" s="15"/>
      <c r="G5" s="17"/>
      <c r="H5" s="15"/>
      <c r="I5" s="15"/>
      <c r="J5" s="15"/>
      <c r="K5" s="17"/>
      <c r="L5" s="15"/>
      <c r="M5" s="15"/>
      <c r="Y5" s="1"/>
    </row>
    <row r="6" spans="2:25" x14ac:dyDescent="0.25">
      <c r="B6" s="67">
        <f>IF('Round of 64'!$Y$9&gt;'Round of 64'!$Y$10,'Round of 64'!B$9,'Round of 64'!B$10)</f>
        <v>12</v>
      </c>
      <c r="C6" s="68">
        <f>IF('Round of 64'!$Y$9&gt;'Round of 64'!$Y$10,'Round of 64'!C$9,'Round of 64'!C$10)</f>
        <v>0</v>
      </c>
      <c r="D6" s="68">
        <f>IF('Round of 64'!$Y$9&gt;'Round of 64'!$Y$10,'Round of 64'!D$9,'Round of 64'!D$10)</f>
        <v>0</v>
      </c>
      <c r="E6" s="68">
        <f>IF('Round of 64'!$Y$9&gt;'Round of 64'!$Y$10,'Round of 64'!E$9,'Round of 64'!E$10)</f>
        <v>0</v>
      </c>
      <c r="F6" s="69">
        <f>IF('Round of 64'!$Y$9&gt;'Round of 64'!$Y$10,'Round of 64'!F$9,'Round of 64'!F$10)</f>
        <v>0</v>
      </c>
      <c r="G6" s="74">
        <f>IF('Round of 64'!$Y$9&gt;'Round of 64'!$Y$10,'Round of 64'!G$9,'Round of 64'!G$10)</f>
        <v>0</v>
      </c>
      <c r="H6" s="68">
        <f>IF('Round of 64'!$Y$9&gt;'Round of 64'!$Y$10,'Round of 64'!H$9,'Round of 64'!H$10)</f>
        <v>0</v>
      </c>
      <c r="I6" s="69">
        <f>IF('Round of 64'!$Y$9&gt;'Round of 64'!$Y$10,'Round of 64'!I$9,'Round of 64'!I$10)</f>
        <v>0</v>
      </c>
      <c r="J6" s="68">
        <f>IF('Round of 64'!$Y$9&gt;'Round of 64'!$Y$10,'Round of 64'!J$9,'Round of 64'!J$10)</f>
        <v>0</v>
      </c>
      <c r="K6" s="68">
        <f>IF('Round of 64'!$Y$9&gt;'Round of 64'!$Y$10,'Round of 64'!K$9,'Round of 64'!K$10)</f>
        <v>0</v>
      </c>
      <c r="L6" s="68">
        <f>IF('Round of 64'!$Y$9&gt;'Round of 64'!$Y$10,'Round of 64'!L$9,'Round of 64'!L$10)</f>
        <v>0</v>
      </c>
      <c r="M6" s="70">
        <f>IF('Round of 64'!$Y$9&gt;'Round of 64'!$Y$10,'Round of 64'!M$9,'Round of 64'!M$10)</f>
        <v>0</v>
      </c>
      <c r="O6">
        <f>IF(D$6&gt;D$7, 1.6, 0)</f>
        <v>0</v>
      </c>
      <c r="P6">
        <f>IF(E$6&lt;E$7, 1, 0)</f>
        <v>0</v>
      </c>
      <c r="Q6">
        <f>IF(F$6&gt;F$7, 0.8, 0)</f>
        <v>0</v>
      </c>
      <c r="R6">
        <f>IF(G$6&gt;G$7, 0.6, 0)</f>
        <v>0</v>
      </c>
      <c r="S6">
        <f>IF(H$6&lt;H$7, 1.6, 0)</f>
        <v>0</v>
      </c>
      <c r="T6">
        <f t="shared" ref="T6" si="5">IF(I$6&gt;I$7, 1, 0)</f>
        <v>0</v>
      </c>
      <c r="U6">
        <f>IF(J$6&gt;J$7, 0.8, 0)</f>
        <v>0</v>
      </c>
      <c r="V6">
        <f>IF(K$6&lt;K$7, 0.6, 0)</f>
        <v>0</v>
      </c>
      <c r="W6">
        <f t="shared" ref="W6" si="6">IF(L6&gt;L7, 1, 0)</f>
        <v>0</v>
      </c>
      <c r="X6">
        <f>IF(M6&gt;M7, 2, 0)</f>
        <v>0</v>
      </c>
      <c r="Y6" s="1">
        <f t="shared" ref="Y6:Y7" si="7">SUM(O6:X6)</f>
        <v>0</v>
      </c>
    </row>
    <row r="7" spans="2:25" x14ac:dyDescent="0.25">
      <c r="B7" s="49">
        <f>IF('Round of 64'!$Y$12&gt;'Round of 64'!$Y$13,'Round of 64'!B$12,'Round of 64'!B$13)</f>
        <v>13</v>
      </c>
      <c r="C7" s="50">
        <f>IF('Round of 64'!$Y$12&gt;'Round of 64'!$Y$13,'Round of 64'!C$12,'Round of 64'!C$13)</f>
        <v>0</v>
      </c>
      <c r="D7" s="50">
        <f>IF('Round of 64'!$Y$12&gt;'Round of 64'!$Y$13,'Round of 64'!D$12,'Round of 64'!D$13)</f>
        <v>0</v>
      </c>
      <c r="E7" s="50">
        <f>IF('Round of 64'!$Y$12&gt;'Round of 64'!$Y$13,'Round of 64'!E$12,'Round of 64'!E$13)</f>
        <v>0</v>
      </c>
      <c r="F7" s="50">
        <f>IF('Round of 64'!$Y$12&gt;'Round of 64'!$Y$13,'Round of 64'!F$12,'Round of 64'!F$13)</f>
        <v>0</v>
      </c>
      <c r="G7" s="50">
        <f>IF('Round of 64'!$Y$12&gt;'Round of 64'!$Y$13,'Round of 64'!G$12,'Round of 64'!G$13)</f>
        <v>0</v>
      </c>
      <c r="H7" s="50">
        <f>IF('Round of 64'!$Y$12&gt;'Round of 64'!$Y$13,'Round of 64'!H$12,'Round of 64'!H$13)</f>
        <v>0</v>
      </c>
      <c r="I7" s="50">
        <f>IF('Round of 64'!$Y$12&gt;'Round of 64'!$Y$13,'Round of 64'!I$12,'Round of 64'!I$13)</f>
        <v>0</v>
      </c>
      <c r="J7" s="50">
        <f>IF('Round of 64'!$Y$12&gt;'Round of 64'!$Y$13,'Round of 64'!J$12,'Round of 64'!J$13)</f>
        <v>0</v>
      </c>
      <c r="K7" s="50">
        <f>IF('Round of 64'!$Y$12&gt;'Round of 64'!$Y$13,'Round of 64'!K$12,'Round of 64'!K$13)</f>
        <v>0</v>
      </c>
      <c r="L7" s="42">
        <f>IF('Round of 64'!$Y$12&gt;'Round of 64'!$Y$13,'Round of 64'!L$12,'Round of 64'!L$13)</f>
        <v>0</v>
      </c>
      <c r="M7" s="59">
        <f>IF('Round of 64'!$Y$12&gt;'Round of 64'!$Y$13,'Round of 64'!M$12,'Round of 64'!M$13)</f>
        <v>0</v>
      </c>
      <c r="O7">
        <f>IF(D$7&gt;D$6, 1.6, 0)</f>
        <v>0</v>
      </c>
      <c r="P7">
        <f>IF(E$7&lt;E$6, 1, 0)</f>
        <v>0</v>
      </c>
      <c r="Q7">
        <f>IF(F$7&gt;F$6, 0.8, 0)</f>
        <v>0</v>
      </c>
      <c r="R7">
        <f>IF(G$7&gt;G$6, 0.6, 0)</f>
        <v>0</v>
      </c>
      <c r="S7">
        <f>IF(H$7&lt;H$6, 1.6, 0)</f>
        <v>0</v>
      </c>
      <c r="T7">
        <f t="shared" ref="T7" si="8">IF(I$7&gt;I$6, 1, 0)</f>
        <v>0</v>
      </c>
      <c r="U7">
        <f>IF(J$7&gt;J$6, 0.8, 0)</f>
        <v>0</v>
      </c>
      <c r="V7">
        <f>IF(K$7&lt;K$6, 0.6, 0)</f>
        <v>0</v>
      </c>
      <c r="W7">
        <f t="shared" ref="W7" si="9">IF(L7&gt;L6, 1, 0)</f>
        <v>0</v>
      </c>
      <c r="X7">
        <f>IF(M7&gt;M6, 2, 0)</f>
        <v>0</v>
      </c>
      <c r="Y7" s="1">
        <f t="shared" si="7"/>
        <v>0</v>
      </c>
    </row>
    <row r="8" spans="2:25" x14ac:dyDescent="0.25">
      <c r="B8" s="7"/>
      <c r="C8" s="7"/>
      <c r="D8" s="15"/>
      <c r="E8" s="15"/>
      <c r="F8" s="15"/>
      <c r="G8" s="17"/>
      <c r="H8" s="15"/>
      <c r="I8" s="15"/>
      <c r="J8" s="15"/>
      <c r="K8" s="17"/>
      <c r="L8" s="15"/>
      <c r="M8" s="15"/>
      <c r="Y8" s="1"/>
    </row>
    <row r="9" spans="2:25" x14ac:dyDescent="0.25">
      <c r="B9" s="67">
        <f>IF('Round of 64'!$Y$15&gt;'Round of 64'!$Y$16,'Round of 64'!B$15,'Round of 64'!B$16)</f>
        <v>11</v>
      </c>
      <c r="C9" s="68">
        <f>IF('Round of 64'!$Y$15&gt;'Round of 64'!$Y$16,'Round of 64'!C$15,'Round of 64'!C$16)</f>
        <v>0</v>
      </c>
      <c r="D9" s="69">
        <f>IF('Round of 64'!$Y$15&gt;'Round of 64'!$Y$16,'Round of 64'!D$15,'Round of 64'!D$16)</f>
        <v>0</v>
      </c>
      <c r="E9" s="68">
        <f>IF('Round of 64'!$Y$15&gt;'Round of 64'!$Y$16,'Round of 64'!E$15,'Round of 64'!E$16)</f>
        <v>0</v>
      </c>
      <c r="F9" s="68">
        <f>IF('Round of 64'!$Y$15&gt;'Round of 64'!$Y$16,'Round of 64'!F$15,'Round of 64'!F$16)</f>
        <v>0</v>
      </c>
      <c r="G9" s="74">
        <f>IF('Round of 64'!$Y$15&gt;'Round of 64'!$Y$16,'Round of 64'!G$15,'Round of 64'!G$16)</f>
        <v>0</v>
      </c>
      <c r="H9" s="68">
        <f>IF('Round of 64'!$Y$15&gt;'Round of 64'!$Y$16,'Round of 64'!H$15,'Round of 64'!H$16)</f>
        <v>0</v>
      </c>
      <c r="I9" s="68">
        <f>IF('Round of 64'!$Y$15&gt;'Round of 64'!$Y$16,'Round of 64'!I$15,'Round of 64'!I$16)</f>
        <v>0</v>
      </c>
      <c r="J9" s="68">
        <f>IF('Round of 64'!$Y$15&gt;'Round of 64'!$Y$16,'Round of 64'!J$15,'Round of 64'!J$16)</f>
        <v>0</v>
      </c>
      <c r="K9" s="68">
        <f>IF('Round of 64'!$Y$15&gt;'Round of 64'!$Y$16,'Round of 64'!K$15,'Round of 64'!K$16)</f>
        <v>0</v>
      </c>
      <c r="L9" s="69">
        <f>IF('Round of 64'!$Y$15&gt;'Round of 64'!$Y$16,'Round of 64'!L$15,'Round of 64'!L$16)</f>
        <v>0</v>
      </c>
      <c r="M9" s="70">
        <f>IF('Round of 64'!$Y$15&gt;'Round of 64'!$Y$16,'Round of 64'!M$15,'Round of 64'!M$16)</f>
        <v>0</v>
      </c>
      <c r="O9">
        <f>IF(D$9&gt;D$10, 1.6, 0)</f>
        <v>0</v>
      </c>
      <c r="P9">
        <f>IF(E$9&lt;E$10, 1, 0)</f>
        <v>0</v>
      </c>
      <c r="Q9">
        <f>IF(F$9&gt;F$10, 0.8, 0)</f>
        <v>0</v>
      </c>
      <c r="R9">
        <f>IF(G$9&gt;G$10, 0.6, 0)</f>
        <v>0</v>
      </c>
      <c r="S9">
        <f>IF(H$9&lt;H$10, 1.6, 0)</f>
        <v>0</v>
      </c>
      <c r="T9">
        <f t="shared" ref="T9" si="10">IF(I$9&gt;I$10, 1, 0)</f>
        <v>0</v>
      </c>
      <c r="U9">
        <f>IF(J$9&gt;J$10, 0.8, 0)</f>
        <v>0</v>
      </c>
      <c r="V9">
        <f>IF(K$9&lt;K$10, 0.6, 0)</f>
        <v>0</v>
      </c>
      <c r="W9">
        <f t="shared" ref="W9" si="11">IF(L9&gt;L10, 1, 0)</f>
        <v>0</v>
      </c>
      <c r="X9">
        <f>IF(M9&gt;M10, 2, 0)</f>
        <v>0</v>
      </c>
      <c r="Y9" s="1">
        <f t="shared" ref="Y9:Y10" si="12">SUM(O9:X9)</f>
        <v>0</v>
      </c>
    </row>
    <row r="10" spans="2:25" x14ac:dyDescent="0.25">
      <c r="B10" s="49">
        <f>IF('Round of 64'!$Y$18&gt;'Round of 64'!$Y$19,'Round of 64'!B$18,'Round of 64'!B$19)</f>
        <v>14</v>
      </c>
      <c r="C10" s="50">
        <f>IF('Round of 64'!$Y$18&gt;'Round of 64'!$Y$19,'Round of 64'!C$18,'Round of 64'!C$19)</f>
        <v>0</v>
      </c>
      <c r="D10" s="50">
        <f>IF('Round of 64'!$Y$18&gt;'Round of 64'!$Y$19,'Round of 64'!D$18,'Round of 64'!D$19)</f>
        <v>0</v>
      </c>
      <c r="E10" s="50">
        <f>IF('Round of 64'!$Y$18&gt;'Round of 64'!$Y$19,'Round of 64'!E$18,'Round of 64'!E$19)</f>
        <v>0</v>
      </c>
      <c r="F10" s="50">
        <f>IF('Round of 64'!$Y$18&gt;'Round of 64'!$Y$19,'Round of 64'!F$18,'Round of 64'!F$19)</f>
        <v>0</v>
      </c>
      <c r="G10" s="50">
        <f>IF('Round of 64'!$Y$18&gt;'Round of 64'!$Y$19,'Round of 64'!G$18,'Round of 64'!G$19)</f>
        <v>0</v>
      </c>
      <c r="H10" s="42">
        <f>IF('Round of 64'!$Y$18&gt;'Round of 64'!$Y$19,'Round of 64'!H$18,'Round of 64'!H$19)</f>
        <v>0</v>
      </c>
      <c r="I10" s="50">
        <f>IF('Round of 64'!$Y$18&gt;'Round of 64'!$Y$19,'Round of 64'!I$18,'Round of 64'!I$19)</f>
        <v>0</v>
      </c>
      <c r="J10" s="50">
        <f>IF('Round of 64'!$Y$18&gt;'Round of 64'!$Y$19,'Round of 64'!J$18,'Round of 64'!J$19)</f>
        <v>0</v>
      </c>
      <c r="K10" s="50">
        <f>IF('Round of 64'!$Y$18&gt;'Round of 64'!$Y$19,'Round of 64'!K$18,'Round of 64'!K$19)</f>
        <v>0</v>
      </c>
      <c r="L10" s="50">
        <f>IF('Round of 64'!$Y$18&gt;'Round of 64'!$Y$19,'Round of 64'!L$18,'Round of 64'!L$19)</f>
        <v>0</v>
      </c>
      <c r="M10" s="59">
        <f>IF('Round of 64'!$Y$18&gt;'Round of 64'!$Y$19,'Round of 64'!M$18,'Round of 64'!M$19)</f>
        <v>0</v>
      </c>
      <c r="O10">
        <f>IF(D$10&gt;D$9, 1.6, 0)</f>
        <v>0</v>
      </c>
      <c r="P10">
        <f>IF(E$10&lt;E$9, 1, 0)</f>
        <v>0</v>
      </c>
      <c r="Q10">
        <f>IF(F$10&gt;F$9, 0.8, 0)</f>
        <v>0</v>
      </c>
      <c r="R10">
        <f>IF(G$10&gt;G$9, 0.6, 0)</f>
        <v>0</v>
      </c>
      <c r="S10">
        <f>IF(H$10&lt;H$9, 1.6, 0)</f>
        <v>0</v>
      </c>
      <c r="T10">
        <f t="shared" ref="T10" si="13">IF(I$10&gt;I$9, 1, 0)</f>
        <v>0</v>
      </c>
      <c r="U10">
        <f>IF(J$10&gt;J$9, 0.8, 0)</f>
        <v>0</v>
      </c>
      <c r="V10">
        <f>IF(K$10&lt;K$9, 0.6, 0)</f>
        <v>0</v>
      </c>
      <c r="W10">
        <f t="shared" ref="W10" si="14">IF(L10&gt;L9, 1, 0)</f>
        <v>0</v>
      </c>
      <c r="X10">
        <f>IF(M10&gt;M9, 2, 0)</f>
        <v>0</v>
      </c>
      <c r="Y10" s="1">
        <f t="shared" si="12"/>
        <v>0</v>
      </c>
    </row>
    <row r="11" spans="2:25" x14ac:dyDescent="0.25">
      <c r="B11" s="7"/>
      <c r="C11" s="7"/>
      <c r="D11" s="15"/>
      <c r="E11" s="15"/>
      <c r="F11" s="15"/>
      <c r="G11" s="17"/>
      <c r="H11" s="15"/>
      <c r="I11" s="15"/>
      <c r="J11" s="15"/>
      <c r="K11" s="17"/>
      <c r="L11" s="15"/>
      <c r="M11" s="15"/>
      <c r="Y11" s="1"/>
    </row>
    <row r="12" spans="2:25" x14ac:dyDescent="0.25">
      <c r="B12" s="67">
        <f>IF('Round of 64'!$Y$21&gt;'Round of 64'!$Y$22,'Round of 64'!B$21,'Round of 64'!B$22)</f>
        <v>10</v>
      </c>
      <c r="C12" s="68">
        <f>IF('Round of 64'!$Y$21&gt;'Round of 64'!$Y$22,'Round of 64'!C$21,'Round of 64'!C$22)</f>
        <v>0</v>
      </c>
      <c r="D12" s="69">
        <f>IF('Round of 64'!$Y$21&gt;'Round of 64'!$Y$22,'Round of 64'!D$21,'Round of 64'!D$22)</f>
        <v>0</v>
      </c>
      <c r="E12" s="68">
        <f>IF('Round of 64'!$Y$21&gt;'Round of 64'!$Y$22,'Round of 64'!E$21,'Round of 64'!E$22)</f>
        <v>0</v>
      </c>
      <c r="F12" s="69">
        <f>IF('Round of 64'!$Y$21&gt;'Round of 64'!$Y$22,'Round of 64'!F$21,'Round of 64'!F$22)</f>
        <v>0</v>
      </c>
      <c r="G12" s="68">
        <f>IF('Round of 64'!$Y$21&gt;'Round of 64'!$Y$22,'Round of 64'!G$21,'Round of 64'!G$22)</f>
        <v>0</v>
      </c>
      <c r="H12" s="69">
        <f>IF('Round of 64'!$Y$21&gt;'Round of 64'!$Y$22,'Round of 64'!H$21,'Round of 64'!H$22)</f>
        <v>0</v>
      </c>
      <c r="I12" s="68">
        <f>IF('Round of 64'!$Y$21&gt;'Round of 64'!$Y$22,'Round of 64'!I$21,'Round of 64'!I$22)</f>
        <v>0</v>
      </c>
      <c r="J12" s="69">
        <f>IF('Round of 64'!$Y$21&gt;'Round of 64'!$Y$22,'Round of 64'!J$21,'Round of 64'!J$22)</f>
        <v>0</v>
      </c>
      <c r="K12" s="74">
        <f>IF('Round of 64'!$Y$21&gt;'Round of 64'!$Y$22,'Round of 64'!K$21,'Round of 64'!K$22)</f>
        <v>0</v>
      </c>
      <c r="L12" s="69">
        <f>IF('Round of 64'!$Y$21&gt;'Round of 64'!$Y$22,'Round of 64'!L$21,'Round of 64'!L$22)</f>
        <v>0</v>
      </c>
      <c r="M12" s="75">
        <f>IF('Round of 64'!$Y$21&gt;'Round of 64'!$Y$22,'Round of 64'!M$21,'Round of 64'!M$22)</f>
        <v>0</v>
      </c>
      <c r="O12">
        <f>IF(D$12&gt;D$13, 1.6, 0)</f>
        <v>0</v>
      </c>
      <c r="P12">
        <f>IF(E$12&lt;E$13, 1, 0)</f>
        <v>0</v>
      </c>
      <c r="Q12">
        <f>IF(F$12&gt;F$13, 0.8, 0)</f>
        <v>0</v>
      </c>
      <c r="R12">
        <f>IF(G$12&gt;G$13, 0.6, 0)</f>
        <v>0</v>
      </c>
      <c r="S12">
        <f>IF(H$12&lt;H$13, 1.6, 0)</f>
        <v>0</v>
      </c>
      <c r="T12">
        <f t="shared" ref="T12" si="15">IF(I$12&gt;I$13, 1, 0)</f>
        <v>0</v>
      </c>
      <c r="U12">
        <f>IF(J$12&gt;J$13, 0.8, 0)</f>
        <v>0</v>
      </c>
      <c r="V12">
        <f>IF(K$12&lt;K$13, 0.6, 0)</f>
        <v>0</v>
      </c>
      <c r="W12">
        <f>IF(L12&gt;L13, 1, 0)</f>
        <v>0</v>
      </c>
      <c r="X12" s="78">
        <f>IF(M12&gt;M13, 2, -1)</f>
        <v>-1</v>
      </c>
      <c r="Y12" s="1">
        <f>SUM(O12:X12)</f>
        <v>-1</v>
      </c>
    </row>
    <row r="13" spans="2:25" x14ac:dyDescent="0.25">
      <c r="B13" s="49">
        <f>IF('Round of 64'!$Y$24&gt;'Round of 64'!$Y$25,'Round of 64'!B$24,'Round of 64'!B$25)</f>
        <v>15</v>
      </c>
      <c r="C13" s="50">
        <f>IF('Round of 64'!$Y$24&gt;'Round of 64'!$Y$25,'Round of 64'!C$24,'Round of 64'!C$25)</f>
        <v>0</v>
      </c>
      <c r="D13" s="50">
        <f>IF('Round of 64'!$Y$24&gt;'Round of 64'!$Y$25,'Round of 64'!D$24,'Round of 64'!D$25)</f>
        <v>0</v>
      </c>
      <c r="E13" s="50">
        <f>IF('Round of 64'!$Y$24&gt;'Round of 64'!$Y$25,'Round of 64'!E$24,'Round of 64'!E$25)</f>
        <v>0</v>
      </c>
      <c r="F13" s="42">
        <f>IF('Round of 64'!$Y$24&gt;'Round of 64'!$Y$25,'Round of 64'!F$24,'Round of 64'!F$25)</f>
        <v>0</v>
      </c>
      <c r="G13" s="50">
        <f>IF('Round of 64'!$Y$24&gt;'Round of 64'!$Y$25,'Round of 64'!G$24,'Round of 64'!G$25)</f>
        <v>0</v>
      </c>
      <c r="H13" s="50">
        <f>IF('Round of 64'!$Y$24&gt;'Round of 64'!$Y$25,'Round of 64'!H$24,'Round of 64'!H$25)</f>
        <v>0</v>
      </c>
      <c r="I13" s="42">
        <f>IF('Round of 64'!$Y$24&gt;'Round of 64'!$Y$25,'Round of 64'!I$24,'Round of 64'!I$25)</f>
        <v>0</v>
      </c>
      <c r="J13" s="50">
        <f>IF('Round of 64'!$Y$24&gt;'Round of 64'!$Y$25,'Round of 64'!J$24,'Round of 64'!J$25)</f>
        <v>0</v>
      </c>
      <c r="K13" s="50">
        <f>IF('Round of 64'!$Y$24&gt;'Round of 64'!$Y$25,'Round of 64'!K$24,'Round of 64'!K$25)</f>
        <v>0</v>
      </c>
      <c r="L13" s="42">
        <f>IF('Round of 64'!$Y$24&gt;'Round of 64'!$Y$25,'Round of 64'!L$24,'Round of 64'!L$25)</f>
        <v>0</v>
      </c>
      <c r="M13" s="59">
        <f>IF('Round of 64'!$Y$24&gt;'Round of 64'!$Y$25,'Round of 64'!M$24,'Round of 64'!M$25)</f>
        <v>0</v>
      </c>
      <c r="O13">
        <f>IF(D$13&gt;D$12, 1.6, 0)</f>
        <v>0</v>
      </c>
      <c r="P13">
        <f>IF(E$13&lt;E$12, 1, 0)</f>
        <v>0</v>
      </c>
      <c r="Q13">
        <f>IF(F$13&gt;F$12, 0.8, 0)</f>
        <v>0</v>
      </c>
      <c r="R13">
        <f>IF(G$13&gt;G$12, 0.6, 0)</f>
        <v>0</v>
      </c>
      <c r="S13">
        <f>IF(H$13&lt;H$12, 1.6, 0)</f>
        <v>0</v>
      </c>
      <c r="T13">
        <f t="shared" ref="T13" si="16">IF(I$13&gt;I$12, 1, 0)</f>
        <v>0</v>
      </c>
      <c r="U13">
        <f>IF(J$13&gt;J$12, 0.8, 0)</f>
        <v>0</v>
      </c>
      <c r="V13">
        <f>IF(K$13&lt;K$12, 0.6, 0)</f>
        <v>0</v>
      </c>
      <c r="W13">
        <f>IF(L13&gt;L12, 1, 0)</f>
        <v>0</v>
      </c>
      <c r="X13" s="78">
        <f>IF(M13&gt;M12, 3, 0)</f>
        <v>0</v>
      </c>
      <c r="Y13" s="1">
        <f>SUM(O13:X13)</f>
        <v>0</v>
      </c>
    </row>
    <row r="14" spans="2:25" x14ac:dyDescent="0.25">
      <c r="B14" s="7"/>
      <c r="C14" s="7"/>
      <c r="D14" s="15"/>
      <c r="E14" s="15"/>
      <c r="F14" s="15"/>
      <c r="G14" s="17"/>
      <c r="H14" s="15"/>
      <c r="I14" s="15"/>
      <c r="J14" s="15"/>
      <c r="K14" s="17"/>
      <c r="L14" s="15"/>
      <c r="M14" s="15"/>
      <c r="Y14" s="1"/>
    </row>
    <row r="15" spans="2:25" x14ac:dyDescent="0.25">
      <c r="B15" s="7" t="s">
        <v>21</v>
      </c>
      <c r="C15" s="7"/>
      <c r="D15" s="15"/>
      <c r="E15" s="15"/>
      <c r="F15" s="15"/>
      <c r="G15" s="17"/>
      <c r="H15" s="15"/>
      <c r="I15" s="15"/>
      <c r="J15" s="15"/>
      <c r="K15" s="17"/>
      <c r="L15" s="15"/>
      <c r="M15" s="15"/>
      <c r="Y15" s="1"/>
    </row>
    <row r="16" spans="2:25" x14ac:dyDescent="0.25">
      <c r="B16" s="3" t="s">
        <v>17</v>
      </c>
      <c r="C16" s="4" t="s">
        <v>0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13</v>
      </c>
      <c r="I16" s="4" t="s">
        <v>14</v>
      </c>
      <c r="J16" s="4" t="s">
        <v>7</v>
      </c>
      <c r="K16" s="4" t="s">
        <v>15</v>
      </c>
      <c r="L16" s="4" t="s">
        <v>11</v>
      </c>
      <c r="M16" s="5" t="s">
        <v>12</v>
      </c>
      <c r="Y16" s="1"/>
    </row>
    <row r="17" spans="2:25" x14ac:dyDescent="0.25">
      <c r="B17" s="67">
        <f>IF('Round of 64'!$Y$29&gt;'Round of 64'!$Y$30,'Round of 64'!B$29,'Round of 64'!B$30)</f>
        <v>16</v>
      </c>
      <c r="C17" s="68">
        <f>IF('Round of 64'!$Y$29&gt;'Round of 64'!$Y$30,'Round of 64'!C$29,'Round of 64'!C$30)</f>
        <v>0</v>
      </c>
      <c r="D17" s="69">
        <f>IF('Round of 64'!$Y$29&gt;'Round of 64'!$Y$30,'Round of 64'!D$29,'Round of 64'!D$30)</f>
        <v>0</v>
      </c>
      <c r="E17" s="68">
        <f>IF('Round of 64'!$Y$29&gt;'Round of 64'!$Y$30,'Round of 64'!E$29,'Round of 64'!E$30)</f>
        <v>0</v>
      </c>
      <c r="F17" s="68">
        <f>IF('Round of 64'!$Y$29&gt;'Round of 64'!$Y$30,'Round of 64'!F$29,'Round of 64'!F$30)</f>
        <v>0</v>
      </c>
      <c r="G17" s="74">
        <f>IF('Round of 64'!$Y$29&gt;'Round of 64'!$Y$30,'Round of 64'!G$29,'Round of 64'!G$30)</f>
        <v>0</v>
      </c>
      <c r="H17" s="68">
        <f>IF('Round of 64'!$Y$29&gt;'Round of 64'!$Y$30,'Round of 64'!H$29,'Round of 64'!H$30)</f>
        <v>0</v>
      </c>
      <c r="I17" s="68">
        <f>IF('Round of 64'!$Y$29&gt;'Round of 64'!$Y$30,'Round of 64'!I$29,'Round of 64'!I$30)</f>
        <v>0</v>
      </c>
      <c r="J17" s="68">
        <f>IF('Round of 64'!$Y$29&gt;'Round of 64'!$Y$30,'Round of 64'!J$29,'Round of 64'!J$30)</f>
        <v>0</v>
      </c>
      <c r="K17" s="68">
        <f>IF('Round of 64'!$Y$29&gt;'Round of 64'!$Y$30,'Round of 64'!K$29,'Round of 64'!K$30)</f>
        <v>0</v>
      </c>
      <c r="L17" s="69">
        <f>IF('Round of 64'!$Y$29&gt;'Round of 64'!$Y$30,'Round of 64'!L$29,'Round of 64'!L$30)</f>
        <v>0</v>
      </c>
      <c r="M17" s="70">
        <f>IF('Round of 64'!$Y$29&gt;'Round of 64'!$Y$30,'Round of 64'!M$29,'Round of 64'!M$30)</f>
        <v>0</v>
      </c>
      <c r="O17">
        <f>IF(D17&gt;D18, 1.6, 0)</f>
        <v>0</v>
      </c>
      <c r="P17">
        <f t="shared" ref="P17" si="17">IF(E17&lt;E18, 1, 0)</f>
        <v>0</v>
      </c>
      <c r="Q17">
        <f>IF(F17&gt;F18, 0.8, 0)</f>
        <v>0</v>
      </c>
      <c r="R17">
        <f>IF(G17&gt;G18, 0.6, 0)</f>
        <v>0</v>
      </c>
      <c r="S17">
        <f>IF(H17&lt;H18, 1.6, 0)</f>
        <v>0</v>
      </c>
      <c r="T17">
        <f t="shared" ref="T17" si="18">IF(I17&gt;I18, 1, 0)</f>
        <v>0</v>
      </c>
      <c r="U17">
        <f>IF(J17&gt;J18, 0.8, 0)</f>
        <v>0</v>
      </c>
      <c r="V17">
        <f>IF(K17&lt;K18, 0.6, 0)</f>
        <v>0</v>
      </c>
      <c r="W17">
        <f t="shared" ref="W17" si="19">IF(L17&gt;L18, 1, 0)</f>
        <v>0</v>
      </c>
      <c r="X17">
        <f>IF(M17&gt;M18, 2, 0)</f>
        <v>0</v>
      </c>
      <c r="Y17" s="1">
        <f t="shared" ref="Y17:Y18" si="20">SUM(O17:X17)</f>
        <v>0</v>
      </c>
    </row>
    <row r="18" spans="2:25" x14ac:dyDescent="0.25">
      <c r="B18" s="49">
        <f>IF('Round of 64'!$Y$32&gt;'Round of 64'!$Y$33,'Round of 64'!B$32,'Round of 64'!B$33)</f>
        <v>9</v>
      </c>
      <c r="C18" s="50">
        <f>IF('Round of 64'!$Y$32&gt;'Round of 64'!$Y$33,'Round of 64'!C$32,'Round of 64'!C$33)</f>
        <v>0</v>
      </c>
      <c r="D18" s="50">
        <f>IF('Round of 64'!$Y$32&gt;'Round of 64'!$Y$33,'Round of 64'!D$32,'Round of 64'!D$33)</f>
        <v>0</v>
      </c>
      <c r="E18" s="50">
        <f>IF('Round of 64'!$Y$32&gt;'Round of 64'!$Y$33,'Round of 64'!E$32,'Round of 64'!E$33)</f>
        <v>0</v>
      </c>
      <c r="F18" s="50">
        <f>IF('Round of 64'!$Y$32&gt;'Round of 64'!$Y$33,'Round of 64'!F$32,'Round of 64'!F$33)</f>
        <v>0</v>
      </c>
      <c r="G18" s="51">
        <f>IF('Round of 64'!$Y$32&gt;'Round of 64'!$Y$33,'Round of 64'!G$32,'Round of 64'!G$33)</f>
        <v>0</v>
      </c>
      <c r="H18" s="50">
        <f>IF('Round of 64'!$Y$32&gt;'Round of 64'!$Y$33,'Round of 64'!H$32,'Round of 64'!H$33)</f>
        <v>0</v>
      </c>
      <c r="I18" s="50">
        <f>IF('Round of 64'!$Y$32&gt;'Round of 64'!$Y$33,'Round of 64'!I$32,'Round of 64'!I$33)</f>
        <v>0</v>
      </c>
      <c r="J18" s="50">
        <f>IF('Round of 64'!$Y$32&gt;'Round of 64'!$Y$33,'Round of 64'!J$32,'Round of 64'!J$33)</f>
        <v>0</v>
      </c>
      <c r="K18" s="51">
        <f>IF('Round of 64'!$Y$32&gt;'Round of 64'!$Y$33,'Round of 64'!K$32,'Round of 64'!K$33)</f>
        <v>0</v>
      </c>
      <c r="L18" s="50">
        <f>IF('Round of 64'!$Y$32&gt;'Round of 64'!$Y$33,'Round of 64'!L$32,'Round of 64'!L$33)</f>
        <v>0</v>
      </c>
      <c r="M18" s="59">
        <f>IF('Round of 64'!$Y$32&gt;'Round of 64'!$Y$33,'Round of 64'!M$32,'Round of 64'!M$33)</f>
        <v>0</v>
      </c>
      <c r="O18">
        <f>IF(D18&gt;D17, 1.6, 0)</f>
        <v>0</v>
      </c>
      <c r="P18">
        <f t="shared" ref="P18" si="21">IF(E18&lt;E17, 1, 0)</f>
        <v>0</v>
      </c>
      <c r="Q18">
        <f>IF(F18&gt;F17, 0.8, 0)</f>
        <v>0</v>
      </c>
      <c r="R18">
        <f>IF(G18&gt;G17, 0.6, 0)</f>
        <v>0</v>
      </c>
      <c r="S18">
        <f>IF(H18&lt;H17, 1.6, 0)</f>
        <v>0</v>
      </c>
      <c r="T18">
        <f t="shared" ref="T18" si="22">IF(I18&gt;I17, 1, 0)</f>
        <v>0</v>
      </c>
      <c r="U18">
        <f>IF(J18&gt;J17, 0.8, 0)</f>
        <v>0</v>
      </c>
      <c r="V18">
        <f>IF(K18&lt;K17, 0.6, 0)</f>
        <v>0</v>
      </c>
      <c r="W18">
        <f t="shared" ref="W18" si="23">IF(L18&gt;L17, 1, 0)</f>
        <v>0</v>
      </c>
      <c r="X18">
        <f>IF(M18&gt;M17, 2, 0)</f>
        <v>0</v>
      </c>
      <c r="Y18" s="1">
        <f t="shared" si="20"/>
        <v>0</v>
      </c>
    </row>
    <row r="19" spans="2:25" x14ac:dyDescent="0.25">
      <c r="B19" s="7"/>
      <c r="C19" s="7"/>
      <c r="D19" s="7"/>
      <c r="E19" s="7"/>
      <c r="F19" s="7"/>
      <c r="G19" s="17"/>
      <c r="H19" s="7"/>
      <c r="I19" s="7"/>
      <c r="J19" s="7"/>
      <c r="K19" s="17"/>
      <c r="L19" s="7"/>
      <c r="M19" s="7"/>
      <c r="Y19" s="1"/>
    </row>
    <row r="20" spans="2:25" x14ac:dyDescent="0.25">
      <c r="B20" s="67">
        <f>IF('Round of 64'!$Y$35&gt;'Round of 64'!$Y$36,'Round of 64'!B$35,'Round of 64'!B$36)</f>
        <v>12</v>
      </c>
      <c r="C20" s="66">
        <f>IF('Round of 64'!$Y$35&gt;'Round of 64'!$Y$36,'Round of 64'!C$35,'Round of 64'!C$36)</f>
        <v>0</v>
      </c>
      <c r="D20" s="66">
        <f>IF('Round of 64'!$Y$35&gt;'Round of 64'!$Y$36,'Round of 64'!D$35,'Round of 64'!D$36)</f>
        <v>0</v>
      </c>
      <c r="E20" s="66">
        <f>IF('Round of 64'!$Y$35&gt;'Round of 64'!$Y$36,'Round of 64'!E$35,'Round of 64'!E$36)</f>
        <v>0</v>
      </c>
      <c r="F20" s="66">
        <f>IF('Round of 64'!$Y$35&gt;'Round of 64'!$Y$36,'Round of 64'!F$35,'Round of 64'!F$36)</f>
        <v>0</v>
      </c>
      <c r="G20" s="66">
        <f>IF('Round of 64'!$Y$35&gt;'Round of 64'!$Y$36,'Round of 64'!G$35,'Round of 64'!G$36)</f>
        <v>0</v>
      </c>
      <c r="H20" s="66">
        <f>IF('Round of 64'!$Y$35&gt;'Round of 64'!$Y$36,'Round of 64'!H$35,'Round of 64'!H$36)</f>
        <v>0</v>
      </c>
      <c r="I20" s="66">
        <f>IF('Round of 64'!$Y$35&gt;'Round of 64'!$Y$36,'Round of 64'!I$35,'Round of 64'!I$36)</f>
        <v>0</v>
      </c>
      <c r="J20" s="66">
        <f>IF('Round of 64'!$Y$35&gt;'Round of 64'!$Y$36,'Round of 64'!J$35,'Round of 64'!J$36)</f>
        <v>0</v>
      </c>
      <c r="K20" s="66">
        <f>IF('Round of 64'!$Y$35&gt;'Round of 64'!$Y$36,'Round of 64'!K$35,'Round of 64'!K$36)</f>
        <v>0</v>
      </c>
      <c r="L20" s="66">
        <f>IF('Round of 64'!$Y$35&gt;'Round of 64'!$Y$36,'Round of 64'!L$35,'Round of 64'!L$36)</f>
        <v>0</v>
      </c>
      <c r="M20" s="76">
        <f>IF('Round of 64'!$Y$35&gt;'Round of 64'!$Y$36,'Round of 64'!M$35,'Round of 64'!M$36)</f>
        <v>0</v>
      </c>
      <c r="O20">
        <f>IF(D20&gt;D21, 1.6, 0)</f>
        <v>0</v>
      </c>
      <c r="P20">
        <f t="shared" ref="P20" si="24">IF(E20&lt;E21, 1, 0)</f>
        <v>0</v>
      </c>
      <c r="Q20">
        <f>IF(F20&gt;F21, 0.8, 0)</f>
        <v>0</v>
      </c>
      <c r="R20">
        <f>IF(G20&gt;G21, 0.6, 0)</f>
        <v>0</v>
      </c>
      <c r="S20">
        <f>IF(H20&lt;H21, 1.6, 0)</f>
        <v>0</v>
      </c>
      <c r="T20">
        <f t="shared" ref="T20" si="25">IF(I20&gt;I21, 1, 0)</f>
        <v>0</v>
      </c>
      <c r="U20">
        <f>IF(J20&gt;J21, 0.8, 0)</f>
        <v>0</v>
      </c>
      <c r="V20">
        <f>IF(K20&lt;K21, 0.6, 0)</f>
        <v>0</v>
      </c>
      <c r="W20">
        <f t="shared" ref="W20" si="26">IF(L20&gt;L21, 1, 0)</f>
        <v>0</v>
      </c>
      <c r="X20" s="1">
        <f>IF(M20&gt;M21, 2, 0)</f>
        <v>0</v>
      </c>
      <c r="Y20" s="1">
        <f t="shared" ref="Y20:Y21" si="27">SUM(O20:X20)</f>
        <v>0</v>
      </c>
    </row>
    <row r="21" spans="2:25" x14ac:dyDescent="0.25">
      <c r="B21" s="49">
        <f>IF('Round of 64'!$Y$38&gt;'Round of 64'!$Y$39,'Round of 64'!B$38,'Round of 64'!B$39)</f>
        <v>13</v>
      </c>
      <c r="C21" s="50">
        <f>IF('Round of 64'!$Y$38&gt;'Round of 64'!$Y$39,'Round of 64'!C$38,'Round of 64'!C$39)</f>
        <v>0</v>
      </c>
      <c r="D21" s="50">
        <f>IF('Round of 64'!$Y$38&gt;'Round of 64'!$Y$39,'Round of 64'!D$38,'Round of 64'!D$39)</f>
        <v>0</v>
      </c>
      <c r="E21" s="42">
        <f>IF('Round of 64'!$Y$38&gt;'Round of 64'!$Y$39,'Round of 64'!E$38,'Round of 64'!E$39)</f>
        <v>0</v>
      </c>
      <c r="F21" s="50">
        <f>IF('Round of 64'!$Y$38&gt;'Round of 64'!$Y$39,'Round of 64'!F$38,'Round of 64'!F$39)</f>
        <v>0</v>
      </c>
      <c r="G21" s="51">
        <f>IF('Round of 64'!$Y$38&gt;'Round of 64'!$Y$39,'Round of 64'!G$38,'Round of 64'!G$39)</f>
        <v>0</v>
      </c>
      <c r="H21" s="50">
        <f>IF('Round of 64'!$Y$38&gt;'Round of 64'!$Y$39,'Round of 64'!H$38,'Round of 64'!H$39)</f>
        <v>0</v>
      </c>
      <c r="I21" s="50">
        <f>IF('Round of 64'!$Y$38&gt;'Round of 64'!$Y$39,'Round of 64'!I$38,'Round of 64'!I$39)</f>
        <v>0</v>
      </c>
      <c r="J21" s="50">
        <f>IF('Round of 64'!$Y$38&gt;'Round of 64'!$Y$39,'Round of 64'!J$38,'Round of 64'!J$39)</f>
        <v>0</v>
      </c>
      <c r="K21" s="50">
        <f>IF('Round of 64'!$Y$38&gt;'Round of 64'!$Y$39,'Round of 64'!K$38,'Round of 64'!K$39)</f>
        <v>0</v>
      </c>
      <c r="L21" s="42">
        <f>IF('Round of 64'!$Y$38&gt;'Round of 64'!$Y$39,'Round of 64'!L$38,'Round of 64'!L$39)</f>
        <v>0</v>
      </c>
      <c r="M21" s="59">
        <f>IF('Round of 64'!$Y$38&gt;'Round of 64'!$Y$39,'Round of 64'!M$38,'Round of 64'!M$39)</f>
        <v>0</v>
      </c>
      <c r="O21">
        <f>IF(D21&gt;D20, 1.6, 0)</f>
        <v>0</v>
      </c>
      <c r="P21">
        <f t="shared" ref="P21" si="28">IF(E21&lt;E20, 1, 0)</f>
        <v>0</v>
      </c>
      <c r="Q21">
        <f>IF(F21&gt;F20, 0.8, 0)</f>
        <v>0</v>
      </c>
      <c r="R21">
        <f>IF(G21&gt;G20, 0.6, 0)</f>
        <v>0</v>
      </c>
      <c r="S21">
        <f>IF(H21&lt;H20, 1.6, 0)</f>
        <v>0</v>
      </c>
      <c r="T21">
        <f t="shared" ref="T21" si="29">IF(I21&gt;I20, 1, 0)</f>
        <v>0</v>
      </c>
      <c r="U21">
        <f>IF(J21&gt;J20, 0.8, 0)</f>
        <v>0</v>
      </c>
      <c r="V21">
        <f>IF(K21&lt;K20, 0.6, 0)</f>
        <v>0</v>
      </c>
      <c r="W21">
        <f t="shared" ref="W21" si="30">IF(L21&gt;L20, 1, 0)</f>
        <v>0</v>
      </c>
      <c r="X21" s="1">
        <f>IF(M21&gt;M20, 2, 0)</f>
        <v>0</v>
      </c>
      <c r="Y21" s="1">
        <f t="shared" si="27"/>
        <v>0</v>
      </c>
    </row>
    <row r="22" spans="2:25" x14ac:dyDescent="0.25">
      <c r="B22" s="7"/>
      <c r="C22" s="7"/>
      <c r="D22" s="15"/>
      <c r="E22" s="15"/>
      <c r="F22" s="15"/>
      <c r="G22" s="17"/>
      <c r="H22" s="15"/>
      <c r="I22" s="15"/>
      <c r="J22" s="15"/>
      <c r="K22" s="17"/>
      <c r="L22" s="15"/>
      <c r="M22" s="15"/>
      <c r="Y22" s="1"/>
    </row>
    <row r="23" spans="2:25" x14ac:dyDescent="0.25">
      <c r="B23" s="67">
        <f>IF('Round of 64'!$Y$41&gt;'Round of 64'!$Y$42,'Round of 64'!B$41,'Round of 64'!B$42)</f>
        <v>11</v>
      </c>
      <c r="C23" s="68">
        <f>IF('Round of 64'!$Y$41&gt;'Round of 64'!$Y$42,'Round of 64'!C$41,'Round of 64'!C$42)</f>
        <v>0</v>
      </c>
      <c r="D23" s="68">
        <f>IF('Round of 64'!$Y$41&gt;'Round of 64'!$Y$42,'Round of 64'!D$41,'Round of 64'!D$42)</f>
        <v>0</v>
      </c>
      <c r="E23" s="69">
        <f>IF('Round of 64'!$Y$41&gt;'Round of 64'!$Y$42,'Round of 64'!E$41,'Round of 64'!E$42)</f>
        <v>0</v>
      </c>
      <c r="F23" s="69">
        <f>IF('Round of 64'!$Y$41&gt;'Round of 64'!$Y$42,'Round of 64'!F$41,'Round of 64'!F$42)</f>
        <v>0</v>
      </c>
      <c r="G23" s="74">
        <f>IF('Round of 64'!$Y$41&gt;'Round of 64'!$Y$42,'Round of 64'!G$41,'Round of 64'!G$42)</f>
        <v>0</v>
      </c>
      <c r="H23" s="68">
        <f>IF('Round of 64'!$Y$41&gt;'Round of 64'!$Y$42,'Round of 64'!H$41,'Round of 64'!H$42)</f>
        <v>0</v>
      </c>
      <c r="I23" s="68">
        <f>IF('Round of 64'!$Y$41&gt;'Round of 64'!$Y$42,'Round of 64'!I$41,'Round of 64'!I$42)</f>
        <v>0</v>
      </c>
      <c r="J23" s="68">
        <f>IF('Round of 64'!$Y$41&gt;'Round of 64'!$Y$42,'Round of 64'!J$41,'Round of 64'!J$42)</f>
        <v>0</v>
      </c>
      <c r="K23" s="68">
        <f>IF('Round of 64'!$Y$41&gt;'Round of 64'!$Y$42,'Round of 64'!K$41,'Round of 64'!K$42)</f>
        <v>0</v>
      </c>
      <c r="L23" s="68">
        <f>IF('Round of 64'!$Y$41&gt;'Round of 64'!$Y$42,'Round of 64'!L$41,'Round of 64'!L$42)</f>
        <v>0</v>
      </c>
      <c r="M23" s="75">
        <f>IF('Round of 64'!$Y$41&gt;'Round of 64'!$Y$42,'Round of 64'!M$41,'Round of 64'!M$42)</f>
        <v>0</v>
      </c>
      <c r="O23">
        <f>IF(D23&gt;D24, 1.6, 0)</f>
        <v>0</v>
      </c>
      <c r="P23">
        <f t="shared" ref="P23" si="31">IF(E23&lt;E24, 1, 0)</f>
        <v>0</v>
      </c>
      <c r="Q23">
        <f>IF(F23&gt;F24, 0.8, 0)</f>
        <v>0</v>
      </c>
      <c r="R23">
        <f>IF(G23&gt;G24, 0.6, 0)</f>
        <v>0</v>
      </c>
      <c r="S23">
        <f>IF(H23&lt;H24, 1.6, 0)</f>
        <v>0</v>
      </c>
      <c r="T23">
        <f t="shared" ref="T23" si="32">IF(I23&gt;I24, 1, 0)</f>
        <v>0</v>
      </c>
      <c r="U23">
        <f>IF(J23&gt;J24, 0.8, 0)</f>
        <v>0</v>
      </c>
      <c r="V23">
        <f>IF(K23&lt;K24, 0.6, 0)</f>
        <v>0</v>
      </c>
      <c r="W23">
        <f t="shared" ref="W23" si="33">IF(L23&gt;L24, 1, 0)</f>
        <v>0</v>
      </c>
      <c r="X23">
        <f>IF(M23&gt;M24, 2, 0)</f>
        <v>0</v>
      </c>
      <c r="Y23" s="1">
        <f t="shared" ref="Y23:Y24" si="34">SUM(O23:X23)</f>
        <v>0</v>
      </c>
    </row>
    <row r="24" spans="2:25" x14ac:dyDescent="0.25">
      <c r="B24" s="53">
        <f>IF('Round of 64'!$Y$44&gt;'Round of 64'!$Y$45,'Round of 64'!B$44,'Round of 64'!B$45)</f>
        <v>14</v>
      </c>
      <c r="C24" s="54">
        <f>IF('Round of 64'!$Y$44&gt;'Round of 64'!$Y$45,'Round of 64'!C$44,'Round of 64'!C$45)</f>
        <v>0</v>
      </c>
      <c r="D24" s="54">
        <f>IF('Round of 64'!$Y$44&gt;'Round of 64'!$Y$45,'Round of 64'!D$44,'Round of 64'!D$45)</f>
        <v>0</v>
      </c>
      <c r="E24" s="54">
        <f>IF('Round of 64'!$Y$44&gt;'Round of 64'!$Y$45,'Round of 64'!E$44,'Round of 64'!E$45)</f>
        <v>0</v>
      </c>
      <c r="F24" s="54">
        <f>IF('Round of 64'!$Y$44&gt;'Round of 64'!$Y$45,'Round of 64'!F$44,'Round of 64'!F$45)</f>
        <v>0</v>
      </c>
      <c r="G24" s="54">
        <f>IF('Round of 64'!$Y$44&gt;'Round of 64'!$Y$45,'Round of 64'!G$44,'Round of 64'!G$45)</f>
        <v>0</v>
      </c>
      <c r="H24" s="54">
        <f>IF('Round of 64'!$Y$44&gt;'Round of 64'!$Y$45,'Round of 64'!H$44,'Round of 64'!H$45)</f>
        <v>0</v>
      </c>
      <c r="I24" s="54">
        <f>IF('Round of 64'!$Y$44&gt;'Round of 64'!$Y$45,'Round of 64'!I$44,'Round of 64'!I$45)</f>
        <v>0</v>
      </c>
      <c r="J24" s="54">
        <f>IF('Round of 64'!$Y$44&gt;'Round of 64'!$Y$45,'Round of 64'!J$44,'Round of 64'!J$45)</f>
        <v>0</v>
      </c>
      <c r="K24" s="54">
        <f>IF('Round of 64'!$Y$44&gt;'Round of 64'!$Y$45,'Round of 64'!K$44,'Round of 64'!K$45)</f>
        <v>0</v>
      </c>
      <c r="L24" s="54">
        <f>IF('Round of 64'!$Y$44&gt;'Round of 64'!$Y$45,'Round of 64'!L$44,'Round of 64'!L$45)</f>
        <v>0</v>
      </c>
      <c r="M24" s="55">
        <f>IF('Round of 64'!$Y$44&gt;'Round of 64'!$Y$45,'Round of 64'!M$44,'Round of 64'!M$45)</f>
        <v>0</v>
      </c>
      <c r="N24" s="16"/>
      <c r="O24">
        <f>IF(D24&gt;D23, 1.6, 0)</f>
        <v>0</v>
      </c>
      <c r="P24">
        <f t="shared" ref="P24" si="35">IF(E24&lt;E23, 1, 0)</f>
        <v>0</v>
      </c>
      <c r="Q24">
        <f>IF(F24&gt;F23, 0.8, 0)</f>
        <v>0</v>
      </c>
      <c r="R24">
        <f>IF(G24&gt;G23, 0.6, 0)</f>
        <v>0</v>
      </c>
      <c r="S24">
        <f>IF(H24&lt;H23, 1.6, 0)</f>
        <v>0</v>
      </c>
      <c r="T24">
        <f t="shared" ref="T24" si="36">IF(I24&gt;I23, 1, 0)</f>
        <v>0</v>
      </c>
      <c r="U24">
        <f>IF(J24&gt;J23, 0.8, 0)</f>
        <v>0</v>
      </c>
      <c r="V24">
        <f>IF(K24&lt;K23, 0.6, 0)</f>
        <v>0</v>
      </c>
      <c r="W24">
        <f t="shared" ref="W24" si="37">IF(L24&gt;L23, 1, 0)</f>
        <v>0</v>
      </c>
      <c r="X24">
        <f>IF(M24&gt;M23, 2, 0)</f>
        <v>0</v>
      </c>
      <c r="Y24" s="1">
        <f t="shared" si="34"/>
        <v>0</v>
      </c>
    </row>
    <row r="25" spans="2:25" x14ac:dyDescent="0.25">
      <c r="B25" s="7"/>
      <c r="C25" s="7"/>
      <c r="D25" s="15"/>
      <c r="E25" s="15"/>
      <c r="F25" s="15"/>
      <c r="G25" s="17"/>
      <c r="H25" s="15"/>
      <c r="I25" s="15"/>
      <c r="J25" s="15"/>
      <c r="K25" s="17"/>
      <c r="L25" s="15"/>
      <c r="M25" s="15"/>
      <c r="Y25" s="1"/>
    </row>
    <row r="26" spans="2:25" x14ac:dyDescent="0.25">
      <c r="B26" s="67">
        <f>IF('Round of 64'!$Y$47&gt;'Round of 64'!$Y$48,'Round of 64'!B$47,'Round of 64'!B$48)</f>
        <v>10</v>
      </c>
      <c r="C26" s="68">
        <f>IF('Round of 64'!$Y$47&gt;'Round of 64'!$Y$48,'Round of 64'!C$47,'Round of 64'!C$48)</f>
        <v>0</v>
      </c>
      <c r="D26" s="68">
        <f>IF('Round of 64'!$Y$47&gt;'Round of 64'!$Y$48,'Round of 64'!D$47,'Round of 64'!D$48)</f>
        <v>0</v>
      </c>
      <c r="E26" s="68">
        <f>IF('Round of 64'!$Y$47&gt;'Round of 64'!$Y$48,'Round of 64'!E$47,'Round of 64'!E$48)</f>
        <v>0</v>
      </c>
      <c r="F26" s="68">
        <f>IF('Round of 64'!$Y$47&gt;'Round of 64'!$Y$48,'Round of 64'!F$47,'Round of 64'!F$48)</f>
        <v>0</v>
      </c>
      <c r="G26" s="74">
        <f>IF('Round of 64'!$Y$47&gt;'Round of 64'!$Y$48,'Round of 64'!G$47,'Round of 64'!G$48)</f>
        <v>0</v>
      </c>
      <c r="H26" s="68">
        <f>IF('Round of 64'!$Y$47&gt;'Round of 64'!$Y$48,'Round of 64'!H$47,'Round of 64'!H$48)</f>
        <v>0</v>
      </c>
      <c r="I26" s="68">
        <f>IF('Round of 64'!$Y$47&gt;'Round of 64'!$Y$48,'Round of 64'!I$47,'Round of 64'!I$48)</f>
        <v>0</v>
      </c>
      <c r="J26" s="68">
        <f>IF('Round of 64'!$Y$47&gt;'Round of 64'!$Y$48,'Round of 64'!J$47,'Round of 64'!J$48)</f>
        <v>0</v>
      </c>
      <c r="K26" s="68">
        <f>IF('Round of 64'!$Y$47&gt;'Round of 64'!$Y$48,'Round of 64'!K$47,'Round of 64'!K$48)</f>
        <v>0</v>
      </c>
      <c r="L26" s="68">
        <f>IF('Round of 64'!$Y$47&gt;'Round of 64'!$Y$48,'Round of 64'!L$47,'Round of 64'!L$48)</f>
        <v>0</v>
      </c>
      <c r="M26" s="75">
        <f>IF('Round of 64'!$Y$47&gt;'Round of 64'!$Y$48,'Round of 64'!M$47,'Round of 64'!M$48)</f>
        <v>0</v>
      </c>
      <c r="O26">
        <f>IF(D26&gt;D27, 1.6, 0)</f>
        <v>0</v>
      </c>
      <c r="P26">
        <f>IF(E26&lt;E27, 1, 0)</f>
        <v>0</v>
      </c>
      <c r="Q26">
        <f>IF(F26&gt;F27, 0.8, 0)</f>
        <v>0</v>
      </c>
      <c r="R26">
        <f>IF(G26&gt;G27, 0.6, 0)</f>
        <v>0</v>
      </c>
      <c r="S26">
        <f>IF(H26&lt;H27, 1.6, 0)</f>
        <v>0</v>
      </c>
      <c r="T26">
        <f>IF(I26&gt;I27, 1, 0)</f>
        <v>0</v>
      </c>
      <c r="U26">
        <f>IF(J26&gt;J27, 0.8, 0)</f>
        <v>0</v>
      </c>
      <c r="V26">
        <f>IF(K26&lt;K27, 0.6, 0)</f>
        <v>0</v>
      </c>
      <c r="W26">
        <f>IF(L26&gt;L27, 1, 0)</f>
        <v>0</v>
      </c>
      <c r="X26">
        <f>IF(M26&gt;M27, 2, 0)</f>
        <v>0</v>
      </c>
      <c r="Y26" s="1">
        <f>SUM(O26:X26)</f>
        <v>0</v>
      </c>
    </row>
    <row r="27" spans="2:25" x14ac:dyDescent="0.25">
      <c r="B27" s="49">
        <f>IF('Round of 64'!$Y$50&gt;'Round of 64'!$Y$51,'Round of 64'!B$50,'Round of 64'!B$51)</f>
        <v>15</v>
      </c>
      <c r="C27" s="50">
        <f>IF('Round of 64'!$Y$50&gt;'Round of 64'!$Y$51,'Round of 64'!C$50,'Round of 64'!C$51)</f>
        <v>0</v>
      </c>
      <c r="D27" s="42">
        <f>IF('Round of 64'!$Y$50&gt;'Round of 64'!$Y$51,'Round of 64'!D$50,'Round of 64'!D$51)</f>
        <v>0</v>
      </c>
      <c r="E27" s="50">
        <f>IF('Round of 64'!$Y$50&gt;'Round of 64'!$Y$51,'Round of 64'!E$50,'Round of 64'!E$51)</f>
        <v>0</v>
      </c>
      <c r="F27" s="42">
        <f>IF('Round of 64'!$Y$50&gt;'Round of 64'!$Y$51,'Round of 64'!F$50,'Round of 64'!F$51)</f>
        <v>0</v>
      </c>
      <c r="G27" s="51">
        <f>IF('Round of 64'!$Y$50&gt;'Round of 64'!$Y$51,'Round of 64'!G$50,'Round of 64'!G$51)</f>
        <v>0</v>
      </c>
      <c r="H27" s="50">
        <f>IF('Round of 64'!$Y$50&gt;'Round of 64'!$Y$51,'Round of 64'!H$50,'Round of 64'!H$51)</f>
        <v>0</v>
      </c>
      <c r="I27" s="50">
        <f>IF('Round of 64'!$Y$50&gt;'Round of 64'!$Y$51,'Round of 64'!I$50,'Round of 64'!I$51)</f>
        <v>0</v>
      </c>
      <c r="J27" s="50">
        <f>IF('Round of 64'!$Y$50&gt;'Round of 64'!$Y$51,'Round of 64'!J$50,'Round of 64'!J$51)</f>
        <v>0</v>
      </c>
      <c r="K27" s="50">
        <f>IF('Round of 64'!$Y$50&gt;'Round of 64'!$Y$51,'Round of 64'!K$50,'Round of 64'!K$51)</f>
        <v>0</v>
      </c>
      <c r="L27" s="50">
        <f>IF('Round of 64'!$Y$50&gt;'Round of 64'!$Y$51,'Round of 64'!L$50,'Round of 64'!L$51)</f>
        <v>0</v>
      </c>
      <c r="M27" s="59">
        <f>IF('Round of 64'!$Y$50&gt;'Round of 64'!$Y$51,'Round of 64'!M$50,'Round of 64'!M$51)</f>
        <v>0</v>
      </c>
      <c r="O27">
        <f>IF(D27&gt;D26, 1.6, 0)</f>
        <v>0</v>
      </c>
      <c r="P27">
        <f>IF(E27&lt;E26, 1, 0)</f>
        <v>0</v>
      </c>
      <c r="Q27">
        <f>IF(F27&gt;F26, 0.8, 0)</f>
        <v>0</v>
      </c>
      <c r="R27">
        <f>IF(G27&gt;G26, 0.6, 0)</f>
        <v>0</v>
      </c>
      <c r="S27">
        <f>IF(H27&lt;H26, 1.6, 0)</f>
        <v>0</v>
      </c>
      <c r="T27">
        <f>IF(I27&gt;I26, 1, 0)</f>
        <v>0</v>
      </c>
      <c r="U27">
        <f>IF(J27&gt;J26, 0.8, 0)</f>
        <v>0</v>
      </c>
      <c r="V27">
        <f>IF(K27&lt;K26, 0.6, 0)</f>
        <v>0</v>
      </c>
      <c r="W27">
        <f>IF(L27&gt;L26, 1, 0)</f>
        <v>0</v>
      </c>
      <c r="X27">
        <f>IF(M27&gt;M26, 2, 0)</f>
        <v>0</v>
      </c>
      <c r="Y27" s="1">
        <f>SUM(O27:X27)</f>
        <v>0</v>
      </c>
    </row>
    <row r="28" spans="2:25" x14ac:dyDescent="0.25">
      <c r="B28" s="7"/>
      <c r="C28" s="7"/>
      <c r="D28" s="15"/>
      <c r="E28" s="15"/>
      <c r="F28" s="15"/>
      <c r="G28" s="17"/>
      <c r="H28" s="15"/>
      <c r="I28" s="15"/>
      <c r="J28" s="15"/>
      <c r="K28" s="17"/>
      <c r="L28" s="15"/>
      <c r="M28" s="15"/>
      <c r="Y28" s="1"/>
    </row>
    <row r="29" spans="2:25" x14ac:dyDescent="0.25">
      <c r="B29" s="7" t="s">
        <v>20</v>
      </c>
      <c r="C29" s="7"/>
      <c r="D29" s="15"/>
      <c r="E29" s="15"/>
      <c r="F29" s="15"/>
      <c r="G29" s="17"/>
      <c r="H29" s="15"/>
      <c r="I29" s="15"/>
      <c r="J29" s="15"/>
      <c r="K29" s="17"/>
      <c r="L29" s="15"/>
      <c r="M29" s="15"/>
      <c r="Y29" s="1"/>
    </row>
    <row r="30" spans="2:25" x14ac:dyDescent="0.25">
      <c r="B30" s="3" t="s">
        <v>17</v>
      </c>
      <c r="C30" s="4" t="s">
        <v>0</v>
      </c>
      <c r="D30" s="4" t="s">
        <v>2</v>
      </c>
      <c r="E30" s="4" t="s">
        <v>3</v>
      </c>
      <c r="F30" s="4" t="s">
        <v>4</v>
      </c>
      <c r="G30" s="4" t="s">
        <v>5</v>
      </c>
      <c r="H30" s="4" t="s">
        <v>13</v>
      </c>
      <c r="I30" s="4" t="s">
        <v>14</v>
      </c>
      <c r="J30" s="4" t="s">
        <v>7</v>
      </c>
      <c r="K30" s="4" t="s">
        <v>15</v>
      </c>
      <c r="L30" s="4" t="s">
        <v>11</v>
      </c>
      <c r="M30" s="5" t="s">
        <v>12</v>
      </c>
      <c r="Y30" s="1"/>
    </row>
    <row r="31" spans="2:25" x14ac:dyDescent="0.25">
      <c r="B31" s="67">
        <f>IF('Round of 64'!$Y$55&gt;'Round of 64'!$Y$56,'Round of 64'!B$55,'Round of 64'!B$56)</f>
        <v>16</v>
      </c>
      <c r="C31" s="68">
        <f>IF('Round of 64'!$Y$55&gt;'Round of 64'!$Y$56,'Round of 64'!C$55,'Round of 64'!C$56)</f>
        <v>0</v>
      </c>
      <c r="D31" s="68">
        <f>IF('Round of 64'!$Y$55&gt;'Round of 64'!$Y$56,'Round of 64'!D$55,'Round of 64'!D$56)</f>
        <v>0</v>
      </c>
      <c r="E31" s="69">
        <f>IF('Round of 64'!$Y$55&gt;'Round of 64'!$Y$56,'Round of 64'!E$55,'Round of 64'!E$56)</f>
        <v>0</v>
      </c>
      <c r="F31" s="68">
        <f>IF('Round of 64'!$Y$55&gt;'Round of 64'!$Y$56,'Round of 64'!F$55,'Round of 64'!F$56)</f>
        <v>0</v>
      </c>
      <c r="G31" s="68">
        <f>IF('Round of 64'!$Y$55&gt;'Round of 64'!$Y$56,'Round of 64'!G$55,'Round of 64'!G$56)</f>
        <v>0</v>
      </c>
      <c r="H31" s="68">
        <f>IF('Round of 64'!$Y$55&gt;'Round of 64'!$Y$56,'Round of 64'!H$55,'Round of 64'!H$56)</f>
        <v>0</v>
      </c>
      <c r="I31" s="69">
        <f>IF('Round of 64'!$Y$55&gt;'Round of 64'!$Y$56,'Round of 64'!I$55,'Round of 64'!I$56)</f>
        <v>0</v>
      </c>
      <c r="J31" s="68">
        <f>IF('Round of 64'!$Y$55&gt;'Round of 64'!$Y$56,'Round of 64'!J$55,'Round of 64'!J$56)</f>
        <v>0</v>
      </c>
      <c r="K31" s="74">
        <f>IF('Round of 64'!$Y$55&gt;'Round of 64'!$Y$56,'Round of 64'!K$55,'Round of 64'!K$56)</f>
        <v>0</v>
      </c>
      <c r="L31" s="68">
        <f>IF('Round of 64'!$Y$55&gt;'Round of 64'!$Y$56,'Round of 64'!L$55,'Round of 64'!L$56)</f>
        <v>0</v>
      </c>
      <c r="M31" s="75">
        <f>IF('Round of 64'!$Y$55&gt;'Round of 64'!$Y$56,'Round of 64'!M$55,'Round of 64'!M$56)</f>
        <v>0</v>
      </c>
      <c r="O31">
        <f>IF(D31&gt;D32, 1.6, 0)</f>
        <v>0</v>
      </c>
      <c r="P31">
        <f t="shared" ref="P31" si="38">IF(E31&lt;E32, 1, 0)</f>
        <v>0</v>
      </c>
      <c r="Q31">
        <f>IF(F31&gt;F32, 0.8, 0)</f>
        <v>0</v>
      </c>
      <c r="R31">
        <f>IF(G31&gt;G32, 0.6, 0)</f>
        <v>0</v>
      </c>
      <c r="S31">
        <f>IF(H31&lt;H32, 1.6, 0)</f>
        <v>0</v>
      </c>
      <c r="T31">
        <f t="shared" ref="T31" si="39">IF(I31&gt;I32, 1, 0)</f>
        <v>0</v>
      </c>
      <c r="U31">
        <f>IF(J31&gt;J32, 0.8, 0)</f>
        <v>0</v>
      </c>
      <c r="V31">
        <f>IF(K31&lt;K32, 0.6, 0)</f>
        <v>0</v>
      </c>
      <c r="W31">
        <f t="shared" ref="W31" si="40">IF(L31&gt;L32, 1, 0)</f>
        <v>0</v>
      </c>
      <c r="X31">
        <f>IF(M31&gt;M32, 2, 0)</f>
        <v>0</v>
      </c>
      <c r="Y31" s="1">
        <f t="shared" ref="Y31:Y32" si="41">SUM(O31:X31)</f>
        <v>0</v>
      </c>
    </row>
    <row r="32" spans="2:25" x14ac:dyDescent="0.25">
      <c r="B32" s="49">
        <f>IF('Round of 64'!$Y$58&gt;'Round of 64'!$Y$59,'Round of 64'!B$58,'Round of 64'!B$59)</f>
        <v>9</v>
      </c>
      <c r="C32" s="50">
        <f>IF('Round of 64'!$Y$58&gt;'Round of 64'!$Y$59,'Round of 64'!C$58,'Round of 64'!C$59)</f>
        <v>0</v>
      </c>
      <c r="D32" s="50">
        <f>IF('Round of 64'!$Y$58&gt;'Round of 64'!$Y$59,'Round of 64'!D$58,'Round of 64'!D$59)</f>
        <v>0</v>
      </c>
      <c r="E32" s="50">
        <f>IF('Round of 64'!$Y$58&gt;'Round of 64'!$Y$59,'Round of 64'!E$58,'Round of 64'!E$59)</f>
        <v>0</v>
      </c>
      <c r="F32" s="50">
        <f>IF('Round of 64'!$Y$58&gt;'Round of 64'!$Y$59,'Round of 64'!F$58,'Round of 64'!F$59)</f>
        <v>0</v>
      </c>
      <c r="G32" s="51">
        <f>IF('Round of 64'!$Y$58&gt;'Round of 64'!$Y$59,'Round of 64'!G$58,'Round of 64'!G$59)</f>
        <v>0</v>
      </c>
      <c r="H32" s="50">
        <f>IF('Round of 64'!$Y$58&gt;'Round of 64'!$Y$59,'Round of 64'!H$58,'Round of 64'!H$59)</f>
        <v>0</v>
      </c>
      <c r="I32" s="50">
        <f>IF('Round of 64'!$Y$58&gt;'Round of 64'!$Y$59,'Round of 64'!I$58,'Round of 64'!I$59)</f>
        <v>0</v>
      </c>
      <c r="J32" s="42">
        <f>IF('Round of 64'!$Y$58&gt;'Round of 64'!$Y$59,'Round of 64'!J$58,'Round of 64'!J$59)</f>
        <v>0</v>
      </c>
      <c r="K32" s="50">
        <f>IF('Round of 64'!$Y$58&gt;'Round of 64'!$Y$59,'Round of 64'!K$58,'Round of 64'!K$59)</f>
        <v>0</v>
      </c>
      <c r="L32" s="50">
        <f>IF('Round of 64'!$Y$58&gt;'Round of 64'!$Y$59,'Round of 64'!L$58,'Round of 64'!L$59)</f>
        <v>0</v>
      </c>
      <c r="M32" s="59">
        <f>IF('Round of 64'!$Y$58&gt;'Round of 64'!$Y$59,'Round of 64'!M$58,'Round of 64'!M$59)</f>
        <v>0</v>
      </c>
      <c r="O32">
        <f>IF(D32&gt;D31, 1.6, 0)</f>
        <v>0</v>
      </c>
      <c r="P32">
        <f t="shared" ref="P32" si="42">IF(E32&lt;E31, 1, 0)</f>
        <v>0</v>
      </c>
      <c r="Q32">
        <f>IF(F32&gt;F31, 0.8, 0)</f>
        <v>0</v>
      </c>
      <c r="R32">
        <f>IF(G32&gt;G31, 0.6, 0)</f>
        <v>0</v>
      </c>
      <c r="S32">
        <f>IF(H32&lt;H31, 1.6, 0)</f>
        <v>0</v>
      </c>
      <c r="T32">
        <f t="shared" ref="T32" si="43">IF(I32&gt;I31, 1, 0)</f>
        <v>0</v>
      </c>
      <c r="U32">
        <f>IF(J32&gt;J31, 0.8, 0)</f>
        <v>0</v>
      </c>
      <c r="V32">
        <f>IF(K32&lt;K31, 0.6, 0)</f>
        <v>0</v>
      </c>
      <c r="W32">
        <f t="shared" ref="W32" si="44">IF(L32&gt;L31, 1, 0)</f>
        <v>0</v>
      </c>
      <c r="X32">
        <f>IF(M32&gt;M31, 2, 0)</f>
        <v>0</v>
      </c>
      <c r="Y32" s="1">
        <f t="shared" si="41"/>
        <v>0</v>
      </c>
    </row>
    <row r="33" spans="2:25" x14ac:dyDescent="0.25">
      <c r="B33" s="7"/>
      <c r="C33" s="71"/>
      <c r="D33" s="72"/>
      <c r="E33" s="72"/>
      <c r="F33" s="72"/>
      <c r="G33" s="73"/>
      <c r="H33" s="72"/>
      <c r="I33" s="72"/>
      <c r="J33" s="72"/>
      <c r="K33" s="73"/>
      <c r="L33" s="72"/>
      <c r="M33" s="72"/>
      <c r="Y33" s="1"/>
    </row>
    <row r="34" spans="2:25" x14ac:dyDescent="0.25">
      <c r="B34" s="67">
        <f>IF('Round of 64'!$Y$61&gt;'Round of 64'!$Y$62,'Round of 64'!B$61,'Round of 64'!B$62)</f>
        <v>12</v>
      </c>
      <c r="C34" s="68">
        <f>IF('Round of 64'!$Y$61&gt;'Round of 64'!$Y$62,'Round of 64'!C$61,'Round of 64'!C$62)</f>
        <v>0</v>
      </c>
      <c r="D34" s="68">
        <f>IF('Round of 64'!$Y$61&gt;'Round of 64'!$Y$62,'Round of 64'!D$61,'Round of 64'!D$62)</f>
        <v>0</v>
      </c>
      <c r="E34" s="68">
        <f>IF('Round of 64'!$Y$61&gt;'Round of 64'!$Y$62,'Round of 64'!E$61,'Round of 64'!E$62)</f>
        <v>0</v>
      </c>
      <c r="F34" s="68">
        <f>IF('Round of 64'!$Y$61&gt;'Round of 64'!$Y$62,'Round of 64'!F$61,'Round of 64'!F$62)</f>
        <v>0</v>
      </c>
      <c r="G34" s="68">
        <f>IF('Round of 64'!$Y$61&gt;'Round of 64'!$Y$62,'Round of 64'!G$61,'Round of 64'!G$62)</f>
        <v>0</v>
      </c>
      <c r="H34" s="69">
        <f>IF('Round of 64'!$Y$61&gt;'Round of 64'!$Y$62,'Round of 64'!H$61,'Round of 64'!H$62)</f>
        <v>0</v>
      </c>
      <c r="I34" s="68">
        <f>IF('Round of 64'!$Y$61&gt;'Round of 64'!$Y$62,'Round of 64'!I$61,'Round of 64'!I$62)</f>
        <v>0</v>
      </c>
      <c r="J34" s="68">
        <f>IF('Round of 64'!$Y$61&gt;'Round of 64'!$Y$62,'Round of 64'!J$61,'Round of 64'!J$62)</f>
        <v>0</v>
      </c>
      <c r="K34" s="68">
        <f>IF('Round of 64'!$Y$61&gt;'Round of 64'!$Y$62,'Round of 64'!K$61,'Round of 64'!K$62)</f>
        <v>0</v>
      </c>
      <c r="L34" s="68">
        <f>IF('Round of 64'!$Y$61&gt;'Round of 64'!$Y$62,'Round of 64'!L$61,'Round of 64'!L$62)</f>
        <v>0</v>
      </c>
      <c r="M34" s="75">
        <f>IF('Round of 64'!$Y$61&gt;'Round of 64'!$Y$62,'Round of 64'!M$61,'Round of 64'!M$62)</f>
        <v>0</v>
      </c>
      <c r="O34">
        <f>IF(D34&gt;D35, 1.6, 0)</f>
        <v>0</v>
      </c>
      <c r="P34">
        <f t="shared" ref="P34" si="45">IF(E34&lt;E35, 1, 0)</f>
        <v>0</v>
      </c>
      <c r="Q34">
        <f>IF(F34&gt;F35, 0.8, 0)</f>
        <v>0</v>
      </c>
      <c r="R34">
        <f>IF(G34&gt;G35, 0.6, 0)</f>
        <v>0</v>
      </c>
      <c r="S34">
        <f>IF(H34&lt;H35, 1.6, 0)</f>
        <v>0</v>
      </c>
      <c r="T34">
        <f t="shared" ref="T34" si="46">IF(I34&gt;I35, 1, 0)</f>
        <v>0</v>
      </c>
      <c r="U34">
        <f>IF(J34&gt;J35, 0.8, 0)</f>
        <v>0</v>
      </c>
      <c r="V34">
        <f>IF(K34&lt;K35, 0.6, 0)</f>
        <v>0</v>
      </c>
      <c r="W34">
        <f t="shared" ref="W34" si="47">IF(L34&gt;L35, 1, 0)</f>
        <v>0</v>
      </c>
      <c r="X34">
        <f>IF(M34&gt;M35, 2, 0)</f>
        <v>0</v>
      </c>
      <c r="Y34" s="1">
        <f t="shared" ref="Y34:Y35" si="48">SUM(O34:X34)</f>
        <v>0</v>
      </c>
    </row>
    <row r="35" spans="2:25" x14ac:dyDescent="0.25">
      <c r="B35" s="49">
        <f>IF('Round of 64'!$Y$64&gt;'Round of 64'!$Y$65,'Round of 64'!B$64,'Round of 64'!B$65)</f>
        <v>13</v>
      </c>
      <c r="C35" s="50">
        <f>IF('Round of 64'!$Y$64&gt;'Round of 64'!$Y$65,'Round of 64'!C$64,'Round of 64'!C$65)</f>
        <v>0</v>
      </c>
      <c r="D35" s="50">
        <f>IF('Round of 64'!$Y$64&gt;'Round of 64'!$Y$65,'Round of 64'!D$64,'Round of 64'!D$65)</f>
        <v>0</v>
      </c>
      <c r="E35" s="50">
        <f>IF('Round of 64'!$Y$64&gt;'Round of 64'!$Y$65,'Round of 64'!E$64,'Round of 64'!E$65)</f>
        <v>0</v>
      </c>
      <c r="F35" s="50">
        <f>IF('Round of 64'!$Y$64&gt;'Round of 64'!$Y$65,'Round of 64'!F$64,'Round of 64'!F$65)</f>
        <v>0</v>
      </c>
      <c r="G35" s="50">
        <f>IF('Round of 64'!$Y$64&gt;'Round of 64'!$Y$65,'Round of 64'!G$64,'Round of 64'!G$65)</f>
        <v>0</v>
      </c>
      <c r="H35" s="50">
        <f>IF('Round of 64'!$Y$64&gt;'Round of 64'!$Y$65,'Round of 64'!H$64,'Round of 64'!H$65)</f>
        <v>0</v>
      </c>
      <c r="I35" s="50">
        <f>IF('Round of 64'!$Y$64&gt;'Round of 64'!$Y$65,'Round of 64'!I$64,'Round of 64'!I$65)</f>
        <v>0</v>
      </c>
      <c r="J35" s="50">
        <f>IF('Round of 64'!$Y$64&gt;'Round of 64'!$Y$65,'Round of 64'!J$64,'Round of 64'!J$65)</f>
        <v>0</v>
      </c>
      <c r="K35" s="50">
        <f>IF('Round of 64'!$Y$64&gt;'Round of 64'!$Y$65,'Round of 64'!K$64,'Round of 64'!K$65)</f>
        <v>0</v>
      </c>
      <c r="L35" s="50">
        <f>IF('Round of 64'!$Y$64&gt;'Round of 64'!$Y$65,'Round of 64'!L$64,'Round of 64'!L$65)</f>
        <v>0</v>
      </c>
      <c r="M35" s="52">
        <f>IF('Round of 64'!$Y$64&gt;'Round of 64'!$Y$65,'Round of 64'!M$64,'Round of 64'!M$65)</f>
        <v>0</v>
      </c>
      <c r="O35">
        <f>IF(D35&gt;D34, 1.6, 0)</f>
        <v>0</v>
      </c>
      <c r="P35">
        <f t="shared" ref="P35" si="49">IF(E35&lt;E34, 1, 0)</f>
        <v>0</v>
      </c>
      <c r="Q35">
        <f>IF(F35&gt;F34, 0.8, 0)</f>
        <v>0</v>
      </c>
      <c r="R35">
        <f>IF(G35&gt;G34, 0.6, 0)</f>
        <v>0</v>
      </c>
      <c r="S35">
        <f>IF(H35&lt;H34, 1.6, 0)</f>
        <v>0</v>
      </c>
      <c r="T35">
        <f t="shared" ref="T35" si="50">IF(I35&gt;I34, 1, 0)</f>
        <v>0</v>
      </c>
      <c r="U35">
        <f>IF(J35&gt;J34, 0.8, 0)</f>
        <v>0</v>
      </c>
      <c r="V35">
        <f>IF(K35&lt;K34, 0.6, 0)</f>
        <v>0</v>
      </c>
      <c r="W35">
        <f t="shared" ref="W35" si="51">IF(L35&gt;L34, 1, 0)</f>
        <v>0</v>
      </c>
      <c r="X35">
        <f>IF(M35&gt;M34, 2, 0)</f>
        <v>0</v>
      </c>
      <c r="Y35" s="1">
        <f t="shared" si="48"/>
        <v>0</v>
      </c>
    </row>
    <row r="36" spans="2:25" x14ac:dyDescent="0.25">
      <c r="B36" s="7"/>
      <c r="C36" s="7"/>
      <c r="D36" s="15"/>
      <c r="E36" s="15"/>
      <c r="F36" s="15"/>
      <c r="G36" s="17"/>
      <c r="H36" s="15"/>
      <c r="I36" s="15"/>
      <c r="J36" s="15"/>
      <c r="K36" s="17"/>
      <c r="L36" s="15"/>
      <c r="M36" s="15"/>
      <c r="Y36" s="1"/>
    </row>
    <row r="37" spans="2:25" x14ac:dyDescent="0.25">
      <c r="B37" s="67">
        <f>IF('Round of 64'!$Y$67&gt;'Round of 64'!$Y$68,'Round of 64'!B$67,'Round of 64'!B$68)</f>
        <v>11</v>
      </c>
      <c r="C37" s="68">
        <f>IF('Round of 64'!$Y$67&gt;'Round of 64'!$Y$68,'Round of 64'!C$67,'Round of 64'!C$68)</f>
        <v>0</v>
      </c>
      <c r="D37" s="69">
        <f>IF('Round of 64'!$Y$67&gt;'Round of 64'!$Y$68,'Round of 64'!D$67,'Round of 64'!D$68)</f>
        <v>0</v>
      </c>
      <c r="E37" s="69">
        <f>IF('Round of 64'!$Y$67&gt;'Round of 64'!$Y$68,'Round of 64'!E$67,'Round of 64'!E$68)</f>
        <v>0</v>
      </c>
      <c r="F37" s="69">
        <f>IF('Round of 64'!$Y$67&gt;'Round of 64'!$Y$68,'Round of 64'!F$67,'Round of 64'!F$68)</f>
        <v>0</v>
      </c>
      <c r="G37" s="68">
        <f>IF('Round of 64'!$Y$67&gt;'Round of 64'!$Y$68,'Round of 64'!G$67,'Round of 64'!G$68)</f>
        <v>0</v>
      </c>
      <c r="H37" s="69">
        <f>IF('Round of 64'!$Y$67&gt;'Round of 64'!$Y$68,'Round of 64'!H$67,'Round of 64'!H$68)</f>
        <v>0</v>
      </c>
      <c r="I37" s="68">
        <f>IF('Round of 64'!$Y$67&gt;'Round of 64'!$Y$68,'Round of 64'!I$67,'Round of 64'!I$68)</f>
        <v>0</v>
      </c>
      <c r="J37" s="69">
        <f>IF('Round of 64'!$Y$67&gt;'Round of 64'!$Y$68,'Round of 64'!J$67,'Round of 64'!J$68)</f>
        <v>0</v>
      </c>
      <c r="K37" s="74">
        <f>IF('Round of 64'!$Y$67&gt;'Round of 64'!$Y$68,'Round of 64'!K$67,'Round of 64'!K$68)</f>
        <v>0</v>
      </c>
      <c r="L37" s="68">
        <f>IF('Round of 64'!$Y$67&gt;'Round of 64'!$Y$68,'Round of 64'!L$67,'Round of 64'!L$68)</f>
        <v>0</v>
      </c>
      <c r="M37" s="70">
        <f>IF('Round of 64'!$Y$67&gt;'Round of 64'!$Y$68,'Round of 64'!M$67,'Round of 64'!M$68)</f>
        <v>0</v>
      </c>
      <c r="O37">
        <f>IF(D37&gt;D38, 1.6, 0)</f>
        <v>0</v>
      </c>
      <c r="P37">
        <f t="shared" ref="P37" si="52">IF(E37&lt;E38, 1, 0)</f>
        <v>0</v>
      </c>
      <c r="Q37">
        <f>IF(F37&gt;F38, 0.8, 0)</f>
        <v>0</v>
      </c>
      <c r="R37">
        <f>IF(G37&gt;G38, 0.6, 0)</f>
        <v>0</v>
      </c>
      <c r="S37">
        <f>IF(H37&lt;H38, 1.6, 0)</f>
        <v>0</v>
      </c>
      <c r="T37">
        <f t="shared" ref="T37" si="53">IF(I37&gt;I38, 1, 0)</f>
        <v>0</v>
      </c>
      <c r="U37">
        <f>IF(J37&gt;J38, 0.8, 0)</f>
        <v>0</v>
      </c>
      <c r="V37">
        <f>IF(K37&lt;K38, 0.6, 0)</f>
        <v>0</v>
      </c>
      <c r="W37">
        <f t="shared" ref="W37" si="54">IF(L37&gt;L38, 1, 0)</f>
        <v>0</v>
      </c>
      <c r="X37">
        <f>IF(M37&gt;M38, 2, 0)</f>
        <v>0</v>
      </c>
      <c r="Y37" s="1">
        <f t="shared" ref="Y37:Y38" si="55">SUM(O37:X37)</f>
        <v>0</v>
      </c>
    </row>
    <row r="38" spans="2:25" x14ac:dyDescent="0.25">
      <c r="B38" s="49">
        <f>IF('Round of 64'!$Y$70&gt;'Round of 64'!$Y$71,'Round of 64'!B$70,'Round of 64'!B$71)</f>
        <v>14</v>
      </c>
      <c r="C38" s="50">
        <f>IF('Round of 64'!$Y$70&gt;'Round of 64'!$Y$71,'Round of 64'!C$70,'Round of 64'!C$71)</f>
        <v>0</v>
      </c>
      <c r="D38" s="50">
        <f>IF('Round of 64'!$Y$70&gt;'Round of 64'!$Y$71,'Round of 64'!D$70,'Round of 64'!D$71)</f>
        <v>0</v>
      </c>
      <c r="E38" s="50">
        <f>IF('Round of 64'!$Y$70&gt;'Round of 64'!$Y$71,'Round of 64'!E$70,'Round of 64'!E$71)</f>
        <v>0</v>
      </c>
      <c r="F38" s="50">
        <f>IF('Round of 64'!$Y$70&gt;'Round of 64'!$Y$71,'Round of 64'!F$70,'Round of 64'!F$71)</f>
        <v>0</v>
      </c>
      <c r="G38" s="50">
        <f>IF('Round of 64'!$Y$70&gt;'Round of 64'!$Y$71,'Round of 64'!G$70,'Round of 64'!G$71)</f>
        <v>0</v>
      </c>
      <c r="H38" s="50">
        <f>IF('Round of 64'!$Y$70&gt;'Round of 64'!$Y$71,'Round of 64'!H$70,'Round of 64'!H$71)</f>
        <v>0</v>
      </c>
      <c r="I38" s="50">
        <f>IF('Round of 64'!$Y$70&gt;'Round of 64'!$Y$71,'Round of 64'!I$70,'Round of 64'!I$71)</f>
        <v>0</v>
      </c>
      <c r="J38" s="50">
        <f>IF('Round of 64'!$Y$70&gt;'Round of 64'!$Y$71,'Round of 64'!J$70,'Round of 64'!J$71)</f>
        <v>0</v>
      </c>
      <c r="K38" s="50">
        <f>IF('Round of 64'!$Y$70&gt;'Round of 64'!$Y$71,'Round of 64'!K$70,'Round of 64'!K$71)</f>
        <v>0</v>
      </c>
      <c r="L38" s="42">
        <f>IF('Round of 64'!$Y$70&gt;'Round of 64'!$Y$71,'Round of 64'!L$70,'Round of 64'!L$71)</f>
        <v>0</v>
      </c>
      <c r="M38" s="59">
        <f>IF('Round of 64'!$Y$70&gt;'Round of 64'!$Y$71,'Round of 64'!M$70,'Round of 64'!M$71)</f>
        <v>0</v>
      </c>
      <c r="O38">
        <f>IF(D38&gt;D37, 1.6, 0)</f>
        <v>0</v>
      </c>
      <c r="P38">
        <f>IF(E38&lt;E37, 1, 0)</f>
        <v>0</v>
      </c>
      <c r="Q38">
        <f>IF(F38&gt;F37, 0.8, 0)</f>
        <v>0</v>
      </c>
      <c r="R38">
        <f>IF(G38&gt;G37, 0.6, 0)</f>
        <v>0</v>
      </c>
      <c r="S38">
        <f>IF(H38&lt;H37, 1.6, 0)</f>
        <v>0</v>
      </c>
      <c r="T38">
        <f>IF(I38&gt;I37, 1, 0)</f>
        <v>0</v>
      </c>
      <c r="U38">
        <f>IF(J38&gt;J37, 0.8, 0)</f>
        <v>0</v>
      </c>
      <c r="V38">
        <f>IF(K38&lt;K37, 0.6, 0)</f>
        <v>0</v>
      </c>
      <c r="W38">
        <f t="shared" ref="W38" si="56">IF(L38&gt;L37, 1, 0)</f>
        <v>0</v>
      </c>
      <c r="X38">
        <f>IF(M38&gt;M37, 2, 0)</f>
        <v>0</v>
      </c>
      <c r="Y38" s="1">
        <f t="shared" si="55"/>
        <v>0</v>
      </c>
    </row>
    <row r="39" spans="2:25" x14ac:dyDescent="0.25">
      <c r="B39" s="7"/>
      <c r="C39" s="7"/>
      <c r="D39" s="15"/>
      <c r="E39" s="15"/>
      <c r="F39" s="15"/>
      <c r="G39" s="17"/>
      <c r="H39" s="15"/>
      <c r="I39" s="15"/>
      <c r="J39" s="15"/>
      <c r="K39" s="17"/>
      <c r="L39" s="15"/>
      <c r="M39" s="15"/>
      <c r="Y39" s="1"/>
    </row>
    <row r="40" spans="2:25" x14ac:dyDescent="0.25">
      <c r="B40" s="67">
        <f>IF('Round of 64'!$Y$73&gt;'Round of 64'!$Y$74,'Round of 64'!B$73,'Round of 64'!B$74)</f>
        <v>10</v>
      </c>
      <c r="C40" s="68">
        <f>IF('Round of 64'!$Y$73&gt;'Round of 64'!$Y$74,'Round of 64'!C$73,'Round of 64'!C$74)</f>
        <v>0</v>
      </c>
      <c r="D40" s="68">
        <f>IF('Round of 64'!$Y$73&gt;'Round of 64'!$Y$74,'Round of 64'!D$73,'Round of 64'!D$74)</f>
        <v>0</v>
      </c>
      <c r="E40" s="68">
        <f>IF('Round of 64'!$Y$73&gt;'Round of 64'!$Y$74,'Round of 64'!E$73,'Round of 64'!E$74)</f>
        <v>0</v>
      </c>
      <c r="F40" s="68">
        <f>IF('Round of 64'!$Y$73&gt;'Round of 64'!$Y$74,'Round of 64'!F$73,'Round of 64'!F$74)</f>
        <v>0</v>
      </c>
      <c r="G40" s="74">
        <f>IF('Round of 64'!$Y$73&gt;'Round of 64'!$Y$74,'Round of 64'!G$73,'Round of 64'!G$74)</f>
        <v>0</v>
      </c>
      <c r="H40" s="68">
        <f>IF('Round of 64'!$Y$73&gt;'Round of 64'!$Y$74,'Round of 64'!H$73,'Round of 64'!H$74)</f>
        <v>0</v>
      </c>
      <c r="I40" s="68">
        <f>IF('Round of 64'!$Y$73&gt;'Round of 64'!$Y$74,'Round of 64'!I$73,'Round of 64'!I$74)</f>
        <v>0</v>
      </c>
      <c r="J40" s="68">
        <f>IF('Round of 64'!$Y$73&gt;'Round of 64'!$Y$74,'Round of 64'!J$73,'Round of 64'!J$74)</f>
        <v>0</v>
      </c>
      <c r="K40" s="74">
        <f>IF('Round of 64'!$Y$73&gt;'Round of 64'!$Y$74,'Round of 64'!K$73,'Round of 64'!K$74)</f>
        <v>0</v>
      </c>
      <c r="L40" s="68">
        <f>IF('Round of 64'!$Y$73&gt;'Round of 64'!$Y$74,'Round of 64'!L$73,'Round of 64'!L$74)</f>
        <v>0</v>
      </c>
      <c r="M40" s="70">
        <f>IF('Round of 64'!$Y$73&gt;'Round of 64'!$Y$74,'Round of 64'!M$73,'Round of 64'!M$74)</f>
        <v>0</v>
      </c>
      <c r="O40">
        <f>IF(D40&gt;D41, 1.6, 0)</f>
        <v>0</v>
      </c>
      <c r="P40">
        <f>IF(E40&lt;E41, 1, 0)</f>
        <v>0</v>
      </c>
      <c r="Q40">
        <f>IF(F40&gt;F41, 0.8, 0)</f>
        <v>0</v>
      </c>
      <c r="R40">
        <f>IF(G40&gt;G41, 0.6, 0)</f>
        <v>0</v>
      </c>
      <c r="S40">
        <f>IF(H40&lt;H41, 1.6, 0)</f>
        <v>0</v>
      </c>
      <c r="T40">
        <f t="shared" ref="T40" si="57">IF(I40&gt;I41, 1, 0)</f>
        <v>0</v>
      </c>
      <c r="U40">
        <f>IF(J40&gt;J41, 0.8, 0)</f>
        <v>0</v>
      </c>
      <c r="V40">
        <f>IF(K40&lt;K41, 0.6, 0)</f>
        <v>0</v>
      </c>
      <c r="W40">
        <f t="shared" ref="W40" si="58">IF(L40&gt;L41, 1, 0)</f>
        <v>0</v>
      </c>
      <c r="X40">
        <f>IF(M40&gt;M41, 2, 0)</f>
        <v>0</v>
      </c>
      <c r="Y40" s="1">
        <f>SUM(O40:X40)</f>
        <v>0</v>
      </c>
    </row>
    <row r="41" spans="2:25" x14ac:dyDescent="0.25">
      <c r="B41" s="49">
        <f>IF('Round of 64'!$Y$76&gt;'Round of 64'!$Y$77,'Round of 64'!B$76,'Round of 64'!B$77)</f>
        <v>15</v>
      </c>
      <c r="C41" s="50">
        <f>IF('Round of 64'!$Y$76&gt;'Round of 64'!$Y$77,'Round of 64'!C$76,'Round of 64'!C$77)</f>
        <v>0</v>
      </c>
      <c r="D41" s="50">
        <f>IF('Round of 64'!$Y$76&gt;'Round of 64'!$Y$77,'Round of 64'!D$76,'Round of 64'!D$77)</f>
        <v>0</v>
      </c>
      <c r="E41" s="50">
        <f>IF('Round of 64'!$Y$76&gt;'Round of 64'!$Y$77,'Round of 64'!E$76,'Round of 64'!E$77)</f>
        <v>0</v>
      </c>
      <c r="F41" s="42">
        <f>IF('Round of 64'!$Y$76&gt;'Round of 64'!$Y$77,'Round of 64'!F$76,'Round of 64'!F$77)</f>
        <v>0</v>
      </c>
      <c r="G41" s="50">
        <f>IF('Round of 64'!$Y$76&gt;'Round of 64'!$Y$77,'Round of 64'!G$76,'Round of 64'!G$77)</f>
        <v>0</v>
      </c>
      <c r="H41" s="50">
        <f>IF('Round of 64'!$Y$76&gt;'Round of 64'!$Y$77,'Round of 64'!H$76,'Round of 64'!H$77)</f>
        <v>0</v>
      </c>
      <c r="I41" s="50">
        <f>IF('Round of 64'!$Y$76&gt;'Round of 64'!$Y$77,'Round of 64'!I$76,'Round of 64'!I$77)</f>
        <v>0</v>
      </c>
      <c r="J41" s="50">
        <f>IF('Round of 64'!$Y$76&gt;'Round of 64'!$Y$77,'Round of 64'!J$76,'Round of 64'!J$77)</f>
        <v>0</v>
      </c>
      <c r="K41" s="50">
        <f>IF('Round of 64'!$Y$76&gt;'Round of 64'!$Y$77,'Round of 64'!K$76,'Round of 64'!K$77)</f>
        <v>0</v>
      </c>
      <c r="L41" s="50">
        <f>IF('Round of 64'!$Y$76&gt;'Round of 64'!$Y$77,'Round of 64'!L$76,'Round of 64'!L$77)</f>
        <v>0</v>
      </c>
      <c r="M41" s="52">
        <f>IF('Round of 64'!$Y$76&gt;'Round of 64'!$Y$77,'Round of 64'!M$76,'Round of 64'!M$77)</f>
        <v>0</v>
      </c>
      <c r="O41">
        <f>IF(D41&gt;D40, 1.6, 0)</f>
        <v>0</v>
      </c>
      <c r="P41">
        <f t="shared" ref="P41" si="59">IF(E41&lt;E40, 1, 0)</f>
        <v>0</v>
      </c>
      <c r="Q41">
        <f>IF(F41&gt;F40, 0.8, 0)</f>
        <v>0</v>
      </c>
      <c r="R41">
        <f>IF(G41&gt;G40, 0.6, 0)</f>
        <v>0</v>
      </c>
      <c r="S41">
        <f>IF(H41&lt;H40, 1.6, 0)</f>
        <v>0</v>
      </c>
      <c r="T41">
        <f t="shared" ref="T41" si="60">IF(I41&gt;I40, 1, 0)</f>
        <v>0</v>
      </c>
      <c r="U41">
        <f>IF(J41&gt;J40, 0.8, 0)</f>
        <v>0</v>
      </c>
      <c r="V41">
        <f>IF(K41&lt;K40, 0.6, 0)</f>
        <v>0</v>
      </c>
      <c r="W41">
        <f t="shared" ref="W41" si="61">IF(L41&gt;L40, 1, 0)</f>
        <v>0</v>
      </c>
      <c r="X41">
        <f>IF(M41&gt;M40, 2, 0)</f>
        <v>0</v>
      </c>
      <c r="Y41" s="1">
        <f>SUM(O41:X41)</f>
        <v>0</v>
      </c>
    </row>
    <row r="42" spans="2:25" x14ac:dyDescent="0.25">
      <c r="B42" s="7"/>
      <c r="C42" s="7"/>
      <c r="D42" s="15"/>
      <c r="E42" s="15"/>
      <c r="F42" s="15"/>
      <c r="G42" s="17"/>
      <c r="H42" s="15"/>
      <c r="I42" s="15"/>
      <c r="J42" s="15"/>
      <c r="K42" s="17"/>
      <c r="L42" s="15"/>
      <c r="M42" s="15"/>
      <c r="Y42" s="1"/>
    </row>
    <row r="43" spans="2:25" x14ac:dyDescent="0.25">
      <c r="B43" s="7" t="s">
        <v>19</v>
      </c>
      <c r="C43" s="7"/>
      <c r="D43" s="15"/>
      <c r="E43" s="15"/>
      <c r="F43" s="15"/>
      <c r="G43" s="17"/>
      <c r="H43" s="15"/>
      <c r="I43" s="15"/>
      <c r="J43" s="15"/>
      <c r="K43" s="17"/>
      <c r="L43" s="15"/>
      <c r="M43" s="15"/>
      <c r="Y43" s="1"/>
    </row>
    <row r="44" spans="2:25" x14ac:dyDescent="0.25">
      <c r="B44" s="3" t="s">
        <v>17</v>
      </c>
      <c r="C44" s="4" t="s">
        <v>0</v>
      </c>
      <c r="D44" s="4" t="s">
        <v>2</v>
      </c>
      <c r="E44" s="4" t="s">
        <v>3</v>
      </c>
      <c r="F44" s="4" t="s">
        <v>4</v>
      </c>
      <c r="G44" s="4" t="s">
        <v>5</v>
      </c>
      <c r="H44" s="4" t="s">
        <v>13</v>
      </c>
      <c r="I44" s="4" t="s">
        <v>14</v>
      </c>
      <c r="J44" s="4" t="s">
        <v>7</v>
      </c>
      <c r="K44" s="4" t="s">
        <v>15</v>
      </c>
      <c r="L44" s="4" t="s">
        <v>11</v>
      </c>
      <c r="M44" s="5" t="s">
        <v>12</v>
      </c>
      <c r="Y44" s="1"/>
    </row>
    <row r="45" spans="2:25" x14ac:dyDescent="0.25">
      <c r="B45" s="67">
        <f>IF('Round of 64'!$Y$81&gt;'Round of 64'!$Y$82,'Round of 64'!B$81,'Round of 64'!B$82)</f>
        <v>16</v>
      </c>
      <c r="C45" s="68">
        <f>IF('Round of 64'!$Y$81&gt;'Round of 64'!$Y$82,'Round of 64'!C$81,'Round of 64'!C$82)</f>
        <v>0</v>
      </c>
      <c r="D45" s="69">
        <f>IF('Round of 64'!$Y$81&gt;'Round of 64'!$Y$82,'Round of 64'!D$81,'Round of 64'!D$82)</f>
        <v>0</v>
      </c>
      <c r="E45" s="68">
        <f>IF('Round of 64'!$Y$81&gt;'Round of 64'!$Y$82,'Round of 64'!E$81,'Round of 64'!E$82)</f>
        <v>0</v>
      </c>
      <c r="F45" s="68">
        <f>IF('Round of 64'!$Y$81&gt;'Round of 64'!$Y$82,'Round of 64'!F$81,'Round of 64'!F$82)</f>
        <v>0</v>
      </c>
      <c r="G45" s="68">
        <f>IF('Round of 64'!$Y$81&gt;'Round of 64'!$Y$82,'Round of 64'!G$81,'Round of 64'!G$82)</f>
        <v>0</v>
      </c>
      <c r="H45" s="68">
        <f>IF('Round of 64'!$Y$81&gt;'Round of 64'!$Y$82,'Round of 64'!H$81,'Round of 64'!H$82)</f>
        <v>0</v>
      </c>
      <c r="I45" s="68">
        <f>IF('Round of 64'!$Y$81&gt;'Round of 64'!$Y$82,'Round of 64'!I$81,'Round of 64'!I$82)</f>
        <v>0</v>
      </c>
      <c r="J45" s="68">
        <f>IF('Round of 64'!$Y$81&gt;'Round of 64'!$Y$82,'Round of 64'!J$81,'Round of 64'!J$82)</f>
        <v>0</v>
      </c>
      <c r="K45" s="74">
        <f>IF('Round of 64'!$Y$81&gt;'Round of 64'!$Y$82,'Round of 64'!K$81,'Round of 64'!K$82)</f>
        <v>0</v>
      </c>
      <c r="L45" s="68">
        <f>IF('Round of 64'!$Y$81&gt;'Round of 64'!$Y$82,'Round of 64'!L$81,'Round of 64'!L$82)</f>
        <v>0</v>
      </c>
      <c r="M45" s="70">
        <f>IF('Round of 64'!$Y$81&gt;'Round of 64'!$Y$82,'Round of 64'!M$81,'Round of 64'!M$82)</f>
        <v>0</v>
      </c>
      <c r="O45">
        <f>IF(D45&gt;D46, 1.6, 0)</f>
        <v>0</v>
      </c>
      <c r="P45">
        <f t="shared" ref="P45" si="62">IF(E45&lt;E46, 1, 0)</f>
        <v>0</v>
      </c>
      <c r="Q45">
        <f>IF(F45&gt;F46, 0.8, 0)</f>
        <v>0</v>
      </c>
      <c r="R45">
        <f>IF(G45&gt;G46, 0.6, 0)</f>
        <v>0</v>
      </c>
      <c r="S45">
        <f>IF(H45&lt;H46, 1.6, 0)</f>
        <v>0</v>
      </c>
      <c r="T45">
        <f t="shared" ref="T45" si="63">IF(I45&gt;I46, 1, 0)</f>
        <v>0</v>
      </c>
      <c r="U45">
        <f>IF(J45&gt;J46, 0.8, 0)</f>
        <v>0</v>
      </c>
      <c r="V45">
        <f>IF(K45&lt;K46, 0.6, 0)</f>
        <v>0</v>
      </c>
      <c r="W45">
        <f t="shared" ref="W45" si="64">IF(L45&gt;L46, 1, 0)</f>
        <v>0</v>
      </c>
      <c r="X45">
        <f>IF(M45&gt;M46, 2, 0)</f>
        <v>0</v>
      </c>
      <c r="Y45" s="1">
        <f t="shared" ref="Y45:Y46" si="65">SUM(O45:X45)</f>
        <v>0</v>
      </c>
    </row>
    <row r="46" spans="2:25" x14ac:dyDescent="0.25">
      <c r="B46" s="49">
        <f>IF('Round of 64'!$Y$84&gt;'Round of 64'!$Y$85,'Round of 64'!B$84,'Round of 64'!B$85)</f>
        <v>9</v>
      </c>
      <c r="C46" s="50">
        <f>IF('Round of 64'!$Y$84&gt;'Round of 64'!$Y$85,'Round of 64'!C$84,'Round of 64'!C$85)</f>
        <v>0</v>
      </c>
      <c r="D46" s="50">
        <f>IF('Round of 64'!$Y$84&gt;'Round of 64'!$Y$85,'Round of 64'!D$84,'Round of 64'!D$85)</f>
        <v>0</v>
      </c>
      <c r="E46" s="42">
        <f>IF('Round of 64'!$Y$84&gt;'Round of 64'!$Y$85,'Round of 64'!E$84,'Round of 64'!E$85)</f>
        <v>0</v>
      </c>
      <c r="F46" s="50">
        <f>IF('Round of 64'!$Y$84&gt;'Round of 64'!$Y$85,'Round of 64'!F$84,'Round of 64'!F$85)</f>
        <v>0</v>
      </c>
      <c r="G46" s="51">
        <f>IF('Round of 64'!$Y$84&gt;'Round of 64'!$Y$85,'Round of 64'!G$84,'Round of 64'!G$85)</f>
        <v>0</v>
      </c>
      <c r="H46" s="50">
        <f>IF('Round of 64'!$Y$84&gt;'Round of 64'!$Y$85,'Round of 64'!H$84,'Round of 64'!H$85)</f>
        <v>0</v>
      </c>
      <c r="I46" s="50">
        <f>IF('Round of 64'!$Y$84&gt;'Round of 64'!$Y$85,'Round of 64'!I$84,'Round of 64'!I$85)</f>
        <v>0</v>
      </c>
      <c r="J46" s="42">
        <f>IF('Round of 64'!$Y$84&gt;'Round of 64'!$Y$85,'Round of 64'!J$84,'Round of 64'!J$85)</f>
        <v>0</v>
      </c>
      <c r="K46" s="50">
        <f>IF('Round of 64'!$Y$84&gt;'Round of 64'!$Y$85,'Round of 64'!K$84,'Round of 64'!K$85)</f>
        <v>0</v>
      </c>
      <c r="L46" s="50">
        <f>IF('Round of 64'!$Y$84&gt;'Round of 64'!$Y$85,'Round of 64'!L$84,'Round of 64'!L$85)</f>
        <v>0</v>
      </c>
      <c r="M46" s="59">
        <f>IF('Round of 64'!$Y$84&gt;'Round of 64'!$Y$85,'Round of 64'!M$84,'Round of 64'!M$85)</f>
        <v>0</v>
      </c>
      <c r="O46">
        <f>IF(D46&gt;D45, 1.6, 0)</f>
        <v>0</v>
      </c>
      <c r="P46">
        <f t="shared" ref="P46" si="66">IF(E46&lt;E45, 1, 0)</f>
        <v>0</v>
      </c>
      <c r="Q46">
        <f>IF(F46&gt;F45, 0.8, 0)</f>
        <v>0</v>
      </c>
      <c r="R46">
        <f>IF(G46&gt;G45, 0.6, 0)</f>
        <v>0</v>
      </c>
      <c r="S46">
        <f>IF(H46&lt;H45, 1.6, 0)</f>
        <v>0</v>
      </c>
      <c r="T46">
        <f t="shared" ref="T46" si="67">IF(I46&gt;I45, 1, 0)</f>
        <v>0</v>
      </c>
      <c r="U46">
        <f>IF(J46&gt;J45, 0.8, 0)</f>
        <v>0</v>
      </c>
      <c r="V46">
        <f>IF(K46&lt;K45, 0.6, 0)</f>
        <v>0</v>
      </c>
      <c r="W46">
        <f t="shared" ref="W46" si="68">IF(L46&gt;L45, 1, 0)</f>
        <v>0</v>
      </c>
      <c r="X46">
        <f>IF(M46&gt;M45, 2, 0)</f>
        <v>0</v>
      </c>
      <c r="Y46" s="1">
        <f t="shared" si="65"/>
        <v>0</v>
      </c>
    </row>
    <row r="47" spans="2:25" x14ac:dyDescent="0.25">
      <c r="B47" s="7"/>
      <c r="C47" s="7"/>
      <c r="D47" s="15"/>
      <c r="E47" s="15"/>
      <c r="F47" s="15"/>
      <c r="G47" s="17"/>
      <c r="H47" s="15"/>
      <c r="I47" s="15"/>
      <c r="J47" s="15"/>
      <c r="K47" s="17"/>
      <c r="L47" s="15"/>
      <c r="M47" s="15"/>
      <c r="Y47" s="1"/>
    </row>
    <row r="48" spans="2:25" x14ac:dyDescent="0.25">
      <c r="B48" s="77">
        <f>IF('Round of 64'!$Y$87&gt;'Round of 64'!$Y$88,'Round of 64'!B$87,'Round of 64'!B$88)</f>
        <v>12</v>
      </c>
      <c r="C48" s="66">
        <f>IF('Round of 64'!$Y$87&gt;'Round of 64'!$Y$88,'Round of 64'!C$87,'Round of 64'!C$88)</f>
        <v>0</v>
      </c>
      <c r="D48" s="66">
        <f>IF('Round of 64'!$Y$87&gt;'Round of 64'!$Y$88,'Round of 64'!D$87,'Round of 64'!D$88)</f>
        <v>0</v>
      </c>
      <c r="E48" s="66">
        <f>IF('Round of 64'!$Y$87&gt;'Round of 64'!$Y$88,'Round of 64'!E$87,'Round of 64'!E$88)</f>
        <v>0</v>
      </c>
      <c r="F48" s="66">
        <f>IF('Round of 64'!$Y$87&gt;'Round of 64'!$Y$88,'Round of 64'!F$87,'Round of 64'!F$88)</f>
        <v>0</v>
      </c>
      <c r="G48" s="66">
        <f>IF('Round of 64'!$Y$87&gt;'Round of 64'!$Y$88,'Round of 64'!G$87,'Round of 64'!G$88)</f>
        <v>0</v>
      </c>
      <c r="H48" s="66">
        <f>IF('Round of 64'!$Y$87&gt;'Round of 64'!$Y$88,'Round of 64'!H$87,'Round of 64'!H$88)</f>
        <v>0</v>
      </c>
      <c r="I48" s="66">
        <f>IF('Round of 64'!$Y$87&gt;'Round of 64'!$Y$88,'Round of 64'!I$87,'Round of 64'!I$88)</f>
        <v>0</v>
      </c>
      <c r="J48" s="66">
        <f>IF('Round of 64'!$Y$87&gt;'Round of 64'!$Y$88,'Round of 64'!J$87,'Round of 64'!J$88)</f>
        <v>0</v>
      </c>
      <c r="K48" s="66">
        <f>IF('Round of 64'!$Y$87&gt;'Round of 64'!$Y$88,'Round of 64'!K$87,'Round of 64'!K$88)</f>
        <v>0</v>
      </c>
      <c r="L48" s="66">
        <f>IF('Round of 64'!$Y$87&gt;'Round of 64'!$Y$88,'Round of 64'!L$87,'Round of 64'!L$88)</f>
        <v>0</v>
      </c>
      <c r="M48" s="76">
        <f>IF('Round of 64'!$Y$87&gt;'Round of 64'!$Y$88,'Round of 64'!M$87,'Round of 64'!M$88)</f>
        <v>0</v>
      </c>
      <c r="O48">
        <f>IF(D48&gt;D49, 1.6, 0)</f>
        <v>0</v>
      </c>
      <c r="P48">
        <f t="shared" ref="P48" si="69">IF(E48&lt;E49, 1, 0)</f>
        <v>0</v>
      </c>
      <c r="Q48">
        <f>IF(F48&gt;F49, 0.8, 0)</f>
        <v>0</v>
      </c>
      <c r="R48">
        <f>IF(G48&gt;G49, 0.6, 0)</f>
        <v>0</v>
      </c>
      <c r="S48">
        <f>IF(H48&lt;H49, 1.6, 0)</f>
        <v>0</v>
      </c>
      <c r="T48">
        <f t="shared" ref="T48" si="70">IF(I48&gt;I49, 1, 0)</f>
        <v>0</v>
      </c>
      <c r="U48">
        <f>IF(J48&gt;J49, 0.8, 0)</f>
        <v>0</v>
      </c>
      <c r="V48">
        <f>IF(K48&lt;K49, 0.6, 0)</f>
        <v>0</v>
      </c>
      <c r="W48">
        <f t="shared" ref="W48" si="71">IF(L48&gt;L49, 1, 0)</f>
        <v>0</v>
      </c>
      <c r="X48" s="1">
        <f>IF(M48&gt;M49, 2, 0)</f>
        <v>0</v>
      </c>
      <c r="Y48" s="1">
        <f t="shared" ref="Y48:Y49" si="72">SUM(O48:X48)</f>
        <v>0</v>
      </c>
    </row>
    <row r="49" spans="2:25" x14ac:dyDescent="0.25">
      <c r="B49" s="49">
        <f>IF('Round of 64'!$Y$90&gt;'Round of 64'!$Y$91,'Round of 64'!B$90,'Round of 64'!B$91)</f>
        <v>13</v>
      </c>
      <c r="C49" s="50">
        <f>IF('Round of 64'!$Y$90&gt;'Round of 64'!$Y$91,'Round of 64'!C$90,'Round of 64'!C$91)</f>
        <v>0</v>
      </c>
      <c r="D49" s="50">
        <f>IF('Round of 64'!$Y$90&gt;'Round of 64'!$Y$91,'Round of 64'!D$90,'Round of 64'!D$91)</f>
        <v>0</v>
      </c>
      <c r="E49" s="50">
        <f>IF('Round of 64'!$Y$90&gt;'Round of 64'!$Y$91,'Round of 64'!E$90,'Round of 64'!E$91)</f>
        <v>0</v>
      </c>
      <c r="F49" s="50">
        <f>IF('Round of 64'!$Y$90&gt;'Round of 64'!$Y$91,'Round of 64'!F$90,'Round of 64'!F$91)</f>
        <v>0</v>
      </c>
      <c r="G49" s="50">
        <f>IF('Round of 64'!$Y$90&gt;'Round of 64'!$Y$91,'Round of 64'!G$90,'Round of 64'!G$91)</f>
        <v>0</v>
      </c>
      <c r="H49" s="42">
        <f>IF('Round of 64'!$Y$90&gt;'Round of 64'!$Y$91,'Round of 64'!H$90,'Round of 64'!H$91)</f>
        <v>0</v>
      </c>
      <c r="I49" s="42">
        <f>IF('Round of 64'!$Y$90&gt;'Round of 64'!$Y$91,'Round of 64'!I$90,'Round of 64'!I$91)</f>
        <v>0</v>
      </c>
      <c r="J49" s="50">
        <f>IF('Round of 64'!$Y$90&gt;'Round of 64'!$Y$91,'Round of 64'!J$90,'Round of 64'!J$91)</f>
        <v>0</v>
      </c>
      <c r="K49" s="51">
        <f>IF('Round of 64'!$Y$90&gt;'Round of 64'!$Y$91,'Round of 64'!K$90,'Round of 64'!K$91)</f>
        <v>0</v>
      </c>
      <c r="L49" s="50">
        <f>IF('Round of 64'!$Y$90&gt;'Round of 64'!$Y$91,'Round of 64'!L$90,'Round of 64'!L$91)</f>
        <v>0</v>
      </c>
      <c r="M49" s="59">
        <f>IF('Round of 64'!$Y$90&gt;'Round of 64'!$Y$91,'Round of 64'!M$90,'Round of 64'!M$91)</f>
        <v>0</v>
      </c>
      <c r="O49">
        <f>IF(D49&gt;D48, 1.6, 0)</f>
        <v>0</v>
      </c>
      <c r="P49">
        <f t="shared" ref="P49" si="73">IF(E49&lt;E48, 1, 0)</f>
        <v>0</v>
      </c>
      <c r="Q49">
        <f>IF(F49&gt;F48, 0.8, 0)</f>
        <v>0</v>
      </c>
      <c r="R49">
        <f>IF(G49&gt;G48, 0.6, 0)</f>
        <v>0</v>
      </c>
      <c r="S49">
        <f>IF(H49&lt;H48, 1.6, 0)</f>
        <v>0</v>
      </c>
      <c r="T49">
        <f t="shared" ref="T49" si="74">IF(I49&gt;I48, 1, 0)</f>
        <v>0</v>
      </c>
      <c r="U49">
        <f>IF(J49&gt;J48, 0.8, 0)</f>
        <v>0</v>
      </c>
      <c r="V49">
        <f>IF(K49&lt;K48, 0.6, 0)</f>
        <v>0</v>
      </c>
      <c r="W49">
        <f t="shared" ref="W49" si="75">IF(L49&gt;L48, 1, 0)</f>
        <v>0</v>
      </c>
      <c r="X49" s="1">
        <f>IF(M49&gt;M48, 2, 0)</f>
        <v>0</v>
      </c>
      <c r="Y49" s="1">
        <f t="shared" si="72"/>
        <v>0</v>
      </c>
    </row>
    <row r="50" spans="2:25" x14ac:dyDescent="0.25">
      <c r="B50" s="7"/>
      <c r="C50" s="7"/>
      <c r="D50" s="15"/>
      <c r="E50" s="15"/>
      <c r="F50" s="15"/>
      <c r="G50" s="17"/>
      <c r="H50" s="15"/>
      <c r="I50" s="15"/>
      <c r="J50" s="15"/>
      <c r="K50" s="17"/>
      <c r="L50" s="15"/>
      <c r="M50" s="15"/>
      <c r="Y50" s="1"/>
    </row>
    <row r="51" spans="2:25" x14ac:dyDescent="0.25">
      <c r="B51" s="67">
        <f>IF('Round of 64'!$Y$93&gt;'Round of 64'!$Y$94,'Round of 64'!B$93,'Round of 64'!B$94)</f>
        <v>11</v>
      </c>
      <c r="C51" s="68">
        <f>IF('Round of 64'!$Y$93&gt;'Round of 64'!$Y$94,'Round of 64'!C$93,'Round of 64'!C$94)</f>
        <v>0</v>
      </c>
      <c r="D51" s="69">
        <f>IF('Round of 64'!$Y$93&gt;'Round of 64'!$Y$94,'Round of 64'!D$93,'Round of 64'!D$94)</f>
        <v>0</v>
      </c>
      <c r="E51" s="68">
        <f>IF('Round of 64'!$Y$93&gt;'Round of 64'!$Y$94,'Round of 64'!E$93,'Round of 64'!E$94)</f>
        <v>0</v>
      </c>
      <c r="F51" s="68">
        <f>IF('Round of 64'!$Y$93&gt;'Round of 64'!$Y$94,'Round of 64'!F$93,'Round of 64'!F$94)</f>
        <v>0</v>
      </c>
      <c r="G51" s="68">
        <f>IF('Round of 64'!$Y$93&gt;'Round of 64'!$Y$94,'Round of 64'!G$93,'Round of 64'!G$94)</f>
        <v>0</v>
      </c>
      <c r="H51" s="68">
        <f>IF('Round of 64'!$Y$93&gt;'Round of 64'!$Y$94,'Round of 64'!H$93,'Round of 64'!H$94)</f>
        <v>0</v>
      </c>
      <c r="I51" s="68">
        <f>IF('Round of 64'!$Y$93&gt;'Round of 64'!$Y$94,'Round of 64'!I$93,'Round of 64'!I$94)</f>
        <v>0</v>
      </c>
      <c r="J51" s="69">
        <f>IF('Round of 64'!$Y$93&gt;'Round of 64'!$Y$94,'Round of 64'!J$93,'Round of 64'!J$94)</f>
        <v>0</v>
      </c>
      <c r="K51" s="68">
        <f>IF('Round of 64'!$Y$93&gt;'Round of 64'!$Y$94,'Round of 64'!K$93,'Round of 64'!K$94)</f>
        <v>0</v>
      </c>
      <c r="L51" s="68">
        <f>IF('Round of 64'!$Y$93&gt;'Round of 64'!$Y$94,'Round of 64'!L$93,'Round of 64'!L$94)</f>
        <v>0</v>
      </c>
      <c r="M51" s="70">
        <f>IF('Round of 64'!$Y$93&gt;'Round of 64'!$Y$94,'Round of 64'!M$93,'Round of 64'!M$94)</f>
        <v>0</v>
      </c>
      <c r="O51">
        <f>IF(D51&gt;D52, 1.6, 0)</f>
        <v>0</v>
      </c>
      <c r="P51">
        <f t="shared" ref="P51" si="76">IF(E51&lt;E52, 1, 0)</f>
        <v>0</v>
      </c>
      <c r="Q51">
        <f>IF(F51&gt;F52, 0.8, 0)</f>
        <v>0</v>
      </c>
      <c r="R51">
        <f>IF(G51&gt;G52, 0.6, 0)</f>
        <v>0</v>
      </c>
      <c r="S51">
        <f>IF(H51&lt;H52, 1.6, 0)</f>
        <v>0</v>
      </c>
      <c r="T51">
        <f t="shared" ref="T51" si="77">IF(I51&gt;I52, 1, 0)</f>
        <v>0</v>
      </c>
      <c r="U51">
        <f>IF(J51&gt;J52, 0.8, 0)</f>
        <v>0</v>
      </c>
      <c r="V51">
        <f>IF(K51&lt;K52, 0.6, 0)</f>
        <v>0</v>
      </c>
      <c r="W51">
        <f t="shared" ref="W51" si="78">IF(L51&gt;L52, 1, 0)</f>
        <v>0</v>
      </c>
      <c r="X51">
        <f>IF(M51&gt;M52, 2, 0)</f>
        <v>0</v>
      </c>
      <c r="Y51" s="1">
        <f t="shared" ref="Y51:Y52" si="79">SUM(O51:X51)</f>
        <v>0</v>
      </c>
    </row>
    <row r="52" spans="2:25" x14ac:dyDescent="0.25">
      <c r="B52" s="49">
        <f>IF('Round of 64'!$Y$96&gt;'Round of 64'!$Y$97,'Round of 64'!B$96,'Round of 64'!B$97)</f>
        <v>14</v>
      </c>
      <c r="C52" s="50">
        <f>IF('Round of 64'!$Y$96&gt;'Round of 64'!$Y$97,'Round of 64'!C$96,'Round of 64'!C$97)</f>
        <v>0</v>
      </c>
      <c r="D52" s="50">
        <f>IF('Round of 64'!$Y$96&gt;'Round of 64'!$Y$97,'Round of 64'!D$96,'Round of 64'!D$97)</f>
        <v>0</v>
      </c>
      <c r="E52" s="50">
        <f>IF('Round of 64'!$Y$96&gt;'Round of 64'!$Y$97,'Round of 64'!E$96,'Round of 64'!E$97)</f>
        <v>0</v>
      </c>
      <c r="F52" s="50">
        <f>IF('Round of 64'!$Y$96&gt;'Round of 64'!$Y$97,'Round of 64'!F$96,'Round of 64'!F$97)</f>
        <v>0</v>
      </c>
      <c r="G52" s="50">
        <f>IF('Round of 64'!$Y$96&gt;'Round of 64'!$Y$97,'Round of 64'!G$96,'Round of 64'!G$97)</f>
        <v>0</v>
      </c>
      <c r="H52" s="42">
        <f>IF('Round of 64'!$Y$96&gt;'Round of 64'!$Y$97,'Round of 64'!H$96,'Round of 64'!H$97)</f>
        <v>0</v>
      </c>
      <c r="I52" s="50">
        <f>IF('Round of 64'!$Y$96&gt;'Round of 64'!$Y$97,'Round of 64'!I$96,'Round of 64'!I$97)</f>
        <v>0</v>
      </c>
      <c r="J52" s="50">
        <f>IF('Round of 64'!$Y$96&gt;'Round of 64'!$Y$97,'Round of 64'!J$96,'Round of 64'!J$97)</f>
        <v>0</v>
      </c>
      <c r="K52" s="50">
        <f>IF('Round of 64'!$Y$96&gt;'Round of 64'!$Y$97,'Round of 64'!K$96,'Round of 64'!K$97)</f>
        <v>0</v>
      </c>
      <c r="L52" s="42">
        <f>IF('Round of 64'!$Y$96&gt;'Round of 64'!$Y$97,'Round of 64'!L$96,'Round of 64'!L$97)</f>
        <v>0</v>
      </c>
      <c r="M52" s="59">
        <f>IF('Round of 64'!$Y$96&gt;'Round of 64'!$Y$97,'Round of 64'!M$96,'Round of 64'!M$97)</f>
        <v>0</v>
      </c>
      <c r="O52">
        <f>IF(D52&gt;D51, 1.6, 0)</f>
        <v>0</v>
      </c>
      <c r="P52">
        <f t="shared" ref="P52" si="80">IF(E52&lt;E51, 1, 0)</f>
        <v>0</v>
      </c>
      <c r="Q52">
        <f>IF(F52&gt;F51, 0.8, 0)</f>
        <v>0</v>
      </c>
      <c r="R52">
        <f>IF(G52&gt;G51, 0.6, 0)</f>
        <v>0</v>
      </c>
      <c r="S52">
        <f>IF(H52&lt;H51, 1.6, 0)</f>
        <v>0</v>
      </c>
      <c r="T52">
        <f t="shared" ref="T52" si="81">IF(I52&gt;I51, 1, 0)</f>
        <v>0</v>
      </c>
      <c r="U52">
        <f>IF(J52&gt;J51, 0.8, 0)</f>
        <v>0</v>
      </c>
      <c r="V52">
        <f>IF(K52&lt;K51, 0.6, 0)</f>
        <v>0</v>
      </c>
      <c r="W52">
        <f t="shared" ref="W52" si="82">IF(L52&gt;L51, 1, 0)</f>
        <v>0</v>
      </c>
      <c r="X52">
        <f>IF(M52&gt;M51, 2, 0)</f>
        <v>0</v>
      </c>
      <c r="Y52" s="1">
        <f t="shared" si="79"/>
        <v>0</v>
      </c>
    </row>
    <row r="53" spans="2:25" x14ac:dyDescent="0.25">
      <c r="B53" s="7"/>
      <c r="C53" s="7"/>
      <c r="D53" s="15"/>
      <c r="E53" s="15"/>
      <c r="F53" s="15"/>
      <c r="G53" s="17"/>
      <c r="H53" s="15"/>
      <c r="I53" s="15"/>
      <c r="J53" s="15"/>
      <c r="K53" s="17"/>
      <c r="L53" s="15"/>
      <c r="M53" s="15"/>
      <c r="Y53" s="1"/>
    </row>
    <row r="54" spans="2:25" x14ac:dyDescent="0.25">
      <c r="B54" s="77">
        <f>IF('Round of 64'!$Y$99&gt;'Round of 64'!$Y$100,'Round of 64'!B$99,'Round of 64'!B$100)</f>
        <v>10</v>
      </c>
      <c r="C54" s="66">
        <f>IF('Round of 64'!$Y$99&gt;'Round of 64'!$Y$100,'Round of 64'!C$99,'Round of 64'!C$100)</f>
        <v>0</v>
      </c>
      <c r="D54" s="66">
        <f>IF('Round of 64'!$Y$99&gt;'Round of 64'!$Y$100,'Round of 64'!D$99,'Round of 64'!D$100)</f>
        <v>0</v>
      </c>
      <c r="E54" s="66">
        <f>IF('Round of 64'!$Y$99&gt;'Round of 64'!$Y$100,'Round of 64'!E$99,'Round of 64'!E$100)</f>
        <v>0</v>
      </c>
      <c r="F54" s="66">
        <f>IF('Round of 64'!$Y$99&gt;'Round of 64'!$Y$100,'Round of 64'!F$99,'Round of 64'!F$100)</f>
        <v>0</v>
      </c>
      <c r="G54" s="66">
        <f>IF('Round of 64'!$Y$99&gt;'Round of 64'!$Y$100,'Round of 64'!G$99,'Round of 64'!G$100)</f>
        <v>0</v>
      </c>
      <c r="H54" s="66">
        <f>IF('Round of 64'!$Y$99&gt;'Round of 64'!$Y$100,'Round of 64'!H$99,'Round of 64'!H$100)</f>
        <v>0</v>
      </c>
      <c r="I54" s="66">
        <f>IF('Round of 64'!$Y$99&gt;'Round of 64'!$Y$100,'Round of 64'!I$99,'Round of 64'!I$100)</f>
        <v>0</v>
      </c>
      <c r="J54" s="66">
        <f>IF('Round of 64'!$Y$99&gt;'Round of 64'!$Y$100,'Round of 64'!J$99,'Round of 64'!J$100)</f>
        <v>0</v>
      </c>
      <c r="K54" s="66">
        <f>IF('Round of 64'!$Y$99&gt;'Round of 64'!$Y$100,'Round of 64'!K$99,'Round of 64'!K$100)</f>
        <v>0</v>
      </c>
      <c r="L54" s="66">
        <f>IF('Round of 64'!$Y$99&gt;'Round of 64'!$Y$100,'Round of 64'!L$99,'Round of 64'!L$100)</f>
        <v>0</v>
      </c>
      <c r="M54" s="76">
        <f>IF('Round of 64'!$Y$99&gt;'Round of 64'!$Y$100,'Round of 64'!M$99,'Round of 64'!M$100)</f>
        <v>0</v>
      </c>
      <c r="O54">
        <f>IF(D54&gt;D55, 1.6, 0)</f>
        <v>0</v>
      </c>
      <c r="P54">
        <f>IF(E54&lt;E55, 1, 0)</f>
        <v>0</v>
      </c>
      <c r="Q54">
        <f>IF(F54&gt;F55, 0.8, 0)</f>
        <v>0</v>
      </c>
      <c r="R54">
        <f>IF(G54&gt;G55, 0.6, 0)</f>
        <v>0</v>
      </c>
      <c r="S54">
        <f>IF(H54&lt;H55, 1.6, 0)</f>
        <v>0</v>
      </c>
      <c r="T54">
        <f>IF(I54&gt;I55, 1, 0)</f>
        <v>0</v>
      </c>
      <c r="U54">
        <f>IF(J54&gt;J55, 0.8, 0)</f>
        <v>0</v>
      </c>
      <c r="V54">
        <f>IF(K54&lt;K55, 0.6, 0)</f>
        <v>0</v>
      </c>
      <c r="W54">
        <f>IF(L54&gt;L55, 1, 0)</f>
        <v>0</v>
      </c>
      <c r="X54" s="78">
        <f>IF(M54&gt;M55, 2, -1)</f>
        <v>-1</v>
      </c>
      <c r="Y54" s="1">
        <f>SUM(O54:X54)</f>
        <v>-1</v>
      </c>
    </row>
    <row r="55" spans="2:25" x14ac:dyDescent="0.25">
      <c r="B55" s="49">
        <f>IF('Round of 64'!$Y$102&gt;'Round of 64'!$Y$103,'Round of 64'!B$102,'Round of 64'!B$103)</f>
        <v>15</v>
      </c>
      <c r="C55" s="50">
        <f>IF('Round of 64'!$Y$102&gt;'Round of 64'!$Y$103,'Round of 64'!C$102,'Round of 64'!C$103)</f>
        <v>0</v>
      </c>
      <c r="D55" s="50">
        <f>IF('Round of 64'!$Y$102&gt;'Round of 64'!$Y$103,'Round of 64'!D$102,'Round of 64'!D$103)</f>
        <v>0</v>
      </c>
      <c r="E55" s="42">
        <f>IF('Round of 64'!$Y$102&gt;'Round of 64'!$Y$103,'Round of 64'!E$102,'Round of 64'!E$103)</f>
        <v>0</v>
      </c>
      <c r="F55" s="50">
        <f>IF('Round of 64'!$Y$102&gt;'Round of 64'!$Y$103,'Round of 64'!F$102,'Round of 64'!F$103)</f>
        <v>0</v>
      </c>
      <c r="G55" s="51">
        <f>IF('Round of 64'!$Y$102&gt;'Round of 64'!$Y$103,'Round of 64'!G$102,'Round of 64'!G$103)</f>
        <v>0</v>
      </c>
      <c r="H55" s="50">
        <f>IF('Round of 64'!$Y$102&gt;'Round of 64'!$Y$103,'Round of 64'!H$102,'Round of 64'!H$103)</f>
        <v>0</v>
      </c>
      <c r="I55" s="42">
        <f>IF('Round of 64'!$Y$102&gt;'Round of 64'!$Y$103,'Round of 64'!I$102,'Round of 64'!I$103)</f>
        <v>0</v>
      </c>
      <c r="J55" s="50">
        <f>IF('Round of 64'!$Y$102&gt;'Round of 64'!$Y$103,'Round of 64'!J$102,'Round of 64'!J$103)</f>
        <v>0</v>
      </c>
      <c r="K55" s="50">
        <f>IF('Round of 64'!$Y$102&gt;'Round of 64'!$Y$103,'Round of 64'!K$102,'Round of 64'!K$103)</f>
        <v>0</v>
      </c>
      <c r="L55" s="50">
        <f>IF('Round of 64'!$Y$102&gt;'Round of 64'!$Y$103,'Round of 64'!L$102,'Round of 64'!L$103)</f>
        <v>0</v>
      </c>
      <c r="M55" s="59">
        <f>IF('Round of 64'!$Y$102&gt;'Round of 64'!$Y$103,'Round of 64'!M$102,'Round of 64'!M$103)</f>
        <v>0</v>
      </c>
      <c r="O55">
        <f>IF(D55&gt;D54, 1.6, 0)</f>
        <v>0</v>
      </c>
      <c r="P55">
        <f>IF(E55&lt;E54, 1, 0)</f>
        <v>0</v>
      </c>
      <c r="Q55">
        <f>IF(F55&gt;F54, 0.8, 0)</f>
        <v>0</v>
      </c>
      <c r="R55">
        <f>IF(G55&gt;G54, 0.6, 0)</f>
        <v>0</v>
      </c>
      <c r="S55">
        <f>IF(H55&lt;H54, 1.6, 0)</f>
        <v>0</v>
      </c>
      <c r="T55">
        <f>IF(I55&gt;I54, 1, 0)</f>
        <v>0</v>
      </c>
      <c r="U55">
        <f>IF(J55&gt;J54, 0.8, 0)</f>
        <v>0</v>
      </c>
      <c r="V55">
        <f>IF(K55&lt;K54, 0.6, 0)</f>
        <v>0</v>
      </c>
      <c r="W55">
        <f>IF(L55&gt;L54, 1, 0)</f>
        <v>0</v>
      </c>
      <c r="X55" s="78">
        <f>IF(M55&gt;M54, 3, 0)</f>
        <v>0</v>
      </c>
      <c r="Y55" s="1">
        <f>SUM(O55:X55)</f>
        <v>0</v>
      </c>
    </row>
    <row r="57" spans="2:25" x14ac:dyDescent="0.25">
      <c r="C57">
        <f>IF('Round of 64'!$Y$6&gt;'Round of 64'!$Y$7,'Round of 64'!C$6,'Round of 64'!C$7)</f>
        <v>0</v>
      </c>
    </row>
    <row r="58" spans="2:25" x14ac:dyDescent="0.25">
      <c r="C58">
        <f>IF('Round of 64'!$Y$35&gt;'Round of 64'!$Y$36,'Round of 64'!C$35,'Round of 64'!C$36)</f>
        <v>0</v>
      </c>
    </row>
    <row r="59" spans="2:25" x14ac:dyDescent="0.25">
      <c r="C59">
        <f>IF('Round of 64'!$Y$44&gt;'Round of 64'!$Y$45,'Round of 64'!C$44,'Round of 64'!C$45)</f>
        <v>0</v>
      </c>
    </row>
    <row r="60" spans="2:25" x14ac:dyDescent="0.25">
      <c r="C60">
        <f>IF('Round of 64'!$Y$87&gt;'Round of 64'!$Y$88,'Round of 64'!C$87,'Round of 64'!C$88)</f>
        <v>0</v>
      </c>
    </row>
    <row r="61" spans="2:25" x14ac:dyDescent="0.25">
      <c r="C61">
        <f>IF('Round of 64'!$Y$99&gt;'Round of 64'!$Y$100,'Round of 64'!C$99,'Round of 64'!C$100)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Y34"/>
  <sheetViews>
    <sheetView workbookViewId="0"/>
  </sheetViews>
  <sheetFormatPr defaultRowHeight="15" x14ac:dyDescent="0.25"/>
  <cols>
    <col min="3" max="3" width="21" bestFit="1" customWidth="1"/>
    <col min="15" max="24" width="9.140625" hidden="1" customWidth="1"/>
  </cols>
  <sheetData>
    <row r="1" spans="2:25" x14ac:dyDescent="0.25">
      <c r="B1" t="s">
        <v>18</v>
      </c>
    </row>
    <row r="2" spans="2:25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2:25" x14ac:dyDescent="0.25">
      <c r="B3" s="6">
        <f>IF('Round of 32'!$Y$3&gt;'Round of 32'!$Y$4,'Round of 32'!B$3,'Round of 32'!B$4)</f>
        <v>9</v>
      </c>
      <c r="C3" s="6">
        <f>IF('Round of 32'!$Y$3&gt;'Round of 32'!$Y$4,'Round of 32'!C$3,'Round of 32'!C$4)</f>
        <v>0</v>
      </c>
      <c r="D3" s="25">
        <f>IF('Round of 32'!$Y$3&gt;'Round of 32'!$Y$4,'Round of 32'!D$3,'Round of 32'!D$4)</f>
        <v>0</v>
      </c>
      <c r="E3" s="6">
        <f>IF('Round of 32'!$Y$3&gt;'Round of 32'!$Y$4,'Round of 32'!E$3,'Round of 32'!E$4)</f>
        <v>0</v>
      </c>
      <c r="F3" s="6">
        <f>IF('Round of 32'!$Y$3&gt;'Round of 32'!$Y$4,'Round of 32'!F$3,'Round of 32'!F$4)</f>
        <v>0</v>
      </c>
      <c r="G3" s="6">
        <f>IF('Round of 32'!$Y$3&gt;'Round of 32'!$Y$4,'Round of 32'!G$3,'Round of 32'!G$4)</f>
        <v>0</v>
      </c>
      <c r="H3" s="6">
        <f>IF('Round of 32'!$Y$3&gt;'Round of 32'!$Y$4,'Round of 32'!H$3,'Round of 32'!H$4)</f>
        <v>0</v>
      </c>
      <c r="I3" s="6">
        <f>IF('Round of 32'!$Y$3&gt;'Round of 32'!$Y$4,'Round of 32'!I$3,'Round of 32'!I$4)</f>
        <v>0</v>
      </c>
      <c r="J3" s="25">
        <f>IF('Round of 32'!$Y$3&gt;'Round of 32'!$Y$4,'Round of 32'!J$3,'Round of 32'!J$4)</f>
        <v>0</v>
      </c>
      <c r="K3" s="6">
        <f>IF('Round of 32'!$Y$3&gt;'Round of 32'!$Y$4,'Round of 32'!K$3,'Round of 32'!K$4)</f>
        <v>0</v>
      </c>
      <c r="L3" s="6">
        <f>IF('Round of 32'!$Y$3&gt;'Round of 32'!$Y$4,'Round of 32'!L$3,'Round of 32'!L$4)</f>
        <v>0</v>
      </c>
      <c r="M3" s="26">
        <f>IF('Round of 32'!$Y$3&gt;'Round of 32'!$Y$4,'Round of 32'!M$3,'Round of 32'!M$4)</f>
        <v>0</v>
      </c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" si="0">IF(I$3&gt;I$4, 1, 0)</f>
        <v>0</v>
      </c>
      <c r="U3">
        <f>IF(J$3&gt;J$4, 0.8, 0)</f>
        <v>0</v>
      </c>
      <c r="V3">
        <f>IF(K$3&lt;K$4, 0.6, 0)</f>
        <v>0</v>
      </c>
      <c r="W3">
        <f t="shared" ref="W3" si="1">IF(L3&gt;L4, 1, 0)</f>
        <v>0</v>
      </c>
      <c r="X3">
        <f>IF(M3&gt;M4, 2, 0)</f>
        <v>0</v>
      </c>
      <c r="Y3" s="1">
        <f t="shared" ref="Y3:Y4" si="2">SUM(O3:X3)</f>
        <v>0</v>
      </c>
    </row>
    <row r="4" spans="2:25" x14ac:dyDescent="0.25">
      <c r="B4" s="6">
        <f>IF('Round of 32'!$Y$6&gt;'Round of 32'!$Y$7,'Round of 32'!B$6,'Round of 32'!B$7)</f>
        <v>13</v>
      </c>
      <c r="C4" s="6">
        <f>IF('Round of 32'!$Y$6&gt;'Round of 32'!$Y$7,'Round of 32'!C$6,'Round of 32'!C$7)</f>
        <v>0</v>
      </c>
      <c r="D4" s="6">
        <f>IF('Round of 32'!$Y$6&gt;'Round of 32'!$Y$7,'Round of 32'!D$6,'Round of 32'!D$7)</f>
        <v>0</v>
      </c>
      <c r="E4" s="6">
        <f>IF('Round of 32'!$Y$6&gt;'Round of 32'!$Y$7,'Round of 32'!E$6,'Round of 32'!E$7)</f>
        <v>0</v>
      </c>
      <c r="F4" s="6">
        <f>IF('Round of 32'!$Y$6&gt;'Round of 32'!$Y$7,'Round of 32'!F$6,'Round of 32'!F$7)</f>
        <v>0</v>
      </c>
      <c r="G4" s="6">
        <f>IF('Round of 32'!$Y$6&gt;'Round of 32'!$Y$7,'Round of 32'!G$6,'Round of 32'!G$7)</f>
        <v>0</v>
      </c>
      <c r="H4" s="6">
        <f>IF('Round of 32'!$Y$6&gt;'Round of 32'!$Y$7,'Round of 32'!H$6,'Round of 32'!H$7)</f>
        <v>0</v>
      </c>
      <c r="I4" s="6">
        <f>IF('Round of 32'!$Y$6&gt;'Round of 32'!$Y$7,'Round of 32'!I$6,'Round of 32'!I$7)</f>
        <v>0</v>
      </c>
      <c r="J4" s="6">
        <f>IF('Round of 32'!$Y$6&gt;'Round of 32'!$Y$7,'Round of 32'!J$6,'Round of 32'!J$7)</f>
        <v>0</v>
      </c>
      <c r="K4" s="6">
        <f>IF('Round of 32'!$Y$6&gt;'Round of 32'!$Y$7,'Round of 32'!K$6,'Round of 32'!K$7)</f>
        <v>0</v>
      </c>
      <c r="L4" s="25">
        <f>IF('Round of 32'!$Y$6&gt;'Round of 32'!$Y$7,'Round of 32'!L$6,'Round of 32'!L$7)</f>
        <v>0</v>
      </c>
      <c r="M4" s="26">
        <f>IF('Round of 32'!$Y$6&gt;'Round of 32'!$Y$7,'Round of 32'!M$6,'Round of 32'!M$7)</f>
        <v>0</v>
      </c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" si="3">IF(I$4&gt;I$3, 1, 0)</f>
        <v>0</v>
      </c>
      <c r="U4">
        <f>IF(J$4&gt;J$3, 0.8, 0)</f>
        <v>0</v>
      </c>
      <c r="V4">
        <f>IF(K$4&lt;K$3, 0.6, 0)</f>
        <v>0</v>
      </c>
      <c r="W4">
        <f t="shared" ref="W4" si="4">IF(L4&gt;L3, 1, 0)</f>
        <v>0</v>
      </c>
      <c r="X4">
        <f>IF(M4&gt;M3, 2, 0)</f>
        <v>0</v>
      </c>
      <c r="Y4" s="1">
        <f t="shared" si="2"/>
        <v>0</v>
      </c>
    </row>
    <row r="5" spans="2:25" x14ac:dyDescent="0.25">
      <c r="B5" s="10"/>
      <c r="C5" s="10"/>
      <c r="D5" s="8"/>
      <c r="E5" s="8"/>
      <c r="F5" s="8"/>
      <c r="G5" s="11"/>
      <c r="H5" s="8"/>
      <c r="I5" s="8"/>
      <c r="J5" s="8"/>
      <c r="K5" s="11"/>
      <c r="L5" s="8"/>
      <c r="M5" s="8"/>
      <c r="Y5" s="1"/>
    </row>
    <row r="6" spans="2:25" x14ac:dyDescent="0.25">
      <c r="B6" s="6">
        <f>IF('Round of 32'!$Y$9&gt;'Round of 32'!$Y$10,'Round of 32'!B$9,'Round of 32'!B$10)</f>
        <v>14</v>
      </c>
      <c r="C6" s="6">
        <f>IF('Round of 32'!$Y$9&gt;'Round of 32'!$Y$10,'Round of 32'!C$9,'Round of 32'!C$10)</f>
        <v>0</v>
      </c>
      <c r="D6" s="6">
        <f>IF('Round of 32'!$Y$9&gt;'Round of 32'!$Y$10,'Round of 32'!D$9,'Round of 32'!D$10)</f>
        <v>0</v>
      </c>
      <c r="E6" s="6">
        <f>IF('Round of 32'!$Y$9&gt;'Round of 32'!$Y$10,'Round of 32'!E$9,'Round of 32'!E$10)</f>
        <v>0</v>
      </c>
      <c r="F6" s="6">
        <f>IF('Round of 32'!$Y$9&gt;'Round of 32'!$Y$10,'Round of 32'!F$9,'Round of 32'!F$10)</f>
        <v>0</v>
      </c>
      <c r="G6" s="6">
        <f>IF('Round of 32'!$Y$9&gt;'Round of 32'!$Y$10,'Round of 32'!G$9,'Round of 32'!G$10)</f>
        <v>0</v>
      </c>
      <c r="H6" s="6">
        <f>IF('Round of 32'!$Y$9&gt;'Round of 32'!$Y$10,'Round of 32'!H$9,'Round of 32'!H$10)</f>
        <v>0</v>
      </c>
      <c r="I6" s="6">
        <f>IF('Round of 32'!$Y$9&gt;'Round of 32'!$Y$10,'Round of 32'!I$9,'Round of 32'!I$10)</f>
        <v>0</v>
      </c>
      <c r="J6" s="6">
        <f>IF('Round of 32'!$Y$9&gt;'Round of 32'!$Y$10,'Round of 32'!J$9,'Round of 32'!J$10)</f>
        <v>0</v>
      </c>
      <c r="K6" s="6">
        <f>IF('Round of 32'!$Y$9&gt;'Round of 32'!$Y$10,'Round of 32'!K$9,'Round of 32'!K$10)</f>
        <v>0</v>
      </c>
      <c r="L6" s="6">
        <f>IF('Round of 32'!$Y$9&gt;'Round of 32'!$Y$10,'Round of 32'!L$9,'Round of 32'!L$10)</f>
        <v>0</v>
      </c>
      <c r="M6" s="26">
        <f>IF('Round of 32'!$Y$9&gt;'Round of 32'!$Y$10,'Round of 32'!M$9,'Round of 32'!M$10)</f>
        <v>0</v>
      </c>
      <c r="O6">
        <f>IF(D$6&gt;D$7, 1.6, 0)</f>
        <v>0</v>
      </c>
      <c r="P6">
        <f>IF(E$6&lt;E$7, 1, 0)</f>
        <v>0</v>
      </c>
      <c r="Q6">
        <f>IF(F$6&gt;F$7, 0.8, 0)</f>
        <v>0</v>
      </c>
      <c r="R6">
        <f>IF(G$6&gt;G$7, 0.6, 0)</f>
        <v>0</v>
      </c>
      <c r="S6">
        <f>IF(H$6&lt;H$7, 1.6, 0)</f>
        <v>0</v>
      </c>
      <c r="T6">
        <f t="shared" ref="T6" si="5">IF(I$6&gt;I$7, 1, 0)</f>
        <v>0</v>
      </c>
      <c r="U6">
        <f>IF(J$6&gt;J$7, 0.8, 0)</f>
        <v>0</v>
      </c>
      <c r="V6">
        <f>IF(K$6&lt;K$7, 0.6, 0)</f>
        <v>0</v>
      </c>
      <c r="W6">
        <f t="shared" ref="W6" si="6">IF(L6&gt;L7, 1, 0)</f>
        <v>0</v>
      </c>
      <c r="X6">
        <f>IF(M6&gt;M7, 2, 0)</f>
        <v>0</v>
      </c>
      <c r="Y6" s="1">
        <f t="shared" ref="Y6:Y7" si="7">SUM(O6:X6)</f>
        <v>0</v>
      </c>
    </row>
    <row r="7" spans="2:25" x14ac:dyDescent="0.25">
      <c r="B7" s="6">
        <f>IF('Round of 32'!$Y$12&gt;'Round of 32'!$Y$13,'Round of 32'!B$12,'Round of 32'!B$13)</f>
        <v>15</v>
      </c>
      <c r="C7" s="6">
        <f>IF('Round of 32'!$Y$12&gt;'Round of 32'!$Y$13,'Round of 32'!C$12,'Round of 32'!C$13)</f>
        <v>0</v>
      </c>
      <c r="D7" s="6">
        <f>IF('Round of 32'!$Y$12&gt;'Round of 32'!$Y$13,'Round of 32'!D$12,'Round of 32'!D$13)</f>
        <v>0</v>
      </c>
      <c r="E7" s="6">
        <f>IF('Round of 32'!$Y$12&gt;'Round of 32'!$Y$13,'Round of 32'!E$12,'Round of 32'!E$13)</f>
        <v>0</v>
      </c>
      <c r="F7" s="25">
        <f>IF('Round of 32'!$Y$12&gt;'Round of 32'!$Y$13,'Round of 32'!F$12,'Round of 32'!F$13)</f>
        <v>0</v>
      </c>
      <c r="G7" s="6">
        <f>IF('Round of 32'!$Y$12&gt;'Round of 32'!$Y$13,'Round of 32'!G$12,'Round of 32'!G$13)</f>
        <v>0</v>
      </c>
      <c r="H7" s="6">
        <f>IF('Round of 32'!$Y$12&gt;'Round of 32'!$Y$13,'Round of 32'!H$12,'Round of 32'!H$13)</f>
        <v>0</v>
      </c>
      <c r="I7" s="25">
        <f>IF('Round of 32'!$Y$12&gt;'Round of 32'!$Y$13,'Round of 32'!I$12,'Round of 32'!I$13)</f>
        <v>0</v>
      </c>
      <c r="J7" s="6">
        <f>IF('Round of 32'!$Y$12&gt;'Round of 32'!$Y$13,'Round of 32'!J$12,'Round of 32'!J$13)</f>
        <v>0</v>
      </c>
      <c r="K7" s="6">
        <f>IF('Round of 32'!$Y$12&gt;'Round of 32'!$Y$13,'Round of 32'!K$12,'Round of 32'!K$13)</f>
        <v>0</v>
      </c>
      <c r="L7" s="25">
        <f>IF('Round of 32'!$Y$12&gt;'Round of 32'!$Y$13,'Round of 32'!L$12,'Round of 32'!L$13)</f>
        <v>0</v>
      </c>
      <c r="M7" s="26">
        <f>IF('Round of 32'!$Y$12&gt;'Round of 32'!$Y$13,'Round of 32'!M$12,'Round of 32'!M$13)</f>
        <v>0</v>
      </c>
      <c r="O7">
        <f>IF(D$7&gt;D$6, 1.6, 0)</f>
        <v>0</v>
      </c>
      <c r="P7">
        <f>IF(E$7&lt;E$6, 1, 0)</f>
        <v>0</v>
      </c>
      <c r="Q7">
        <f>IF(F$7&gt;F$6, 0.8, 0)</f>
        <v>0</v>
      </c>
      <c r="R7">
        <f>IF(G$7&gt;G$6, 0.6, 0)</f>
        <v>0</v>
      </c>
      <c r="S7">
        <f>IF(H$7&lt;H$6, 1.6, 0)</f>
        <v>0</v>
      </c>
      <c r="T7">
        <f t="shared" ref="T7" si="8">IF(I$7&gt;I$6, 1, 0)</f>
        <v>0</v>
      </c>
      <c r="U7">
        <f>IF(J$7&gt;J$6, 0.8, 0)</f>
        <v>0</v>
      </c>
      <c r="V7">
        <f>IF(K$7&lt;K$6, 0.6, 0)</f>
        <v>0</v>
      </c>
      <c r="W7">
        <f t="shared" ref="W7" si="9">IF(L7&gt;L6, 1, 0)</f>
        <v>0</v>
      </c>
      <c r="X7">
        <f>IF(M7&gt;M6, 2, 0)</f>
        <v>0</v>
      </c>
      <c r="Y7" s="1">
        <f t="shared" si="7"/>
        <v>0</v>
      </c>
    </row>
    <row r="8" spans="2:25" x14ac:dyDescent="0.25">
      <c r="B8" s="10"/>
      <c r="C8" s="10"/>
      <c r="D8" s="8"/>
      <c r="E8" s="8"/>
      <c r="F8" s="8"/>
      <c r="G8" s="11"/>
      <c r="H8" s="8"/>
      <c r="I8" s="8"/>
      <c r="J8" s="8"/>
      <c r="K8" s="11"/>
      <c r="L8" s="8"/>
      <c r="M8" s="8"/>
      <c r="Y8" s="1"/>
    </row>
    <row r="9" spans="2:25" x14ac:dyDescent="0.25">
      <c r="B9" s="7" t="s">
        <v>21</v>
      </c>
      <c r="C9" s="7"/>
      <c r="D9" s="15"/>
      <c r="E9" s="15"/>
      <c r="F9" s="15"/>
      <c r="G9" s="17"/>
      <c r="H9" s="15"/>
      <c r="I9" s="15"/>
      <c r="J9" s="15"/>
      <c r="K9" s="17"/>
      <c r="L9" s="15"/>
      <c r="M9" s="15"/>
      <c r="Y9" s="1"/>
    </row>
    <row r="10" spans="2:25" x14ac:dyDescent="0.25">
      <c r="B10" s="3" t="s">
        <v>17</v>
      </c>
      <c r="C10" s="4" t="s">
        <v>0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13</v>
      </c>
      <c r="I10" s="4" t="s">
        <v>14</v>
      </c>
      <c r="J10" s="4" t="s">
        <v>7</v>
      </c>
      <c r="K10" s="4" t="s">
        <v>15</v>
      </c>
      <c r="L10" s="4" t="s">
        <v>11</v>
      </c>
      <c r="M10" s="5" t="s">
        <v>12</v>
      </c>
      <c r="Y10" s="1"/>
    </row>
    <row r="11" spans="2:25" x14ac:dyDescent="0.25">
      <c r="B11" s="6">
        <f>IF('Round of 64'!$Y$29&gt;'Round of 64'!$Y$30,'Round of 64'!B$29,'Round of 64'!B$30)</f>
        <v>16</v>
      </c>
      <c r="C11" s="6">
        <f>IF('Round of 64'!$Y$29&gt;'Round of 64'!$Y$30,'Round of 64'!C$29,'Round of 64'!C$30)</f>
        <v>0</v>
      </c>
      <c r="D11" s="25">
        <f>IF('Round of 64'!$Y$29&gt;'Round of 64'!$Y$30,'Round of 64'!D$29,'Round of 64'!D$30)</f>
        <v>0</v>
      </c>
      <c r="E11" s="6">
        <f>IF('Round of 64'!$Y$29&gt;'Round of 64'!$Y$30,'Round of 64'!E$29,'Round of 64'!E$30)</f>
        <v>0</v>
      </c>
      <c r="F11" s="6">
        <f>IF('Round of 64'!$Y$29&gt;'Round of 64'!$Y$30,'Round of 64'!F$29,'Round of 64'!F$30)</f>
        <v>0</v>
      </c>
      <c r="G11" s="24">
        <f>IF('Round of 64'!$Y$29&gt;'Round of 64'!$Y$30,'Round of 64'!G$29,'Round of 64'!G$30)</f>
        <v>0</v>
      </c>
      <c r="H11" s="6">
        <f>IF('Round of 64'!$Y$29&gt;'Round of 64'!$Y$30,'Round of 64'!H$29,'Round of 64'!H$30)</f>
        <v>0</v>
      </c>
      <c r="I11" s="6">
        <f>IF('Round of 64'!$Y$29&gt;'Round of 64'!$Y$30,'Round of 64'!I$29,'Round of 64'!I$30)</f>
        <v>0</v>
      </c>
      <c r="J11" s="6">
        <f>IF('Round of 64'!$Y$29&gt;'Round of 64'!$Y$30,'Round of 64'!J$29,'Round of 64'!J$30)</f>
        <v>0</v>
      </c>
      <c r="K11" s="6">
        <f>IF('Round of 64'!$Y$29&gt;'Round of 64'!$Y$30,'Round of 64'!K$29,'Round of 64'!K$30)</f>
        <v>0</v>
      </c>
      <c r="L11" s="25">
        <f>IF('Round of 64'!$Y$29&gt;'Round of 64'!$Y$30,'Round of 64'!L$29,'Round of 64'!L$30)</f>
        <v>0</v>
      </c>
      <c r="M11" s="26">
        <f>IF('Round of 64'!$Y$29&gt;'Round of 64'!$Y$30,'Round of 64'!M$29,'Round of 64'!M$30)</f>
        <v>0</v>
      </c>
      <c r="O11">
        <f>IF(D$11&gt;D$12, 1.6, 0)</f>
        <v>0</v>
      </c>
      <c r="P11">
        <f>IF(E$11&lt;E$12, 1, 0)</f>
        <v>0</v>
      </c>
      <c r="Q11">
        <f>IF(F$11&gt;F$12, 0.8, 0)</f>
        <v>0</v>
      </c>
      <c r="R11">
        <f>IF(G$11&gt;G$12, 0.6, 0)</f>
        <v>0</v>
      </c>
      <c r="S11">
        <f>IF(H$11&lt;H$12, 1.6, 0)</f>
        <v>0</v>
      </c>
      <c r="T11">
        <f t="shared" ref="T11" si="10">IF(I$11&gt;I$12, 1, 0)</f>
        <v>0</v>
      </c>
      <c r="U11">
        <f>IF(J$11&gt;J$12, 0.8, 0)</f>
        <v>0</v>
      </c>
      <c r="V11">
        <f>IF(K$11&lt;K$12, 0.6, 0)</f>
        <v>0</v>
      </c>
      <c r="W11">
        <f>IF(L11&gt;L12, 1, 0)</f>
        <v>0</v>
      </c>
      <c r="X11">
        <f>IF(M11&gt;M12, 2, 0)</f>
        <v>0</v>
      </c>
      <c r="Y11" s="1">
        <f t="shared" ref="Y11:Y12" si="11">SUM(O11:X11)</f>
        <v>0</v>
      </c>
    </row>
    <row r="12" spans="2:25" x14ac:dyDescent="0.25">
      <c r="B12" s="6">
        <f>IF('Round of 32'!$Y$20&gt;'Round of 32'!$Y$21,'Round of 32'!B$20,'Round of 32'!B$21)</f>
        <v>13</v>
      </c>
      <c r="C12" s="6">
        <f>IF('Round of 32'!$Y$20&gt;'Round of 32'!$Y$21,'Round of 32'!C$20,'Round of 32'!C$21)</f>
        <v>0</v>
      </c>
      <c r="D12" s="6">
        <f>IF('Round of 32'!$Y$20&gt;'Round of 32'!$Y$21,'Round of 32'!D$20,'Round of 32'!D$21)</f>
        <v>0</v>
      </c>
      <c r="E12" s="25">
        <f>IF('Round of 32'!$Y$20&gt;'Round of 32'!$Y$21,'Round of 32'!E$20,'Round of 32'!E$21)</f>
        <v>0</v>
      </c>
      <c r="F12" s="6">
        <f>IF('Round of 32'!$Y$20&gt;'Round of 32'!$Y$21,'Round of 32'!F$20,'Round of 32'!F$21)</f>
        <v>0</v>
      </c>
      <c r="G12" s="6">
        <f>IF('Round of 32'!$Y$20&gt;'Round of 32'!$Y$21,'Round of 32'!G$20,'Round of 32'!G$21)</f>
        <v>0</v>
      </c>
      <c r="H12" s="6">
        <f>IF('Round of 32'!$Y$20&gt;'Round of 32'!$Y$21,'Round of 32'!H$20,'Round of 32'!H$21)</f>
        <v>0</v>
      </c>
      <c r="I12" s="6">
        <f>IF('Round of 32'!$Y$20&gt;'Round of 32'!$Y$21,'Round of 32'!I$20,'Round of 32'!I$21)</f>
        <v>0</v>
      </c>
      <c r="J12" s="6">
        <f>IF('Round of 32'!$Y$20&gt;'Round of 32'!$Y$21,'Round of 32'!J$20,'Round of 32'!J$21)</f>
        <v>0</v>
      </c>
      <c r="K12" s="6">
        <f>IF('Round of 32'!$Y$20&gt;'Round of 32'!$Y$21,'Round of 32'!K$20,'Round of 32'!K$21)</f>
        <v>0</v>
      </c>
      <c r="L12" s="25">
        <f>IF('Round of 32'!$Y$20&gt;'Round of 32'!$Y$21,'Round of 32'!L$20,'Round of 32'!L$21)</f>
        <v>0</v>
      </c>
      <c r="M12" s="26">
        <f>IF('Round of 32'!$Y$20&gt;'Round of 32'!$Y$21,'Round of 32'!M$20,'Round of 32'!M$21)</f>
        <v>0</v>
      </c>
      <c r="O12">
        <f>IF(D$12&gt;D$11, 1.6, 0)</f>
        <v>0</v>
      </c>
      <c r="P12">
        <f>IF(E$12&lt;E$11, 1, 0)</f>
        <v>0</v>
      </c>
      <c r="Q12">
        <f>IF(F$12&gt;F$11, 0.8, 0)</f>
        <v>0</v>
      </c>
      <c r="R12">
        <f>IF(G$12&gt;G$11, 0.6, 0)</f>
        <v>0</v>
      </c>
      <c r="S12">
        <f>IF(H$12&lt;H$11, 1.6, 0)</f>
        <v>0</v>
      </c>
      <c r="T12">
        <f t="shared" ref="T12" si="12">IF(I$12&gt;I$11, 1, 0)</f>
        <v>0</v>
      </c>
      <c r="U12">
        <f>IF(J$12&gt;J$11, 0.8, 0)</f>
        <v>0</v>
      </c>
      <c r="V12">
        <f>IF(K$12&lt;K$11, 0.6, 0)</f>
        <v>0</v>
      </c>
      <c r="W12">
        <f>IF(L12&gt;L11, 1, 0)</f>
        <v>0</v>
      </c>
      <c r="X12">
        <f>IF(M12&gt;M11, 2, 0)</f>
        <v>0</v>
      </c>
      <c r="Y12" s="1">
        <f t="shared" si="11"/>
        <v>0</v>
      </c>
    </row>
    <row r="13" spans="2:25" x14ac:dyDescent="0.25">
      <c r="B13" s="6"/>
      <c r="C13" s="6"/>
      <c r="D13" s="6"/>
      <c r="E13" s="25"/>
      <c r="F13" s="6"/>
      <c r="G13" s="6"/>
      <c r="H13" s="6"/>
      <c r="I13" s="6"/>
      <c r="J13" s="6"/>
      <c r="K13" s="6"/>
      <c r="L13" s="25"/>
      <c r="M13" s="26"/>
      <c r="Y13" s="1"/>
    </row>
    <row r="14" spans="2:25" x14ac:dyDescent="0.25">
      <c r="B14" s="6">
        <f>IF('Round of 32'!$Y$23&gt;'Round of 32'!$Y$24,'Round of 32'!B$23,'Round of 32'!B$24)</f>
        <v>14</v>
      </c>
      <c r="C14" s="6">
        <f>IF('Round of 32'!$Y$23&gt;'Round of 32'!$Y$24,'Round of 32'!C$23,'Round of 32'!C$24)</f>
        <v>0</v>
      </c>
      <c r="D14" s="6">
        <f>IF('Round of 32'!$Y$23&gt;'Round of 32'!$Y$24,'Round of 32'!D$23,'Round of 32'!D$24)</f>
        <v>0</v>
      </c>
      <c r="E14" s="25">
        <f>IF('Round of 32'!$Y$23&gt;'Round of 32'!$Y$24,'Round of 32'!E$23,'Round of 32'!E$24)</f>
        <v>0</v>
      </c>
      <c r="F14" s="25">
        <f>IF('Round of 32'!$Y$23&gt;'Round of 32'!$Y$24,'Round of 32'!F$23,'Round of 32'!F$24)</f>
        <v>0</v>
      </c>
      <c r="G14" s="24">
        <f>IF('Round of 32'!$Y$23&gt;'Round of 32'!$Y$24,'Round of 32'!G$23,'Round of 32'!G$24)</f>
        <v>0</v>
      </c>
      <c r="H14" s="6">
        <f>IF('Round of 32'!$Y$23&gt;'Round of 32'!$Y$24,'Round of 32'!H$23,'Round of 32'!H$24)</f>
        <v>0</v>
      </c>
      <c r="I14" s="6">
        <f>IF('Round of 32'!$Y$23&gt;'Round of 32'!$Y$24,'Round of 32'!I$23,'Round of 32'!I$24)</f>
        <v>0</v>
      </c>
      <c r="J14" s="25">
        <f>IF('Round of 32'!$Y$23&gt;'Round of 32'!$Y$24,'Round of 32'!J$23,'Round of 32'!J$24)</f>
        <v>0</v>
      </c>
      <c r="K14" s="6">
        <f>IF('Round of 32'!$Y$23&gt;'Round of 32'!$Y$24,'Round of 32'!K$23,'Round of 32'!K$24)</f>
        <v>0</v>
      </c>
      <c r="L14" s="6">
        <f>IF('Round of 32'!$Y$23&gt;'Round of 32'!$Y$24,'Round of 32'!L$23,'Round of 32'!L$24)</f>
        <v>0</v>
      </c>
      <c r="M14" s="28">
        <f>IF('Round of 32'!$Y$23&gt;'Round of 32'!$Y$24,'Round of 32'!M$23,'Round of 32'!M$24)</f>
        <v>0</v>
      </c>
      <c r="O14">
        <f>IF(D14&gt;D15, 1.6, 0)</f>
        <v>0</v>
      </c>
      <c r="P14">
        <f>IF(E14&lt;E15, 1, 0)</f>
        <v>0</v>
      </c>
      <c r="Q14">
        <f>IF(F14&gt;F15, 0.8, 0)</f>
        <v>0</v>
      </c>
      <c r="R14">
        <f>IF(G14&gt;G15, 0.6, 0)</f>
        <v>0</v>
      </c>
      <c r="S14">
        <f>IF(H14&lt;H15, 1.6, 0)</f>
        <v>0</v>
      </c>
      <c r="T14">
        <f t="shared" ref="T14" si="13">IF(I14&gt;I15, 1, 0)</f>
        <v>0</v>
      </c>
      <c r="U14">
        <f>IF(J14&gt;J15, 0.8, 0)</f>
        <v>0</v>
      </c>
      <c r="V14">
        <f>IF(K14&lt;K15, 0.6, 0)</f>
        <v>0</v>
      </c>
      <c r="W14">
        <f t="shared" ref="W14" si="14">IF(L14&gt;L15, 1, 0)</f>
        <v>0</v>
      </c>
      <c r="X14">
        <f>IF(M14&gt;M15, 2, 0)</f>
        <v>0</v>
      </c>
      <c r="Y14" s="1">
        <f t="shared" ref="Y14:Y15" si="15">SUM(O14:X14)</f>
        <v>0</v>
      </c>
    </row>
    <row r="15" spans="2:25" x14ac:dyDescent="0.25">
      <c r="B15" s="6">
        <f>IF('Round of 32'!$Y$26&gt;'Round of 32'!$Y$27,'Round of 32'!B$26,'Round of 32'!B$27)</f>
        <v>15</v>
      </c>
      <c r="C15" s="6">
        <f>IF('Round of 32'!$Y$26&gt;'Round of 32'!$Y$27,'Round of 32'!C$26,'Round of 32'!C$27)</f>
        <v>0</v>
      </c>
      <c r="D15" s="6">
        <f>IF('Round of 32'!$Y$26&gt;'Round of 32'!$Y$27,'Round of 32'!D$26,'Round of 32'!D$27)</f>
        <v>0</v>
      </c>
      <c r="E15" s="6">
        <f>IF('Round of 32'!$Y$26&gt;'Round of 32'!$Y$27,'Round of 32'!E$26,'Round of 32'!E$27)</f>
        <v>0</v>
      </c>
      <c r="F15" s="25">
        <f>IF('Round of 32'!$Y$26&gt;'Round of 32'!$Y$27,'Round of 32'!F$26,'Round of 32'!F$27)</f>
        <v>0</v>
      </c>
      <c r="G15" s="24">
        <f>IF('Round of 32'!$Y$26&gt;'Round of 32'!$Y$27,'Round of 32'!G$26,'Round of 32'!G$27)</f>
        <v>0</v>
      </c>
      <c r="H15" s="6">
        <f>IF('Round of 32'!$Y$26&gt;'Round of 32'!$Y$27,'Round of 32'!H$26,'Round of 32'!H$27)</f>
        <v>0</v>
      </c>
      <c r="I15" s="6">
        <f>IF('Round of 32'!$Y$26&gt;'Round of 32'!$Y$27,'Round of 32'!I$26,'Round of 32'!I$27)</f>
        <v>0</v>
      </c>
      <c r="J15" s="6">
        <f>IF('Round of 32'!$Y$26&gt;'Round of 32'!$Y$27,'Round of 32'!J$26,'Round of 32'!J$27)</f>
        <v>0</v>
      </c>
      <c r="K15" s="6">
        <f>IF('Round of 32'!$Y$26&gt;'Round of 32'!$Y$27,'Round of 32'!K$26,'Round of 32'!K$27)</f>
        <v>0</v>
      </c>
      <c r="L15" s="6">
        <f>IF('Round of 32'!$Y$26&gt;'Round of 32'!$Y$27,'Round of 32'!L$26,'Round of 32'!L$27)</f>
        <v>0</v>
      </c>
      <c r="M15" s="26">
        <f>IF('Round of 32'!$Y$26&gt;'Round of 32'!$Y$27,'Round of 32'!M$26,'Round of 32'!M$27)</f>
        <v>0</v>
      </c>
      <c r="O15">
        <f>IF(D15&gt;D14, 1.6, 0)</f>
        <v>0</v>
      </c>
      <c r="P15">
        <f t="shared" ref="P15" si="16">IF(E15&lt;E14, 1, 0)</f>
        <v>0</v>
      </c>
      <c r="Q15">
        <f>IF(F15&gt;F14, 0.8, 0)</f>
        <v>0</v>
      </c>
      <c r="R15">
        <f>IF(G15&gt;G14, 0.6, 0)</f>
        <v>0</v>
      </c>
      <c r="S15">
        <f>IF(H15&lt;H14, 1.6, 0)</f>
        <v>0</v>
      </c>
      <c r="T15">
        <f t="shared" ref="T15" si="17">IF(I15&gt;I14, 1, 0)</f>
        <v>0</v>
      </c>
      <c r="U15">
        <f>IF(J15&gt;J14, 0.8, 0)</f>
        <v>0</v>
      </c>
      <c r="V15">
        <f>IF(K15&lt;K14, 0.6, 0)</f>
        <v>0</v>
      </c>
      <c r="W15">
        <f t="shared" ref="W15" si="18">IF(L15&gt;L14, 1, 0)</f>
        <v>0</v>
      </c>
      <c r="X15">
        <f>IF(M15&gt;M14, 2, 0)</f>
        <v>0</v>
      </c>
      <c r="Y15" s="1">
        <f t="shared" si="15"/>
        <v>0</v>
      </c>
    </row>
    <row r="16" spans="2:25" x14ac:dyDescent="0.25">
      <c r="B16" s="10"/>
      <c r="C16" s="10"/>
      <c r="D16" s="8"/>
      <c r="E16" s="8"/>
      <c r="F16" s="8"/>
      <c r="G16" s="11"/>
      <c r="H16" s="8"/>
      <c r="I16" s="8"/>
      <c r="J16" s="8"/>
      <c r="K16" s="11"/>
      <c r="L16" s="8"/>
      <c r="M16" s="8"/>
      <c r="Y16" s="1"/>
    </row>
    <row r="17" spans="2:25" x14ac:dyDescent="0.25">
      <c r="B17" s="7" t="s">
        <v>20</v>
      </c>
      <c r="C17" s="7"/>
      <c r="D17" s="15"/>
      <c r="E17" s="15"/>
      <c r="F17" s="15"/>
      <c r="G17" s="17"/>
      <c r="H17" s="15"/>
      <c r="I17" s="15"/>
      <c r="J17" s="15"/>
      <c r="K17" s="17"/>
      <c r="L17" s="15"/>
      <c r="M17" s="15"/>
      <c r="Y17" s="1"/>
    </row>
    <row r="18" spans="2:25" x14ac:dyDescent="0.25">
      <c r="B18" s="3" t="s">
        <v>17</v>
      </c>
      <c r="C18" s="4" t="s">
        <v>0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13</v>
      </c>
      <c r="I18" s="4" t="s">
        <v>14</v>
      </c>
      <c r="J18" s="4" t="s">
        <v>7</v>
      </c>
      <c r="K18" s="4" t="s">
        <v>15</v>
      </c>
      <c r="L18" s="4" t="s">
        <v>11</v>
      </c>
      <c r="M18" s="5" t="s">
        <v>12</v>
      </c>
      <c r="Y18" s="1"/>
    </row>
    <row r="19" spans="2:25" x14ac:dyDescent="0.25">
      <c r="B19" s="6">
        <f>IF('Round of 32'!$Y$31&gt;'Round of 32'!$Y$32,'Round of 32'!B$31,'Round of 32'!B$32)</f>
        <v>9</v>
      </c>
      <c r="C19" s="6">
        <f>IF('Round of 32'!$Y$31&gt;'Round of 32'!$Y$32,'Round of 32'!C$31,'Round of 32'!C$32)</f>
        <v>0</v>
      </c>
      <c r="D19" s="6">
        <f>IF('Round of 32'!$Y$31&gt;'Round of 32'!$Y$32,'Round of 32'!D$31,'Round of 32'!D$32)</f>
        <v>0</v>
      </c>
      <c r="E19" s="25">
        <f>IF('Round of 32'!$Y$31&gt;'Round of 32'!$Y$32,'Round of 32'!E$31,'Round of 32'!E$32)</f>
        <v>0</v>
      </c>
      <c r="F19" s="6">
        <f>IF('Round of 32'!$Y$31&gt;'Round of 32'!$Y$32,'Round of 32'!F$31,'Round of 32'!F$32)</f>
        <v>0</v>
      </c>
      <c r="G19" s="6">
        <f>IF('Round of 32'!$Y$31&gt;'Round of 32'!$Y$32,'Round of 32'!G$31,'Round of 32'!G$32)</f>
        <v>0</v>
      </c>
      <c r="H19" s="6">
        <f>IF('Round of 32'!$Y$31&gt;'Round of 32'!$Y$32,'Round of 32'!H$31,'Round of 32'!H$32)</f>
        <v>0</v>
      </c>
      <c r="I19" s="25">
        <f>IF('Round of 32'!$Y$31&gt;'Round of 32'!$Y$32,'Round of 32'!I$31,'Round of 32'!I$32)</f>
        <v>0</v>
      </c>
      <c r="J19" s="6">
        <f>IF('Round of 32'!$Y$31&gt;'Round of 32'!$Y$32,'Round of 32'!J$31,'Round of 32'!J$32)</f>
        <v>0</v>
      </c>
      <c r="K19" s="24">
        <f>IF('Round of 32'!$Y$31&gt;'Round of 32'!$Y$32,'Round of 32'!K$31,'Round of 32'!K$32)</f>
        <v>0</v>
      </c>
      <c r="L19" s="6">
        <f>IF('Round of 32'!$Y$31&gt;'Round of 32'!$Y$32,'Round of 32'!L$31,'Round of 32'!L$32)</f>
        <v>0</v>
      </c>
      <c r="M19" s="28">
        <f>IF('Round of 32'!$Y$31&gt;'Round of 32'!$Y$32,'Round of 32'!M$31,'Round of 32'!M$32)</f>
        <v>0</v>
      </c>
      <c r="O19">
        <f>IF(D19&gt;D20, 1.6, 0)</f>
        <v>0</v>
      </c>
      <c r="P19">
        <f t="shared" ref="P19" si="19">IF(E19&lt;E20, 1, 0)</f>
        <v>0</v>
      </c>
      <c r="Q19">
        <f>IF(F19&gt;F20, 0.8, 0)</f>
        <v>0</v>
      </c>
      <c r="R19">
        <f>IF(G19&gt;G20, 0.6, 0)</f>
        <v>0</v>
      </c>
      <c r="S19">
        <f>IF(H19&lt;H20, 1.6, 0)</f>
        <v>0</v>
      </c>
      <c r="T19">
        <f t="shared" ref="T19" si="20">IF(I19&gt;I20, 1, 0)</f>
        <v>0</v>
      </c>
      <c r="U19">
        <f>IF(J19&gt;J20, 0.8, 0)</f>
        <v>0</v>
      </c>
      <c r="V19">
        <f>IF(K19&lt;K20, 0.6, 0)</f>
        <v>0</v>
      </c>
      <c r="W19">
        <f t="shared" ref="W19" si="21">IF(L19&gt;L20, 1, 0)</f>
        <v>0</v>
      </c>
      <c r="X19" s="78">
        <f>IF(M19&gt;M20, 2, 3)</f>
        <v>3</v>
      </c>
      <c r="Y19" s="1">
        <f t="shared" ref="Y19:Y20" si="22">SUM(O19:X19)</f>
        <v>3</v>
      </c>
    </row>
    <row r="20" spans="2:25" x14ac:dyDescent="0.25">
      <c r="B20" s="6">
        <f>IF('Round of 32'!$Y$34&gt;'Round of 32'!$Y$35,'Round of 32'!B$34,'Round of 32'!B$35)</f>
        <v>13</v>
      </c>
      <c r="C20" s="6">
        <f>IF('Round of 32'!$Y$34&gt;'Round of 32'!$Y$35,'Round of 32'!C$34,'Round of 32'!C$35)</f>
        <v>0</v>
      </c>
      <c r="D20" s="6">
        <f>IF('Round of 32'!$Y$34&gt;'Round of 32'!$Y$35,'Round of 32'!D$34,'Round of 32'!D$35)</f>
        <v>0</v>
      </c>
      <c r="E20" s="6">
        <f>IF('Round of 32'!$Y$34&gt;'Round of 32'!$Y$35,'Round of 32'!E$34,'Round of 32'!E$35)</f>
        <v>0</v>
      </c>
      <c r="F20" s="6">
        <f>IF('Round of 32'!$Y$34&gt;'Round of 32'!$Y$35,'Round of 32'!F$34,'Round of 32'!F$35)</f>
        <v>0</v>
      </c>
      <c r="G20" s="6">
        <f>IF('Round of 32'!$Y$34&gt;'Round of 32'!$Y$35,'Round of 32'!G$34,'Round of 32'!G$35)</f>
        <v>0</v>
      </c>
      <c r="H20" s="6">
        <f>IF('Round of 32'!$Y$34&gt;'Round of 32'!$Y$35,'Round of 32'!H$34,'Round of 32'!H$35)</f>
        <v>0</v>
      </c>
      <c r="I20" s="6">
        <f>IF('Round of 32'!$Y$34&gt;'Round of 32'!$Y$35,'Round of 32'!I$34,'Round of 32'!I$35)</f>
        <v>0</v>
      </c>
      <c r="J20" s="6">
        <f>IF('Round of 32'!$Y$34&gt;'Round of 32'!$Y$35,'Round of 32'!J$34,'Round of 32'!J$35)</f>
        <v>0</v>
      </c>
      <c r="K20" s="6">
        <f>IF('Round of 32'!$Y$34&gt;'Round of 32'!$Y$35,'Round of 32'!K$34,'Round of 32'!K$35)</f>
        <v>0</v>
      </c>
      <c r="L20" s="6">
        <f>IF('Round of 32'!$Y$34&gt;'Round of 32'!$Y$35,'Round of 32'!L$34,'Round of 32'!L$35)</f>
        <v>0</v>
      </c>
      <c r="M20" s="28">
        <f>IF('Round of 32'!$Y$34&gt;'Round of 32'!$Y$35,'Round of 32'!M$34,'Round of 32'!M$35)</f>
        <v>0</v>
      </c>
      <c r="O20">
        <f>IF(D20&gt;D19, 1.6, 0)</f>
        <v>0</v>
      </c>
      <c r="P20">
        <f t="shared" ref="P20" si="23">IF(E20&lt;E19, 1, 0)</f>
        <v>0</v>
      </c>
      <c r="Q20">
        <f>IF(F20&gt;F19, 0.8, 0)</f>
        <v>0</v>
      </c>
      <c r="R20">
        <f>IF(G20&gt;G19, 0.6, 0)</f>
        <v>0</v>
      </c>
      <c r="S20">
        <f>IF(H20&lt;H19, 1.6, 0)</f>
        <v>0</v>
      </c>
      <c r="T20">
        <f t="shared" ref="T20" si="24">IF(I20&gt;I19, 1, 0)</f>
        <v>0</v>
      </c>
      <c r="U20">
        <f>IF(J20&gt;J19, 0.8, 0)</f>
        <v>0</v>
      </c>
      <c r="V20">
        <f>IF(K20&lt;K19, 0.6, 0)</f>
        <v>0</v>
      </c>
      <c r="W20">
        <f t="shared" ref="W20" si="25">IF(L20&gt;L19, 1, 0)</f>
        <v>0</v>
      </c>
      <c r="X20" s="78">
        <f>IF(M20&gt;M19, 2, 0)</f>
        <v>0</v>
      </c>
      <c r="Y20" s="1">
        <f t="shared" si="22"/>
        <v>0</v>
      </c>
    </row>
    <row r="21" spans="2:25" x14ac:dyDescent="0.25">
      <c r="B21" s="10"/>
      <c r="C21" s="12"/>
      <c r="D21" s="13"/>
      <c r="E21" s="13"/>
      <c r="F21" s="13"/>
      <c r="G21" s="14"/>
      <c r="H21" s="13"/>
      <c r="I21" s="13"/>
      <c r="J21" s="13"/>
      <c r="K21" s="14"/>
      <c r="L21" s="13"/>
      <c r="M21" s="13"/>
      <c r="N21" s="16"/>
      <c r="Y21" s="1"/>
    </row>
    <row r="22" spans="2:25" x14ac:dyDescent="0.25">
      <c r="B22" s="6">
        <f>IF('Round of 32'!$Y$37&gt;'Round of 32'!$Y$38,'Round of 32'!B$37,'Round of 32'!B$38)</f>
        <v>14</v>
      </c>
      <c r="C22" s="6">
        <f>IF('Round of 32'!$Y$37&gt;'Round of 32'!$Y$38,'Round of 32'!C$37,'Round of 32'!C$38)</f>
        <v>0</v>
      </c>
      <c r="D22" s="6">
        <f>IF('Round of 32'!$Y$37&gt;'Round of 32'!$Y$38,'Round of 32'!D$37,'Round of 32'!D$38)</f>
        <v>0</v>
      </c>
      <c r="E22" s="6">
        <f>IF('Round of 32'!$Y$37&gt;'Round of 32'!$Y$38,'Round of 32'!E$37,'Round of 32'!E$38)</f>
        <v>0</v>
      </c>
      <c r="F22" s="6">
        <f>IF('Round of 32'!$Y$37&gt;'Round of 32'!$Y$38,'Round of 32'!F$37,'Round of 32'!F$38)</f>
        <v>0</v>
      </c>
      <c r="G22" s="6">
        <f>IF('Round of 32'!$Y$37&gt;'Round of 32'!$Y$38,'Round of 32'!G$37,'Round of 32'!G$38)</f>
        <v>0</v>
      </c>
      <c r="H22" s="6">
        <f>IF('Round of 32'!$Y$37&gt;'Round of 32'!$Y$38,'Round of 32'!H$37,'Round of 32'!H$38)</f>
        <v>0</v>
      </c>
      <c r="I22" s="6">
        <f>IF('Round of 32'!$Y$37&gt;'Round of 32'!$Y$38,'Round of 32'!I$37,'Round of 32'!I$38)</f>
        <v>0</v>
      </c>
      <c r="J22" s="6">
        <f>IF('Round of 32'!$Y$37&gt;'Round of 32'!$Y$38,'Round of 32'!J$37,'Round of 32'!J$38)</f>
        <v>0</v>
      </c>
      <c r="K22" s="6">
        <f>IF('Round of 32'!$Y$37&gt;'Round of 32'!$Y$38,'Round of 32'!K$37,'Round of 32'!K$38)</f>
        <v>0</v>
      </c>
      <c r="L22" s="25">
        <f>IF('Round of 32'!$Y$37&gt;'Round of 32'!$Y$38,'Round of 32'!L$37,'Round of 32'!L$38)</f>
        <v>0</v>
      </c>
      <c r="M22" s="26">
        <f>IF('Round of 32'!$Y$37&gt;'Round of 32'!$Y$38,'Round of 32'!M$37,'Round of 32'!M$38)</f>
        <v>0</v>
      </c>
      <c r="O22">
        <f>IF(D22&gt;D23, 1.6, 0)</f>
        <v>0</v>
      </c>
      <c r="P22">
        <f t="shared" ref="P22" si="26">IF(E22&lt;E23, 1, 0)</f>
        <v>0</v>
      </c>
      <c r="Q22">
        <f>IF(F22&gt;F23, 0.8, 0)</f>
        <v>0</v>
      </c>
      <c r="R22">
        <f>IF(G22&gt;G23, 0.6, 0)</f>
        <v>0</v>
      </c>
      <c r="S22">
        <f>IF(H22&lt;H23, 1.6, 0)</f>
        <v>0</v>
      </c>
      <c r="T22">
        <f t="shared" ref="T22" si="27">IF(I22&gt;I23, 1, 0)</f>
        <v>0</v>
      </c>
      <c r="U22">
        <f>IF(J22&gt;J23, 0.8, 0)</f>
        <v>0</v>
      </c>
      <c r="V22">
        <f>IF(K22&lt;K23, 0.6, 0)</f>
        <v>0</v>
      </c>
      <c r="W22">
        <f t="shared" ref="W22" si="28">IF(L22&gt;L23, 1, 0)</f>
        <v>0</v>
      </c>
      <c r="X22" s="78">
        <f>IF(M22&gt;M23, 2, 0)</f>
        <v>0</v>
      </c>
      <c r="Y22" s="1">
        <f t="shared" ref="Y22:Y23" si="29">SUM(O22:X22)</f>
        <v>0</v>
      </c>
    </row>
    <row r="23" spans="2:25" x14ac:dyDescent="0.25">
      <c r="B23" s="6">
        <f>IF('Round of 32'!$Y$40&gt;'Round of 32'!$Y$41,'Round of 32'!B$40,'Round of 32'!B$41)</f>
        <v>15</v>
      </c>
      <c r="C23" s="6">
        <f>IF('Round of 32'!$Y$40&gt;'Round of 32'!$Y$41,'Round of 32'!C$40,'Round of 32'!C$41)</f>
        <v>0</v>
      </c>
      <c r="D23" s="25">
        <f>IF('Round of 32'!$Y$40&gt;'Round of 32'!$Y$41,'Round of 32'!D$40,'Round of 32'!D$41)</f>
        <v>0</v>
      </c>
      <c r="E23" s="6">
        <f>IF('Round of 32'!$Y$40&gt;'Round of 32'!$Y$41,'Round of 32'!E$40,'Round of 32'!E$41)</f>
        <v>0</v>
      </c>
      <c r="F23" s="25">
        <f>IF('Round of 32'!$Y$40&gt;'Round of 32'!$Y$41,'Round of 32'!F$40,'Round of 32'!F$41)</f>
        <v>0</v>
      </c>
      <c r="G23" s="24">
        <f>IF('Round of 32'!$Y$40&gt;'Round of 32'!$Y$41,'Round of 32'!G$40,'Round of 32'!G$41)</f>
        <v>0</v>
      </c>
      <c r="H23" s="6">
        <f>IF('Round of 32'!$Y$40&gt;'Round of 32'!$Y$41,'Round of 32'!H$40,'Round of 32'!H$41)</f>
        <v>0</v>
      </c>
      <c r="I23" s="6">
        <f>IF('Round of 32'!$Y$40&gt;'Round of 32'!$Y$41,'Round of 32'!I$40,'Round of 32'!I$41)</f>
        <v>0</v>
      </c>
      <c r="J23" s="6">
        <f>IF('Round of 32'!$Y$40&gt;'Round of 32'!$Y$41,'Round of 32'!J$40,'Round of 32'!J$41)</f>
        <v>0</v>
      </c>
      <c r="K23" s="6">
        <f>IF('Round of 32'!$Y$40&gt;'Round of 32'!$Y$41,'Round of 32'!K$40,'Round of 32'!K$41)</f>
        <v>0</v>
      </c>
      <c r="L23" s="6">
        <f>IF('Round of 32'!$Y$40&gt;'Round of 32'!$Y$41,'Round of 32'!L$40,'Round of 32'!L$41)</f>
        <v>0</v>
      </c>
      <c r="M23" s="28">
        <f>IF('Round of 32'!$Y$40&gt;'Round of 32'!$Y$41,'Round of 32'!M$40,'Round of 32'!M$41)</f>
        <v>0</v>
      </c>
      <c r="O23">
        <f>IF(D23&gt;D22, 1.6, 0)</f>
        <v>0</v>
      </c>
      <c r="P23">
        <f t="shared" ref="P23" si="30">IF(E23&lt;E22, 1, 0)</f>
        <v>0</v>
      </c>
      <c r="Q23">
        <f>IF(F23&gt;F22, 0.8, 0)</f>
        <v>0</v>
      </c>
      <c r="R23">
        <f>IF(G23&gt;G22, 0.6, 0)</f>
        <v>0</v>
      </c>
      <c r="S23">
        <f>IF(H23&lt;H22, 1.6, 0)</f>
        <v>0</v>
      </c>
      <c r="T23">
        <f t="shared" ref="T23" si="31">IF(I23&gt;I22, 1, 0)</f>
        <v>0</v>
      </c>
      <c r="U23">
        <f>IF(J23&gt;J22, 0.8, 0)</f>
        <v>0</v>
      </c>
      <c r="V23">
        <f>IF(K23&lt;K22, 0.6, 0)</f>
        <v>0</v>
      </c>
      <c r="W23">
        <f t="shared" ref="W23" si="32">IF(L23&gt;L22, 1, 0)</f>
        <v>0</v>
      </c>
      <c r="X23" s="78">
        <f>IF(M23&gt;M22, 5, 0)</f>
        <v>0</v>
      </c>
      <c r="Y23" s="1">
        <f t="shared" si="29"/>
        <v>0</v>
      </c>
    </row>
    <row r="24" spans="2:25" x14ac:dyDescent="0.25">
      <c r="B24" s="10"/>
      <c r="C24" s="10"/>
      <c r="D24" s="8"/>
      <c r="E24" s="8"/>
      <c r="F24" s="8"/>
      <c r="G24" s="11"/>
      <c r="H24" s="8"/>
      <c r="I24" s="8"/>
      <c r="J24" s="8"/>
      <c r="K24" s="11"/>
      <c r="L24" s="8"/>
      <c r="M24" s="8"/>
      <c r="Y24" s="1"/>
    </row>
    <row r="25" spans="2:25" x14ac:dyDescent="0.25">
      <c r="B25" s="7" t="s">
        <v>19</v>
      </c>
      <c r="C25" s="7"/>
      <c r="D25" s="15"/>
      <c r="E25" s="15"/>
      <c r="F25" s="15"/>
      <c r="G25" s="17"/>
      <c r="H25" s="15"/>
      <c r="I25" s="15"/>
      <c r="J25" s="15"/>
      <c r="K25" s="17"/>
      <c r="L25" s="15"/>
      <c r="M25" s="15"/>
      <c r="Y25" s="1"/>
    </row>
    <row r="26" spans="2:25" x14ac:dyDescent="0.25">
      <c r="B26" s="3" t="s">
        <v>17</v>
      </c>
      <c r="C26" s="4" t="s">
        <v>0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13</v>
      </c>
      <c r="I26" s="4" t="s">
        <v>14</v>
      </c>
      <c r="J26" s="4" t="s">
        <v>7</v>
      </c>
      <c r="K26" s="4" t="s">
        <v>15</v>
      </c>
      <c r="L26" s="4" t="s">
        <v>11</v>
      </c>
      <c r="M26" s="5" t="s">
        <v>12</v>
      </c>
      <c r="Y26" s="1"/>
    </row>
    <row r="27" spans="2:25" x14ac:dyDescent="0.25">
      <c r="B27" s="6">
        <f>IF('Round of 32'!$Y$45&gt;'Round of 32'!$Y$46,'Round of 32'!B$45,'Round of 32'!B$46)</f>
        <v>9</v>
      </c>
      <c r="C27" s="6">
        <f>IF('Round of 32'!$Y$45&gt;'Round of 32'!$Y$46,'Round of 32'!C$45,'Round of 32'!C$46)</f>
        <v>0</v>
      </c>
      <c r="D27" s="25">
        <f>IF('Round of 32'!$Y$45&gt;'Round of 32'!$Y$46,'Round of 32'!D$45,'Round of 32'!D$46)</f>
        <v>0</v>
      </c>
      <c r="E27" s="6">
        <f>IF('Round of 32'!$Y$45&gt;'Round of 32'!$Y$46,'Round of 32'!E$45,'Round of 32'!E$46)</f>
        <v>0</v>
      </c>
      <c r="F27" s="6">
        <f>IF('Round of 32'!$Y$45&gt;'Round of 32'!$Y$46,'Round of 32'!F$45,'Round of 32'!F$46)</f>
        <v>0</v>
      </c>
      <c r="G27" s="6">
        <f>IF('Round of 32'!$Y$45&gt;'Round of 32'!$Y$46,'Round of 32'!G$45,'Round of 32'!G$46)</f>
        <v>0</v>
      </c>
      <c r="H27" s="6">
        <f>IF('Round of 32'!$Y$45&gt;'Round of 32'!$Y$46,'Round of 32'!H$45,'Round of 32'!H$46)</f>
        <v>0</v>
      </c>
      <c r="I27" s="6">
        <f>IF('Round of 32'!$Y$45&gt;'Round of 32'!$Y$46,'Round of 32'!I$45,'Round of 32'!I$46)</f>
        <v>0</v>
      </c>
      <c r="J27" s="6">
        <f>IF('Round of 32'!$Y$45&gt;'Round of 32'!$Y$46,'Round of 32'!J$45,'Round of 32'!J$46)</f>
        <v>0</v>
      </c>
      <c r="K27" s="24">
        <f>IF('Round of 32'!$Y$45&gt;'Round of 32'!$Y$46,'Round of 32'!K$45,'Round of 32'!K$46)</f>
        <v>0</v>
      </c>
      <c r="L27" s="6">
        <f>IF('Round of 32'!$Y$45&gt;'Round of 32'!$Y$46,'Round of 32'!L$45,'Round of 32'!L$46)</f>
        <v>0</v>
      </c>
      <c r="M27" s="26">
        <f>IF('Round of 32'!$Y$45&gt;'Round of 32'!$Y$46,'Round of 32'!M$45,'Round of 32'!M$46)</f>
        <v>0</v>
      </c>
      <c r="O27">
        <f>IF(D27&gt;D28, 1.6, 0)</f>
        <v>0</v>
      </c>
      <c r="P27">
        <f t="shared" ref="P27" si="33">IF(E27&lt;E28, 1, 0)</f>
        <v>0</v>
      </c>
      <c r="Q27">
        <f>IF(F27&gt;F28, 0.8, 0)</f>
        <v>0</v>
      </c>
      <c r="R27">
        <f>IF(G27&gt;G28, 0.6, 0)</f>
        <v>0</v>
      </c>
      <c r="S27">
        <f>IF(H27&lt;H28, 1.6, 0)</f>
        <v>0</v>
      </c>
      <c r="T27">
        <f t="shared" ref="T27" si="34">IF(I27&gt;I28, 1, 0)</f>
        <v>0</v>
      </c>
      <c r="U27">
        <f>IF(J27&gt;J28, 0.8, 0)</f>
        <v>0</v>
      </c>
      <c r="V27">
        <f>IF(K27&lt;K28, 0.6, 0)</f>
        <v>0</v>
      </c>
      <c r="W27">
        <f t="shared" ref="W27" si="35">IF(L27&gt;L28, 1, 0)</f>
        <v>0</v>
      </c>
      <c r="X27">
        <f>IF(M27&gt;M28, 2, 0)</f>
        <v>0</v>
      </c>
      <c r="Y27" s="1">
        <f t="shared" ref="Y27:Y28" si="36">SUM(O27:X27)</f>
        <v>0</v>
      </c>
    </row>
    <row r="28" spans="2:25" x14ac:dyDescent="0.25">
      <c r="B28" s="6">
        <f>IF('Round of 32'!$Y$48&gt;'Round of 32'!$Y$49,'Round of 32'!B$48,'Round of 32'!B$49)</f>
        <v>13</v>
      </c>
      <c r="C28" s="6">
        <f>IF('Round of 32'!$Y$48&gt;'Round of 32'!$Y$49,'Round of 32'!C$48,'Round of 32'!C$49)</f>
        <v>0</v>
      </c>
      <c r="D28" s="25">
        <f>IF('Round of 32'!$Y$48&gt;'Round of 32'!$Y$49,'Round of 32'!D$48,'Round of 32'!D$49)</f>
        <v>0</v>
      </c>
      <c r="E28" s="6">
        <f>IF('Round of 32'!$Y$48&gt;'Round of 32'!$Y$49,'Round of 32'!E$48,'Round of 32'!E$49)</f>
        <v>0</v>
      </c>
      <c r="F28" s="6">
        <f>IF('Round of 32'!$Y$48&gt;'Round of 32'!$Y$49,'Round of 32'!F$48,'Round of 32'!F$49)</f>
        <v>0</v>
      </c>
      <c r="G28" s="6">
        <f>IF('Round of 32'!$Y$48&gt;'Round of 32'!$Y$49,'Round of 32'!G$48,'Round of 32'!G$49)</f>
        <v>0</v>
      </c>
      <c r="H28" s="6">
        <f>IF('Round of 32'!$Y$48&gt;'Round of 32'!$Y$49,'Round of 32'!H$48,'Round of 32'!H$49)</f>
        <v>0</v>
      </c>
      <c r="I28" s="25">
        <f>IF('Round of 32'!$Y$48&gt;'Round of 32'!$Y$49,'Round of 32'!I$48,'Round of 32'!I$49)</f>
        <v>0</v>
      </c>
      <c r="J28" s="6">
        <f>IF('Round of 32'!$Y$48&gt;'Round of 32'!$Y$49,'Round of 32'!J$48,'Round of 32'!J$49)</f>
        <v>0</v>
      </c>
      <c r="K28" s="24">
        <f>IF('Round of 32'!$Y$48&gt;'Round of 32'!$Y$49,'Round of 32'!K$48,'Round of 32'!K$49)</f>
        <v>0</v>
      </c>
      <c r="L28" s="6">
        <f>IF('Round of 32'!$Y$48&gt;'Round of 32'!$Y$49,'Round of 32'!L$48,'Round of 32'!L$49)</f>
        <v>0</v>
      </c>
      <c r="M28" s="28">
        <f>IF('Round of 32'!$Y$48&gt;'Round of 32'!$Y$49,'Round of 32'!M$48,'Round of 32'!M$49)</f>
        <v>0</v>
      </c>
      <c r="O28">
        <f>IF(D28&gt;D27, 1.6, 0)</f>
        <v>0</v>
      </c>
      <c r="P28">
        <f t="shared" ref="P28" si="37">IF(E28&lt;E27, 1, 0)</f>
        <v>0</v>
      </c>
      <c r="Q28">
        <f>IF(F28&gt;F27, 0.8, 0)</f>
        <v>0</v>
      </c>
      <c r="R28">
        <f>IF(G28&gt;G27, 0.6, 0)</f>
        <v>0</v>
      </c>
      <c r="S28">
        <f>IF(H28&lt;H27, 1.6, 0)</f>
        <v>0</v>
      </c>
      <c r="T28">
        <f t="shared" ref="T28" si="38">IF(I28&gt;I27, 1, 0)</f>
        <v>0</v>
      </c>
      <c r="U28">
        <f>IF(J28&gt;J27, 0.8, 0)</f>
        <v>0</v>
      </c>
      <c r="V28">
        <f>IF(K28&lt;K27, 0.6, 0)</f>
        <v>0</v>
      </c>
      <c r="W28">
        <f t="shared" ref="W28" si="39">IF(L28&gt;L27, 1, 0)</f>
        <v>0</v>
      </c>
      <c r="X28">
        <f>IF(M28&gt;M27, 2, 0)</f>
        <v>0</v>
      </c>
      <c r="Y28" s="1">
        <f t="shared" si="36"/>
        <v>0</v>
      </c>
    </row>
    <row r="29" spans="2:25" x14ac:dyDescent="0.25">
      <c r="B29" s="10"/>
      <c r="C29" s="10"/>
      <c r="D29" s="8"/>
      <c r="E29" s="8"/>
      <c r="F29" s="8"/>
      <c r="G29" s="11"/>
      <c r="H29" s="8"/>
      <c r="I29" s="8"/>
      <c r="J29" s="8"/>
      <c r="K29" s="11"/>
      <c r="L29" s="8"/>
      <c r="M29" s="8"/>
      <c r="Y29" s="1"/>
    </row>
    <row r="30" spans="2:25" x14ac:dyDescent="0.25">
      <c r="B30" s="38">
        <f>IF('Round of 32'!$Y$51&gt;'Round of 32'!$Y$52,'Round of 32'!B$51,'Round of 32'!B$52)</f>
        <v>14</v>
      </c>
      <c r="C30" s="38">
        <f>IF('Round of 32'!$Y$51&gt;'Round of 32'!$Y$52,'Round of 32'!C$51,'Round of 32'!C$52)</f>
        <v>0</v>
      </c>
      <c r="D30" s="38">
        <f>IF('Round of 32'!$Y$51&gt;'Round of 32'!$Y$52,'Round of 32'!D$51,'Round of 32'!D$52)</f>
        <v>0</v>
      </c>
      <c r="E30" s="38">
        <f>IF('Round of 32'!$Y$51&gt;'Round of 32'!$Y$52,'Round of 32'!E$51,'Round of 32'!E$52)</f>
        <v>0</v>
      </c>
      <c r="F30" s="38">
        <f>IF('Round of 32'!$Y$51&gt;'Round of 32'!$Y$52,'Round of 32'!F$51,'Round of 32'!F$52)</f>
        <v>0</v>
      </c>
      <c r="G30" s="38">
        <f>IF('Round of 32'!$Y$51&gt;'Round of 32'!$Y$52,'Round of 32'!G$51,'Round of 32'!G$52)</f>
        <v>0</v>
      </c>
      <c r="H30" s="38">
        <f>IF('Round of 32'!$Y$51&gt;'Round of 32'!$Y$52,'Round of 32'!H$51,'Round of 32'!H$52)</f>
        <v>0</v>
      </c>
      <c r="I30" s="38">
        <f>IF('Round of 32'!$Y$51&gt;'Round of 32'!$Y$52,'Round of 32'!I$51,'Round of 32'!I$52)</f>
        <v>0</v>
      </c>
      <c r="J30" s="38">
        <f>IF('Round of 32'!$Y$51&gt;'Round of 32'!$Y$52,'Round of 32'!J$51,'Round of 32'!J$52)</f>
        <v>0</v>
      </c>
      <c r="K30" s="38">
        <f>IF('Round of 32'!$Y$51&gt;'Round of 32'!$Y$52,'Round of 32'!K$51,'Round of 32'!K$52)</f>
        <v>0</v>
      </c>
      <c r="L30" s="38">
        <f>IF('Round of 32'!$Y$51&gt;'Round of 32'!$Y$52,'Round of 32'!L$51,'Round of 32'!L$52)</f>
        <v>0</v>
      </c>
      <c r="M30" s="38">
        <f>IF('Round of 32'!$Y$51&gt;'Round of 32'!$Y$52,'Round of 32'!M$51,'Round of 32'!M$52)</f>
        <v>0</v>
      </c>
      <c r="O30">
        <f>IF(D30&gt;D31, 1.6, 0)</f>
        <v>0</v>
      </c>
      <c r="P30">
        <f t="shared" ref="P30" si="40">IF(E30&lt;E31, 1, 0)</f>
        <v>0</v>
      </c>
      <c r="Q30">
        <f>IF(F30&gt;F31, 0.8, 0)</f>
        <v>0</v>
      </c>
      <c r="R30">
        <f>IF(G30&gt;G31, 0.6, 0)</f>
        <v>0</v>
      </c>
      <c r="S30">
        <f>IF(H30&lt;H31, 1.6, 0)</f>
        <v>0</v>
      </c>
      <c r="T30">
        <f t="shared" ref="T30" si="41">IF(I30&gt;I31, 1, 0)</f>
        <v>0</v>
      </c>
      <c r="U30">
        <f>IF(J30&gt;J31, 0.8, 0)</f>
        <v>0</v>
      </c>
      <c r="V30">
        <f>IF(K30&lt;K31, 0.6, 0)</f>
        <v>0</v>
      </c>
      <c r="W30">
        <f t="shared" ref="W30" si="42">IF(L30&gt;L31, 1, 0)</f>
        <v>0</v>
      </c>
      <c r="X30">
        <f>IF(M30&gt;M31, 2, 0)</f>
        <v>0</v>
      </c>
      <c r="Y30" s="1">
        <f t="shared" ref="Y30:Y31" si="43">SUM(O30:X30)</f>
        <v>0</v>
      </c>
    </row>
    <row r="31" spans="2:25" x14ac:dyDescent="0.25">
      <c r="B31" s="37">
        <f>IF('Round of 32'!$Y$54&gt;'Round of 32'!$Y$55,'Round of 32'!B$54,'Round of 32'!B$55)</f>
        <v>15</v>
      </c>
      <c r="C31" s="37">
        <f>IF('Round of 32'!$Y$54&gt;'Round of 32'!$Y$55,'Round of 32'!C$54,'Round of 32'!C$55)</f>
        <v>0</v>
      </c>
      <c r="D31" s="39">
        <f>IF('Round of 32'!$Y$54&gt;'Round of 32'!$Y$55,'Round of 32'!D$54,'Round of 32'!D$55)</f>
        <v>0</v>
      </c>
      <c r="E31" s="39">
        <f>IF('Round of 32'!$Y$54&gt;'Round of 32'!$Y$55,'Round of 32'!E$54,'Round of 32'!E$55)</f>
        <v>0</v>
      </c>
      <c r="F31" s="37">
        <f>IF('Round of 32'!$Y$54&gt;'Round of 32'!$Y$55,'Round of 32'!F$54,'Round of 32'!F$55)</f>
        <v>0</v>
      </c>
      <c r="G31" s="37">
        <f>IF('Round of 32'!$Y$54&gt;'Round of 32'!$Y$55,'Round of 32'!G$54,'Round of 32'!G$55)</f>
        <v>0</v>
      </c>
      <c r="H31" s="37">
        <f>IF('Round of 32'!$Y$54&gt;'Round of 32'!$Y$55,'Round of 32'!H$54,'Round of 32'!H$55)</f>
        <v>0</v>
      </c>
      <c r="I31" s="37">
        <f>IF('Round of 32'!$Y$54&gt;'Round of 32'!$Y$55,'Round of 32'!I$54,'Round of 32'!I$55)</f>
        <v>0</v>
      </c>
      <c r="J31" s="37">
        <f>IF('Round of 32'!$Y$54&gt;'Round of 32'!$Y$55,'Round of 32'!J$54,'Round of 32'!J$55)</f>
        <v>0</v>
      </c>
      <c r="K31" s="37">
        <f>IF('Round of 32'!$Y$54&gt;'Round of 32'!$Y$55,'Round of 32'!K$54,'Round of 32'!K$55)</f>
        <v>0</v>
      </c>
      <c r="L31" s="37">
        <f>IF('Round of 32'!$Y$54&gt;'Round of 32'!$Y$55,'Round of 32'!L$54,'Round of 32'!L$55)</f>
        <v>0</v>
      </c>
      <c r="M31" s="40">
        <f>IF('Round of 32'!$Y$54&gt;'Round of 32'!$Y$55,'Round of 32'!M$54,'Round of 32'!M$55)</f>
        <v>0</v>
      </c>
      <c r="O31">
        <f>IF(D31&gt;D30, 1.6, 0)</f>
        <v>0</v>
      </c>
      <c r="P31">
        <f t="shared" ref="P31" si="44">IF(E31&lt;E30, 1, 0)</f>
        <v>0</v>
      </c>
      <c r="Q31">
        <f>IF(F31&gt;F30, 0.8, 0)</f>
        <v>0</v>
      </c>
      <c r="R31">
        <f>IF(G31&gt;G30, 0.6, 0)</f>
        <v>0</v>
      </c>
      <c r="S31">
        <f>IF(H31&lt;H30, 1.6, 0)</f>
        <v>0</v>
      </c>
      <c r="T31">
        <f t="shared" ref="T31" si="45">IF(I31&gt;I30, 1, 0)</f>
        <v>0</v>
      </c>
      <c r="U31">
        <f>IF(J31&gt;J30, 0.8, 0)</f>
        <v>0</v>
      </c>
      <c r="V31">
        <f>IF(K31&lt;K30, 0.6, 0)</f>
        <v>0</v>
      </c>
      <c r="W31">
        <f t="shared" ref="W31" si="46">IF(L31&gt;L30, 1, 0)</f>
        <v>0</v>
      </c>
      <c r="X31">
        <f>IF(M31&gt;M30, 2, 0)</f>
        <v>0</v>
      </c>
      <c r="Y31" s="1">
        <f t="shared" si="43"/>
        <v>0</v>
      </c>
    </row>
    <row r="33" spans="3:3" x14ac:dyDescent="0.25">
      <c r="C33">
        <f>IF('Round of 32'!$Y$17&gt;'Round of 32'!$Y$18,'Round of 32'!C$17,'Round of 32'!C$18)</f>
        <v>0</v>
      </c>
    </row>
    <row r="34" spans="3:3" x14ac:dyDescent="0.25">
      <c r="C34">
        <f>IF('Round of 32'!$Y$51&gt;'Round of 32'!$Y$52,'Round of 32'!C$51,'Round of 32'!C$52)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Y19"/>
  <sheetViews>
    <sheetView workbookViewId="0">
      <selection activeCell="B9" sqref="B9"/>
    </sheetView>
  </sheetViews>
  <sheetFormatPr defaultRowHeight="15" x14ac:dyDescent="0.25"/>
  <cols>
    <col min="3" max="3" width="12" bestFit="1" customWidth="1"/>
    <col min="15" max="24" width="9.140625" customWidth="1"/>
  </cols>
  <sheetData>
    <row r="1" spans="2:25" x14ac:dyDescent="0.25">
      <c r="B1" t="s">
        <v>18</v>
      </c>
    </row>
    <row r="2" spans="2:25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2:25" x14ac:dyDescent="0.25">
      <c r="B3" s="6">
        <f>IF('Sweet 16'!$Y$3&gt;'Sweet 16'!$Y$4,'Sweet 16'!B$3,'Sweet 16'!B$4)</f>
        <v>13</v>
      </c>
      <c r="C3" s="6">
        <f>IF('Sweet 16'!$Y$3&gt;'Sweet 16'!$Y$4,'Sweet 16'!C$3,'Sweet 16'!C$4)</f>
        <v>0</v>
      </c>
      <c r="D3" s="25">
        <f>IF('Sweet 16'!$Y$3&gt;'Sweet 16'!$Y$4,'Sweet 16'!D$3,'Sweet 16'!D$4)</f>
        <v>0</v>
      </c>
      <c r="E3" s="6">
        <f>IF('Sweet 16'!$Y$3&gt;'Sweet 16'!$Y$4,'Sweet 16'!E$3,'Sweet 16'!E$4)</f>
        <v>0</v>
      </c>
      <c r="F3" s="25">
        <f>IF('Sweet 16'!$Y$3&gt;'Sweet 16'!$Y$4,'Sweet 16'!F$3,'Sweet 16'!F$4)</f>
        <v>0</v>
      </c>
      <c r="G3" s="6">
        <f>IF('Sweet 16'!$Y$3&gt;'Sweet 16'!$Y$4,'Sweet 16'!G$3,'Sweet 16'!G$4)</f>
        <v>0</v>
      </c>
      <c r="H3" s="6">
        <f>IF('Sweet 16'!$Y$3&gt;'Sweet 16'!$Y$4,'Sweet 16'!H$3,'Sweet 16'!H$4)</f>
        <v>0</v>
      </c>
      <c r="I3" s="6">
        <f>IF('Sweet 16'!$Y$3&gt;'Sweet 16'!$Y$4,'Sweet 16'!I$3,'Sweet 16'!I$4)</f>
        <v>0</v>
      </c>
      <c r="J3" s="25">
        <f>IF('Sweet 16'!$Y$3&gt;'Sweet 16'!$Y$4,'Sweet 16'!J$3,'Sweet 16'!J$4)</f>
        <v>0</v>
      </c>
      <c r="K3" s="6">
        <f>IF('Sweet 16'!$Y$3&gt;'Sweet 16'!$Y$4,'Sweet 16'!K$3,'Sweet 16'!K$4)</f>
        <v>0</v>
      </c>
      <c r="L3" s="6">
        <f>IF('Sweet 16'!$Y$3&gt;'Sweet 16'!$Y$4,'Sweet 16'!L$3,'Sweet 16'!L$4)</f>
        <v>0</v>
      </c>
      <c r="M3" s="26">
        <f>IF('Sweet 16'!$Y$3&gt;'Sweet 16'!$Y$4,'Sweet 16'!M$3,'Sweet 16'!M$4)</f>
        <v>0</v>
      </c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" si="0">IF(I$3&gt;I$4, 1, 0)</f>
        <v>0</v>
      </c>
      <c r="U3">
        <f>IF(J$3&gt;J$4, 0.8, 0)</f>
        <v>0</v>
      </c>
      <c r="V3">
        <f>IF(K$3&lt;K$4, 0.6, 0)</f>
        <v>0</v>
      </c>
      <c r="W3">
        <f t="shared" ref="W3" si="1">IF(L3&gt;L4, 1, 0)</f>
        <v>0</v>
      </c>
      <c r="X3">
        <f>IF(M3&gt;M4, 2, 0)</f>
        <v>0</v>
      </c>
      <c r="Y3" s="1">
        <f t="shared" ref="Y3:Y4" si="2">SUM(O3:X3)</f>
        <v>0</v>
      </c>
    </row>
    <row r="4" spans="2:25" x14ac:dyDescent="0.25">
      <c r="B4" s="6">
        <f>IF('Sweet 16'!$Y$6&gt;'Sweet 16'!$Y$7,'Sweet 16'!B$6,'Sweet 16'!B$7)</f>
        <v>15</v>
      </c>
      <c r="C4" s="6">
        <f>IF('Sweet 16'!$Y$6&gt;'Sweet 16'!$Y$7,'Sweet 16'!C$6,'Sweet 16'!C$7)</f>
        <v>0</v>
      </c>
      <c r="D4" s="6">
        <f>IF('Sweet 16'!$Y$6&gt;'Sweet 16'!$Y$7,'Sweet 16'!D$6,'Sweet 16'!D$7)</f>
        <v>0</v>
      </c>
      <c r="E4" s="6">
        <f>IF('Sweet 16'!$Y$6&gt;'Sweet 16'!$Y$7,'Sweet 16'!E$6,'Sweet 16'!E$7)</f>
        <v>0</v>
      </c>
      <c r="F4" s="6">
        <f>IF('Sweet 16'!$Y$6&gt;'Sweet 16'!$Y$7,'Sweet 16'!F$6,'Sweet 16'!F$7)</f>
        <v>0</v>
      </c>
      <c r="G4" s="6">
        <f>IF('Sweet 16'!$Y$6&gt;'Sweet 16'!$Y$7,'Sweet 16'!G$6,'Sweet 16'!G$7)</f>
        <v>0</v>
      </c>
      <c r="H4" s="6">
        <f>IF('Sweet 16'!$Y$6&gt;'Sweet 16'!$Y$7,'Sweet 16'!H$6,'Sweet 16'!H$7)</f>
        <v>0</v>
      </c>
      <c r="I4" s="25">
        <f>IF('Sweet 16'!$Y$6&gt;'Sweet 16'!$Y$7,'Sweet 16'!I$6,'Sweet 16'!I$7)</f>
        <v>0</v>
      </c>
      <c r="J4" s="6">
        <f>IF('Sweet 16'!$Y$6&gt;'Sweet 16'!$Y$7,'Sweet 16'!J$6,'Sweet 16'!J$7)</f>
        <v>0</v>
      </c>
      <c r="K4" s="6">
        <f>IF('Sweet 16'!$Y$6&gt;'Sweet 16'!$Y$7,'Sweet 16'!K$6,'Sweet 16'!K$7)</f>
        <v>0</v>
      </c>
      <c r="L4" s="6">
        <f>IF('Sweet 16'!$Y$6&gt;'Sweet 16'!$Y$7,'Sweet 16'!L$6,'Sweet 16'!L$7)</f>
        <v>0</v>
      </c>
      <c r="M4" s="26">
        <f>IF('Sweet 16'!$Y$6&gt;'Sweet 16'!$Y$7,'Sweet 16'!M$6,'Sweet 16'!M$7)</f>
        <v>0</v>
      </c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" si="3">IF(I$4&gt;I$3, 1, 0)</f>
        <v>0</v>
      </c>
      <c r="U4">
        <f>IF(J$4&gt;J$3, 0.8, 0)</f>
        <v>0</v>
      </c>
      <c r="V4">
        <f>IF(K$4&lt;K$3, 0.6, 0)</f>
        <v>0</v>
      </c>
      <c r="W4">
        <f t="shared" ref="W4" si="4">IF(L4&gt;L3, 1, 0)</f>
        <v>0</v>
      </c>
      <c r="X4">
        <f>IF(M4&gt;M3, 2, 0)</f>
        <v>0</v>
      </c>
      <c r="Y4" s="1">
        <f t="shared" si="2"/>
        <v>0</v>
      </c>
    </row>
    <row r="5" spans="2:25" x14ac:dyDescent="0.25">
      <c r="B5" s="10"/>
      <c r="C5" s="10"/>
      <c r="D5" s="8"/>
      <c r="E5" s="8"/>
      <c r="F5" s="8"/>
      <c r="G5" s="11"/>
      <c r="H5" s="8"/>
      <c r="I5" s="8"/>
      <c r="J5" s="8"/>
      <c r="K5" s="11"/>
      <c r="L5" s="8"/>
      <c r="M5" s="8"/>
      <c r="Y5" s="1"/>
    </row>
    <row r="6" spans="2:25" x14ac:dyDescent="0.25">
      <c r="B6" s="7" t="s">
        <v>21</v>
      </c>
      <c r="C6" s="7"/>
      <c r="D6" s="15"/>
      <c r="E6" s="15"/>
      <c r="F6" s="15"/>
      <c r="G6" s="17"/>
      <c r="H6" s="15"/>
      <c r="I6" s="15"/>
      <c r="J6" s="15"/>
      <c r="K6" s="17"/>
      <c r="L6" s="15"/>
      <c r="M6" s="15"/>
      <c r="Y6" s="1"/>
    </row>
    <row r="7" spans="2:25" x14ac:dyDescent="0.25">
      <c r="B7" s="3" t="s">
        <v>17</v>
      </c>
      <c r="C7" s="4" t="s">
        <v>0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13</v>
      </c>
      <c r="I7" s="4" t="s">
        <v>14</v>
      </c>
      <c r="J7" s="4" t="s">
        <v>7</v>
      </c>
      <c r="K7" s="4" t="s">
        <v>15</v>
      </c>
      <c r="L7" s="4" t="s">
        <v>11</v>
      </c>
      <c r="M7" s="5" t="s">
        <v>12</v>
      </c>
      <c r="Y7" s="1"/>
    </row>
    <row r="8" spans="2:25" x14ac:dyDescent="0.25">
      <c r="B8" s="6">
        <f>IF('Sweet 16'!$Y$11&gt;'Sweet 16'!$Y$12,'Sweet 16'!B$11,'Sweet 16'!B$12)</f>
        <v>13</v>
      </c>
      <c r="C8" s="6">
        <f>IF('Sweet 16'!$Y$11&gt;'Sweet 16'!$Y$12,'Sweet 16'!C$11,'Sweet 16'!C$12)</f>
        <v>0</v>
      </c>
      <c r="D8" s="25">
        <f>IF('Sweet 16'!$Y$11&gt;'Sweet 16'!$Y$12,'Sweet 16'!D$11,'Sweet 16'!D$12)</f>
        <v>0</v>
      </c>
      <c r="E8" s="6">
        <f>IF('Sweet 16'!$Y$11&gt;'Sweet 16'!$Y$12,'Sweet 16'!E$11,'Sweet 16'!E$12)</f>
        <v>0</v>
      </c>
      <c r="F8" s="6">
        <f>IF('Sweet 16'!$Y$11&gt;'Sweet 16'!$Y$12,'Sweet 16'!F$11,'Sweet 16'!F$12)</f>
        <v>0</v>
      </c>
      <c r="G8" s="6">
        <f>IF('Sweet 16'!$Y$11&gt;'Sweet 16'!$Y$12,'Sweet 16'!G$11,'Sweet 16'!G$12)</f>
        <v>0</v>
      </c>
      <c r="H8" s="6">
        <f>IF('Sweet 16'!$Y$11&gt;'Sweet 16'!$Y$12,'Sweet 16'!H$11,'Sweet 16'!H$12)</f>
        <v>0</v>
      </c>
      <c r="I8" s="6">
        <f>IF('Sweet 16'!$Y$11&gt;'Sweet 16'!$Y$12,'Sweet 16'!I$11,'Sweet 16'!I$12)</f>
        <v>0</v>
      </c>
      <c r="J8" s="6">
        <f>IF('Sweet 16'!$Y$11&gt;'Sweet 16'!$Y$12,'Sweet 16'!J$11,'Sweet 16'!J$12)</f>
        <v>0</v>
      </c>
      <c r="K8" s="6">
        <f>IF('Sweet 16'!$Y$11&gt;'Sweet 16'!$Y$12,'Sweet 16'!K$11,'Sweet 16'!K$12)</f>
        <v>0</v>
      </c>
      <c r="L8" s="6">
        <f>IF('Sweet 16'!$Y$11&gt;'Sweet 16'!$Y$12,'Sweet 16'!L$11,'Sweet 16'!L$12)</f>
        <v>0</v>
      </c>
      <c r="M8" s="26">
        <f>IF('Sweet 16'!$Y$11&gt;'Sweet 16'!$Y$12,'Sweet 16'!M$11,'Sweet 16'!M$12)</f>
        <v>0</v>
      </c>
      <c r="O8">
        <f>IF(D$8&gt;D$9, 1.6, 0)</f>
        <v>0</v>
      </c>
      <c r="P8">
        <f>IF(E$8&lt;E$9, 1, 0)</f>
        <v>0</v>
      </c>
      <c r="Q8">
        <f>IF(F$8&gt;F$9, 0.8, 0)</f>
        <v>0</v>
      </c>
      <c r="R8">
        <f>IF(G$8&gt;G$9, 0.6, 0)</f>
        <v>0</v>
      </c>
      <c r="S8">
        <f>IF(H$8&lt;H$9, 1.6, 0)</f>
        <v>0</v>
      </c>
      <c r="T8">
        <f t="shared" ref="T8" si="5">IF(I$8&gt;I$9, 1, 0)</f>
        <v>0</v>
      </c>
      <c r="U8">
        <f>IF(J$8&gt;J$9, 0.8, 0)</f>
        <v>0</v>
      </c>
      <c r="V8">
        <f>IF(K$8&lt;K$9, 0.6, 0)</f>
        <v>0</v>
      </c>
      <c r="W8">
        <f t="shared" ref="W8" si="6">IF(L8&gt;L9, 1, 0)</f>
        <v>0</v>
      </c>
      <c r="X8" s="1">
        <f>IF(M8&gt;M9, 2, 0)</f>
        <v>0</v>
      </c>
      <c r="Y8" s="1">
        <f t="shared" ref="Y8:Y9" si="7">SUM(O8:X8)</f>
        <v>0</v>
      </c>
    </row>
    <row r="9" spans="2:25" x14ac:dyDescent="0.25">
      <c r="B9" s="6">
        <f>IF('Sweet 16'!$Y$14&gt;'Sweet 16'!$Y$15,'Sweet 16'!B$14,'Sweet 16'!B$15)</f>
        <v>15</v>
      </c>
      <c r="C9" s="6">
        <f>IF('Sweet 16'!$Y$14&gt;'Sweet 16'!$Y$15,'Sweet 16'!C$14,'Sweet 16'!C$15)</f>
        <v>0</v>
      </c>
      <c r="D9" s="25">
        <f>IF('Sweet 16'!$Y$14&gt;'Sweet 16'!$Y$15,'Sweet 16'!D$14,'Sweet 16'!D$15)</f>
        <v>0</v>
      </c>
      <c r="E9" s="25">
        <f>IF('Sweet 16'!$Y$14&gt;'Sweet 16'!$Y$15,'Sweet 16'!E$14,'Sweet 16'!E$15)</f>
        <v>0</v>
      </c>
      <c r="F9" s="25">
        <f>IF('Sweet 16'!$Y$14&gt;'Sweet 16'!$Y$15,'Sweet 16'!F$14,'Sweet 16'!F$15)</f>
        <v>0</v>
      </c>
      <c r="G9" s="24">
        <f>IF('Sweet 16'!$Y$14&gt;'Sweet 16'!$Y$15,'Sweet 16'!G$14,'Sweet 16'!G$15)</f>
        <v>0</v>
      </c>
      <c r="H9" s="6">
        <f>IF('Sweet 16'!$Y$14&gt;'Sweet 16'!$Y$15,'Sweet 16'!H$14,'Sweet 16'!H$15)</f>
        <v>0</v>
      </c>
      <c r="I9" s="6">
        <f>IF('Sweet 16'!$Y$14&gt;'Sweet 16'!$Y$15,'Sweet 16'!I$14,'Sweet 16'!I$15)</f>
        <v>0</v>
      </c>
      <c r="J9" s="25">
        <f>IF('Sweet 16'!$Y$14&gt;'Sweet 16'!$Y$15,'Sweet 16'!J$14,'Sweet 16'!J$15)</f>
        <v>0</v>
      </c>
      <c r="K9" s="24">
        <f>IF('Sweet 16'!$Y$14&gt;'Sweet 16'!$Y$15,'Sweet 16'!K$14,'Sweet 16'!K$15)</f>
        <v>0</v>
      </c>
      <c r="L9" s="6">
        <f>IF('Sweet 16'!$Y$14&gt;'Sweet 16'!$Y$15,'Sweet 16'!L$14,'Sweet 16'!L$15)</f>
        <v>0</v>
      </c>
      <c r="M9" s="28">
        <f>IF('Sweet 16'!$Y$14&gt;'Sweet 16'!$Y$15,'Sweet 16'!M$14,'Sweet 16'!M$15)</f>
        <v>0</v>
      </c>
      <c r="O9">
        <f>IF(D$9&gt;D$8, 1.6, 0)</f>
        <v>0</v>
      </c>
      <c r="P9">
        <f>IF(E$9&lt;E$8, 1, 0)</f>
        <v>0</v>
      </c>
      <c r="Q9">
        <f>IF(F$9&gt;F$8, 0.8, 0)</f>
        <v>0</v>
      </c>
      <c r="R9">
        <f>IF(G$9&gt;G$8, 0.6, 0)</f>
        <v>0</v>
      </c>
      <c r="S9">
        <f>IF(H$9&lt;H$8, 1.6, 0)</f>
        <v>0</v>
      </c>
      <c r="T9">
        <f t="shared" ref="T9" si="8">IF(I$9&gt;I$8, 1, 0)</f>
        <v>0</v>
      </c>
      <c r="U9">
        <f>IF(J$9&gt;J$8, 0.8, 0)</f>
        <v>0</v>
      </c>
      <c r="V9">
        <f>IF(K$9&lt;K$8, 0.6, 0)</f>
        <v>0</v>
      </c>
      <c r="W9">
        <f t="shared" ref="W9" si="9">IF(L9&gt;L8, 1, 0)</f>
        <v>0</v>
      </c>
      <c r="X9" s="1">
        <f>IF(M9&gt;M8, 2, 0)</f>
        <v>0</v>
      </c>
      <c r="Y9" s="1">
        <f t="shared" si="7"/>
        <v>0</v>
      </c>
    </row>
    <row r="10" spans="2:25" x14ac:dyDescent="0.25">
      <c r="B10" s="10"/>
      <c r="C10" s="10"/>
      <c r="D10" s="8"/>
      <c r="E10" s="8"/>
      <c r="F10" s="8"/>
      <c r="G10" s="11"/>
      <c r="H10" s="8"/>
      <c r="I10" s="8"/>
      <c r="J10" s="8"/>
      <c r="K10" s="11"/>
      <c r="L10" s="8"/>
      <c r="M10" s="8"/>
      <c r="Y10" s="1"/>
    </row>
    <row r="11" spans="2:25" x14ac:dyDescent="0.25">
      <c r="B11" s="7" t="s">
        <v>20</v>
      </c>
      <c r="C11" s="7"/>
      <c r="D11" s="15"/>
      <c r="E11" s="15"/>
      <c r="F11" s="15"/>
      <c r="G11" s="17"/>
      <c r="H11" s="15"/>
      <c r="I11" s="15"/>
      <c r="J11" s="15"/>
      <c r="K11" s="17"/>
      <c r="L11" s="15"/>
      <c r="M11" s="15"/>
      <c r="Y11" s="1"/>
    </row>
    <row r="12" spans="2:25" x14ac:dyDescent="0.25">
      <c r="B12" s="3" t="s">
        <v>17</v>
      </c>
      <c r="C12" s="4" t="s">
        <v>0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13</v>
      </c>
      <c r="I12" s="4" t="s">
        <v>14</v>
      </c>
      <c r="J12" s="4" t="s">
        <v>7</v>
      </c>
      <c r="K12" s="4" t="s">
        <v>15</v>
      </c>
      <c r="L12" s="4" t="s">
        <v>11</v>
      </c>
      <c r="M12" s="5" t="s">
        <v>12</v>
      </c>
      <c r="Y12" s="1"/>
    </row>
    <row r="13" spans="2:25" x14ac:dyDescent="0.25">
      <c r="B13" s="6">
        <f>IF('Sweet 16'!$Y$19&gt;'Sweet 16'!$Y$20,'Sweet 16'!B$19,'Sweet 16'!B$20)</f>
        <v>9</v>
      </c>
      <c r="C13" s="6">
        <f>IF('Sweet 16'!$Y$19&gt;'Sweet 16'!$Y$20,'Sweet 16'!C$19,'Sweet 16'!C$20)</f>
        <v>0</v>
      </c>
      <c r="D13" s="6">
        <f>IF('Sweet 16'!$Y$19&gt;'Sweet 16'!$Y$20,'Sweet 16'!D$19,'Sweet 16'!D$20)</f>
        <v>0</v>
      </c>
      <c r="E13" s="25">
        <f>IF('Sweet 16'!$Y$19&gt;'Sweet 16'!$Y$20,'Sweet 16'!E$19,'Sweet 16'!E$20)</f>
        <v>0</v>
      </c>
      <c r="F13" s="6">
        <f>IF('Sweet 16'!$Y$19&gt;'Sweet 16'!$Y$20,'Sweet 16'!F$19,'Sweet 16'!F$20)</f>
        <v>0</v>
      </c>
      <c r="G13" s="6">
        <f>IF('Sweet 16'!$Y$19&gt;'Sweet 16'!$Y$20,'Sweet 16'!G$19,'Sweet 16'!G$20)</f>
        <v>0</v>
      </c>
      <c r="H13" s="6">
        <f>IF('Sweet 16'!$Y$19&gt;'Sweet 16'!$Y$20,'Sweet 16'!H$19,'Sweet 16'!H$20)</f>
        <v>0</v>
      </c>
      <c r="I13" s="25">
        <f>IF('Sweet 16'!$Y$19&gt;'Sweet 16'!$Y$20,'Sweet 16'!I$19,'Sweet 16'!I$20)</f>
        <v>0</v>
      </c>
      <c r="J13" s="6">
        <f>IF('Sweet 16'!$Y$19&gt;'Sweet 16'!$Y$20,'Sweet 16'!J$19,'Sweet 16'!J$20)</f>
        <v>0</v>
      </c>
      <c r="K13" s="24">
        <f>IF('Sweet 16'!$Y$19&gt;'Sweet 16'!$Y$20,'Sweet 16'!K$19,'Sweet 16'!K$20)</f>
        <v>0</v>
      </c>
      <c r="L13" s="6">
        <f>IF('Sweet 16'!$Y$19&gt;'Sweet 16'!$Y$20,'Sweet 16'!L$19,'Sweet 16'!L$20)</f>
        <v>0</v>
      </c>
      <c r="M13" s="26">
        <f>IF('Sweet 16'!$Y$19&gt;'Sweet 16'!$Y$20,'Sweet 16'!M$19,'Sweet 16'!M$20)</f>
        <v>0</v>
      </c>
      <c r="O13">
        <f>IF(D13&gt;D14, 1.6, 0)</f>
        <v>0</v>
      </c>
      <c r="P13">
        <f>IF(E13&lt;E14, 1, 0)</f>
        <v>0</v>
      </c>
      <c r="Q13">
        <f>IF(F13&gt;F14, 0.8, 0)</f>
        <v>0</v>
      </c>
      <c r="R13">
        <f>IF(G13&gt;G14, 0.6, 0)</f>
        <v>0</v>
      </c>
      <c r="S13">
        <f>IF(H13&lt;H14, 1.6, 0)</f>
        <v>0</v>
      </c>
      <c r="T13">
        <f t="shared" ref="T13" si="10">IF(I13&gt;I14, 1, 0)</f>
        <v>0</v>
      </c>
      <c r="U13">
        <f>IF(J13&gt;J14, 0.8, 0)</f>
        <v>0</v>
      </c>
      <c r="V13">
        <f>IF(K13&lt;K14, 0.6, 0)</f>
        <v>0</v>
      </c>
      <c r="W13">
        <f t="shared" ref="W13" si="11">IF(L13&gt;L14, 1, 0)</f>
        <v>0</v>
      </c>
      <c r="X13">
        <f>IF(M13&gt;M14, 2, 0)</f>
        <v>0</v>
      </c>
      <c r="Y13" s="1">
        <f t="shared" ref="Y13:Y14" si="12">SUM(O13:X13)</f>
        <v>0</v>
      </c>
    </row>
    <row r="14" spans="2:25" x14ac:dyDescent="0.25">
      <c r="B14" s="6">
        <f>IF('Sweet 16'!$Y$22&gt;'Sweet 16'!$Y$23,'Sweet 16'!B$22,'Sweet 16'!B$23)</f>
        <v>15</v>
      </c>
      <c r="C14" s="6">
        <f>IF('Sweet 16'!$Y$22&gt;'Sweet 16'!$Y$23,'Sweet 16'!C$22,'Sweet 16'!C$23)</f>
        <v>0</v>
      </c>
      <c r="D14" s="6">
        <f>IF('Sweet 16'!$Y$22&gt;'Sweet 16'!$Y$23,'Sweet 16'!D$22,'Sweet 16'!D$23)</f>
        <v>0</v>
      </c>
      <c r="E14" s="6">
        <f>IF('Sweet 16'!$Y$22&gt;'Sweet 16'!$Y$23,'Sweet 16'!E$22,'Sweet 16'!E$23)</f>
        <v>0</v>
      </c>
      <c r="F14" s="25">
        <f>IF('Sweet 16'!$Y$22&gt;'Sweet 16'!$Y$23,'Sweet 16'!F$22,'Sweet 16'!F$23)</f>
        <v>0</v>
      </c>
      <c r="G14" s="24">
        <f>IF('Sweet 16'!$Y$22&gt;'Sweet 16'!$Y$23,'Sweet 16'!G$22,'Sweet 16'!G$23)</f>
        <v>0</v>
      </c>
      <c r="H14" s="6">
        <f>IF('Sweet 16'!$Y$22&gt;'Sweet 16'!$Y$23,'Sweet 16'!H$22,'Sweet 16'!H$23)</f>
        <v>0</v>
      </c>
      <c r="I14" s="6">
        <f>IF('Sweet 16'!$Y$22&gt;'Sweet 16'!$Y$23,'Sweet 16'!I$22,'Sweet 16'!I$23)</f>
        <v>0</v>
      </c>
      <c r="J14" s="6">
        <f>IF('Sweet 16'!$Y$22&gt;'Sweet 16'!$Y$23,'Sweet 16'!J$22,'Sweet 16'!J$23)</f>
        <v>0</v>
      </c>
      <c r="K14" s="6">
        <f>IF('Sweet 16'!$Y$22&gt;'Sweet 16'!$Y$23,'Sweet 16'!K$22,'Sweet 16'!K$23)</f>
        <v>0</v>
      </c>
      <c r="L14" s="6">
        <f>IF('Sweet 16'!$Y$22&gt;'Sweet 16'!$Y$23,'Sweet 16'!L$22,'Sweet 16'!L$23)</f>
        <v>0</v>
      </c>
      <c r="M14" s="28">
        <f>IF('Sweet 16'!$Y$22&gt;'Sweet 16'!$Y$23,'Sweet 16'!M$22,'Sweet 16'!M$23)</f>
        <v>0</v>
      </c>
      <c r="O14">
        <f>IF(D14&gt;D13, 1.6, 0)</f>
        <v>0</v>
      </c>
      <c r="P14">
        <f t="shared" ref="P14" si="13">IF(E14&lt;E13, 1, 0)</f>
        <v>0</v>
      </c>
      <c r="Q14">
        <f>IF(F14&gt;F13, 0.8, 0)</f>
        <v>0</v>
      </c>
      <c r="R14">
        <f>IF(G14&gt;G13, 0.6, 0)</f>
        <v>0</v>
      </c>
      <c r="S14">
        <f>IF(H14&lt;H13, 1.6, 0)</f>
        <v>0</v>
      </c>
      <c r="T14">
        <f t="shared" ref="T14" si="14">IF(I14&gt;I13, 1, 0)</f>
        <v>0</v>
      </c>
      <c r="U14">
        <f>IF(J14&gt;J13, 0.8, 0)</f>
        <v>0</v>
      </c>
      <c r="V14">
        <f>IF(K14&lt;K13, 0.6, 0)</f>
        <v>0</v>
      </c>
      <c r="W14">
        <f t="shared" ref="W14" si="15">IF(L14&gt;L13, 1, 0)</f>
        <v>0</v>
      </c>
      <c r="X14">
        <f>IF(M14&gt;M13, 2, 0)</f>
        <v>0</v>
      </c>
      <c r="Y14" s="1">
        <f t="shared" si="12"/>
        <v>0</v>
      </c>
    </row>
    <row r="15" spans="2:25" x14ac:dyDescent="0.25">
      <c r="B15" s="10"/>
      <c r="C15" s="10"/>
      <c r="D15" s="8"/>
      <c r="E15" s="8"/>
      <c r="F15" s="8"/>
      <c r="G15" s="11"/>
      <c r="H15" s="8"/>
      <c r="I15" s="8"/>
      <c r="J15" s="8"/>
      <c r="K15" s="11"/>
      <c r="L15" s="8"/>
      <c r="M15" s="8"/>
      <c r="Y15" s="1"/>
    </row>
    <row r="16" spans="2:25" x14ac:dyDescent="0.25">
      <c r="B16" s="7" t="s">
        <v>19</v>
      </c>
      <c r="C16" s="7"/>
      <c r="D16" s="15"/>
      <c r="E16" s="15"/>
      <c r="F16" s="15"/>
      <c r="G16" s="17"/>
      <c r="H16" s="15"/>
      <c r="I16" s="15"/>
      <c r="J16" s="15"/>
      <c r="K16" s="17"/>
      <c r="L16" s="15"/>
      <c r="M16" s="15"/>
      <c r="Y16" s="1"/>
    </row>
    <row r="17" spans="2:25" x14ac:dyDescent="0.25">
      <c r="B17" s="3" t="s">
        <v>17</v>
      </c>
      <c r="C17" s="4" t="s">
        <v>0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13</v>
      </c>
      <c r="I17" s="4" t="s">
        <v>14</v>
      </c>
      <c r="J17" s="4" t="s">
        <v>7</v>
      </c>
      <c r="K17" s="4" t="s">
        <v>15</v>
      </c>
      <c r="L17" s="4" t="s">
        <v>11</v>
      </c>
      <c r="M17" s="5" t="s">
        <v>12</v>
      </c>
      <c r="Y17" s="1"/>
    </row>
    <row r="18" spans="2:25" x14ac:dyDescent="0.25">
      <c r="B18" s="6">
        <f>IF('Sweet 16'!$Y$27&gt;'Sweet 16'!$Y$28,'Sweet 16'!B$27,'Sweet 16'!B$28)</f>
        <v>13</v>
      </c>
      <c r="C18" s="6">
        <f>IF('Sweet 16'!$Y$27&gt;'Sweet 16'!$Y$28,'Sweet 16'!C$27,'Sweet 16'!C$28)</f>
        <v>0</v>
      </c>
      <c r="D18" s="25">
        <f>IF('Sweet 16'!$Y$27&gt;'Sweet 16'!$Y$28,'Sweet 16'!D$27,'Sweet 16'!D$28)</f>
        <v>0</v>
      </c>
      <c r="E18" s="6">
        <f>IF('Sweet 16'!$Y$27&gt;'Sweet 16'!$Y$28,'Sweet 16'!E$27,'Sweet 16'!E$28)</f>
        <v>0</v>
      </c>
      <c r="F18" s="6">
        <f>IF('Sweet 16'!$Y$27&gt;'Sweet 16'!$Y$28,'Sweet 16'!F$27,'Sweet 16'!F$28)</f>
        <v>0</v>
      </c>
      <c r="G18" s="6">
        <f>IF('Sweet 16'!$Y$27&gt;'Sweet 16'!$Y$28,'Sweet 16'!G$27,'Sweet 16'!G$28)</f>
        <v>0</v>
      </c>
      <c r="H18" s="6">
        <f>IF('Sweet 16'!$Y$27&gt;'Sweet 16'!$Y$28,'Sweet 16'!H$27,'Sweet 16'!H$28)</f>
        <v>0</v>
      </c>
      <c r="I18" s="6">
        <f>IF('Sweet 16'!$Y$27&gt;'Sweet 16'!$Y$28,'Sweet 16'!I$27,'Sweet 16'!I$28)</f>
        <v>0</v>
      </c>
      <c r="J18" s="6">
        <f>IF('Sweet 16'!$Y$27&gt;'Sweet 16'!$Y$28,'Sweet 16'!J$27,'Sweet 16'!J$28)</f>
        <v>0</v>
      </c>
      <c r="K18" s="24">
        <f>IF('Sweet 16'!$Y$27&gt;'Sweet 16'!$Y$28,'Sweet 16'!K$27,'Sweet 16'!K$28)</f>
        <v>0</v>
      </c>
      <c r="L18" s="6">
        <f>IF('Sweet 16'!$Y$27&gt;'Sweet 16'!$Y$28,'Sweet 16'!L$27,'Sweet 16'!L$28)</f>
        <v>0</v>
      </c>
      <c r="M18" s="26">
        <f>IF('Sweet 16'!$Y$27&gt;'Sweet 16'!$Y$28,'Sweet 16'!M$27,'Sweet 16'!M$28)</f>
        <v>0</v>
      </c>
      <c r="O18">
        <f>IF(D18&gt;D19, 1.6, 0)</f>
        <v>0</v>
      </c>
      <c r="P18">
        <f t="shared" ref="P18" si="16">IF(E18&lt;E19, 1, 0)</f>
        <v>0</v>
      </c>
      <c r="Q18">
        <f>IF(F18&gt;F19, 0.8, 0)</f>
        <v>0</v>
      </c>
      <c r="R18">
        <f>IF(G18&gt;G19, 0.6, 0)</f>
        <v>0</v>
      </c>
      <c r="S18">
        <f>IF(H18&lt;H19, 1.6, 0)</f>
        <v>0</v>
      </c>
      <c r="T18">
        <f t="shared" ref="T18" si="17">IF(I18&gt;I19, 1, 0)</f>
        <v>0</v>
      </c>
      <c r="U18">
        <f>IF(J18&gt;J19, 0.8, 0)</f>
        <v>0</v>
      </c>
      <c r="V18">
        <f>IF(K18&lt;K19, 0.6, 0)</f>
        <v>0</v>
      </c>
      <c r="W18">
        <f t="shared" ref="W18" si="18">IF(L18&gt;L19, 1, 0)</f>
        <v>0</v>
      </c>
      <c r="X18">
        <f>IF(M18&gt;M19, 2, 0)</f>
        <v>0</v>
      </c>
      <c r="Y18" s="1">
        <f t="shared" ref="Y18:Y19" si="19">SUM(O18:X18)</f>
        <v>0</v>
      </c>
    </row>
    <row r="19" spans="2:25" x14ac:dyDescent="0.25">
      <c r="B19" s="19">
        <f>IF('Sweet 16'!$Y$30&gt;'Sweet 16'!$Y$31,'Sweet 16'!B$30,'Sweet 16'!B$31)</f>
        <v>15</v>
      </c>
      <c r="C19" s="19">
        <f>IF('Sweet 16'!$Y$30&gt;'Sweet 16'!$Y$31,'Sweet 16'!C$30,'Sweet 16'!C$31)</f>
        <v>0</v>
      </c>
      <c r="D19" s="19">
        <f>IF('Sweet 16'!$Y$30&gt;'Sweet 16'!$Y$31,'Sweet 16'!D$30,'Sweet 16'!D$31)</f>
        <v>0</v>
      </c>
      <c r="E19" s="19">
        <f>IF('Sweet 16'!$Y$30&gt;'Sweet 16'!$Y$31,'Sweet 16'!E$30,'Sweet 16'!E$31)</f>
        <v>0</v>
      </c>
      <c r="F19" s="19">
        <f>IF('Sweet 16'!$Y$30&gt;'Sweet 16'!$Y$31,'Sweet 16'!F$30,'Sweet 16'!F$31)</f>
        <v>0</v>
      </c>
      <c r="G19" s="19">
        <f>IF('Sweet 16'!$Y$30&gt;'Sweet 16'!$Y$31,'Sweet 16'!G$30,'Sweet 16'!G$31)</f>
        <v>0</v>
      </c>
      <c r="H19" s="19">
        <f>IF('Sweet 16'!$Y$30&gt;'Sweet 16'!$Y$31,'Sweet 16'!H$30,'Sweet 16'!H$31)</f>
        <v>0</v>
      </c>
      <c r="I19" s="19">
        <f>IF('Sweet 16'!$Y$30&gt;'Sweet 16'!$Y$31,'Sweet 16'!I$30,'Sweet 16'!I$31)</f>
        <v>0</v>
      </c>
      <c r="J19" s="19">
        <f>IF('Sweet 16'!$Y$30&gt;'Sweet 16'!$Y$31,'Sweet 16'!J$30,'Sweet 16'!J$31)</f>
        <v>0</v>
      </c>
      <c r="K19" s="19">
        <f>IF('Sweet 16'!$Y$30&gt;'Sweet 16'!$Y$31,'Sweet 16'!K$30,'Sweet 16'!K$31)</f>
        <v>0</v>
      </c>
      <c r="L19" s="19">
        <f>IF('Sweet 16'!$Y$30&gt;'Sweet 16'!$Y$31,'Sweet 16'!L$30,'Sweet 16'!L$31)</f>
        <v>0</v>
      </c>
      <c r="M19" s="29">
        <f>IF('Sweet 16'!$Y$30&gt;'Sweet 16'!$Y$31,'Sweet 16'!M$30,'Sweet 16'!M$31)</f>
        <v>0</v>
      </c>
      <c r="O19">
        <f>IF(D19&gt;D18, 1.6, 0)</f>
        <v>0</v>
      </c>
      <c r="P19">
        <f t="shared" ref="P19" si="20">IF(E19&lt;E18, 1, 0)</f>
        <v>0</v>
      </c>
      <c r="Q19">
        <f>IF(F19&gt;F18, 0.8, 0)</f>
        <v>0</v>
      </c>
      <c r="R19">
        <f>IF(G19&gt;G18, 0.6, 0)</f>
        <v>0</v>
      </c>
      <c r="S19">
        <f>IF(H19&lt;H18, 1.6, 0)</f>
        <v>0</v>
      </c>
      <c r="T19">
        <f t="shared" ref="T19" si="21">IF(I19&gt;I18, 1, 0)</f>
        <v>0</v>
      </c>
      <c r="U19">
        <f>IF(J19&gt;J18, 0.8, 0)</f>
        <v>0</v>
      </c>
      <c r="V19">
        <f>IF(K19&lt;K18, 0.6, 0)</f>
        <v>0</v>
      </c>
      <c r="W19">
        <f t="shared" ref="W19" si="22">IF(L19&gt;L18, 1, 0)</f>
        <v>0</v>
      </c>
      <c r="X19">
        <f>IF(M19&gt;M18, 2, 0)</f>
        <v>0</v>
      </c>
      <c r="Y19" s="1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Y11"/>
  <sheetViews>
    <sheetView workbookViewId="0">
      <selection activeCell="B9" sqref="B9"/>
    </sheetView>
  </sheetViews>
  <sheetFormatPr defaultRowHeight="15" x14ac:dyDescent="0.25"/>
  <cols>
    <col min="15" max="24" width="9.140625" hidden="1" customWidth="1"/>
  </cols>
  <sheetData>
    <row r="1" spans="2:25" x14ac:dyDescent="0.25">
      <c r="B1" t="s">
        <v>35</v>
      </c>
    </row>
    <row r="2" spans="2:25" x14ac:dyDescent="0.25">
      <c r="B2" s="3" t="s">
        <v>17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13</v>
      </c>
      <c r="I2" s="4" t="s">
        <v>14</v>
      </c>
      <c r="J2" s="4" t="s">
        <v>7</v>
      </c>
      <c r="K2" s="4" t="s">
        <v>15</v>
      </c>
      <c r="L2" s="4" t="s">
        <v>11</v>
      </c>
      <c r="M2" s="5" t="s">
        <v>12</v>
      </c>
    </row>
    <row r="3" spans="2:25" x14ac:dyDescent="0.25">
      <c r="B3">
        <f>IF('Elite 8'!$Y$8&gt;'Elite 8'!$Y$9,'Elite 8'!B$8,'Elite 8'!B$9)</f>
        <v>15</v>
      </c>
      <c r="C3">
        <f>IF('Elite 8'!$Y$8&gt;'Elite 8'!$Y$9,'Elite 8'!C$8,'Elite 8'!C$9)</f>
        <v>0</v>
      </c>
      <c r="D3">
        <f>IF('Elite 8'!$Y$8&gt;'Elite 8'!$Y$9,'Elite 8'!D$8,'Elite 8'!D$9)</f>
        <v>0</v>
      </c>
      <c r="E3">
        <f>IF('Elite 8'!$Y$8&gt;'Elite 8'!$Y$9,'Elite 8'!E$8,'Elite 8'!E$9)</f>
        <v>0</v>
      </c>
      <c r="F3">
        <f>IF('Elite 8'!$Y$8&gt;'Elite 8'!$Y$9,'Elite 8'!F$8,'Elite 8'!F$9)</f>
        <v>0</v>
      </c>
      <c r="G3">
        <f>IF('Elite 8'!$Y$8&gt;'Elite 8'!$Y$9,'Elite 8'!G$8,'Elite 8'!G$9)</f>
        <v>0</v>
      </c>
      <c r="H3">
        <f>IF('Elite 8'!$Y$8&gt;'Elite 8'!$Y$9,'Elite 8'!H$8,'Elite 8'!H$9)</f>
        <v>0</v>
      </c>
      <c r="I3">
        <f>IF('Elite 8'!$Y$8&gt;'Elite 8'!$Y$9,'Elite 8'!I$8,'Elite 8'!I$9)</f>
        <v>0</v>
      </c>
      <c r="J3">
        <f>IF('Elite 8'!$Y$8&gt;'Elite 8'!$Y$9,'Elite 8'!J$8,'Elite 8'!J$9)</f>
        <v>0</v>
      </c>
      <c r="K3">
        <f>IF('Elite 8'!$Y$8&gt;'Elite 8'!$Y$9,'Elite 8'!K$8,'Elite 8'!K$9)</f>
        <v>0</v>
      </c>
      <c r="L3">
        <f>IF('Elite 8'!$Y$8&gt;'Elite 8'!$Y$9,'Elite 8'!L$8,'Elite 8'!L$9)</f>
        <v>0</v>
      </c>
      <c r="M3">
        <f>IF('Elite 8'!$Y$8&gt;'Elite 8'!$Y$9,'Elite 8'!M$8,'Elite 8'!M$9)</f>
        <v>0</v>
      </c>
      <c r="O3">
        <f>IF(D$3&gt;D$4, 1.6, 0)</f>
        <v>0</v>
      </c>
      <c r="P3">
        <f>IF(E$3&lt;E$4, 1, 0)</f>
        <v>0</v>
      </c>
      <c r="Q3">
        <f>IF(F$3&gt;F$4, 0.8, 0)</f>
        <v>0</v>
      </c>
      <c r="R3">
        <f>IF(G$3&gt;G$4, 0.6, 0)</f>
        <v>0</v>
      </c>
      <c r="S3">
        <f>IF(H$3&lt;H$4, 1.6, 0)</f>
        <v>0</v>
      </c>
      <c r="T3">
        <f t="shared" ref="T3" si="0">IF(I$3&gt;I$4, 1, 0)</f>
        <v>0</v>
      </c>
      <c r="U3">
        <f>IF(J$3&gt;J$4, 0.8, 0)</f>
        <v>0</v>
      </c>
      <c r="V3">
        <f>IF(K$3&lt;K$4, 0.6, 0)</f>
        <v>0</v>
      </c>
      <c r="W3">
        <f t="shared" ref="W3" si="1">IF(L3&gt;L4, 1, 0)</f>
        <v>0</v>
      </c>
      <c r="X3">
        <f>IF(M3&gt;M4, 2, 0)</f>
        <v>0</v>
      </c>
      <c r="Y3" s="1">
        <f t="shared" ref="Y3:Y4" si="2">SUM(O3:X3)</f>
        <v>0</v>
      </c>
    </row>
    <row r="4" spans="2:25" x14ac:dyDescent="0.25">
      <c r="B4">
        <f>IF('Elite 8'!$Y$18&gt;'Elite 8'!$Y$19,'Elite 8'!B$18,'Elite 8'!B$19)</f>
        <v>15</v>
      </c>
      <c r="C4">
        <f>IF('Elite 8'!$Y$18&gt;'Elite 8'!$Y$19,'Elite 8'!C$18,'Elite 8'!C$19)</f>
        <v>0</v>
      </c>
      <c r="D4">
        <f>IF('Elite 8'!$Y$18&gt;'Elite 8'!$Y$19,'Elite 8'!D$18,'Elite 8'!D$19)</f>
        <v>0</v>
      </c>
      <c r="E4">
        <f>IF('Elite 8'!$Y$18&gt;'Elite 8'!$Y$19,'Elite 8'!E$18,'Elite 8'!E$19)</f>
        <v>0</v>
      </c>
      <c r="F4">
        <f>IF('Elite 8'!$Y$18&gt;'Elite 8'!$Y$19,'Elite 8'!F$18,'Elite 8'!F$19)</f>
        <v>0</v>
      </c>
      <c r="G4">
        <f>IF('Elite 8'!$Y$18&gt;'Elite 8'!$Y$19,'Elite 8'!G$18,'Elite 8'!G$19)</f>
        <v>0</v>
      </c>
      <c r="H4">
        <f>IF('Elite 8'!$Y$18&gt;'Elite 8'!$Y$19,'Elite 8'!H$18,'Elite 8'!H$19)</f>
        <v>0</v>
      </c>
      <c r="I4">
        <f>IF('Elite 8'!$Y$18&gt;'Elite 8'!$Y$19,'Elite 8'!I$18,'Elite 8'!I$19)</f>
        <v>0</v>
      </c>
      <c r="J4">
        <f>IF('Elite 8'!$Y$18&gt;'Elite 8'!$Y$19,'Elite 8'!J$18,'Elite 8'!J$19)</f>
        <v>0</v>
      </c>
      <c r="K4">
        <f>IF('Elite 8'!$Y$18&gt;'Elite 8'!$Y$19,'Elite 8'!K$18,'Elite 8'!K$19)</f>
        <v>0</v>
      </c>
      <c r="L4">
        <f>IF('Elite 8'!$Y$18&gt;'Elite 8'!$Y$19,'Elite 8'!L$18,'Elite 8'!L$19)</f>
        <v>0</v>
      </c>
      <c r="M4">
        <f>IF('Elite 8'!$Y$18&gt;'Elite 8'!$Y$19,'Elite 8'!M$18,'Elite 8'!M$19)</f>
        <v>0</v>
      </c>
      <c r="O4">
        <f>IF(D$4&gt;D$3, 1, 0)</f>
        <v>0</v>
      </c>
      <c r="P4">
        <f>IF(E$4&lt;E$3, 1, 0)</f>
        <v>0</v>
      </c>
      <c r="Q4">
        <f>IF(F$4&gt;F$3, 0.8, 0)</f>
        <v>0</v>
      </c>
      <c r="R4">
        <f>IF(G$4&gt;G$3, 0.6, 0)</f>
        <v>0</v>
      </c>
      <c r="S4">
        <f>IF(H$4&lt;H$3, 1.6, 0)</f>
        <v>0</v>
      </c>
      <c r="T4">
        <f t="shared" ref="T4" si="3">IF(I$4&gt;I$3, 1, 0)</f>
        <v>0</v>
      </c>
      <c r="U4">
        <f>IF(J$4&gt;J$3, 0.8, 0)</f>
        <v>0</v>
      </c>
      <c r="V4">
        <f>IF(K$4&lt;K$3, 0.6, 0)</f>
        <v>0</v>
      </c>
      <c r="W4">
        <f t="shared" ref="W4" si="4">IF(L4&gt;L3, 1, 0)</f>
        <v>0</v>
      </c>
      <c r="X4">
        <f>IF(M4&gt;M3, 2, 0)</f>
        <v>0</v>
      </c>
      <c r="Y4" s="1">
        <f t="shared" si="2"/>
        <v>0</v>
      </c>
    </row>
    <row r="5" spans="2:25" x14ac:dyDescent="0.25">
      <c r="B5" s="10"/>
      <c r="C5" s="10"/>
      <c r="D5" s="8"/>
      <c r="E5" s="8"/>
      <c r="F5" s="8"/>
      <c r="G5" s="11"/>
      <c r="H5" s="8"/>
      <c r="I5" s="8"/>
      <c r="J5" s="8"/>
      <c r="K5" s="11"/>
      <c r="L5" s="8"/>
      <c r="M5" s="8"/>
      <c r="Y5" s="1"/>
    </row>
    <row r="6" spans="2:25" x14ac:dyDescent="0.25">
      <c r="B6" s="7" t="s">
        <v>36</v>
      </c>
      <c r="C6" s="7"/>
      <c r="D6" s="15"/>
      <c r="E6" s="15"/>
      <c r="F6" s="15"/>
      <c r="G6" s="17"/>
      <c r="H6" s="15"/>
      <c r="I6" s="15"/>
      <c r="J6" s="15"/>
      <c r="K6" s="17"/>
      <c r="L6" s="15"/>
      <c r="M6" s="15"/>
      <c r="Y6" s="1"/>
    </row>
    <row r="7" spans="2:25" x14ac:dyDescent="0.25">
      <c r="B7" s="3" t="s">
        <v>17</v>
      </c>
      <c r="C7" s="4" t="s">
        <v>0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13</v>
      </c>
      <c r="I7" s="4" t="s">
        <v>14</v>
      </c>
      <c r="J7" s="4" t="s">
        <v>7</v>
      </c>
      <c r="K7" s="4" t="s">
        <v>15</v>
      </c>
      <c r="L7" s="4" t="s">
        <v>11</v>
      </c>
      <c r="M7" s="5" t="s">
        <v>12</v>
      </c>
      <c r="Y7" s="1"/>
    </row>
    <row r="8" spans="2:25" x14ac:dyDescent="0.25">
      <c r="B8">
        <f>IF('Elite 8'!$Y$13&gt;'Elite 8'!$Y$14,'Elite 8'!B$13,'Elite 8'!B$14)</f>
        <v>15</v>
      </c>
      <c r="C8">
        <f>IF('Elite 8'!$Y$13&gt;'Elite 8'!$Y$14,'Elite 8'!C$13,'Elite 8'!C$14)</f>
        <v>0</v>
      </c>
      <c r="D8">
        <f>IF('Elite 8'!$Y$13&gt;'Elite 8'!$Y$14,'Elite 8'!D$13,'Elite 8'!D$14)</f>
        <v>0</v>
      </c>
      <c r="E8">
        <f>IF('Elite 8'!$Y$13&gt;'Elite 8'!$Y$14,'Elite 8'!E$13,'Elite 8'!E$14)</f>
        <v>0</v>
      </c>
      <c r="F8">
        <f>IF('Elite 8'!$Y$13&gt;'Elite 8'!$Y$14,'Elite 8'!F$13,'Elite 8'!F$14)</f>
        <v>0</v>
      </c>
      <c r="G8">
        <f>IF('Elite 8'!$Y$13&gt;'Elite 8'!$Y$14,'Elite 8'!G$13,'Elite 8'!G$14)</f>
        <v>0</v>
      </c>
      <c r="H8">
        <f>IF('Elite 8'!$Y$13&gt;'Elite 8'!$Y$14,'Elite 8'!H$13,'Elite 8'!H$14)</f>
        <v>0</v>
      </c>
      <c r="I8" s="60">
        <f>IF('Elite 8'!$Y$13&gt;'Elite 8'!$Y$14,'Elite 8'!I$13,'Elite 8'!I$14)</f>
        <v>0</v>
      </c>
      <c r="J8">
        <f>IF('Elite 8'!$Y$13&gt;'Elite 8'!$Y$14,'Elite 8'!J$13,'Elite 8'!J$14)</f>
        <v>0</v>
      </c>
      <c r="K8">
        <f>IF('Elite 8'!$Y$13&gt;'Elite 8'!$Y$14,'Elite 8'!K$13,'Elite 8'!K$14)</f>
        <v>0</v>
      </c>
      <c r="L8">
        <f>IF('Elite 8'!$Y$13&gt;'Elite 8'!$Y$14,'Elite 8'!L$13,'Elite 8'!L$14)</f>
        <v>0</v>
      </c>
      <c r="M8">
        <f>IF('Elite 8'!$Y$13&gt;'Elite 8'!$Y$14,'Elite 8'!M$13,'Elite 8'!M$14)</f>
        <v>0</v>
      </c>
      <c r="O8">
        <f>IF(D$8&gt;D$9, 1.6, 0)</f>
        <v>0</v>
      </c>
      <c r="P8">
        <f>IF(E$8&lt;E$9, 1, 0)</f>
        <v>0</v>
      </c>
      <c r="Q8">
        <f>IF(F$8&gt;F$9, 0.8, 0)</f>
        <v>0</v>
      </c>
      <c r="R8">
        <f>IF(G$8&gt;G$9, 0.6, 0)</f>
        <v>0</v>
      </c>
      <c r="S8">
        <f>IF(H$8&lt;H$9, 1.6, 0)</f>
        <v>0</v>
      </c>
      <c r="T8">
        <f t="shared" ref="T8" si="5">IF(I$8&gt;I$9, 1, 0)</f>
        <v>0</v>
      </c>
      <c r="U8">
        <f>IF(J$8&gt;J$9, 0.8, 0)</f>
        <v>0</v>
      </c>
      <c r="V8">
        <f>IF(K$8&lt;K$9, 0.6, 0)</f>
        <v>0</v>
      </c>
      <c r="W8">
        <f t="shared" ref="W8" si="6">IF(L8&gt;L9, 1, 0)</f>
        <v>0</v>
      </c>
      <c r="X8" s="1">
        <f>IF(M8&gt;M9, 2, 0)</f>
        <v>0</v>
      </c>
      <c r="Y8" s="1">
        <f t="shared" ref="Y8:Y9" si="7">SUM(O8:X8)</f>
        <v>0</v>
      </c>
    </row>
    <row r="9" spans="2:25" x14ac:dyDescent="0.25">
      <c r="B9" s="6">
        <f>IF('Elite 8'!$Y$3&gt;'Elite 8'!$Y$4,'Elite 8'!B$3,'Elite 8'!B$4)</f>
        <v>15</v>
      </c>
      <c r="C9" s="6">
        <f>IF('Elite 8'!$Y$3&gt;'Elite 8'!$Y$4,'Elite 8'!C$3,'Elite 8'!C$4)</f>
        <v>0</v>
      </c>
      <c r="D9" s="6">
        <f>IF('Elite 8'!$Y$3&gt;'Elite 8'!$Y$4,'Elite 8'!D$3,'Elite 8'!D$4)</f>
        <v>0</v>
      </c>
      <c r="E9" s="6">
        <f>IF('Elite 8'!$Y$3&gt;'Elite 8'!$Y$4,'Elite 8'!E$3,'Elite 8'!E$4)</f>
        <v>0</v>
      </c>
      <c r="F9" s="6">
        <f>IF('Elite 8'!$Y$3&gt;'Elite 8'!$Y$4,'Elite 8'!F$3,'Elite 8'!F$4)</f>
        <v>0</v>
      </c>
      <c r="G9" s="6">
        <f>IF('Elite 8'!$Y$3&gt;'Elite 8'!$Y$4,'Elite 8'!G$3,'Elite 8'!G$4)</f>
        <v>0</v>
      </c>
      <c r="H9" s="6">
        <f>IF('Elite 8'!$Y$3&gt;'Elite 8'!$Y$4,'Elite 8'!H$3,'Elite 8'!H$4)</f>
        <v>0</v>
      </c>
      <c r="I9" s="6">
        <f>IF('Elite 8'!$Y$3&gt;'Elite 8'!$Y$4,'Elite 8'!I$3,'Elite 8'!I$4)</f>
        <v>0</v>
      </c>
      <c r="J9" s="6">
        <f>IF('Elite 8'!$Y$3&gt;'Elite 8'!$Y$4,'Elite 8'!J$3,'Elite 8'!J$4)</f>
        <v>0</v>
      </c>
      <c r="K9" s="6">
        <f>IF('Elite 8'!$Y$3&gt;'Elite 8'!$Y$4,'Elite 8'!K$3,'Elite 8'!K$4)</f>
        <v>0</v>
      </c>
      <c r="L9" s="6">
        <f>IF('Elite 8'!$Y$3&gt;'Elite 8'!$Y$4,'Elite 8'!L$3,'Elite 8'!L$4)</f>
        <v>0</v>
      </c>
      <c r="M9" s="6">
        <f>IF('Elite 8'!$Y$3&gt;'Elite 8'!$Y$4,'Elite 8'!M$3,'Elite 8'!M$4)</f>
        <v>0</v>
      </c>
      <c r="O9">
        <f>IF(D$9&gt;D$8, 1.6, 0)</f>
        <v>0</v>
      </c>
      <c r="P9">
        <f>IF(E$9&lt;E$8, 1, 0)</f>
        <v>0</v>
      </c>
      <c r="Q9">
        <f>IF(F$9&gt;F$8, 0.8, 0)</f>
        <v>0</v>
      </c>
      <c r="R9">
        <f>IF(G$9&gt;G$8, 0.6, 0)</f>
        <v>0</v>
      </c>
      <c r="S9">
        <f>IF(H$9&lt;H$8, 1.6, 0)</f>
        <v>0</v>
      </c>
      <c r="T9">
        <f t="shared" ref="T9" si="8">IF(I$9&gt;I$8, 1, 0)</f>
        <v>0</v>
      </c>
      <c r="U9">
        <f>IF(J$9&gt;J$8, 0.8, 0)</f>
        <v>0</v>
      </c>
      <c r="V9">
        <f>IF(K$9&lt;K$8, 0.6, 0)</f>
        <v>0</v>
      </c>
      <c r="W9">
        <f t="shared" ref="W9" si="9">IF(L9&gt;L8, 1, 0)</f>
        <v>0</v>
      </c>
      <c r="X9" s="1">
        <f>IF(M9&gt;M8, 2, 0)</f>
        <v>0</v>
      </c>
      <c r="Y9" s="1">
        <f t="shared" si="7"/>
        <v>0</v>
      </c>
    </row>
    <row r="10" spans="2:25" x14ac:dyDescent="0.25">
      <c r="B10" s="10"/>
      <c r="C10" s="10"/>
      <c r="D10" s="8"/>
      <c r="E10" s="8"/>
      <c r="F10" s="8"/>
      <c r="G10" s="11"/>
      <c r="H10" s="8"/>
      <c r="I10" s="8"/>
      <c r="J10" s="8"/>
      <c r="K10" s="11"/>
      <c r="L10" s="8"/>
      <c r="M10" s="8"/>
    </row>
    <row r="11" spans="2:25" x14ac:dyDescent="0.25">
      <c r="B11">
        <f>IF('Elite 8'!$Y$8&gt;'Elite 8'!$Y$9,'Elite 8'!B$8,'Elite 8'!B$9)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4:Y9"/>
  <sheetViews>
    <sheetView workbookViewId="0"/>
  </sheetViews>
  <sheetFormatPr defaultRowHeight="15" x14ac:dyDescent="0.25"/>
  <cols>
    <col min="15" max="24" width="9.140625" hidden="1" customWidth="1"/>
  </cols>
  <sheetData>
    <row r="4" spans="2:25" x14ac:dyDescent="0.25">
      <c r="B4" s="3" t="s">
        <v>17</v>
      </c>
      <c r="C4" s="4" t="s">
        <v>0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13</v>
      </c>
      <c r="I4" s="4" t="s">
        <v>14</v>
      </c>
      <c r="J4" s="4" t="s">
        <v>7</v>
      </c>
      <c r="K4" s="4" t="s">
        <v>15</v>
      </c>
      <c r="L4" s="4" t="s">
        <v>11</v>
      </c>
      <c r="M4" s="5" t="s">
        <v>12</v>
      </c>
    </row>
    <row r="5" spans="2:25" x14ac:dyDescent="0.25">
      <c r="B5" s="6">
        <f>IF('Final 4'!$Y$3&gt;'Final 4'!$Y$4,'Final 4'!B$3,'Final 4'!B$4)</f>
        <v>15</v>
      </c>
      <c r="C5" s="6">
        <f>IF('Final 4'!$Y$3&gt;'Final 4'!$Y$4,'Final 4'!C$3,'Final 4'!C$4)</f>
        <v>0</v>
      </c>
      <c r="D5" s="6">
        <f>IF('Final 4'!$Y$3&gt;'Final 4'!$Y$4,'Final 4'!D$3,'Final 4'!D$4)</f>
        <v>0</v>
      </c>
      <c r="E5" s="6">
        <f>IF('Final 4'!$Y$3&gt;'Final 4'!$Y$4,'Final 4'!E$3,'Final 4'!E$4)</f>
        <v>0</v>
      </c>
      <c r="F5" s="6">
        <f>IF('Final 4'!$Y$3&gt;'Final 4'!$Y$4,'Final 4'!F$3,'Final 4'!F$4)</f>
        <v>0</v>
      </c>
      <c r="G5" s="6">
        <f>IF('Final 4'!$Y$3&gt;'Final 4'!$Y$4,'Final 4'!G$3,'Final 4'!G$4)</f>
        <v>0</v>
      </c>
      <c r="H5" s="6">
        <f>IF('Final 4'!$Y$3&gt;'Final 4'!$Y$4,'Final 4'!H$3,'Final 4'!H$4)</f>
        <v>0</v>
      </c>
      <c r="I5" s="6">
        <f>IF('Final 4'!$Y$3&gt;'Final 4'!$Y$4,'Final 4'!I$3,'Final 4'!I$4)</f>
        <v>0</v>
      </c>
      <c r="J5" s="6">
        <f>IF('Final 4'!$Y$3&gt;'Final 4'!$Y$4,'Final 4'!J$3,'Final 4'!J$4)</f>
        <v>0</v>
      </c>
      <c r="K5" s="6">
        <f>IF('Final 4'!$Y$3&gt;'Final 4'!$Y$4,'Final 4'!K$3,'Final 4'!K$4)</f>
        <v>0</v>
      </c>
      <c r="L5" s="6">
        <f>IF('Final 4'!$Y$3&gt;'Final 4'!$Y$4,'Final 4'!L$3,'Final 4'!L$4)</f>
        <v>0</v>
      </c>
      <c r="M5" s="6">
        <f>IF('Final 4'!$Y$3&gt;'Final 4'!$Y$4,'Final 4'!M$3,'Final 4'!M$4)</f>
        <v>0</v>
      </c>
      <c r="O5">
        <f>IF(D$5&gt;D$6, 1.6, 0)</f>
        <v>0</v>
      </c>
      <c r="P5">
        <f>IF(E$5&lt;E$6, 1, 0)</f>
        <v>0</v>
      </c>
      <c r="Q5">
        <f>IF(F$5&gt;F$6, 0.8, 0)</f>
        <v>0</v>
      </c>
      <c r="R5">
        <f>IF(G$5&gt;G$6, 0.6, 0)</f>
        <v>0</v>
      </c>
      <c r="S5">
        <f>IF(H$5&lt;H$6, 1.6, 0)</f>
        <v>0</v>
      </c>
      <c r="T5">
        <f t="shared" ref="T5" si="0">IF(I$5&gt;I$6, 1, 0)</f>
        <v>0</v>
      </c>
      <c r="U5">
        <f>IF(J$5&gt;J$6, 0.8, 0)</f>
        <v>0</v>
      </c>
      <c r="V5">
        <f>IF(K$5&lt;K$6, 0.6, 0)</f>
        <v>0</v>
      </c>
      <c r="W5">
        <f t="shared" ref="W5" si="1">IF(L5&gt;L6, 1, 0)</f>
        <v>0</v>
      </c>
      <c r="X5">
        <f>IF(M5&gt;M6, 2, 0)</f>
        <v>0</v>
      </c>
      <c r="Y5" s="1">
        <f t="shared" ref="Y5:Y6" si="2">SUM(O5:X5)</f>
        <v>0</v>
      </c>
    </row>
    <row r="6" spans="2:25" x14ac:dyDescent="0.25">
      <c r="B6" s="6">
        <f>IF('Final 4'!$Y$8&gt;'Final 4'!$Y$9,'Final 4'!B$8,'Final 4'!B$9)</f>
        <v>15</v>
      </c>
      <c r="C6" s="6">
        <f>IF('Final 4'!$Y$8&gt;'Final 4'!$Y$9,'Final 4'!C$8,'Final 4'!C$9)</f>
        <v>0</v>
      </c>
      <c r="D6" s="6">
        <f>IF('Final 4'!$Y$8&gt;'Final 4'!$Y$9,'Final 4'!D$8,'Final 4'!D$9)</f>
        <v>0</v>
      </c>
      <c r="E6" s="6">
        <f>IF('Final 4'!$Y$8&gt;'Final 4'!$Y$9,'Final 4'!E$8,'Final 4'!E$9)</f>
        <v>0</v>
      </c>
      <c r="F6" s="25">
        <f>IF('Final 4'!$Y$8&gt;'Final 4'!$Y$9,'Final 4'!F$8,'Final 4'!F$9)</f>
        <v>0</v>
      </c>
      <c r="G6" s="24">
        <f>IF('Final 4'!$Y$8&gt;'Final 4'!$Y$9,'Final 4'!G$8,'Final 4'!G$9)</f>
        <v>0</v>
      </c>
      <c r="H6" s="6">
        <f>IF('Final 4'!$Y$8&gt;'Final 4'!$Y$9,'Final 4'!H$8,'Final 4'!H$9)</f>
        <v>0</v>
      </c>
      <c r="I6" s="6">
        <f>IF('Final 4'!$Y$8&gt;'Final 4'!$Y$9,'Final 4'!I$8,'Final 4'!I$9)</f>
        <v>0</v>
      </c>
      <c r="J6" s="25">
        <f>IF('Final 4'!$Y$8&gt;'Final 4'!$Y$9,'Final 4'!J$8,'Final 4'!J$9)</f>
        <v>0</v>
      </c>
      <c r="K6" s="6">
        <f>IF('Final 4'!$Y$8&gt;'Final 4'!$Y$9,'Final 4'!K$8,'Final 4'!K$9)</f>
        <v>0</v>
      </c>
      <c r="L6" s="6">
        <f>IF('Final 4'!$Y$8&gt;'Final 4'!$Y$9,'Final 4'!L$8,'Final 4'!L$9)</f>
        <v>0</v>
      </c>
      <c r="M6" s="27">
        <f>IF('Final 4'!$Y$8&gt;'Final 4'!$Y$9,'Final 4'!M$8,'Final 4'!M$9)</f>
        <v>0</v>
      </c>
      <c r="O6">
        <f>IF(D$6&gt;D$5, 1.6, 0)</f>
        <v>0</v>
      </c>
      <c r="P6">
        <f>IF(E$6&lt;E$5, 1, 0)</f>
        <v>0</v>
      </c>
      <c r="Q6">
        <f>IF(F$6&gt;F$5, 0.8, 0)</f>
        <v>0</v>
      </c>
      <c r="R6">
        <f>IF(G$6&gt;G$5, 0.6, 0)</f>
        <v>0</v>
      </c>
      <c r="S6">
        <f>IF(H$6&lt;H$5, 1.6, 0)</f>
        <v>0</v>
      </c>
      <c r="T6">
        <f t="shared" ref="T6" si="3">IF(I$6&gt;I$5, 1, 0)</f>
        <v>0</v>
      </c>
      <c r="U6">
        <f>IF(J$6&gt;J$5, 0.8, 0)</f>
        <v>0</v>
      </c>
      <c r="V6">
        <f>IF(K$6&lt;K$5, 0.6, 0)</f>
        <v>0</v>
      </c>
      <c r="W6">
        <f t="shared" ref="W6" si="4">IF(L6&gt;L5, 1, 0)</f>
        <v>0</v>
      </c>
      <c r="X6">
        <f>IF(M6&gt;M5, 2, 0)</f>
        <v>0</v>
      </c>
      <c r="Y6">
        <f t="shared" si="2"/>
        <v>0</v>
      </c>
    </row>
    <row r="7" spans="2:25" x14ac:dyDescent="0.25">
      <c r="B7" s="10"/>
      <c r="C7" s="10"/>
      <c r="D7" s="8"/>
      <c r="E7" s="8"/>
      <c r="F7" s="8"/>
      <c r="G7" s="11"/>
      <c r="H7" s="8"/>
      <c r="I7" s="8"/>
      <c r="J7" s="8"/>
      <c r="K7" s="11"/>
      <c r="L7" s="8"/>
      <c r="M7" s="8"/>
    </row>
    <row r="9" spans="2:25" x14ac:dyDescent="0.25">
      <c r="L9" s="20" t="s">
        <v>23</v>
      </c>
      <c r="M9">
        <f>IF(Y5&gt;Y6,C5,C6)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O4"/>
  <sheetViews>
    <sheetView workbookViewId="0">
      <selection activeCell="D4" sqref="D4"/>
    </sheetView>
  </sheetViews>
  <sheetFormatPr defaultRowHeight="15" x14ac:dyDescent="0.25"/>
  <cols>
    <col min="12" max="12" width="9.7109375" bestFit="1" customWidth="1"/>
    <col min="14" max="14" width="10.28515625" bestFit="1" customWidth="1"/>
  </cols>
  <sheetData>
    <row r="2" spans="2:15" x14ac:dyDescent="0.25">
      <c r="B2" t="s">
        <v>26</v>
      </c>
      <c r="C2">
        <v>1</v>
      </c>
      <c r="D2" t="s">
        <v>27</v>
      </c>
      <c r="E2">
        <v>1</v>
      </c>
      <c r="F2" t="s">
        <v>28</v>
      </c>
      <c r="G2">
        <v>4</v>
      </c>
      <c r="H2" t="s">
        <v>29</v>
      </c>
      <c r="I2">
        <v>3</v>
      </c>
      <c r="J2" t="s">
        <v>30</v>
      </c>
      <c r="K2">
        <v>0</v>
      </c>
      <c r="L2" t="s">
        <v>31</v>
      </c>
      <c r="M2">
        <v>2</v>
      </c>
      <c r="N2" t="s">
        <v>34</v>
      </c>
      <c r="O2">
        <f>SUM(C2+E2+G2+I2+K2+M2)</f>
        <v>11</v>
      </c>
    </row>
    <row r="3" spans="2:15" x14ac:dyDescent="0.25">
      <c r="B3" t="s">
        <v>24</v>
      </c>
      <c r="C3">
        <v>4</v>
      </c>
      <c r="D3" t="s">
        <v>24</v>
      </c>
      <c r="E3">
        <v>4</v>
      </c>
      <c r="F3" t="s">
        <v>24</v>
      </c>
      <c r="G3">
        <v>6</v>
      </c>
      <c r="H3" t="s">
        <v>24</v>
      </c>
      <c r="I3">
        <v>3</v>
      </c>
      <c r="J3" t="s">
        <v>24</v>
      </c>
      <c r="K3">
        <v>1</v>
      </c>
      <c r="L3" t="s">
        <v>24</v>
      </c>
      <c r="M3">
        <v>2</v>
      </c>
      <c r="N3" t="s">
        <v>24</v>
      </c>
      <c r="O3">
        <f>SUM(C3+E3+G3+I3+K3+M3)</f>
        <v>20</v>
      </c>
    </row>
    <row r="4" spans="2:15" x14ac:dyDescent="0.25">
      <c r="B4" t="s">
        <v>25</v>
      </c>
      <c r="C4" s="41">
        <f>C2/C3</f>
        <v>0.25</v>
      </c>
      <c r="D4" t="s">
        <v>25</v>
      </c>
      <c r="E4" s="41">
        <f>E2/E3</f>
        <v>0.25</v>
      </c>
      <c r="F4" t="s">
        <v>25</v>
      </c>
      <c r="G4" s="41">
        <f>G2/G3</f>
        <v>0.66666666666666663</v>
      </c>
      <c r="H4" t="s">
        <v>25</v>
      </c>
      <c r="I4" s="41">
        <f>I2/I3</f>
        <v>1</v>
      </c>
      <c r="J4" t="s">
        <v>25</v>
      </c>
      <c r="K4" s="41">
        <f>K2/K3</f>
        <v>0</v>
      </c>
      <c r="L4" t="s">
        <v>25</v>
      </c>
      <c r="M4" s="41">
        <f>M2/M3</f>
        <v>1</v>
      </c>
      <c r="N4" t="s">
        <v>25</v>
      </c>
      <c r="O4" s="35">
        <f>O2/O3</f>
        <v>0.55000000000000004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Provided Ranking</vt:lpstr>
      <vt:lpstr>First Four</vt:lpstr>
      <vt:lpstr>Round of 64</vt:lpstr>
      <vt:lpstr>Round of 32</vt:lpstr>
      <vt:lpstr>Sweet 16</vt:lpstr>
      <vt:lpstr>Elite 8</vt:lpstr>
      <vt:lpstr>Final 4</vt:lpstr>
      <vt:lpstr>Championship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&amp; Karly</dc:creator>
  <cp:lastModifiedBy>Michael Eichenberger</cp:lastModifiedBy>
  <dcterms:created xsi:type="dcterms:W3CDTF">2013-03-11T02:19:59Z</dcterms:created>
  <dcterms:modified xsi:type="dcterms:W3CDTF">2017-09-14T14:44:14Z</dcterms:modified>
</cp:coreProperties>
</file>