
<file path=[Content_Types].xml><?xml version="1.0" encoding="utf-8"?>
<Types xmlns="http://schemas.openxmlformats.org/package/2006/content-types">
  <Default Extension="data" ContentType="application/vnd.openxmlformats-officedocument.model+data"/>
  <Default Extension="gif" ContentType="image/gif"/>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Linkedin projects\Dataset-Excel Transportation Dashboard Interactive\"/>
    </mc:Choice>
  </mc:AlternateContent>
  <xr:revisionPtr revIDLastSave="0" documentId="8_{D90AB9DF-094A-48B7-AE1C-2F96A33F1C37}" xr6:coauthVersionLast="47" xr6:coauthVersionMax="47" xr10:uidLastSave="{00000000-0000-0000-0000-000000000000}"/>
  <bookViews>
    <workbookView xWindow="-108" yWindow="-108" windowWidth="23256" windowHeight="12456" activeTab="1" xr2:uid="{14B54DBA-42A1-4AFD-B9DC-F8CF449CC3D9}"/>
  </bookViews>
  <sheets>
    <sheet name="Analysis 01" sheetId="1" r:id="rId1"/>
    <sheet name="Dashboard" sheetId="3" r:id="rId2"/>
  </sheets>
  <definedNames>
    <definedName name="Slicer_Year">#N/A</definedName>
  </definedNames>
  <calcPr calcId="191029"/>
  <pivotCaches>
    <pivotCache cacheId="1148" r:id="rId3"/>
    <pivotCache cacheId="1157" r:id="rId4"/>
    <pivotCache cacheId="1160" r:id="rId5"/>
    <pivotCache cacheId="1892" r:id="rId6"/>
    <pivotCache cacheId="1895" r:id="rId7"/>
    <pivotCache cacheId="1898" r:id="rId8"/>
    <pivotCache cacheId="1901" r:id="rId9"/>
    <pivotCache cacheId="1904" r:id="rId10"/>
    <pivotCache cacheId="1907" r:id="rId11"/>
    <pivotCache cacheId="1910" r:id="rId12"/>
    <pivotCache cacheId="1913" r:id="rId13"/>
    <pivotCache cacheId="1916" r:id="rId14"/>
  </pivotCaches>
  <extLst>
    <ext xmlns:x14="http://schemas.microsoft.com/office/spreadsheetml/2009/9/main" uri="{876F7934-8845-4945-9796-88D515C7AA90}">
      <x14:pivotCaches>
        <pivotCache cacheId="112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buses_85d0c4d8-db3c-451c-b91b-4edbb4aa0c96" name="Dim_buses" connection="Query - Dim_buses"/>
          <x15:modelTable id="Dim_demographics_186ca242-06fc-4933-a4d1-e1b68cd10dd6" name="Dim_demographics" connection="Query - Dim_demographics"/>
          <x15:modelTable id="Dim_routes_07f96c66-bb9c-4ce3-be27-26e63d823dad" name="Dim_routes" connection="Query - Dim_routes"/>
          <x15:modelTable id="Facttable_ridership_3b3cab07-1963-44ee-936e-61b8f4cc8cb8" name="Facttable_ridership" connection="Query - Facttable_ridership"/>
          <x15:modelTable id="DIm_DateTable_9eb8729a-ed4c-4a48-9a09-5e899ec98eec" name="DIm_DateTable" connection="Query - DIm_DateTable"/>
          <x15:modelTable id="Calculations_ab87034a-52d8-4c42-ad30-0b83407aea9c" name="Calculations" connection="Query - Calculations"/>
        </x15:modelTables>
        <x15:modelRelationships>
          <x15:modelRelationship fromTable="Dim_buses" fromColumn="RouteID" toTable="Dim_routes" toColumn="RouteID"/>
          <x15:modelRelationship fromTable="Facttable_ridership" fromColumn="BusID" toTable="Dim_buses" toColumn="BusID"/>
          <x15:modelRelationship fromTable="Facttable_ridership" fromColumn="RiderID" toTable="Dim_demographics" toColumn="RiderID"/>
          <x15:modelRelationship fromTable="Facttable_ridership" fromColumn="Date" toTable="DIm_DateTable" toColumn="Date"/>
        </x15:modelRelationships>
        <x15:extLst>
          <ext xmlns:x16="http://schemas.microsoft.com/office/spreadsheetml/2014/11/main" uri="{9835A34E-60A6-4A7C-AAB8-D5F71C897F49}">
            <x16:modelTimeGroupings>
              <x16:modelTimeGrouping tableName="Facttable_ridership"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5" i="1" l="1"/>
  <c r="AN4" i="1"/>
  <c r="AJ5" i="1"/>
  <c r="AJ6" i="1"/>
  <c r="AJ4" i="1"/>
  <c r="AI11" i="1"/>
  <c r="AJ11" i="1" s="1"/>
  <c r="AI12" i="1"/>
  <c r="AJ12" i="1" s="1"/>
  <c r="AI10" i="1"/>
  <c r="AJ10" i="1" s="1"/>
  <c r="AH10" i="1"/>
  <c r="AH11" i="1"/>
  <c r="AH12" i="1"/>
  <c r="AH9" i="1"/>
  <c r="T4" i="1"/>
  <c r="U4" i="1"/>
  <c r="T5" i="1"/>
  <c r="U5" i="1"/>
  <c r="T6" i="1"/>
  <c r="U6" i="1"/>
  <c r="T7" i="1"/>
  <c r="U7" i="1"/>
  <c r="T8" i="1"/>
  <c r="U8" i="1"/>
  <c r="T9" i="1"/>
  <c r="U9" i="1"/>
  <c r="T10" i="1"/>
  <c r="U10" i="1"/>
  <c r="U3" i="1"/>
  <c r="T3" i="1"/>
  <c r="N18" i="1"/>
  <c r="O18" i="1" s="1"/>
  <c r="V10" i="1" l="1"/>
  <c r="W10" i="1" s="1"/>
  <c r="V8" i="1"/>
  <c r="W8" i="1" s="1"/>
  <c r="V6" i="1"/>
  <c r="W6" i="1" s="1"/>
  <c r="V7" i="1"/>
  <c r="W7" i="1" s="1"/>
  <c r="V4" i="1"/>
  <c r="V9" i="1"/>
  <c r="W9" i="1" s="1"/>
  <c r="V5" i="1"/>
  <c r="W5" i="1" s="1"/>
  <c r="N23" i="1"/>
  <c r="W4" i="1" l="1"/>
  <c r="T18" i="1" s="1"/>
  <c r="T1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A8494D-5773-4AB5-96B8-A7FD678FFA38}" name="Query - Calculations" description="Connection to the 'Calculations' query in the workbook." type="100" refreshedVersion="8" minRefreshableVersion="5">
    <extLst>
      <ext xmlns:x15="http://schemas.microsoft.com/office/spreadsheetml/2010/11/main" uri="{DE250136-89BD-433C-8126-D09CA5730AF9}">
        <x15:connection id="16168be0-5934-4290-984a-810d90bbee54">
          <x15:oledbPr connection="Provider=Microsoft.Mashup.OleDb.1;Data Source=$Workbook$;Location=Calculations;Extended Properties=&quot;&quot;">
            <x15:dbTables>
              <x15:dbTable name="Calculations"/>
            </x15:dbTables>
          </x15:oledbPr>
        </x15:connection>
      </ext>
    </extLst>
  </connection>
  <connection id="2" xr16:uid="{7F705F2C-8540-4CE3-8337-6402815A7A47}" name="Query - Dim_buses" description="Connection to the 'Dim_buses' query in the workbook." type="100" refreshedVersion="8" minRefreshableVersion="5">
    <extLst>
      <ext xmlns:x15="http://schemas.microsoft.com/office/spreadsheetml/2010/11/main" uri="{DE250136-89BD-433C-8126-D09CA5730AF9}">
        <x15:connection id="e00fffa3-93d8-4f9f-bdd4-57f51b4e5370">
          <x15:oledbPr connection="Provider=Microsoft.Mashup.OleDb.1;Data Source=$Workbook$;Location=Dim_buses;Extended Properties=&quot;&quot;">
            <x15:dbTables>
              <x15:dbTable name="Dim_buses"/>
            </x15:dbTables>
          </x15:oledbPr>
        </x15:connection>
      </ext>
    </extLst>
  </connection>
  <connection id="3" xr16:uid="{8CFDDCA9-24E3-4BF1-B2F0-CB8DC0EF4978}" name="Query - DIm_DateTable" description="Connection to the 'DIm_DateTable' query in the workbook." type="100" refreshedVersion="8" minRefreshableVersion="5">
    <extLst>
      <ext xmlns:x15="http://schemas.microsoft.com/office/spreadsheetml/2010/11/main" uri="{DE250136-89BD-433C-8126-D09CA5730AF9}">
        <x15:connection id="59001697-a682-4d32-9b75-b96f8f9d4d56"/>
      </ext>
    </extLst>
  </connection>
  <connection id="4" xr16:uid="{EFA452F9-7201-4041-981E-41A4D193DD1D}" name="Query - Dim_demographics" description="Connection to the 'Dim_demographics' query in the workbook." type="100" refreshedVersion="8" minRefreshableVersion="5">
    <extLst>
      <ext xmlns:x15="http://schemas.microsoft.com/office/spreadsheetml/2010/11/main" uri="{DE250136-89BD-433C-8126-D09CA5730AF9}">
        <x15:connection id="865a10db-d867-41fd-8eff-b7a936b72f66"/>
      </ext>
    </extLst>
  </connection>
  <connection id="5" xr16:uid="{A67A8D8F-B068-46DA-BCE1-131ED3DE7295}" name="Query - Dim_routes" description="Connection to the 'Dim_routes' query in the workbook." type="100" refreshedVersion="8" minRefreshableVersion="5">
    <extLst>
      <ext xmlns:x15="http://schemas.microsoft.com/office/spreadsheetml/2010/11/main" uri="{DE250136-89BD-433C-8126-D09CA5730AF9}">
        <x15:connection id="bf11b584-e366-4323-9f91-273deb1d7ff9">
          <x15:oledbPr connection="Provider=Microsoft.Mashup.OleDb.1;Data Source=$Workbook$;Location=Dim_routes;Extended Properties=&quot;&quot;">
            <x15:dbTables>
              <x15:dbTable name="Dim_routes"/>
            </x15:dbTables>
          </x15:oledbPr>
        </x15:connection>
      </ext>
    </extLst>
  </connection>
  <connection id="6" xr16:uid="{978FF5A6-E81E-46BF-A04C-47A0A608B4F3}" name="Query - Facttable_ridership" description="Connection to the 'Facttable_ridership' query in the workbook." type="100" refreshedVersion="8" minRefreshableVersion="5">
    <extLst>
      <ext xmlns:x15="http://schemas.microsoft.com/office/spreadsheetml/2010/11/main" uri="{DE250136-89BD-433C-8126-D09CA5730AF9}">
        <x15:connection id="6190225e-a917-422c-8b75-c19a8759143e">
          <x15:oledbPr connection="Provider=Microsoft.Mashup.OleDb.1;Data Source=$Workbook$;Location=Facttable_ridership;Extended Properties=&quot;&quot;">
            <x15:dbTables>
              <x15:dbTable name="Facttable_ridership"/>
            </x15:dbTables>
          </x15:oledbPr>
        </x15:connection>
      </ext>
    </extLst>
  </connection>
  <connection id="7" xr16:uid="{4F9B23FA-5FDF-4F7E-A530-4BF8BEC4CF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<sst xmlns="http://schemas.openxmlformats.org/spreadsheetml/2006/main" count="57" uniqueCount="43">
  <si>
    <t>Total Riders (Passengers)</t>
  </si>
  <si>
    <t>Avg Riders Per Trip</t>
  </si>
  <si>
    <t>East-West Express</t>
  </si>
  <si>
    <t>North Circular</t>
  </si>
  <si>
    <t>Busiest Route</t>
  </si>
  <si>
    <t>RouteName</t>
  </si>
  <si>
    <t>Least Busy Route</t>
  </si>
  <si>
    <t>TIme Group</t>
  </si>
  <si>
    <t>10:00 AM - 3:00 PM</t>
  </si>
  <si>
    <t>12:00 AM - 5:00 AM</t>
  </si>
  <si>
    <t>5:00 AM - 10:00 AM</t>
  </si>
  <si>
    <t>Peak Hour of Operation</t>
  </si>
  <si>
    <t>Time</t>
  </si>
  <si>
    <t>Off-Peak Hour of Operation</t>
  </si>
  <si>
    <t>Year</t>
  </si>
  <si>
    <t>YoY Pct Change</t>
  </si>
  <si>
    <t>Indicator</t>
  </si>
  <si>
    <t>▲</t>
  </si>
  <si>
    <t>▼</t>
  </si>
  <si>
    <t>Caption:</t>
  </si>
  <si>
    <t>Day Name</t>
  </si>
  <si>
    <t>Fri</t>
  </si>
  <si>
    <t>Mon</t>
  </si>
  <si>
    <t>Sat</t>
  </si>
  <si>
    <t>Thu</t>
  </si>
  <si>
    <t>Tue</t>
  </si>
  <si>
    <t>Wed</t>
  </si>
  <si>
    <t>Average</t>
  </si>
  <si>
    <t>Above Average</t>
  </si>
  <si>
    <t>Above Average Percentage</t>
  </si>
  <si>
    <t>Month Name</t>
  </si>
  <si>
    <t>Dec</t>
  </si>
  <si>
    <t>Jan</t>
  </si>
  <si>
    <t>Bus Utilization Category</t>
  </si>
  <si>
    <t>Over-Utilized</t>
  </si>
  <si>
    <t>Under-Utilized</t>
  </si>
  <si>
    <t>Well-Utilized</t>
  </si>
  <si>
    <t>Total Buses</t>
  </si>
  <si>
    <t>Pct</t>
  </si>
  <si>
    <t>Pct Left</t>
  </si>
  <si>
    <t>Operation Moment</t>
  </si>
  <si>
    <t>AM</t>
  </si>
  <si>
    <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</si>
</sst>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3" fontId="0" fillId="0" borderId="0" xfId="0" applyNumberFormat="1"/>
    <xf numFmtId="1" fontId="0" fillId="0" borderId="0" xfId="0" applyNumberFormat="1"/>
    <xf numFmtId="0" fontId="0" fillId="2" borderId="0" xfId="0" applyFill="1"/>
    <xf numFmtId="0" fontId="0" fillId="3" borderId="0" xfId="0" applyFill="1"/>
    <xf numFmtId="0" fontId="0" fillId="0" borderId="0" xfId="0" applyFill="1"/>
    <xf numFmtId="19" fontId="0" fillId="0" borderId="0" xfId="0" applyNumberFormat="1"/>
    <xf numFmtId="0" fontId="0" fillId="4" borderId="0" xfId="0" applyFill="1"/>
    <xf numFmtId="0" fontId="1" fillId="0" borderId="0" xfId="0" applyFont="1"/>
    <xf numFmtId="10" fontId="0" fillId="0" borderId="0" xfId="0" applyNumberFormat="1"/>
    <xf numFmtId="9" fontId="0" fillId="0" borderId="0" xfId="0" applyNumberFormat="1"/>
  </cellXfs>
  <cellStyles count="1">
    <cellStyle name="Normal" xfId="0" builtinId="0"/>
  </cellStyles>
  <dxfs count="2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color theme="1"/>
        <name val="Arial"/>
        <family val="2"/>
        <scheme val="none"/>
      </font>
      <fill>
        <patternFill>
          <fgColor rgb="FF0070C0"/>
          <bgColor rgb="FF0070C0"/>
        </patternFill>
      </fill>
      <border diagonalUp="0" diagonalDown="0">
        <left/>
        <right/>
        <top/>
        <bottom/>
        <vertical/>
        <horizontal/>
      </border>
    </dxf>
    <dxf>
      <font>
        <b/>
        <i val="0"/>
        <color theme="1"/>
        <name val="Arial"/>
        <family val="2"/>
        <scheme val="none"/>
      </font>
      <fill>
        <patternFill>
          <bgColor theme="1" tint="0.24994659260841701"/>
        </patternFill>
      </fill>
      <border diagonalUp="0" diagonalDown="0">
        <left/>
        <right/>
        <top/>
        <bottom/>
        <vertical/>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1" defaultTableStyle="TableStyleMedium2" defaultPivotStyle="PivotStyleLight16">
    <tableStyle name="SlicerStyleLight1 2" pivot="0" table="0" count="10" xr9:uid="{28D9D658-D10A-49C7-8C59-3F12E5F56954}">
      <tableStyleElement type="wholeTable" dxfId="15"/>
      <tableStyleElement type="headerRow" dxfId="14"/>
    </tableStyle>
  </tableStyles>
  <colors>
    <mruColors>
      <color rgb="FFA8FFFA"/>
      <color rgb="FFCE029D"/>
      <color rgb="FFF216A3"/>
      <color rgb="FF0D0D0D"/>
      <color rgb="FF595959"/>
      <color rgb="FF2A2A2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1"/>
            <name val="Arial"/>
            <family val="2"/>
            <scheme val="none"/>
          </font>
          <fill>
            <patternFill patternType="solid">
              <fgColor theme="4" tint="0.79989013336588644"/>
              <bgColor theme="0" tint="-0.499984740745262"/>
            </patternFill>
          </fill>
          <border diagonalUp="0" diagonalDown="0">
            <left/>
            <right/>
            <top/>
            <bottom/>
            <vertical/>
            <horizontal/>
          </border>
        </dxf>
        <dxf>
          <font>
            <b/>
            <i val="0"/>
            <color theme="1"/>
            <name val="Arial"/>
            <family val="2"/>
            <scheme val="none"/>
          </font>
          <fill>
            <patternFill patternType="solid">
              <fgColor theme="4" tint="0.59999389629810485"/>
              <bgColor theme="7"/>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theme="1"/>
            <name val="Arial"/>
            <family val="2"/>
            <scheme val="none"/>
          </font>
          <fill>
            <patternFill patternType="solid">
              <fgColor rgb="FFFFFFFF"/>
              <bgColor theme="0"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8" Type="http://schemas.openxmlformats.org/officeDocument/2006/relationships/customXml" Target="../customXml/item36.xml"/><Relationship Id="rId5"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56" Type="http://schemas.openxmlformats.org/officeDocument/2006/relationships/customXml" Target="../customXml/item34.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57" Type="http://schemas.openxmlformats.org/officeDocument/2006/relationships/customXml" Target="../customXml/item35.xml"/><Relationship Id="rId10" Type="http://schemas.openxmlformats.org/officeDocument/2006/relationships/pivotCacheDefinition" Target="pivotCache/pivotCacheDefinition8.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 Transportation Analysis.xlsx]Analysis 01!PivotTable7</c:name>
    <c:fmtId val="4"/>
  </c:pivotSource>
  <c:chart>
    <c:autoTitleDeleted val="1"/>
    <c:pivotFmts>
      <c:pivotFmt>
        <c:idx val="0"/>
        <c:spPr>
          <a:solidFill>
            <a:srgbClr val="A8F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8F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8F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38247470798254"/>
          <c:y val="0.1111111111111111"/>
          <c:w val="0.51780382244367262"/>
          <c:h val="0.88888888888888884"/>
        </c:manualLayout>
      </c:layout>
      <c:barChart>
        <c:barDir val="bar"/>
        <c:grouping val="clustered"/>
        <c:varyColors val="0"/>
        <c:ser>
          <c:idx val="0"/>
          <c:order val="0"/>
          <c:tx>
            <c:strRef>
              <c:f>'Analysis 01'!$G$3</c:f>
              <c:strCache>
                <c:ptCount val="1"/>
                <c:pt idx="0">
                  <c:v>Total</c:v>
                </c:pt>
              </c:strCache>
            </c:strRef>
          </c:tx>
          <c:spPr>
            <a:solidFill>
              <a:srgbClr val="A8F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01'!$F$4:$F$6</c:f>
              <c:strCache>
                <c:ptCount val="3"/>
                <c:pt idx="0">
                  <c:v>5:00 AM - 10:00 AM</c:v>
                </c:pt>
                <c:pt idx="1">
                  <c:v>12:00 AM - 5:00 AM</c:v>
                </c:pt>
                <c:pt idx="2">
                  <c:v>10:00 AM - 3:00 PM</c:v>
                </c:pt>
              </c:strCache>
            </c:strRef>
          </c:cat>
          <c:val>
            <c:numRef>
              <c:f>'Analysis 01'!$G$4:$G$6</c:f>
              <c:numCache>
                <c:formatCode>#,##0</c:formatCode>
                <c:ptCount val="3"/>
                <c:pt idx="0">
                  <c:v>426</c:v>
                </c:pt>
                <c:pt idx="1">
                  <c:v>315</c:v>
                </c:pt>
                <c:pt idx="2">
                  <c:v>192</c:v>
                </c:pt>
              </c:numCache>
            </c:numRef>
          </c:val>
          <c:extLst>
            <c:ext xmlns:c16="http://schemas.microsoft.com/office/drawing/2014/chart" uri="{C3380CC4-5D6E-409C-BE32-E72D297353CC}">
              <c16:uniqueId val="{00000000-7EDA-40D6-B8E4-9A0ACF6E77BD}"/>
            </c:ext>
          </c:extLst>
        </c:ser>
        <c:dLbls>
          <c:dLblPos val="outEnd"/>
          <c:showLegendKey val="0"/>
          <c:showVal val="1"/>
          <c:showCatName val="0"/>
          <c:showSerName val="0"/>
          <c:showPercent val="0"/>
          <c:showBubbleSize val="0"/>
        </c:dLbls>
        <c:gapWidth val="84"/>
        <c:axId val="1609436015"/>
        <c:axId val="1609436495"/>
      </c:barChart>
      <c:catAx>
        <c:axId val="1609436015"/>
        <c:scaling>
          <c:orientation val="maxMin"/>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1609436495"/>
        <c:crosses val="autoZero"/>
        <c:auto val="1"/>
        <c:lblAlgn val="ctr"/>
        <c:lblOffset val="100"/>
        <c:noMultiLvlLbl val="0"/>
      </c:catAx>
      <c:valAx>
        <c:axId val="1609436495"/>
        <c:scaling>
          <c:orientation val="minMax"/>
        </c:scaling>
        <c:delete val="1"/>
        <c:axPos val="t"/>
        <c:numFmt formatCode="#,##0" sourceLinked="1"/>
        <c:majorTickMark val="none"/>
        <c:minorTickMark val="none"/>
        <c:tickLblPos val="nextTo"/>
        <c:crossAx val="160943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 Transportation Analysis.xlsx]Analysis 01!PivotTable10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A8FF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10428305400374E-2"/>
          <c:y val="0.21999846428770872"/>
          <c:w val="0.82774674115456237"/>
          <c:h val="0.59655721226336078"/>
        </c:manualLayout>
      </c:layout>
      <c:lineChart>
        <c:grouping val="standard"/>
        <c:varyColors val="0"/>
        <c:ser>
          <c:idx val="0"/>
          <c:order val="0"/>
          <c:tx>
            <c:strRef>
              <c:f>'Analysis 01'!$N$6</c:f>
              <c:strCache>
                <c:ptCount val="1"/>
                <c:pt idx="0">
                  <c:v>Total</c:v>
                </c:pt>
              </c:strCache>
            </c:strRef>
          </c:tx>
          <c:spPr>
            <a:ln w="28575" cap="rnd">
              <a:solidFill>
                <a:srgbClr val="A8FFFA"/>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01'!$M$7:$M$8</c:f>
              <c:strCache>
                <c:ptCount val="2"/>
                <c:pt idx="0">
                  <c:v>2023</c:v>
                </c:pt>
                <c:pt idx="1">
                  <c:v>2024</c:v>
                </c:pt>
              </c:strCache>
            </c:strRef>
          </c:cat>
          <c:val>
            <c:numRef>
              <c:f>'Analysis 01'!$N$7:$N$8</c:f>
              <c:numCache>
                <c:formatCode>#,##0</c:formatCode>
                <c:ptCount val="2"/>
                <c:pt idx="0">
                  <c:v>5654</c:v>
                </c:pt>
                <c:pt idx="1">
                  <c:v>933</c:v>
                </c:pt>
              </c:numCache>
            </c:numRef>
          </c:val>
          <c:smooth val="0"/>
          <c:extLst>
            <c:ext xmlns:c16="http://schemas.microsoft.com/office/drawing/2014/chart" uri="{C3380CC4-5D6E-409C-BE32-E72D297353CC}">
              <c16:uniqueId val="{00000000-6D9F-41D8-8638-DE5DBB2FB330}"/>
            </c:ext>
          </c:extLst>
        </c:ser>
        <c:dLbls>
          <c:showLegendKey val="0"/>
          <c:showVal val="1"/>
          <c:showCatName val="0"/>
          <c:showSerName val="0"/>
          <c:showPercent val="0"/>
          <c:showBubbleSize val="0"/>
        </c:dLbls>
        <c:smooth val="0"/>
        <c:axId val="438404528"/>
        <c:axId val="438387728"/>
      </c:lineChart>
      <c:catAx>
        <c:axId val="438404528"/>
        <c:scaling>
          <c:orientation val="minMax"/>
        </c:scaling>
        <c:delete val="0"/>
        <c:axPos val="b"/>
        <c:numFmt formatCode="General" sourceLinked="1"/>
        <c:majorTickMark val="none"/>
        <c:minorTickMark val="none"/>
        <c:tickLblPos val="nextTo"/>
        <c:spPr>
          <a:solidFill>
            <a:schemeClr val="tx1">
              <a:lumMod val="95000"/>
              <a:lumOff val="5000"/>
            </a:schemeClr>
          </a:solidFill>
          <a:ln w="9525" cap="flat" cmpd="sng" algn="ctr">
            <a:solidFill>
              <a:schemeClr val="tx1">
                <a:lumMod val="65000"/>
                <a:lumOff val="3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accent4"/>
                </a:solidFill>
                <a:latin typeface="+mn-lt"/>
                <a:ea typeface="+mn-ea"/>
                <a:cs typeface="+mn-cs"/>
              </a:defRPr>
            </a:pPr>
            <a:endParaRPr lang="en-US"/>
          </a:p>
        </c:txPr>
        <c:crossAx val="438387728"/>
        <c:crosses val="autoZero"/>
        <c:auto val="1"/>
        <c:lblAlgn val="ctr"/>
        <c:lblOffset val="100"/>
        <c:noMultiLvlLbl val="0"/>
      </c:catAx>
      <c:valAx>
        <c:axId val="438387728"/>
        <c:scaling>
          <c:orientation val="minMax"/>
        </c:scaling>
        <c:delete val="1"/>
        <c:axPos val="l"/>
        <c:numFmt formatCode="#,##0" sourceLinked="1"/>
        <c:majorTickMark val="none"/>
        <c:minorTickMark val="none"/>
        <c:tickLblPos val="nextTo"/>
        <c:crossAx val="43840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01'!$U$3</c:f>
              <c:strCache>
                <c:ptCount val="1"/>
                <c:pt idx="0">
                  <c:v>Total Riders (Passengers)</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01'!$T$4:$T$10</c:f>
              <c:strCache>
                <c:ptCount val="7"/>
                <c:pt idx="0">
                  <c:v>Mon</c:v>
                </c:pt>
                <c:pt idx="1">
                  <c:v>Tue</c:v>
                </c:pt>
                <c:pt idx="2">
                  <c:v>Wed</c:v>
                </c:pt>
                <c:pt idx="3">
                  <c:v>Thu</c:v>
                </c:pt>
                <c:pt idx="4">
                  <c:v>Fri</c:v>
                </c:pt>
                <c:pt idx="5">
                  <c:v>Sat</c:v>
                </c:pt>
                <c:pt idx="6">
                  <c:v>0</c:v>
                </c:pt>
              </c:strCache>
            </c:strRef>
          </c:cat>
          <c:val>
            <c:numRef>
              <c:f>'Analysis 01'!$U$4:$U$10</c:f>
              <c:numCache>
                <c:formatCode>General</c:formatCode>
                <c:ptCount val="7"/>
                <c:pt idx="0">
                  <c:v>163</c:v>
                </c:pt>
                <c:pt idx="1">
                  <c:v>339</c:v>
                </c:pt>
                <c:pt idx="2">
                  <c:v>191</c:v>
                </c:pt>
                <c:pt idx="3">
                  <c:v>59</c:v>
                </c:pt>
                <c:pt idx="4">
                  <c:v>89</c:v>
                </c:pt>
                <c:pt idx="5">
                  <c:v>92</c:v>
                </c:pt>
                <c:pt idx="6">
                  <c:v>0</c:v>
                </c:pt>
              </c:numCache>
            </c:numRef>
          </c:val>
          <c:extLst>
            <c:ext xmlns:c16="http://schemas.microsoft.com/office/drawing/2014/chart" uri="{C3380CC4-5D6E-409C-BE32-E72D297353CC}">
              <c16:uniqueId val="{00000000-9B71-4E57-B56A-F0A4F3FA7A51}"/>
            </c:ext>
          </c:extLst>
        </c:ser>
        <c:ser>
          <c:idx val="2"/>
          <c:order val="2"/>
          <c:tx>
            <c:strRef>
              <c:f>'Analysis 01'!$W$3</c:f>
              <c:strCache>
                <c:ptCount val="1"/>
                <c:pt idx="0">
                  <c:v>Above Average</c:v>
                </c:pt>
              </c:strCache>
            </c:strRef>
          </c:tx>
          <c:spPr>
            <a:solidFill>
              <a:srgbClr val="A8FFFA"/>
            </a:solidFill>
            <a:ln>
              <a:noFill/>
            </a:ln>
            <a:effectLst/>
          </c:spPr>
          <c:invertIfNegative val="0"/>
          <c:val>
            <c:numRef>
              <c:f>'Analysis 01'!$W$4:$W$10</c:f>
              <c:numCache>
                <c:formatCode>General</c:formatCode>
                <c:ptCount val="7"/>
                <c:pt idx="0">
                  <c:v>163</c:v>
                </c:pt>
                <c:pt idx="1">
                  <c:v>339</c:v>
                </c:pt>
                <c:pt idx="2">
                  <c:v>191</c:v>
                </c:pt>
                <c:pt idx="3">
                  <c:v>0</c:v>
                </c:pt>
                <c:pt idx="4">
                  <c:v>0</c:v>
                </c:pt>
                <c:pt idx="5">
                  <c:v>0</c:v>
                </c:pt>
                <c:pt idx="6">
                  <c:v>0</c:v>
                </c:pt>
              </c:numCache>
            </c:numRef>
          </c:val>
          <c:extLst>
            <c:ext xmlns:c16="http://schemas.microsoft.com/office/drawing/2014/chart" uri="{C3380CC4-5D6E-409C-BE32-E72D297353CC}">
              <c16:uniqueId val="{00000001-9B71-4E57-B56A-F0A4F3FA7A51}"/>
            </c:ext>
          </c:extLst>
        </c:ser>
        <c:dLbls>
          <c:showLegendKey val="0"/>
          <c:showVal val="0"/>
          <c:showCatName val="0"/>
          <c:showSerName val="0"/>
          <c:showPercent val="0"/>
          <c:showBubbleSize val="0"/>
        </c:dLbls>
        <c:gapWidth val="84"/>
        <c:overlap val="100"/>
        <c:axId val="414338224"/>
        <c:axId val="414308944"/>
      </c:barChart>
      <c:lineChart>
        <c:grouping val="standard"/>
        <c:varyColors val="0"/>
        <c:ser>
          <c:idx val="1"/>
          <c:order val="1"/>
          <c:tx>
            <c:strRef>
              <c:f>'Analysis 01'!$V$3</c:f>
              <c:strCache>
                <c:ptCount val="1"/>
                <c:pt idx="0">
                  <c:v>Average</c:v>
                </c:pt>
              </c:strCache>
            </c:strRef>
          </c:tx>
          <c:spPr>
            <a:ln w="15875" cap="rnd">
              <a:solidFill>
                <a:schemeClr val="bg1">
                  <a:lumMod val="50000"/>
                </a:schemeClr>
              </a:solidFill>
              <a:prstDash val="lgDash"/>
              <a:round/>
            </a:ln>
            <a:effectLst/>
          </c:spPr>
          <c:marker>
            <c:symbol val="none"/>
          </c:marker>
          <c:val>
            <c:numRef>
              <c:f>'Analysis 01'!$V$4:$V$10</c:f>
              <c:numCache>
                <c:formatCode>General</c:formatCode>
                <c:ptCount val="7"/>
                <c:pt idx="0">
                  <c:v>133.28571428571428</c:v>
                </c:pt>
                <c:pt idx="1">
                  <c:v>133.28571428571428</c:v>
                </c:pt>
                <c:pt idx="2">
                  <c:v>133.28571428571428</c:v>
                </c:pt>
                <c:pt idx="3">
                  <c:v>133.28571428571428</c:v>
                </c:pt>
                <c:pt idx="4">
                  <c:v>133.28571428571428</c:v>
                </c:pt>
                <c:pt idx="5">
                  <c:v>133.28571428571428</c:v>
                </c:pt>
                <c:pt idx="6">
                  <c:v>133.28571428571428</c:v>
                </c:pt>
              </c:numCache>
            </c:numRef>
          </c:val>
          <c:smooth val="0"/>
          <c:extLst>
            <c:ext xmlns:c16="http://schemas.microsoft.com/office/drawing/2014/chart" uri="{C3380CC4-5D6E-409C-BE32-E72D297353CC}">
              <c16:uniqueId val="{00000002-9B71-4E57-B56A-F0A4F3FA7A51}"/>
            </c:ext>
          </c:extLst>
        </c:ser>
        <c:dLbls>
          <c:showLegendKey val="0"/>
          <c:showVal val="0"/>
          <c:showCatName val="0"/>
          <c:showSerName val="0"/>
          <c:showPercent val="0"/>
          <c:showBubbleSize val="0"/>
        </c:dLbls>
        <c:marker val="1"/>
        <c:smooth val="0"/>
        <c:axId val="414338224"/>
        <c:axId val="414308944"/>
      </c:lineChart>
      <c:catAx>
        <c:axId val="41433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crossAx val="414308944"/>
        <c:crosses val="autoZero"/>
        <c:auto val="1"/>
        <c:lblAlgn val="ctr"/>
        <c:lblOffset val="100"/>
        <c:noMultiLvlLbl val="0"/>
      </c:catAx>
      <c:valAx>
        <c:axId val="414308944"/>
        <c:scaling>
          <c:orientation val="minMax"/>
        </c:scaling>
        <c:delete val="1"/>
        <c:axPos val="l"/>
        <c:numFmt formatCode="General" sourceLinked="1"/>
        <c:majorTickMark val="none"/>
        <c:minorTickMark val="none"/>
        <c:tickLblPos val="nextTo"/>
        <c:crossAx val="41433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 Transportation Analysis.xlsx]Analysis 01!PivotTable14</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8FF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7707232798431"/>
          <c:y val="0.19508609630074267"/>
          <c:w val="0.84370942556231099"/>
          <c:h val="0.61768181443687253"/>
        </c:manualLayout>
      </c:layout>
      <c:lineChart>
        <c:grouping val="standard"/>
        <c:varyColors val="0"/>
        <c:ser>
          <c:idx val="0"/>
          <c:order val="0"/>
          <c:tx>
            <c:strRef>
              <c:f>'Analysis 01'!$AE$3</c:f>
              <c:strCache>
                <c:ptCount val="1"/>
                <c:pt idx="0">
                  <c:v>Total</c:v>
                </c:pt>
              </c:strCache>
            </c:strRef>
          </c:tx>
          <c:spPr>
            <a:ln w="28575" cap="rnd">
              <a:solidFill>
                <a:srgbClr val="A8FFFA"/>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01'!$AD$4:$AD$5</c:f>
              <c:strCache>
                <c:ptCount val="2"/>
                <c:pt idx="0">
                  <c:v>Jan</c:v>
                </c:pt>
                <c:pt idx="1">
                  <c:v>Dec</c:v>
                </c:pt>
              </c:strCache>
            </c:strRef>
          </c:cat>
          <c:val>
            <c:numRef>
              <c:f>'Analysis 01'!$AE$4:$AE$5</c:f>
              <c:numCache>
                <c:formatCode>#,##0</c:formatCode>
                <c:ptCount val="2"/>
                <c:pt idx="0">
                  <c:v>933</c:v>
                </c:pt>
                <c:pt idx="1">
                  <c:v>5654</c:v>
                </c:pt>
              </c:numCache>
            </c:numRef>
          </c:val>
          <c:smooth val="0"/>
          <c:extLst>
            <c:ext xmlns:c16="http://schemas.microsoft.com/office/drawing/2014/chart" uri="{C3380CC4-5D6E-409C-BE32-E72D297353CC}">
              <c16:uniqueId val="{00000000-1C19-40B4-B78C-ED831A02F696}"/>
            </c:ext>
          </c:extLst>
        </c:ser>
        <c:dLbls>
          <c:showLegendKey val="0"/>
          <c:showVal val="0"/>
          <c:showCatName val="0"/>
          <c:showSerName val="0"/>
          <c:showPercent val="0"/>
          <c:showBubbleSize val="0"/>
        </c:dLbls>
        <c:smooth val="0"/>
        <c:axId val="727318704"/>
        <c:axId val="727323504"/>
      </c:lineChart>
      <c:catAx>
        <c:axId val="727318704"/>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crossAx val="727323504"/>
        <c:crosses val="autoZero"/>
        <c:auto val="1"/>
        <c:lblAlgn val="ctr"/>
        <c:lblOffset val="100"/>
        <c:noMultiLvlLbl val="0"/>
      </c:catAx>
      <c:valAx>
        <c:axId val="727323504"/>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crossAx val="72731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 01'!$AH$10</c:f>
              <c:strCache>
                <c:ptCount val="1"/>
                <c:pt idx="0">
                  <c:v>Over-Utilized</c:v>
                </c:pt>
              </c:strCache>
            </c:strRef>
          </c:tx>
          <c:spPr>
            <a:ln>
              <a:noFill/>
            </a:ln>
          </c:spPr>
          <c:dPt>
            <c:idx val="0"/>
            <c:bubble3D val="0"/>
            <c:spPr>
              <a:solidFill>
                <a:srgbClr val="A8FFFA"/>
              </a:solidFill>
              <a:ln w="19050">
                <a:noFill/>
              </a:ln>
              <a:effectLst/>
            </c:spPr>
            <c:extLst>
              <c:ext xmlns:c16="http://schemas.microsoft.com/office/drawing/2014/chart" uri="{C3380CC4-5D6E-409C-BE32-E72D297353CC}">
                <c16:uniqueId val="{00000001-1A80-4B57-8EFF-BF3ECB3D5019}"/>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1A80-4B57-8EFF-BF3ECB3D5019}"/>
              </c:ext>
            </c:extLst>
          </c:dPt>
          <c:val>
            <c:numRef>
              <c:f>'Analysis 01'!$AI$10:$AJ$10</c:f>
              <c:numCache>
                <c:formatCode>0%</c:formatCode>
                <c:ptCount val="2"/>
                <c:pt idx="0">
                  <c:v>0.17857142857142858</c:v>
                </c:pt>
                <c:pt idx="1">
                  <c:v>0.8214285714285714</c:v>
                </c:pt>
              </c:numCache>
            </c:numRef>
          </c:val>
          <c:extLst>
            <c:ext xmlns:c16="http://schemas.microsoft.com/office/drawing/2014/chart" uri="{C3380CC4-5D6E-409C-BE32-E72D297353CC}">
              <c16:uniqueId val="{00000004-1A80-4B57-8EFF-BF3ECB3D50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 01'!$AH$11</c:f>
              <c:strCache>
                <c:ptCount val="1"/>
                <c:pt idx="0">
                  <c:v>Under-Utilized</c:v>
                </c:pt>
              </c:strCache>
            </c:strRef>
          </c:tx>
          <c:dPt>
            <c:idx val="0"/>
            <c:bubble3D val="0"/>
            <c:spPr>
              <a:solidFill>
                <a:srgbClr val="00B0F0"/>
              </a:solidFill>
              <a:ln w="19050">
                <a:noFill/>
              </a:ln>
              <a:effectLst/>
            </c:spPr>
            <c:extLst>
              <c:ext xmlns:c16="http://schemas.microsoft.com/office/drawing/2014/chart" uri="{C3380CC4-5D6E-409C-BE32-E72D297353CC}">
                <c16:uniqueId val="{00000001-1A80-4B57-8EFF-BF3ECB3D5019}"/>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1A80-4B57-8EFF-BF3ECB3D5019}"/>
              </c:ext>
            </c:extLst>
          </c:dPt>
          <c:val>
            <c:numRef>
              <c:f>'Analysis 01'!$AI$11:$AJ$11</c:f>
              <c:numCache>
                <c:formatCode>0%</c:formatCode>
                <c:ptCount val="2"/>
                <c:pt idx="0">
                  <c:v>0.14285714285714285</c:v>
                </c:pt>
                <c:pt idx="1">
                  <c:v>0.85714285714285721</c:v>
                </c:pt>
              </c:numCache>
            </c:numRef>
          </c:val>
          <c:extLst>
            <c:ext xmlns:c16="http://schemas.microsoft.com/office/drawing/2014/chart" uri="{C3380CC4-5D6E-409C-BE32-E72D297353CC}">
              <c16:uniqueId val="{00000004-1A80-4B57-8EFF-BF3ECB3D50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 01'!$AH$12</c:f>
              <c:strCache>
                <c:ptCount val="1"/>
                <c:pt idx="0">
                  <c:v>Well-Utilized</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1-1A80-4B57-8EFF-BF3ECB3D5019}"/>
              </c:ext>
            </c:extLst>
          </c:dPt>
          <c:dPt>
            <c:idx val="1"/>
            <c:bubble3D val="0"/>
            <c:spPr>
              <a:solidFill>
                <a:schemeClr val="bg1">
                  <a:lumMod val="50000"/>
                </a:schemeClr>
              </a:solidFill>
              <a:ln w="19050">
                <a:noFill/>
              </a:ln>
              <a:effectLst/>
            </c:spPr>
            <c:extLst>
              <c:ext xmlns:c16="http://schemas.microsoft.com/office/drawing/2014/chart" uri="{C3380CC4-5D6E-409C-BE32-E72D297353CC}">
                <c16:uniqueId val="{00000003-1A80-4B57-8EFF-BF3ECB3D5019}"/>
              </c:ext>
            </c:extLst>
          </c:dPt>
          <c:val>
            <c:numRef>
              <c:f>'Analysis 01'!$AI$12:$AJ$12</c:f>
              <c:numCache>
                <c:formatCode>0%</c:formatCode>
                <c:ptCount val="2"/>
                <c:pt idx="0">
                  <c:v>0.6785714285714286</c:v>
                </c:pt>
                <c:pt idx="1">
                  <c:v>0.3214285714285714</c:v>
                </c:pt>
              </c:numCache>
            </c:numRef>
          </c:val>
          <c:extLst>
            <c:ext xmlns:c16="http://schemas.microsoft.com/office/drawing/2014/chart" uri="{C3380CC4-5D6E-409C-BE32-E72D297353CC}">
              <c16:uniqueId val="{00000004-1A80-4B57-8EFF-BF3ECB3D50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6.jpg"/><Relationship Id="rId3" Type="http://schemas.openxmlformats.org/officeDocument/2006/relationships/chart" Target="../charts/chart1.xml"/><Relationship Id="rId7" Type="http://schemas.openxmlformats.org/officeDocument/2006/relationships/image" Target="../media/image5.gif"/><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image" Target="../media/image4.gif"/><Relationship Id="rId15" Type="http://schemas.openxmlformats.org/officeDocument/2006/relationships/image" Target="../media/image8.png"/><Relationship Id="rId10" Type="http://schemas.openxmlformats.org/officeDocument/2006/relationships/chart" Target="../charts/chart5.xml"/><Relationship Id="rId4" Type="http://schemas.openxmlformats.org/officeDocument/2006/relationships/image" Target="../media/image3.gif"/><Relationship Id="rId9" Type="http://schemas.openxmlformats.org/officeDocument/2006/relationships/chart" Target="../charts/chart4.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0</xdr:rowOff>
    </xdr:from>
    <xdr:to>
      <xdr:col>15</xdr:col>
      <xdr:colOff>586740</xdr:colOff>
      <xdr:row>39</xdr:row>
      <xdr:rowOff>106680</xdr:rowOff>
    </xdr:to>
    <xdr:sp macro="" textlink="">
      <xdr:nvSpPr>
        <xdr:cNvPr id="48" name="Arrow: Pentagon 47">
          <a:extLst>
            <a:ext uri="{FF2B5EF4-FFF2-40B4-BE49-F238E27FC236}">
              <a16:creationId xmlns:a16="http://schemas.microsoft.com/office/drawing/2014/main" id="{519CC477-7564-B51F-54CA-4D4F2A317906}"/>
            </a:ext>
          </a:extLst>
        </xdr:cNvPr>
        <xdr:cNvSpPr/>
      </xdr:nvSpPr>
      <xdr:spPr>
        <a:xfrm flipH="1">
          <a:off x="2057400" y="0"/>
          <a:ext cx="7673340" cy="7239000"/>
        </a:xfrm>
        <a:prstGeom prst="homePlate">
          <a:avLst>
            <a:gd name="adj" fmla="val 32482"/>
          </a:avLst>
        </a:prstGeom>
        <a:gradFill flip="none" rotWithShape="1">
          <a:gsLst>
            <a:gs pos="0">
              <a:schemeClr val="tx1"/>
            </a:gs>
            <a:gs pos="34000">
              <a:srgbClr val="2A2A2A"/>
            </a:gs>
            <a:gs pos="50000">
              <a:srgbClr val="595959"/>
            </a:gs>
            <a:gs pos="88000">
              <a:srgbClr val="0D0D0D"/>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0</xdr:row>
      <xdr:rowOff>0</xdr:rowOff>
    </xdr:from>
    <xdr:to>
      <xdr:col>17</xdr:col>
      <xdr:colOff>83820</xdr:colOff>
      <xdr:row>39</xdr:row>
      <xdr:rowOff>106680</xdr:rowOff>
    </xdr:to>
    <xdr:sp macro="" textlink="">
      <xdr:nvSpPr>
        <xdr:cNvPr id="14" name="Arrow: Pentagon 13">
          <a:extLst>
            <a:ext uri="{FF2B5EF4-FFF2-40B4-BE49-F238E27FC236}">
              <a16:creationId xmlns:a16="http://schemas.microsoft.com/office/drawing/2014/main" id="{0D6A1348-EE6B-5DDC-E315-5540F419D191}"/>
            </a:ext>
          </a:extLst>
        </xdr:cNvPr>
        <xdr:cNvSpPr/>
      </xdr:nvSpPr>
      <xdr:spPr>
        <a:xfrm flipH="1">
          <a:off x="2773680" y="0"/>
          <a:ext cx="7673340" cy="7239000"/>
        </a:xfrm>
        <a:prstGeom prst="homePlate">
          <a:avLst>
            <a:gd name="adj" fmla="val 32482"/>
          </a:avLst>
        </a:prstGeom>
        <a:gradFill flip="none" rotWithShape="1">
          <a:gsLst>
            <a:gs pos="0">
              <a:schemeClr val="tx1"/>
            </a:gs>
            <a:gs pos="34000">
              <a:srgbClr val="2A2A2A"/>
            </a:gs>
            <a:gs pos="50000">
              <a:srgbClr val="595959"/>
            </a:gs>
            <a:gs pos="88000">
              <a:srgbClr val="0D0D0D"/>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411480</xdr:colOff>
      <xdr:row>0</xdr:row>
      <xdr:rowOff>15240</xdr:rowOff>
    </xdr:from>
    <xdr:to>
      <xdr:col>18</xdr:col>
      <xdr:colOff>160020</xdr:colOff>
      <xdr:row>39</xdr:row>
      <xdr:rowOff>121920</xdr:rowOff>
    </xdr:to>
    <xdr:sp macro="" textlink="">
      <xdr:nvSpPr>
        <xdr:cNvPr id="13" name="Arrow: Pentagon 12">
          <a:extLst>
            <a:ext uri="{FF2B5EF4-FFF2-40B4-BE49-F238E27FC236}">
              <a16:creationId xmlns:a16="http://schemas.microsoft.com/office/drawing/2014/main" id="{AB6C3FA8-1BE5-1396-AA85-DA40BC89251D}"/>
            </a:ext>
          </a:extLst>
        </xdr:cNvPr>
        <xdr:cNvSpPr/>
      </xdr:nvSpPr>
      <xdr:spPr>
        <a:xfrm flipH="1">
          <a:off x="3459480" y="15240"/>
          <a:ext cx="7673340" cy="7239000"/>
        </a:xfrm>
        <a:prstGeom prst="homePlate">
          <a:avLst>
            <a:gd name="adj" fmla="val 32482"/>
          </a:avLst>
        </a:prstGeom>
        <a:gradFill flip="none" rotWithShape="1">
          <a:gsLst>
            <a:gs pos="0">
              <a:schemeClr val="tx1"/>
            </a:gs>
            <a:gs pos="54000">
              <a:srgbClr val="2A2A2A"/>
            </a:gs>
            <a:gs pos="50000">
              <a:srgbClr val="595959"/>
            </a:gs>
            <a:gs pos="87000">
              <a:srgbClr val="0D0D0D"/>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182880</xdr:colOff>
      <xdr:row>0</xdr:row>
      <xdr:rowOff>30480</xdr:rowOff>
    </xdr:from>
    <xdr:to>
      <xdr:col>19</xdr:col>
      <xdr:colOff>541020</xdr:colOff>
      <xdr:row>39</xdr:row>
      <xdr:rowOff>137160</xdr:rowOff>
    </xdr:to>
    <xdr:sp macro="" textlink="">
      <xdr:nvSpPr>
        <xdr:cNvPr id="12" name="Arrow: Pentagon 11">
          <a:extLst>
            <a:ext uri="{FF2B5EF4-FFF2-40B4-BE49-F238E27FC236}">
              <a16:creationId xmlns:a16="http://schemas.microsoft.com/office/drawing/2014/main" id="{89FA1FF4-E25E-C7CC-3FE3-ED80FBDFD10A}"/>
            </a:ext>
          </a:extLst>
        </xdr:cNvPr>
        <xdr:cNvSpPr/>
      </xdr:nvSpPr>
      <xdr:spPr>
        <a:xfrm flipH="1">
          <a:off x="4450080" y="30480"/>
          <a:ext cx="7673340" cy="7239000"/>
        </a:xfrm>
        <a:prstGeom prst="homePlate">
          <a:avLst>
            <a:gd name="adj" fmla="val 32482"/>
          </a:avLst>
        </a:prstGeom>
        <a:gradFill flip="none" rotWithShape="1">
          <a:gsLst>
            <a:gs pos="0">
              <a:schemeClr val="tx1"/>
            </a:gs>
            <a:gs pos="34000">
              <a:srgbClr val="2A2A2A"/>
            </a:gs>
            <a:gs pos="64000">
              <a:srgbClr val="595959"/>
            </a:gs>
            <a:gs pos="88000">
              <a:srgbClr val="0D0D0D"/>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91440</xdr:colOff>
      <xdr:row>0</xdr:row>
      <xdr:rowOff>22860</xdr:rowOff>
    </xdr:from>
    <xdr:to>
      <xdr:col>21</xdr:col>
      <xdr:colOff>449580</xdr:colOff>
      <xdr:row>39</xdr:row>
      <xdr:rowOff>129540</xdr:rowOff>
    </xdr:to>
    <xdr:sp macro="" textlink="">
      <xdr:nvSpPr>
        <xdr:cNvPr id="11" name="Arrow: Pentagon 10">
          <a:extLst>
            <a:ext uri="{FF2B5EF4-FFF2-40B4-BE49-F238E27FC236}">
              <a16:creationId xmlns:a16="http://schemas.microsoft.com/office/drawing/2014/main" id="{2A55A2D7-BCBB-5977-3532-BE55C4CD1ACF}"/>
            </a:ext>
          </a:extLst>
        </xdr:cNvPr>
        <xdr:cNvSpPr/>
      </xdr:nvSpPr>
      <xdr:spPr>
        <a:xfrm flipH="1">
          <a:off x="5577840" y="22860"/>
          <a:ext cx="7673340" cy="7239000"/>
        </a:xfrm>
        <a:prstGeom prst="homePlate">
          <a:avLst>
            <a:gd name="adj" fmla="val 32482"/>
          </a:avLst>
        </a:prstGeom>
        <a:gradFill flip="none" rotWithShape="1">
          <a:gsLst>
            <a:gs pos="0">
              <a:schemeClr val="tx1"/>
            </a:gs>
            <a:gs pos="45000">
              <a:srgbClr val="2A2A2A"/>
            </a:gs>
            <a:gs pos="46000">
              <a:srgbClr val="595959"/>
            </a:gs>
            <a:gs pos="86000">
              <a:srgbClr val="0D0D0D"/>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38100</xdr:colOff>
      <xdr:row>0</xdr:row>
      <xdr:rowOff>0</xdr:rowOff>
    </xdr:from>
    <xdr:to>
      <xdr:col>23</xdr:col>
      <xdr:colOff>396240</xdr:colOff>
      <xdr:row>39</xdr:row>
      <xdr:rowOff>106680</xdr:rowOff>
    </xdr:to>
    <xdr:sp macro="" textlink="">
      <xdr:nvSpPr>
        <xdr:cNvPr id="10" name="Arrow: Pentagon 9">
          <a:extLst>
            <a:ext uri="{FF2B5EF4-FFF2-40B4-BE49-F238E27FC236}">
              <a16:creationId xmlns:a16="http://schemas.microsoft.com/office/drawing/2014/main" id="{C869540A-556D-1CCD-E183-FE91F5668AC1}"/>
            </a:ext>
          </a:extLst>
        </xdr:cNvPr>
        <xdr:cNvSpPr/>
      </xdr:nvSpPr>
      <xdr:spPr>
        <a:xfrm flipH="1">
          <a:off x="6743700" y="0"/>
          <a:ext cx="7673340" cy="7239000"/>
        </a:xfrm>
        <a:prstGeom prst="homePlate">
          <a:avLst>
            <a:gd name="adj" fmla="val 32482"/>
          </a:avLst>
        </a:prstGeom>
        <a:gradFill flip="none" rotWithShape="1">
          <a:gsLst>
            <a:gs pos="0">
              <a:schemeClr val="tx1">
                <a:lumMod val="85000"/>
                <a:lumOff val="15000"/>
              </a:schemeClr>
            </a:gs>
            <a:gs pos="45000">
              <a:srgbClr val="2A2A2A"/>
            </a:gs>
            <a:gs pos="58000">
              <a:srgbClr val="595959"/>
            </a:gs>
            <a:gs pos="88000">
              <a:srgbClr val="0D0D0D"/>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3</xdr:row>
      <xdr:rowOff>76199</xdr:rowOff>
    </xdr:from>
    <xdr:to>
      <xdr:col>16</xdr:col>
      <xdr:colOff>175260</xdr:colOff>
      <xdr:row>9</xdr:row>
      <xdr:rowOff>145222</xdr:rowOff>
    </xdr:to>
    <xdr:sp macro="" textlink="">
      <xdr:nvSpPr>
        <xdr:cNvPr id="15" name="Rectangle: Rounded Corners 14">
          <a:extLst>
            <a:ext uri="{FF2B5EF4-FFF2-40B4-BE49-F238E27FC236}">
              <a16:creationId xmlns:a16="http://schemas.microsoft.com/office/drawing/2014/main" id="{57142B20-DEB4-7821-E16D-7ECDE4D6CAFE}"/>
            </a:ext>
          </a:extLst>
        </xdr:cNvPr>
        <xdr:cNvSpPr/>
      </xdr:nvSpPr>
      <xdr:spPr>
        <a:xfrm>
          <a:off x="1181100" y="624839"/>
          <a:ext cx="8747760" cy="1166303"/>
        </a:xfrm>
        <a:prstGeom prst="round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xdr:row>
      <xdr:rowOff>0</xdr:rowOff>
    </xdr:from>
    <xdr:to>
      <xdr:col>1</xdr:col>
      <xdr:colOff>365760</xdr:colOff>
      <xdr:row>37</xdr:row>
      <xdr:rowOff>106680</xdr:rowOff>
    </xdr:to>
    <xdr:grpSp>
      <xdr:nvGrpSpPr>
        <xdr:cNvPr id="19" name="Group 18">
          <a:extLst>
            <a:ext uri="{FF2B5EF4-FFF2-40B4-BE49-F238E27FC236}">
              <a16:creationId xmlns:a16="http://schemas.microsoft.com/office/drawing/2014/main" id="{CF34DCA8-BF01-6710-ACF2-8C703CB161FB}"/>
            </a:ext>
          </a:extLst>
        </xdr:cNvPr>
        <xdr:cNvGrpSpPr/>
      </xdr:nvGrpSpPr>
      <xdr:grpSpPr>
        <a:xfrm>
          <a:off x="0" y="182880"/>
          <a:ext cx="975360" cy="6690360"/>
          <a:chOff x="304800" y="335280"/>
          <a:chExt cx="670560" cy="6537960"/>
        </a:xfrm>
      </xdr:grpSpPr>
      <xdr:sp macro="" textlink="">
        <xdr:nvSpPr>
          <xdr:cNvPr id="17" name="Rectangle: Rounded Corners 16">
            <a:extLst>
              <a:ext uri="{FF2B5EF4-FFF2-40B4-BE49-F238E27FC236}">
                <a16:creationId xmlns:a16="http://schemas.microsoft.com/office/drawing/2014/main" id="{24E03878-F60D-A281-B076-954CA0E30D1B}"/>
              </a:ext>
            </a:extLst>
          </xdr:cNvPr>
          <xdr:cNvSpPr/>
        </xdr:nvSpPr>
        <xdr:spPr>
          <a:xfrm>
            <a:off x="358140" y="335280"/>
            <a:ext cx="617220" cy="6537960"/>
          </a:xfrm>
          <a:prstGeom prst="round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929560E0-BBFC-0075-0616-C8BE68A11B2E}"/>
              </a:ext>
            </a:extLst>
          </xdr:cNvPr>
          <xdr:cNvSpPr/>
        </xdr:nvSpPr>
        <xdr:spPr>
          <a:xfrm>
            <a:off x="304800" y="335280"/>
            <a:ext cx="617220" cy="653796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594360</xdr:colOff>
      <xdr:row>3</xdr:row>
      <xdr:rowOff>68580</xdr:rowOff>
    </xdr:from>
    <xdr:to>
      <xdr:col>4</xdr:col>
      <xdr:colOff>601980</xdr:colOff>
      <xdr:row>5</xdr:row>
      <xdr:rowOff>152400</xdr:rowOff>
    </xdr:to>
    <xdr:sp macro="" textlink="">
      <xdr:nvSpPr>
        <xdr:cNvPr id="20" name="TextBox 19">
          <a:extLst>
            <a:ext uri="{FF2B5EF4-FFF2-40B4-BE49-F238E27FC236}">
              <a16:creationId xmlns:a16="http://schemas.microsoft.com/office/drawing/2014/main" id="{5E3B15A0-2587-99E7-9CBC-AE0F2E8AF95B}"/>
            </a:ext>
          </a:extLst>
        </xdr:cNvPr>
        <xdr:cNvSpPr txBox="1"/>
      </xdr:nvSpPr>
      <xdr:spPr>
        <a:xfrm>
          <a:off x="1203960" y="61722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4"/>
              </a:solidFill>
              <a:latin typeface="Arial" panose="020B0604020202020204" pitchFamily="34" charset="0"/>
              <a:cs typeface="Arial" panose="020B0604020202020204" pitchFamily="34" charset="0"/>
            </a:rPr>
            <a:t>Total Passengers</a:t>
          </a:r>
        </a:p>
      </xdr:txBody>
    </xdr:sp>
    <xdr:clientData/>
  </xdr:twoCellAnchor>
  <xdr:twoCellAnchor>
    <xdr:from>
      <xdr:col>5</xdr:col>
      <xdr:colOff>317500</xdr:colOff>
      <xdr:row>3</xdr:row>
      <xdr:rowOff>68580</xdr:rowOff>
    </xdr:from>
    <xdr:to>
      <xdr:col>8</xdr:col>
      <xdr:colOff>325120</xdr:colOff>
      <xdr:row>5</xdr:row>
      <xdr:rowOff>152400</xdr:rowOff>
    </xdr:to>
    <xdr:sp macro="" textlink="">
      <xdr:nvSpPr>
        <xdr:cNvPr id="21" name="TextBox 20">
          <a:extLst>
            <a:ext uri="{FF2B5EF4-FFF2-40B4-BE49-F238E27FC236}">
              <a16:creationId xmlns:a16="http://schemas.microsoft.com/office/drawing/2014/main" id="{07443F96-DBAD-46E0-FB2D-9171EDA9C2F0}"/>
            </a:ext>
          </a:extLst>
        </xdr:cNvPr>
        <xdr:cNvSpPr txBox="1"/>
      </xdr:nvSpPr>
      <xdr:spPr>
        <a:xfrm>
          <a:off x="3365500" y="61722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4"/>
              </a:solidFill>
              <a:latin typeface="Arial" panose="020B0604020202020204" pitchFamily="34" charset="0"/>
              <a:cs typeface="Arial" panose="020B0604020202020204" pitchFamily="34" charset="0"/>
            </a:rPr>
            <a:t>Avg.</a:t>
          </a:r>
          <a:r>
            <a:rPr lang="en-IN" sz="1200" b="1" baseline="0">
              <a:solidFill>
                <a:schemeClr val="accent4"/>
              </a:solidFill>
              <a:latin typeface="Arial" panose="020B0604020202020204" pitchFamily="34" charset="0"/>
              <a:cs typeface="Arial" panose="020B0604020202020204" pitchFamily="34" charset="0"/>
            </a:rPr>
            <a:t> Riders per Trip</a:t>
          </a:r>
          <a:endParaRPr lang="en-IN" sz="12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9</xdr:col>
      <xdr:colOff>40640</xdr:colOff>
      <xdr:row>3</xdr:row>
      <xdr:rowOff>68580</xdr:rowOff>
    </xdr:from>
    <xdr:to>
      <xdr:col>12</xdr:col>
      <xdr:colOff>48260</xdr:colOff>
      <xdr:row>5</xdr:row>
      <xdr:rowOff>152400</xdr:rowOff>
    </xdr:to>
    <xdr:sp macro="" textlink="">
      <xdr:nvSpPr>
        <xdr:cNvPr id="22" name="TextBox 21">
          <a:extLst>
            <a:ext uri="{FF2B5EF4-FFF2-40B4-BE49-F238E27FC236}">
              <a16:creationId xmlns:a16="http://schemas.microsoft.com/office/drawing/2014/main" id="{61902240-0ECA-F0EB-F12A-EBB05F5C00DE}"/>
            </a:ext>
          </a:extLst>
        </xdr:cNvPr>
        <xdr:cNvSpPr txBox="1"/>
      </xdr:nvSpPr>
      <xdr:spPr>
        <a:xfrm>
          <a:off x="5527040" y="61722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4"/>
              </a:solidFill>
              <a:latin typeface="Arial" panose="020B0604020202020204" pitchFamily="34" charset="0"/>
              <a:cs typeface="Arial" panose="020B0604020202020204" pitchFamily="34" charset="0"/>
            </a:rPr>
            <a:t>Busiest</a:t>
          </a:r>
          <a:r>
            <a:rPr lang="en-IN" sz="1200" b="1" baseline="0">
              <a:solidFill>
                <a:schemeClr val="accent4"/>
              </a:solidFill>
              <a:latin typeface="Arial" panose="020B0604020202020204" pitchFamily="34" charset="0"/>
              <a:cs typeface="Arial" panose="020B0604020202020204" pitchFamily="34" charset="0"/>
            </a:rPr>
            <a:t> Route</a:t>
          </a:r>
          <a:endParaRPr lang="en-IN" sz="12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12</xdr:col>
      <xdr:colOff>373380</xdr:colOff>
      <xdr:row>3</xdr:row>
      <xdr:rowOff>68580</xdr:rowOff>
    </xdr:from>
    <xdr:to>
      <xdr:col>15</xdr:col>
      <xdr:colOff>381000</xdr:colOff>
      <xdr:row>5</xdr:row>
      <xdr:rowOff>152400</xdr:rowOff>
    </xdr:to>
    <xdr:sp macro="" textlink="">
      <xdr:nvSpPr>
        <xdr:cNvPr id="23" name="TextBox 22">
          <a:extLst>
            <a:ext uri="{FF2B5EF4-FFF2-40B4-BE49-F238E27FC236}">
              <a16:creationId xmlns:a16="http://schemas.microsoft.com/office/drawing/2014/main" id="{656BBEE5-9AFB-7175-42FF-8AB9256D00AF}"/>
            </a:ext>
          </a:extLst>
        </xdr:cNvPr>
        <xdr:cNvSpPr txBox="1"/>
      </xdr:nvSpPr>
      <xdr:spPr>
        <a:xfrm>
          <a:off x="7688580" y="61722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4"/>
              </a:solidFill>
              <a:latin typeface="Arial" panose="020B0604020202020204" pitchFamily="34" charset="0"/>
              <a:cs typeface="Arial" panose="020B0604020202020204" pitchFamily="34" charset="0"/>
            </a:rPr>
            <a:t>Least</a:t>
          </a:r>
          <a:r>
            <a:rPr lang="en-IN" sz="1200" b="1" baseline="0">
              <a:solidFill>
                <a:schemeClr val="accent4"/>
              </a:solidFill>
              <a:latin typeface="Arial" panose="020B0604020202020204" pitchFamily="34" charset="0"/>
              <a:cs typeface="Arial" panose="020B0604020202020204" pitchFamily="34" charset="0"/>
            </a:rPr>
            <a:t> Busy Route</a:t>
          </a:r>
          <a:endParaRPr lang="en-IN" sz="12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2</xdr:col>
      <xdr:colOff>15240</xdr:colOff>
      <xdr:row>6</xdr:row>
      <xdr:rowOff>99060</xdr:rowOff>
    </xdr:from>
    <xdr:to>
      <xdr:col>5</xdr:col>
      <xdr:colOff>22860</xdr:colOff>
      <xdr:row>9</xdr:row>
      <xdr:rowOff>0</xdr:rowOff>
    </xdr:to>
    <xdr:sp macro="" textlink="'Analysis 01'!A3">
      <xdr:nvSpPr>
        <xdr:cNvPr id="34" name="TextBox 33">
          <a:extLst>
            <a:ext uri="{FF2B5EF4-FFF2-40B4-BE49-F238E27FC236}">
              <a16:creationId xmlns:a16="http://schemas.microsoft.com/office/drawing/2014/main" id="{100E7D3A-3701-0D1E-92FC-E437F0946FC4}"/>
            </a:ext>
          </a:extLst>
        </xdr:cNvPr>
        <xdr:cNvSpPr txBox="1"/>
      </xdr:nvSpPr>
      <xdr:spPr>
        <a:xfrm>
          <a:off x="1234440" y="119634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6ED665-5737-4B13-8AEE-BBB193B8808A}" type="TxLink">
            <a:rPr lang="en-US" sz="1600" b="1">
              <a:solidFill>
                <a:schemeClr val="accent4"/>
              </a:solidFill>
              <a:latin typeface="Arial" panose="020B0604020202020204" pitchFamily="34" charset="0"/>
              <a:ea typeface="+mn-ea"/>
              <a:cs typeface="Arial" panose="020B0604020202020204" pitchFamily="34" charset="0"/>
            </a:rPr>
            <a:pPr marL="0" indent="0" algn="ctr"/>
            <a:t>933</a:t>
          </a:fld>
          <a:endParaRPr lang="en-IN" sz="16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5</xdr:col>
      <xdr:colOff>347980</xdr:colOff>
      <xdr:row>6</xdr:row>
      <xdr:rowOff>99060</xdr:rowOff>
    </xdr:from>
    <xdr:to>
      <xdr:col>8</xdr:col>
      <xdr:colOff>355600</xdr:colOff>
      <xdr:row>9</xdr:row>
      <xdr:rowOff>0</xdr:rowOff>
    </xdr:to>
    <xdr:sp macro="" textlink="'Analysis 01'!B3">
      <xdr:nvSpPr>
        <xdr:cNvPr id="35" name="TextBox 34">
          <a:extLst>
            <a:ext uri="{FF2B5EF4-FFF2-40B4-BE49-F238E27FC236}">
              <a16:creationId xmlns:a16="http://schemas.microsoft.com/office/drawing/2014/main" id="{E23CDFC4-023C-1A69-5955-CEC95F10DEC4}"/>
            </a:ext>
          </a:extLst>
        </xdr:cNvPr>
        <xdr:cNvSpPr txBox="1"/>
      </xdr:nvSpPr>
      <xdr:spPr>
        <a:xfrm>
          <a:off x="3395980" y="119634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AEC479-47A3-4B25-8F5E-18431BF4ECD7}" type="TxLink">
            <a:rPr lang="en-US" sz="1600" b="1">
              <a:solidFill>
                <a:schemeClr val="accent4"/>
              </a:solidFill>
              <a:latin typeface="Arial" panose="020B0604020202020204" pitchFamily="34" charset="0"/>
              <a:ea typeface="+mn-ea"/>
              <a:cs typeface="Arial" panose="020B0604020202020204" pitchFamily="34" charset="0"/>
            </a:rPr>
            <a:pPr marL="0" indent="0" algn="ctr"/>
            <a:t>33</a:t>
          </a:fld>
          <a:endParaRPr lang="en-IN" sz="16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9</xdr:col>
      <xdr:colOff>71120</xdr:colOff>
      <xdr:row>6</xdr:row>
      <xdr:rowOff>99060</xdr:rowOff>
    </xdr:from>
    <xdr:to>
      <xdr:col>12</xdr:col>
      <xdr:colOff>78740</xdr:colOff>
      <xdr:row>9</xdr:row>
      <xdr:rowOff>0</xdr:rowOff>
    </xdr:to>
    <xdr:sp macro="" textlink="'Analysis 01'!A7">
      <xdr:nvSpPr>
        <xdr:cNvPr id="36" name="TextBox 35">
          <a:extLst>
            <a:ext uri="{FF2B5EF4-FFF2-40B4-BE49-F238E27FC236}">
              <a16:creationId xmlns:a16="http://schemas.microsoft.com/office/drawing/2014/main" id="{7E0C8273-821F-58D6-26EC-7E8264A321A1}"/>
            </a:ext>
          </a:extLst>
        </xdr:cNvPr>
        <xdr:cNvSpPr txBox="1"/>
      </xdr:nvSpPr>
      <xdr:spPr>
        <a:xfrm>
          <a:off x="5557520" y="119634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CE21C3-11CA-4D57-B4EB-4447C7BF8950}" type="TxLink">
            <a:rPr lang="en-US" sz="1600" b="1">
              <a:solidFill>
                <a:schemeClr val="accent4"/>
              </a:solidFill>
              <a:latin typeface="Arial" panose="020B0604020202020204" pitchFamily="34" charset="0"/>
              <a:ea typeface="+mn-ea"/>
              <a:cs typeface="Arial" panose="020B0604020202020204" pitchFamily="34" charset="0"/>
            </a:rPr>
            <a:pPr marL="0" indent="0" algn="ctr"/>
            <a:t>East-West Express</a:t>
          </a:fld>
          <a:endParaRPr lang="en-IN" sz="16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12</xdr:col>
      <xdr:colOff>403860</xdr:colOff>
      <xdr:row>6</xdr:row>
      <xdr:rowOff>99060</xdr:rowOff>
    </xdr:from>
    <xdr:to>
      <xdr:col>15</xdr:col>
      <xdr:colOff>411480</xdr:colOff>
      <xdr:row>9</xdr:row>
      <xdr:rowOff>0</xdr:rowOff>
    </xdr:to>
    <xdr:sp macro="" textlink="'Analysis 01'!A11">
      <xdr:nvSpPr>
        <xdr:cNvPr id="37" name="TextBox 36">
          <a:extLst>
            <a:ext uri="{FF2B5EF4-FFF2-40B4-BE49-F238E27FC236}">
              <a16:creationId xmlns:a16="http://schemas.microsoft.com/office/drawing/2014/main" id="{C336B429-3DDB-C039-55A3-8835BB87BA7E}"/>
            </a:ext>
          </a:extLst>
        </xdr:cNvPr>
        <xdr:cNvSpPr txBox="1"/>
      </xdr:nvSpPr>
      <xdr:spPr>
        <a:xfrm>
          <a:off x="7719060" y="119634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F222E2-EA26-4D71-9EA7-9B06F298E083}" type="TxLink">
            <a:rPr lang="en-US" sz="1600" b="1">
              <a:solidFill>
                <a:schemeClr val="accent4"/>
              </a:solidFill>
              <a:latin typeface="Arial" panose="020B0604020202020204" pitchFamily="34" charset="0"/>
              <a:ea typeface="+mn-ea"/>
              <a:cs typeface="Arial" panose="020B0604020202020204" pitchFamily="34" charset="0"/>
            </a:rPr>
            <a:pPr marL="0" indent="0" algn="ctr"/>
            <a:t>North Circular</a:t>
          </a:fld>
          <a:endParaRPr lang="en-IN" sz="16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2</xdr:col>
      <xdr:colOff>190500</xdr:colOff>
      <xdr:row>5</xdr:row>
      <xdr:rowOff>160020</xdr:rowOff>
    </xdr:from>
    <xdr:to>
      <xdr:col>15</xdr:col>
      <xdr:colOff>121920</xdr:colOff>
      <xdr:row>6</xdr:row>
      <xdr:rowOff>22859</xdr:rowOff>
    </xdr:to>
    <xdr:sp macro="" textlink="">
      <xdr:nvSpPr>
        <xdr:cNvPr id="38" name="Rectangle: Rounded Corners 37">
          <a:extLst>
            <a:ext uri="{FF2B5EF4-FFF2-40B4-BE49-F238E27FC236}">
              <a16:creationId xmlns:a16="http://schemas.microsoft.com/office/drawing/2014/main" id="{12E8F3AD-9AB5-EF6E-2F51-E382ACA3B68D}"/>
            </a:ext>
          </a:extLst>
        </xdr:cNvPr>
        <xdr:cNvSpPr/>
      </xdr:nvSpPr>
      <xdr:spPr>
        <a:xfrm>
          <a:off x="1409700" y="1074420"/>
          <a:ext cx="7856220" cy="45719"/>
        </a:xfrm>
        <a:prstGeom prst="roundRect">
          <a:avLst/>
        </a:prstGeom>
        <a:gradFill>
          <a:gsLst>
            <a:gs pos="0">
              <a:schemeClr val="tx1">
                <a:lumMod val="100000"/>
              </a:schemeClr>
            </a:gs>
            <a:gs pos="50000">
              <a:srgbClr val="595959"/>
            </a:gs>
            <a:gs pos="100000">
              <a:srgbClr val="0D0D0D"/>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152400</xdr:colOff>
      <xdr:row>5</xdr:row>
      <xdr:rowOff>114300</xdr:rowOff>
    </xdr:from>
    <xdr:to>
      <xdr:col>3</xdr:col>
      <xdr:colOff>289560</xdr:colOff>
      <xdr:row>6</xdr:row>
      <xdr:rowOff>60960</xdr:rowOff>
    </xdr:to>
    <xdr:sp macro="" textlink="">
      <xdr:nvSpPr>
        <xdr:cNvPr id="39" name="Oval 38">
          <a:extLst>
            <a:ext uri="{FF2B5EF4-FFF2-40B4-BE49-F238E27FC236}">
              <a16:creationId xmlns:a16="http://schemas.microsoft.com/office/drawing/2014/main" id="{E4B4E1A6-BDA6-20BC-6291-4FC846E0F11E}"/>
            </a:ext>
          </a:extLst>
        </xdr:cNvPr>
        <xdr:cNvSpPr/>
      </xdr:nvSpPr>
      <xdr:spPr>
        <a:xfrm>
          <a:off x="1981200" y="10287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586740</xdr:colOff>
      <xdr:row>5</xdr:row>
      <xdr:rowOff>114300</xdr:rowOff>
    </xdr:from>
    <xdr:to>
      <xdr:col>7</xdr:col>
      <xdr:colOff>114300</xdr:colOff>
      <xdr:row>6</xdr:row>
      <xdr:rowOff>60960</xdr:rowOff>
    </xdr:to>
    <xdr:sp macro="" textlink="">
      <xdr:nvSpPr>
        <xdr:cNvPr id="42" name="Oval 41">
          <a:extLst>
            <a:ext uri="{FF2B5EF4-FFF2-40B4-BE49-F238E27FC236}">
              <a16:creationId xmlns:a16="http://schemas.microsoft.com/office/drawing/2014/main" id="{2A280CA5-41E1-AEFA-6653-AD2F34B83386}"/>
            </a:ext>
          </a:extLst>
        </xdr:cNvPr>
        <xdr:cNvSpPr/>
      </xdr:nvSpPr>
      <xdr:spPr>
        <a:xfrm>
          <a:off x="4244340" y="10287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259080</xdr:colOff>
      <xdr:row>5</xdr:row>
      <xdr:rowOff>114300</xdr:rowOff>
    </xdr:from>
    <xdr:to>
      <xdr:col>10</xdr:col>
      <xdr:colOff>396240</xdr:colOff>
      <xdr:row>6</xdr:row>
      <xdr:rowOff>60960</xdr:rowOff>
    </xdr:to>
    <xdr:sp macro="" textlink="">
      <xdr:nvSpPr>
        <xdr:cNvPr id="43" name="Oval 42">
          <a:extLst>
            <a:ext uri="{FF2B5EF4-FFF2-40B4-BE49-F238E27FC236}">
              <a16:creationId xmlns:a16="http://schemas.microsoft.com/office/drawing/2014/main" id="{6F4DDA31-AA5E-E6CC-ECA9-9F628D5E0C1C}"/>
            </a:ext>
          </a:extLst>
        </xdr:cNvPr>
        <xdr:cNvSpPr/>
      </xdr:nvSpPr>
      <xdr:spPr>
        <a:xfrm>
          <a:off x="6355080" y="10287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563880</xdr:colOff>
      <xdr:row>5</xdr:row>
      <xdr:rowOff>114300</xdr:rowOff>
    </xdr:from>
    <xdr:to>
      <xdr:col>14</xdr:col>
      <xdr:colOff>91440</xdr:colOff>
      <xdr:row>6</xdr:row>
      <xdr:rowOff>60960</xdr:rowOff>
    </xdr:to>
    <xdr:sp macro="" textlink="">
      <xdr:nvSpPr>
        <xdr:cNvPr id="44" name="Oval 43">
          <a:extLst>
            <a:ext uri="{FF2B5EF4-FFF2-40B4-BE49-F238E27FC236}">
              <a16:creationId xmlns:a16="http://schemas.microsoft.com/office/drawing/2014/main" id="{2CAEB7B9-B503-9EC6-FDE0-6BD2872928DE}"/>
            </a:ext>
          </a:extLst>
        </xdr:cNvPr>
        <xdr:cNvSpPr/>
      </xdr:nvSpPr>
      <xdr:spPr>
        <a:xfrm>
          <a:off x="8488680" y="10287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528320</xdr:colOff>
      <xdr:row>0</xdr:row>
      <xdr:rowOff>22860</xdr:rowOff>
    </xdr:from>
    <xdr:to>
      <xdr:col>10</xdr:col>
      <xdr:colOff>0</xdr:colOff>
      <xdr:row>3</xdr:row>
      <xdr:rowOff>15240</xdr:rowOff>
    </xdr:to>
    <xdr:sp macro="" textlink="">
      <xdr:nvSpPr>
        <xdr:cNvPr id="45" name="TextBox 44">
          <a:extLst>
            <a:ext uri="{FF2B5EF4-FFF2-40B4-BE49-F238E27FC236}">
              <a16:creationId xmlns:a16="http://schemas.microsoft.com/office/drawing/2014/main" id="{D7FBDF07-BBD0-885A-2824-3A2BDE6AB43B}"/>
            </a:ext>
          </a:extLst>
        </xdr:cNvPr>
        <xdr:cNvSpPr txBox="1"/>
      </xdr:nvSpPr>
      <xdr:spPr>
        <a:xfrm>
          <a:off x="1137920" y="22860"/>
          <a:ext cx="495808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4"/>
              </a:solidFill>
              <a:latin typeface="Arial" panose="020B0604020202020204" pitchFamily="34" charset="0"/>
              <a:cs typeface="Arial" panose="020B0604020202020204" pitchFamily="34" charset="0"/>
            </a:rPr>
            <a:t>                </a:t>
          </a:r>
          <a:r>
            <a:rPr lang="en-IN" sz="2000" b="1">
              <a:solidFill>
                <a:schemeClr val="accent4"/>
              </a:solidFill>
              <a:latin typeface="Arial" panose="020B0604020202020204" pitchFamily="34" charset="0"/>
              <a:cs typeface="Arial" panose="020B0604020202020204" pitchFamily="34" charset="0"/>
            </a:rPr>
            <a:t>Transportation</a:t>
          </a:r>
          <a:r>
            <a:rPr lang="en-IN" sz="1600" b="1" baseline="0">
              <a:solidFill>
                <a:schemeClr val="accent4"/>
              </a:solidFill>
              <a:latin typeface="Arial" panose="020B0604020202020204" pitchFamily="34" charset="0"/>
              <a:cs typeface="Arial" panose="020B0604020202020204" pitchFamily="34" charset="0"/>
            </a:rPr>
            <a:t> </a:t>
          </a:r>
          <a:r>
            <a:rPr lang="en-IN" sz="2000" b="1" baseline="0">
              <a:solidFill>
                <a:schemeClr val="accent4"/>
              </a:solidFill>
              <a:latin typeface="Arial" panose="020B0604020202020204" pitchFamily="34" charset="0"/>
              <a:cs typeface="Arial" panose="020B0604020202020204" pitchFamily="34" charset="0"/>
            </a:rPr>
            <a:t>Dashboard</a:t>
          </a:r>
          <a:endParaRPr lang="en-IN" sz="1600" b="1">
            <a:solidFill>
              <a:schemeClr val="accent4"/>
            </a:solidFill>
            <a:latin typeface="Arial" panose="020B0604020202020204" pitchFamily="34" charset="0"/>
            <a:cs typeface="Arial" panose="020B0604020202020204" pitchFamily="34" charset="0"/>
          </a:endParaRPr>
        </a:p>
      </xdr:txBody>
    </xdr:sp>
    <xdr:clientData/>
  </xdr:twoCellAnchor>
  <xdr:twoCellAnchor editAs="oneCell">
    <xdr:from>
      <xdr:col>2</xdr:col>
      <xdr:colOff>68580</xdr:colOff>
      <xdr:row>0</xdr:row>
      <xdr:rowOff>0</xdr:rowOff>
    </xdr:from>
    <xdr:to>
      <xdr:col>3</xdr:col>
      <xdr:colOff>419100</xdr:colOff>
      <xdr:row>3</xdr:row>
      <xdr:rowOff>76200</xdr:rowOff>
    </xdr:to>
    <xdr:pic>
      <xdr:nvPicPr>
        <xdr:cNvPr id="47" name="Graphic 46" descr="Bus with solid fill">
          <a:extLst>
            <a:ext uri="{FF2B5EF4-FFF2-40B4-BE49-F238E27FC236}">
              <a16:creationId xmlns:a16="http://schemas.microsoft.com/office/drawing/2014/main" id="{65D15016-5BCB-78ED-E3F2-2F0D8D8D80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7780" y="0"/>
          <a:ext cx="960120" cy="624840"/>
        </a:xfrm>
        <a:prstGeom prst="rect">
          <a:avLst/>
        </a:prstGeom>
      </xdr:spPr>
    </xdr:pic>
    <xdr:clientData/>
  </xdr:twoCellAnchor>
  <xdr:twoCellAnchor>
    <xdr:from>
      <xdr:col>1</xdr:col>
      <xdr:colOff>571500</xdr:colOff>
      <xdr:row>11</xdr:row>
      <xdr:rowOff>129540</xdr:rowOff>
    </xdr:from>
    <xdr:to>
      <xdr:col>10</xdr:col>
      <xdr:colOff>289560</xdr:colOff>
      <xdr:row>27</xdr:row>
      <xdr:rowOff>152400</xdr:rowOff>
    </xdr:to>
    <xdr:grpSp>
      <xdr:nvGrpSpPr>
        <xdr:cNvPr id="51" name="Group 50">
          <a:extLst>
            <a:ext uri="{FF2B5EF4-FFF2-40B4-BE49-F238E27FC236}">
              <a16:creationId xmlns:a16="http://schemas.microsoft.com/office/drawing/2014/main" id="{A4F2A1CA-5556-267E-CD86-6D3773D44730}"/>
            </a:ext>
          </a:extLst>
        </xdr:cNvPr>
        <xdr:cNvGrpSpPr/>
      </xdr:nvGrpSpPr>
      <xdr:grpSpPr>
        <a:xfrm>
          <a:off x="1181100" y="2141220"/>
          <a:ext cx="5204460" cy="2948940"/>
          <a:chOff x="1181100" y="2141220"/>
          <a:chExt cx="5204460" cy="2948940"/>
        </a:xfrm>
      </xdr:grpSpPr>
      <xdr:sp macro="" textlink="">
        <xdr:nvSpPr>
          <xdr:cNvPr id="50" name="Rectangle: Rounded Corners 49">
            <a:extLst>
              <a:ext uri="{FF2B5EF4-FFF2-40B4-BE49-F238E27FC236}">
                <a16:creationId xmlns:a16="http://schemas.microsoft.com/office/drawing/2014/main" id="{B889FF82-2C96-5F26-3EAC-813FA750B86A}"/>
              </a:ext>
            </a:extLst>
          </xdr:cNvPr>
          <xdr:cNvSpPr/>
        </xdr:nvSpPr>
        <xdr:spPr>
          <a:xfrm>
            <a:off x="1219200" y="2141220"/>
            <a:ext cx="5166360" cy="2926080"/>
          </a:xfrm>
          <a:prstGeom prst="roundRect">
            <a:avLst>
              <a:gd name="adj" fmla="val 6111"/>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9" name="Rectangle: Rounded Corners 48">
            <a:extLst>
              <a:ext uri="{FF2B5EF4-FFF2-40B4-BE49-F238E27FC236}">
                <a16:creationId xmlns:a16="http://schemas.microsoft.com/office/drawing/2014/main" id="{6BEBABBC-0CEC-9E50-2A5A-8E8C312243A0}"/>
              </a:ext>
            </a:extLst>
          </xdr:cNvPr>
          <xdr:cNvSpPr/>
        </xdr:nvSpPr>
        <xdr:spPr>
          <a:xfrm>
            <a:off x="1181100" y="2164080"/>
            <a:ext cx="5166360" cy="2926080"/>
          </a:xfrm>
          <a:prstGeom prst="roundRect">
            <a:avLst>
              <a:gd name="adj" fmla="val 6111"/>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xdr:col>
      <xdr:colOff>144780</xdr:colOff>
      <xdr:row>12</xdr:row>
      <xdr:rowOff>7620</xdr:rowOff>
    </xdr:from>
    <xdr:to>
      <xdr:col>8</xdr:col>
      <xdr:colOff>434340</xdr:colOff>
      <xdr:row>14</xdr:row>
      <xdr:rowOff>91440</xdr:rowOff>
    </xdr:to>
    <xdr:sp macro="" textlink="">
      <xdr:nvSpPr>
        <xdr:cNvPr id="52" name="TextBox 51">
          <a:extLst>
            <a:ext uri="{FF2B5EF4-FFF2-40B4-BE49-F238E27FC236}">
              <a16:creationId xmlns:a16="http://schemas.microsoft.com/office/drawing/2014/main" id="{234E4638-5114-A85E-60E5-F4247B12281A}"/>
            </a:ext>
          </a:extLst>
        </xdr:cNvPr>
        <xdr:cNvSpPr txBox="1"/>
      </xdr:nvSpPr>
      <xdr:spPr>
        <a:xfrm>
          <a:off x="1363980" y="2202180"/>
          <a:ext cx="39471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4"/>
              </a:solidFill>
              <a:latin typeface="Arial" panose="020B0604020202020204" pitchFamily="34" charset="0"/>
              <a:cs typeface="Arial" panose="020B0604020202020204" pitchFamily="34" charset="0"/>
            </a:rPr>
            <a:t>Bus</a:t>
          </a:r>
          <a:r>
            <a:rPr lang="en-IN" sz="1200" b="1" baseline="0">
              <a:solidFill>
                <a:schemeClr val="accent4"/>
              </a:solidFill>
              <a:latin typeface="Arial" panose="020B0604020202020204" pitchFamily="34" charset="0"/>
              <a:cs typeface="Arial" panose="020B0604020202020204" pitchFamily="34" charset="0"/>
            </a:rPr>
            <a:t> Utilization by Time Range </a:t>
          </a:r>
          <a:r>
            <a:rPr lang="en-IN" sz="900" b="1" baseline="0">
              <a:solidFill>
                <a:schemeClr val="accent4"/>
              </a:solidFill>
              <a:latin typeface="Arial" panose="020B0604020202020204" pitchFamily="34" charset="0"/>
              <a:cs typeface="Arial" panose="020B0604020202020204" pitchFamily="34" charset="0"/>
            </a:rPr>
            <a:t>(Total Passengers by time)</a:t>
          </a:r>
          <a:endParaRPr lang="en-IN" sz="9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2</xdr:col>
      <xdr:colOff>68580</xdr:colOff>
      <xdr:row>12</xdr:row>
      <xdr:rowOff>167640</xdr:rowOff>
    </xdr:from>
    <xdr:to>
      <xdr:col>2</xdr:col>
      <xdr:colOff>205740</xdr:colOff>
      <xdr:row>13</xdr:row>
      <xdr:rowOff>114300</xdr:rowOff>
    </xdr:to>
    <xdr:sp macro="" textlink="">
      <xdr:nvSpPr>
        <xdr:cNvPr id="53" name="Oval 52">
          <a:extLst>
            <a:ext uri="{FF2B5EF4-FFF2-40B4-BE49-F238E27FC236}">
              <a16:creationId xmlns:a16="http://schemas.microsoft.com/office/drawing/2014/main" id="{76433667-DCAC-703C-E985-DCF107BC3B37}"/>
            </a:ext>
          </a:extLst>
        </xdr:cNvPr>
        <xdr:cNvSpPr/>
      </xdr:nvSpPr>
      <xdr:spPr>
        <a:xfrm>
          <a:off x="1287780" y="23622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182880</xdr:colOff>
      <xdr:row>14</xdr:row>
      <xdr:rowOff>0</xdr:rowOff>
    </xdr:from>
    <xdr:to>
      <xdr:col>7</xdr:col>
      <xdr:colOff>434340</xdr:colOff>
      <xdr:row>27</xdr:row>
      <xdr:rowOff>137160</xdr:rowOff>
    </xdr:to>
    <xdr:graphicFrame macro="">
      <xdr:nvGraphicFramePr>
        <xdr:cNvPr id="54" name="Chart 53">
          <a:extLst>
            <a:ext uri="{FF2B5EF4-FFF2-40B4-BE49-F238E27FC236}">
              <a16:creationId xmlns:a16="http://schemas.microsoft.com/office/drawing/2014/main" id="{91B8D722-F7D7-4067-968A-53E0520E8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17</xdr:row>
      <xdr:rowOff>7620</xdr:rowOff>
    </xdr:from>
    <xdr:to>
      <xdr:col>10</xdr:col>
      <xdr:colOff>236220</xdr:colOff>
      <xdr:row>18</xdr:row>
      <xdr:rowOff>99060</xdr:rowOff>
    </xdr:to>
    <xdr:sp macro="" textlink="">
      <xdr:nvSpPr>
        <xdr:cNvPr id="59" name="TextBox 58">
          <a:extLst>
            <a:ext uri="{FF2B5EF4-FFF2-40B4-BE49-F238E27FC236}">
              <a16:creationId xmlns:a16="http://schemas.microsoft.com/office/drawing/2014/main" id="{83F396AD-19AB-4B3E-7286-8FFD6ECB0963}"/>
            </a:ext>
          </a:extLst>
        </xdr:cNvPr>
        <xdr:cNvSpPr txBox="1"/>
      </xdr:nvSpPr>
      <xdr:spPr>
        <a:xfrm>
          <a:off x="4343400" y="3116580"/>
          <a:ext cx="1988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accent4"/>
              </a:solidFill>
              <a:latin typeface="Arial" panose="020B0604020202020204" pitchFamily="34" charset="0"/>
              <a:cs typeface="Arial" panose="020B0604020202020204" pitchFamily="34" charset="0"/>
            </a:rPr>
            <a:t>Peak</a:t>
          </a:r>
          <a:r>
            <a:rPr lang="en-IN" sz="1100" b="0" baseline="0">
              <a:solidFill>
                <a:schemeClr val="accent4"/>
              </a:solidFill>
              <a:latin typeface="Arial" panose="020B0604020202020204" pitchFamily="34" charset="0"/>
              <a:cs typeface="Arial" panose="020B0604020202020204" pitchFamily="34" charset="0"/>
            </a:rPr>
            <a:t> hours of Operation</a:t>
          </a:r>
          <a:endParaRPr lang="en-IN" sz="1100" b="0">
            <a:solidFill>
              <a:schemeClr val="accent4"/>
            </a:solidFill>
            <a:latin typeface="Arial" panose="020B0604020202020204" pitchFamily="34" charset="0"/>
            <a:cs typeface="Arial" panose="020B0604020202020204" pitchFamily="34" charset="0"/>
          </a:endParaRPr>
        </a:p>
      </xdr:txBody>
    </xdr:sp>
    <xdr:clientData/>
  </xdr:twoCellAnchor>
  <xdr:twoCellAnchor editAs="oneCell">
    <xdr:from>
      <xdr:col>8</xdr:col>
      <xdr:colOff>274320</xdr:colOff>
      <xdr:row>20</xdr:row>
      <xdr:rowOff>167640</xdr:rowOff>
    </xdr:from>
    <xdr:to>
      <xdr:col>9</xdr:col>
      <xdr:colOff>144780</xdr:colOff>
      <xdr:row>23</xdr:row>
      <xdr:rowOff>99060</xdr:rowOff>
    </xdr:to>
    <xdr:pic>
      <xdr:nvPicPr>
        <xdr:cNvPr id="3074" name="Picture 3073">
          <a:extLst>
            <a:ext uri="{FF2B5EF4-FFF2-40B4-BE49-F238E27FC236}">
              <a16:creationId xmlns:a16="http://schemas.microsoft.com/office/drawing/2014/main" id="{C27E2306-3D39-04D7-0FB6-1C1508DC2EB3}"/>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5151120" y="3825240"/>
          <a:ext cx="480060" cy="480060"/>
        </a:xfrm>
        <a:prstGeom prst="rect">
          <a:avLst/>
        </a:prstGeom>
      </xdr:spPr>
    </xdr:pic>
    <xdr:clientData/>
  </xdr:twoCellAnchor>
  <xdr:twoCellAnchor editAs="oneCell">
    <xdr:from>
      <xdr:col>8</xdr:col>
      <xdr:colOff>274320</xdr:colOff>
      <xdr:row>14</xdr:row>
      <xdr:rowOff>7620</xdr:rowOff>
    </xdr:from>
    <xdr:to>
      <xdr:col>9</xdr:col>
      <xdr:colOff>213360</xdr:colOff>
      <xdr:row>17</xdr:row>
      <xdr:rowOff>7620</xdr:rowOff>
    </xdr:to>
    <xdr:pic>
      <xdr:nvPicPr>
        <xdr:cNvPr id="3076" name="Picture 3075">
          <a:extLst>
            <a:ext uri="{FF2B5EF4-FFF2-40B4-BE49-F238E27FC236}">
              <a16:creationId xmlns:a16="http://schemas.microsoft.com/office/drawing/2014/main" id="{76694F4F-DA11-8189-032E-FFA46BC6B198}"/>
            </a:ext>
          </a:extLst>
        </xdr:cNvPr>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alphaModFix/>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5151120" y="2567940"/>
          <a:ext cx="548640" cy="548640"/>
        </a:xfrm>
        <a:prstGeom prst="rect">
          <a:avLst/>
        </a:prstGeom>
        <a:solidFill>
          <a:schemeClr val="tx1"/>
        </a:solidFill>
      </xdr:spPr>
    </xdr:pic>
    <xdr:clientData/>
  </xdr:twoCellAnchor>
  <xdr:twoCellAnchor>
    <xdr:from>
      <xdr:col>6</xdr:col>
      <xdr:colOff>350520</xdr:colOff>
      <xdr:row>23</xdr:row>
      <xdr:rowOff>99060</xdr:rowOff>
    </xdr:from>
    <xdr:to>
      <xdr:col>10</xdr:col>
      <xdr:colOff>205740</xdr:colOff>
      <xdr:row>25</xdr:row>
      <xdr:rowOff>7620</xdr:rowOff>
    </xdr:to>
    <xdr:sp macro="" textlink="">
      <xdr:nvSpPr>
        <xdr:cNvPr id="3077" name="TextBox 3076">
          <a:extLst>
            <a:ext uri="{FF2B5EF4-FFF2-40B4-BE49-F238E27FC236}">
              <a16:creationId xmlns:a16="http://schemas.microsoft.com/office/drawing/2014/main" id="{0F357AAD-F945-2673-64A2-0422BB5EE9B3}"/>
            </a:ext>
          </a:extLst>
        </xdr:cNvPr>
        <xdr:cNvSpPr txBox="1"/>
      </xdr:nvSpPr>
      <xdr:spPr>
        <a:xfrm>
          <a:off x="4008120" y="4305300"/>
          <a:ext cx="22936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solidFill>
                <a:schemeClr val="accent4"/>
              </a:solidFill>
              <a:latin typeface="Arial" panose="020B0604020202020204" pitchFamily="34" charset="0"/>
              <a:cs typeface="Arial" panose="020B0604020202020204" pitchFamily="34" charset="0"/>
            </a:rPr>
            <a:t>Off-Peak</a:t>
          </a:r>
          <a:r>
            <a:rPr lang="en-IN" sz="1100" b="0" baseline="0">
              <a:solidFill>
                <a:schemeClr val="accent4"/>
              </a:solidFill>
              <a:latin typeface="Arial" panose="020B0604020202020204" pitchFamily="34" charset="0"/>
              <a:cs typeface="Arial" panose="020B0604020202020204" pitchFamily="34" charset="0"/>
            </a:rPr>
            <a:t> hours of Operation</a:t>
          </a:r>
          <a:endParaRPr lang="en-IN" sz="1100" b="0">
            <a:solidFill>
              <a:schemeClr val="accent4"/>
            </a:solidFill>
            <a:latin typeface="Arial" panose="020B0604020202020204" pitchFamily="34" charset="0"/>
            <a:cs typeface="Arial" panose="020B0604020202020204" pitchFamily="34" charset="0"/>
          </a:endParaRPr>
        </a:p>
      </xdr:txBody>
    </xdr:sp>
    <xdr:clientData/>
  </xdr:twoCellAnchor>
  <xdr:twoCellAnchor>
    <xdr:from>
      <xdr:col>7</xdr:col>
      <xdr:colOff>68580</xdr:colOff>
      <xdr:row>18</xdr:row>
      <xdr:rowOff>114300</xdr:rowOff>
    </xdr:from>
    <xdr:to>
      <xdr:col>10</xdr:col>
      <xdr:colOff>228600</xdr:colOff>
      <xdr:row>20</xdr:row>
      <xdr:rowOff>22860</xdr:rowOff>
    </xdr:to>
    <xdr:sp macro="" textlink="'Analysis 01'!F11">
      <xdr:nvSpPr>
        <xdr:cNvPr id="3079" name="TextBox 3078">
          <a:extLst>
            <a:ext uri="{FF2B5EF4-FFF2-40B4-BE49-F238E27FC236}">
              <a16:creationId xmlns:a16="http://schemas.microsoft.com/office/drawing/2014/main" id="{AAB93A3C-2FD8-8A50-793C-4025D78E53DC}"/>
            </a:ext>
          </a:extLst>
        </xdr:cNvPr>
        <xdr:cNvSpPr txBox="1"/>
      </xdr:nvSpPr>
      <xdr:spPr>
        <a:xfrm>
          <a:off x="4335780" y="3406140"/>
          <a:ext cx="1988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958C9-4B23-4EF5-A606-0DC438E4D67F}" type="TxLink">
            <a:rPr lang="en-US" sz="1600" b="1" i="0" u="none" strike="noStrike">
              <a:solidFill>
                <a:schemeClr val="accent4"/>
              </a:solidFill>
              <a:latin typeface="Calibri"/>
              <a:cs typeface="Calibri"/>
            </a:rPr>
            <a:t>9:40:00 AM</a:t>
          </a:fld>
          <a:endParaRPr lang="en-IN" sz="16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7</xdr:col>
      <xdr:colOff>38100</xdr:colOff>
      <xdr:row>25</xdr:row>
      <xdr:rowOff>68580</xdr:rowOff>
    </xdr:from>
    <xdr:to>
      <xdr:col>10</xdr:col>
      <xdr:colOff>198120</xdr:colOff>
      <xdr:row>26</xdr:row>
      <xdr:rowOff>160020</xdr:rowOff>
    </xdr:to>
    <xdr:sp macro="" textlink="'Analysis 01'!I11">
      <xdr:nvSpPr>
        <xdr:cNvPr id="3080" name="TextBox 3079">
          <a:extLst>
            <a:ext uri="{FF2B5EF4-FFF2-40B4-BE49-F238E27FC236}">
              <a16:creationId xmlns:a16="http://schemas.microsoft.com/office/drawing/2014/main" id="{E0F3C1A5-9437-B014-513A-1465CEF931BD}"/>
            </a:ext>
          </a:extLst>
        </xdr:cNvPr>
        <xdr:cNvSpPr txBox="1"/>
      </xdr:nvSpPr>
      <xdr:spPr>
        <a:xfrm>
          <a:off x="4305300" y="4640580"/>
          <a:ext cx="1988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DC361E-E2E4-48FF-8704-C1BDC070EF56}" type="TxLink">
            <a:rPr lang="en-US" sz="1600" b="1" i="0" u="none" strike="noStrike">
              <a:solidFill>
                <a:schemeClr val="accent4"/>
              </a:solidFill>
              <a:latin typeface="Calibri"/>
              <a:cs typeface="Calibri"/>
            </a:rPr>
            <a:t>4:49:00 AM</a:t>
          </a:fld>
          <a:endParaRPr lang="en-IN" sz="24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1</xdr:col>
      <xdr:colOff>594360</xdr:colOff>
      <xdr:row>28</xdr:row>
      <xdr:rowOff>53340</xdr:rowOff>
    </xdr:from>
    <xdr:to>
      <xdr:col>10</xdr:col>
      <xdr:colOff>312420</xdr:colOff>
      <xdr:row>39</xdr:row>
      <xdr:rowOff>7620</xdr:rowOff>
    </xdr:to>
    <xdr:grpSp>
      <xdr:nvGrpSpPr>
        <xdr:cNvPr id="3086" name="Group 3085">
          <a:extLst>
            <a:ext uri="{FF2B5EF4-FFF2-40B4-BE49-F238E27FC236}">
              <a16:creationId xmlns:a16="http://schemas.microsoft.com/office/drawing/2014/main" id="{F854A3C2-A06A-109A-C082-2ABAC5E6F979}"/>
            </a:ext>
          </a:extLst>
        </xdr:cNvPr>
        <xdr:cNvGrpSpPr/>
      </xdr:nvGrpSpPr>
      <xdr:grpSpPr>
        <a:xfrm>
          <a:off x="1203960" y="5173980"/>
          <a:ext cx="5204460" cy="1965960"/>
          <a:chOff x="1181100" y="2141220"/>
          <a:chExt cx="5204460" cy="2948940"/>
        </a:xfrm>
      </xdr:grpSpPr>
      <xdr:sp macro="" textlink="">
        <xdr:nvSpPr>
          <xdr:cNvPr id="3087" name="Rectangle: Rounded Corners 3086">
            <a:extLst>
              <a:ext uri="{FF2B5EF4-FFF2-40B4-BE49-F238E27FC236}">
                <a16:creationId xmlns:a16="http://schemas.microsoft.com/office/drawing/2014/main" id="{67791625-F8F1-A93D-B610-69751D5E6FC8}"/>
              </a:ext>
            </a:extLst>
          </xdr:cNvPr>
          <xdr:cNvSpPr/>
        </xdr:nvSpPr>
        <xdr:spPr>
          <a:xfrm>
            <a:off x="1219200" y="2141220"/>
            <a:ext cx="5166360" cy="2926080"/>
          </a:xfrm>
          <a:prstGeom prst="roundRect">
            <a:avLst>
              <a:gd name="adj" fmla="val 6111"/>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88" name="Rectangle: Rounded Corners 3087">
            <a:extLst>
              <a:ext uri="{FF2B5EF4-FFF2-40B4-BE49-F238E27FC236}">
                <a16:creationId xmlns:a16="http://schemas.microsoft.com/office/drawing/2014/main" id="{EFDBCB60-9464-6BD6-1F2C-E11464BE6226}"/>
              </a:ext>
            </a:extLst>
          </xdr:cNvPr>
          <xdr:cNvSpPr/>
        </xdr:nvSpPr>
        <xdr:spPr>
          <a:xfrm>
            <a:off x="1181100" y="2164080"/>
            <a:ext cx="5166360" cy="2926080"/>
          </a:xfrm>
          <a:prstGeom prst="roundRect">
            <a:avLst>
              <a:gd name="adj" fmla="val 6111"/>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xdr:col>
      <xdr:colOff>213360</xdr:colOff>
      <xdr:row>30</xdr:row>
      <xdr:rowOff>7620</xdr:rowOff>
    </xdr:from>
    <xdr:to>
      <xdr:col>6</xdr:col>
      <xdr:colOff>259080</xdr:colOff>
      <xdr:row>38</xdr:row>
      <xdr:rowOff>91440</xdr:rowOff>
    </xdr:to>
    <xdr:graphicFrame macro="">
      <xdr:nvGraphicFramePr>
        <xdr:cNvPr id="3085" name="Chart 3084">
          <a:extLst>
            <a:ext uri="{FF2B5EF4-FFF2-40B4-BE49-F238E27FC236}">
              <a16:creationId xmlns:a16="http://schemas.microsoft.com/office/drawing/2014/main" id="{CADCD818-7FBE-4A25-A4CF-ADDCD57F8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182880</xdr:colOff>
      <xdr:row>28</xdr:row>
      <xdr:rowOff>60960</xdr:rowOff>
    </xdr:from>
    <xdr:to>
      <xdr:col>6</xdr:col>
      <xdr:colOff>220980</xdr:colOff>
      <xdr:row>30</xdr:row>
      <xdr:rowOff>144780</xdr:rowOff>
    </xdr:to>
    <xdr:sp macro="" textlink="">
      <xdr:nvSpPr>
        <xdr:cNvPr id="3089" name="TextBox 3088">
          <a:extLst>
            <a:ext uri="{FF2B5EF4-FFF2-40B4-BE49-F238E27FC236}">
              <a16:creationId xmlns:a16="http://schemas.microsoft.com/office/drawing/2014/main" id="{26AD4EE0-C965-C571-D88A-7D176B20C1DB}"/>
            </a:ext>
          </a:extLst>
        </xdr:cNvPr>
        <xdr:cNvSpPr txBox="1"/>
      </xdr:nvSpPr>
      <xdr:spPr>
        <a:xfrm>
          <a:off x="1402080" y="5181600"/>
          <a:ext cx="247650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4"/>
              </a:solidFill>
              <a:latin typeface="Arial" panose="020B0604020202020204" pitchFamily="34" charset="0"/>
              <a:cs typeface="Arial" panose="020B0604020202020204" pitchFamily="34" charset="0"/>
            </a:rPr>
            <a:t>Total</a:t>
          </a:r>
          <a:r>
            <a:rPr lang="en-IN" sz="1200" b="1" baseline="0">
              <a:solidFill>
                <a:schemeClr val="accent4"/>
              </a:solidFill>
              <a:latin typeface="Arial" panose="020B0604020202020204" pitchFamily="34" charset="0"/>
              <a:cs typeface="Arial" panose="020B0604020202020204" pitchFamily="34" charset="0"/>
            </a:rPr>
            <a:t> Riders Yearly Distribution</a:t>
          </a:r>
          <a:endParaRPr lang="en-IN" sz="900" b="1">
            <a:solidFill>
              <a:schemeClr val="accent4"/>
            </a:solidFill>
            <a:latin typeface="Arial" panose="020B0604020202020204" pitchFamily="34" charset="0"/>
            <a:cs typeface="Arial" panose="020B0604020202020204" pitchFamily="34" charset="0"/>
          </a:endParaRPr>
        </a:p>
      </xdr:txBody>
    </xdr:sp>
    <xdr:clientData/>
  </xdr:twoCellAnchor>
  <xdr:twoCellAnchor>
    <xdr:from>
      <xdr:col>2</xdr:col>
      <xdr:colOff>68580</xdr:colOff>
      <xdr:row>29</xdr:row>
      <xdr:rowOff>53340</xdr:rowOff>
    </xdr:from>
    <xdr:to>
      <xdr:col>2</xdr:col>
      <xdr:colOff>205740</xdr:colOff>
      <xdr:row>30</xdr:row>
      <xdr:rowOff>0</xdr:rowOff>
    </xdr:to>
    <xdr:sp macro="" textlink="">
      <xdr:nvSpPr>
        <xdr:cNvPr id="3090" name="Oval 3089">
          <a:extLst>
            <a:ext uri="{FF2B5EF4-FFF2-40B4-BE49-F238E27FC236}">
              <a16:creationId xmlns:a16="http://schemas.microsoft.com/office/drawing/2014/main" id="{8DD57480-8EFE-5EC3-BD25-4DDB13F50F4B}"/>
            </a:ext>
          </a:extLst>
        </xdr:cNvPr>
        <xdr:cNvSpPr/>
      </xdr:nvSpPr>
      <xdr:spPr>
        <a:xfrm>
          <a:off x="1287780" y="535686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563880</xdr:colOff>
      <xdr:row>30</xdr:row>
      <xdr:rowOff>45720</xdr:rowOff>
    </xdr:from>
    <xdr:to>
      <xdr:col>7</xdr:col>
      <xdr:colOff>464820</xdr:colOff>
      <xdr:row>32</xdr:row>
      <xdr:rowOff>129540</xdr:rowOff>
    </xdr:to>
    <xdr:sp macro="" textlink="">
      <xdr:nvSpPr>
        <xdr:cNvPr id="3091" name="TextBox 3090">
          <a:extLst>
            <a:ext uri="{FF2B5EF4-FFF2-40B4-BE49-F238E27FC236}">
              <a16:creationId xmlns:a16="http://schemas.microsoft.com/office/drawing/2014/main" id="{562B5B20-94EA-ABDA-9BC7-BBC5D33DBF9B}"/>
            </a:ext>
          </a:extLst>
        </xdr:cNvPr>
        <xdr:cNvSpPr txBox="1"/>
      </xdr:nvSpPr>
      <xdr:spPr>
        <a:xfrm>
          <a:off x="3611880" y="5532120"/>
          <a:ext cx="11201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rgbClr val="A8FFFA"/>
              </a:solidFill>
              <a:latin typeface="Arial" panose="020B0604020202020204" pitchFamily="34" charset="0"/>
              <a:cs typeface="Arial" panose="020B0604020202020204" pitchFamily="34" charset="0"/>
            </a:rPr>
            <a:t>YoY</a:t>
          </a:r>
          <a:r>
            <a:rPr lang="en-IN" sz="1200" b="1" baseline="0">
              <a:solidFill>
                <a:srgbClr val="A8FFFA"/>
              </a:solidFill>
              <a:latin typeface="Arial" panose="020B0604020202020204" pitchFamily="34" charset="0"/>
              <a:cs typeface="Arial" panose="020B0604020202020204" pitchFamily="34" charset="0"/>
            </a:rPr>
            <a:t> Change</a:t>
          </a:r>
          <a:endParaRPr lang="en-IN" sz="900" b="1">
            <a:solidFill>
              <a:srgbClr val="A8FFFA"/>
            </a:solidFill>
            <a:latin typeface="Arial" panose="020B0604020202020204" pitchFamily="34" charset="0"/>
            <a:cs typeface="Arial" panose="020B0604020202020204" pitchFamily="34" charset="0"/>
          </a:endParaRPr>
        </a:p>
      </xdr:txBody>
    </xdr:sp>
    <xdr:clientData/>
  </xdr:twoCellAnchor>
  <xdr:twoCellAnchor>
    <xdr:from>
      <xdr:col>5</xdr:col>
      <xdr:colOff>518160</xdr:colOff>
      <xdr:row>31</xdr:row>
      <xdr:rowOff>167640</xdr:rowOff>
    </xdr:from>
    <xdr:to>
      <xdr:col>7</xdr:col>
      <xdr:colOff>419100</xdr:colOff>
      <xdr:row>34</xdr:row>
      <xdr:rowOff>68580</xdr:rowOff>
    </xdr:to>
    <xdr:sp macro="" textlink="'Analysis 01'!N18">
      <xdr:nvSpPr>
        <xdr:cNvPr id="3092" name="TextBox 3091">
          <a:extLst>
            <a:ext uri="{FF2B5EF4-FFF2-40B4-BE49-F238E27FC236}">
              <a16:creationId xmlns:a16="http://schemas.microsoft.com/office/drawing/2014/main" id="{56E1A052-600A-B106-A7C3-41415C7AAE44}"/>
            </a:ext>
          </a:extLst>
        </xdr:cNvPr>
        <xdr:cNvSpPr txBox="1"/>
      </xdr:nvSpPr>
      <xdr:spPr>
        <a:xfrm>
          <a:off x="3566160" y="5836920"/>
          <a:ext cx="11201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4415F9-3ABD-4AD9-972C-FA154275B7E5}" type="TxLink">
            <a:rPr lang="en-US" sz="1600" b="1" i="0" u="none" strike="noStrike">
              <a:solidFill>
                <a:srgbClr val="A8FFFA"/>
              </a:solidFill>
              <a:latin typeface="Calibri"/>
              <a:ea typeface="+mn-ea"/>
              <a:cs typeface="Calibri"/>
            </a:rPr>
            <a:pPr marL="0" indent="0" algn="ctr"/>
            <a:t>-83.50%</a:t>
          </a:fld>
          <a:endParaRPr lang="en-IN" sz="1600" b="1" i="0" u="none" strike="noStrike">
            <a:solidFill>
              <a:srgbClr val="A8FFFA"/>
            </a:solidFill>
            <a:latin typeface="Calibri"/>
            <a:ea typeface="+mn-ea"/>
            <a:cs typeface="Calibri"/>
          </a:endParaRPr>
        </a:p>
      </xdr:txBody>
    </xdr:sp>
    <xdr:clientData/>
  </xdr:twoCellAnchor>
  <xdr:twoCellAnchor>
    <xdr:from>
      <xdr:col>5</xdr:col>
      <xdr:colOff>518160</xdr:colOff>
      <xdr:row>34</xdr:row>
      <xdr:rowOff>83820</xdr:rowOff>
    </xdr:from>
    <xdr:to>
      <xdr:col>7</xdr:col>
      <xdr:colOff>419100</xdr:colOff>
      <xdr:row>36</xdr:row>
      <xdr:rowOff>167640</xdr:rowOff>
    </xdr:to>
    <xdr:sp macro="" textlink="'Analysis 01'!O18">
      <xdr:nvSpPr>
        <xdr:cNvPr id="3093" name="TextBox 3092">
          <a:extLst>
            <a:ext uri="{FF2B5EF4-FFF2-40B4-BE49-F238E27FC236}">
              <a16:creationId xmlns:a16="http://schemas.microsoft.com/office/drawing/2014/main" id="{1C50C227-8995-F162-B296-D95E7080BDA6}"/>
            </a:ext>
          </a:extLst>
        </xdr:cNvPr>
        <xdr:cNvSpPr txBox="1"/>
      </xdr:nvSpPr>
      <xdr:spPr>
        <a:xfrm>
          <a:off x="3566160" y="6301740"/>
          <a:ext cx="112014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028823-3FC3-4FBC-80FF-CD85B264591C}" type="TxLink">
            <a:rPr lang="en-US" sz="2800" b="1" i="0" u="none" strike="noStrike">
              <a:solidFill>
                <a:srgbClr val="A8FFFA"/>
              </a:solidFill>
              <a:latin typeface="Calibri"/>
              <a:ea typeface="+mn-ea"/>
              <a:cs typeface="Calibri"/>
            </a:rPr>
            <a:pPr marL="0" indent="0" algn="ctr"/>
            <a:t>▼</a:t>
          </a:fld>
          <a:endParaRPr lang="en-IN" sz="2800" b="1" i="0" u="none" strike="noStrike">
            <a:solidFill>
              <a:srgbClr val="A8FFFA"/>
            </a:solidFill>
            <a:latin typeface="Calibri"/>
            <a:ea typeface="+mn-ea"/>
            <a:cs typeface="Calibri"/>
          </a:endParaRPr>
        </a:p>
      </xdr:txBody>
    </xdr:sp>
    <xdr:clientData/>
  </xdr:twoCellAnchor>
  <xdr:twoCellAnchor>
    <xdr:from>
      <xdr:col>7</xdr:col>
      <xdr:colOff>464820</xdr:colOff>
      <xdr:row>28</xdr:row>
      <xdr:rowOff>106680</xdr:rowOff>
    </xdr:from>
    <xdr:to>
      <xdr:col>10</xdr:col>
      <xdr:colOff>304800</xdr:colOff>
      <xdr:row>38</xdr:row>
      <xdr:rowOff>175259</xdr:rowOff>
    </xdr:to>
    <xdr:grpSp>
      <xdr:nvGrpSpPr>
        <xdr:cNvPr id="3094" name="Group 3093">
          <a:extLst>
            <a:ext uri="{FF2B5EF4-FFF2-40B4-BE49-F238E27FC236}">
              <a16:creationId xmlns:a16="http://schemas.microsoft.com/office/drawing/2014/main" id="{BD9E2BE3-FBCD-19FC-18D7-03394F6E2816}"/>
            </a:ext>
          </a:extLst>
        </xdr:cNvPr>
        <xdr:cNvGrpSpPr/>
      </xdr:nvGrpSpPr>
      <xdr:grpSpPr>
        <a:xfrm>
          <a:off x="4732020" y="5227320"/>
          <a:ext cx="1668780" cy="1897379"/>
          <a:chOff x="1181100" y="2051860"/>
          <a:chExt cx="5204460" cy="3038302"/>
        </a:xfrm>
      </xdr:grpSpPr>
      <xdr:sp macro="" textlink="">
        <xdr:nvSpPr>
          <xdr:cNvPr id="3095" name="Rectangle: Rounded Corners 3094">
            <a:extLst>
              <a:ext uri="{FF2B5EF4-FFF2-40B4-BE49-F238E27FC236}">
                <a16:creationId xmlns:a16="http://schemas.microsoft.com/office/drawing/2014/main" id="{41931439-2D0C-1655-3818-F704F74948BF}"/>
              </a:ext>
            </a:extLst>
          </xdr:cNvPr>
          <xdr:cNvSpPr/>
        </xdr:nvSpPr>
        <xdr:spPr>
          <a:xfrm>
            <a:off x="1219200" y="2141220"/>
            <a:ext cx="5166360" cy="2926080"/>
          </a:xfrm>
          <a:prstGeom prst="roundRect">
            <a:avLst>
              <a:gd name="adj" fmla="val 6111"/>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solidFill>
            </a:endParaRPr>
          </a:p>
        </xdr:txBody>
      </xdr:sp>
      <xdr:sp macro="" textlink="'Analysis 01'!N23">
        <xdr:nvSpPr>
          <xdr:cNvPr id="3096" name="Rectangle: Rounded Corners 3095">
            <a:extLst>
              <a:ext uri="{FF2B5EF4-FFF2-40B4-BE49-F238E27FC236}">
                <a16:creationId xmlns:a16="http://schemas.microsoft.com/office/drawing/2014/main" id="{3AD7C7D2-4D15-C7CE-F248-02747076F391}"/>
              </a:ext>
            </a:extLst>
          </xdr:cNvPr>
          <xdr:cNvSpPr/>
        </xdr:nvSpPr>
        <xdr:spPr>
          <a:xfrm>
            <a:off x="1181100" y="2051860"/>
            <a:ext cx="5166360" cy="3038302"/>
          </a:xfrm>
          <a:prstGeom prst="roundRect">
            <a:avLst>
              <a:gd name="adj" fmla="val 6111"/>
            </a:avLst>
          </a:prstGeom>
          <a:gradFill flip="none" rotWithShape="1">
            <a:gsLst>
              <a:gs pos="0">
                <a:schemeClr val="tx1">
                  <a:lumMod val="85000"/>
                  <a:lumOff val="15000"/>
                </a:schemeClr>
              </a:gs>
              <a:gs pos="0">
                <a:srgbClr val="595959"/>
              </a:gs>
              <a:gs pos="88000">
                <a:srgbClr val="0D0D0D"/>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0B51E8A-D37A-421F-AD3E-D0CD119EE6C8}" type="TxLink">
              <a:rPr lang="en-US" sz="1400" b="1" i="0" u="none" strike="noStrike">
                <a:solidFill>
                  <a:schemeClr val="accent4"/>
                </a:solidFill>
                <a:latin typeface="Calibri"/>
                <a:cs typeface="Calibri"/>
              </a:rPr>
              <a:pPr algn="ctr"/>
              <a:t>YoY change suggests room for improvement</a:t>
            </a:fld>
            <a:endParaRPr lang="en-IN" sz="1400" b="1">
              <a:solidFill>
                <a:schemeClr val="accent4"/>
              </a:solidFill>
            </a:endParaRPr>
          </a:p>
        </xdr:txBody>
      </xdr:sp>
    </xdr:grpSp>
    <xdr:clientData/>
  </xdr:twoCellAnchor>
  <xdr:twoCellAnchor>
    <xdr:from>
      <xdr:col>8</xdr:col>
      <xdr:colOff>327660</xdr:colOff>
      <xdr:row>27</xdr:row>
      <xdr:rowOff>167640</xdr:rowOff>
    </xdr:from>
    <xdr:to>
      <xdr:col>9</xdr:col>
      <xdr:colOff>403860</xdr:colOff>
      <xdr:row>31</xdr:row>
      <xdr:rowOff>121920</xdr:rowOff>
    </xdr:to>
    <xdr:sp macro="" textlink="">
      <xdr:nvSpPr>
        <xdr:cNvPr id="3097" name="Oval 3096">
          <a:extLst>
            <a:ext uri="{FF2B5EF4-FFF2-40B4-BE49-F238E27FC236}">
              <a16:creationId xmlns:a16="http://schemas.microsoft.com/office/drawing/2014/main" id="{83F010B1-859C-705F-FCDE-B890B25B4793}"/>
            </a:ext>
          </a:extLst>
        </xdr:cNvPr>
        <xdr:cNvSpPr/>
      </xdr:nvSpPr>
      <xdr:spPr>
        <a:xfrm>
          <a:off x="5204460" y="5105400"/>
          <a:ext cx="685800" cy="68580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381000</xdr:colOff>
      <xdr:row>28</xdr:row>
      <xdr:rowOff>22860</xdr:rowOff>
    </xdr:from>
    <xdr:to>
      <xdr:col>9</xdr:col>
      <xdr:colOff>381000</xdr:colOff>
      <xdr:row>31</xdr:row>
      <xdr:rowOff>83820</xdr:rowOff>
    </xdr:to>
    <xdr:pic>
      <xdr:nvPicPr>
        <xdr:cNvPr id="3099" name="Picture 3098">
          <a:extLst>
            <a:ext uri="{FF2B5EF4-FFF2-40B4-BE49-F238E27FC236}">
              <a16:creationId xmlns:a16="http://schemas.microsoft.com/office/drawing/2014/main" id="{CFBBD5DE-2D0E-5E1E-ECCD-7ACC60D3C685}"/>
            </a:ext>
          </a:extLst>
        </xdr:cNvPr>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57800" y="5143500"/>
          <a:ext cx="609600" cy="609600"/>
        </a:xfrm>
        <a:prstGeom prst="rect">
          <a:avLst/>
        </a:prstGeom>
      </xdr:spPr>
    </xdr:pic>
    <xdr:clientData/>
  </xdr:twoCellAnchor>
  <xdr:twoCellAnchor>
    <xdr:from>
      <xdr:col>10</xdr:col>
      <xdr:colOff>480060</xdr:colOff>
      <xdr:row>11</xdr:row>
      <xdr:rowOff>129540</xdr:rowOff>
    </xdr:from>
    <xdr:to>
      <xdr:col>16</xdr:col>
      <xdr:colOff>160020</xdr:colOff>
      <xdr:row>39</xdr:row>
      <xdr:rowOff>30480</xdr:rowOff>
    </xdr:to>
    <xdr:grpSp>
      <xdr:nvGrpSpPr>
        <xdr:cNvPr id="3101" name="Group 3100">
          <a:extLst>
            <a:ext uri="{FF2B5EF4-FFF2-40B4-BE49-F238E27FC236}">
              <a16:creationId xmlns:a16="http://schemas.microsoft.com/office/drawing/2014/main" id="{9FBC8D20-664B-2CE4-FE1F-2647046566AD}"/>
            </a:ext>
          </a:extLst>
        </xdr:cNvPr>
        <xdr:cNvGrpSpPr/>
      </xdr:nvGrpSpPr>
      <xdr:grpSpPr>
        <a:xfrm>
          <a:off x="6576060" y="2141220"/>
          <a:ext cx="3337560" cy="5021580"/>
          <a:chOff x="1181100" y="2141220"/>
          <a:chExt cx="5204460" cy="2948940"/>
        </a:xfrm>
      </xdr:grpSpPr>
      <xdr:sp macro="" textlink="">
        <xdr:nvSpPr>
          <xdr:cNvPr id="3102" name="Rectangle: Rounded Corners 3101">
            <a:extLst>
              <a:ext uri="{FF2B5EF4-FFF2-40B4-BE49-F238E27FC236}">
                <a16:creationId xmlns:a16="http://schemas.microsoft.com/office/drawing/2014/main" id="{BD38BBA5-0757-C10F-AA9C-6765C9E35322}"/>
              </a:ext>
            </a:extLst>
          </xdr:cNvPr>
          <xdr:cNvSpPr/>
        </xdr:nvSpPr>
        <xdr:spPr>
          <a:xfrm>
            <a:off x="1219200" y="2141220"/>
            <a:ext cx="5166360" cy="2926080"/>
          </a:xfrm>
          <a:prstGeom prst="roundRect">
            <a:avLst>
              <a:gd name="adj" fmla="val 6111"/>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03" name="Rectangle: Rounded Corners 3102">
            <a:extLst>
              <a:ext uri="{FF2B5EF4-FFF2-40B4-BE49-F238E27FC236}">
                <a16:creationId xmlns:a16="http://schemas.microsoft.com/office/drawing/2014/main" id="{7DBB3C2B-5F91-5595-5F6A-EB9F3E0BB232}"/>
              </a:ext>
            </a:extLst>
          </xdr:cNvPr>
          <xdr:cNvSpPr/>
        </xdr:nvSpPr>
        <xdr:spPr>
          <a:xfrm>
            <a:off x="1181100" y="2164080"/>
            <a:ext cx="5166360" cy="2926080"/>
          </a:xfrm>
          <a:prstGeom prst="roundRect">
            <a:avLst>
              <a:gd name="adj" fmla="val 6111"/>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10</xdr:col>
      <xdr:colOff>472440</xdr:colOff>
      <xdr:row>30</xdr:row>
      <xdr:rowOff>76200</xdr:rowOff>
    </xdr:from>
    <xdr:to>
      <xdr:col>16</xdr:col>
      <xdr:colOff>30480</xdr:colOff>
      <xdr:row>38</xdr:row>
      <xdr:rowOff>152400</xdr:rowOff>
    </xdr:to>
    <xdr:graphicFrame macro="">
      <xdr:nvGraphicFramePr>
        <xdr:cNvPr id="3100" name="Chart 3099">
          <a:extLst>
            <a:ext uri="{FF2B5EF4-FFF2-40B4-BE49-F238E27FC236}">
              <a16:creationId xmlns:a16="http://schemas.microsoft.com/office/drawing/2014/main" id="{49F9B3E4-68EC-4194-ABCD-2DE9B77EA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541020</xdr:colOff>
      <xdr:row>27</xdr:row>
      <xdr:rowOff>99060</xdr:rowOff>
    </xdr:from>
    <xdr:to>
      <xdr:col>16</xdr:col>
      <xdr:colOff>114300</xdr:colOff>
      <xdr:row>30</xdr:row>
      <xdr:rowOff>175260</xdr:rowOff>
    </xdr:to>
    <xdr:sp macro="" textlink="'Analysis 01'!T14">
      <xdr:nvSpPr>
        <xdr:cNvPr id="3104" name="TextBox 3103">
          <a:extLst>
            <a:ext uri="{FF2B5EF4-FFF2-40B4-BE49-F238E27FC236}">
              <a16:creationId xmlns:a16="http://schemas.microsoft.com/office/drawing/2014/main" id="{F3331675-8C6C-DF35-A011-EDC0296FEFFE}"/>
            </a:ext>
          </a:extLst>
        </xdr:cNvPr>
        <xdr:cNvSpPr txBox="1"/>
      </xdr:nvSpPr>
      <xdr:spPr>
        <a:xfrm>
          <a:off x="6637020" y="5036820"/>
          <a:ext cx="32308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FB52DCF-63A2-4C7B-BC9D-E20AB2EB92D4}" type="TxLink">
            <a:rPr lang="en-US" sz="1000" b="0" i="0" u="none" strike="noStrike">
              <a:solidFill>
                <a:srgbClr val="A8FFFA"/>
              </a:solidFill>
              <a:latin typeface="Arial" panose="020B0604020202020204" pitchFamily="34" charset="0"/>
              <a:cs typeface="Arial" panose="020B0604020202020204" pitchFamily="34" charset="0"/>
            </a:rPr>
            <a:pPr algn="l"/>
            <a:t>Focus on Highlighted Weekdays: they exceeded the 133.285714285714 passengers average and account for 74.3% of the Total Passengers</a:t>
          </a:fld>
          <a:endParaRPr lang="en-IN" sz="1000" b="1">
            <a:solidFill>
              <a:srgbClr val="A8FFFA"/>
            </a:solidFill>
            <a:latin typeface="Arial" panose="020B0604020202020204" pitchFamily="34" charset="0"/>
            <a:cs typeface="Arial" panose="020B0604020202020204" pitchFamily="34" charset="0"/>
          </a:endParaRPr>
        </a:p>
      </xdr:txBody>
    </xdr:sp>
    <xdr:clientData/>
  </xdr:twoCellAnchor>
  <xdr:twoCellAnchor>
    <xdr:from>
      <xdr:col>11</xdr:col>
      <xdr:colOff>160020</xdr:colOff>
      <xdr:row>25</xdr:row>
      <xdr:rowOff>30480</xdr:rowOff>
    </xdr:from>
    <xdr:to>
      <xdr:col>15</xdr:col>
      <xdr:colOff>7620</xdr:colOff>
      <xdr:row>27</xdr:row>
      <xdr:rowOff>114300</xdr:rowOff>
    </xdr:to>
    <xdr:sp macro="" textlink="">
      <xdr:nvSpPr>
        <xdr:cNvPr id="3105" name="TextBox 3104">
          <a:extLst>
            <a:ext uri="{FF2B5EF4-FFF2-40B4-BE49-F238E27FC236}">
              <a16:creationId xmlns:a16="http://schemas.microsoft.com/office/drawing/2014/main" id="{DBAE37E2-3224-FC07-8FA4-6FB94F31952F}"/>
            </a:ext>
          </a:extLst>
        </xdr:cNvPr>
        <xdr:cNvSpPr txBox="1"/>
      </xdr:nvSpPr>
      <xdr:spPr>
        <a:xfrm>
          <a:off x="6865620" y="4602480"/>
          <a:ext cx="228600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a:solidFill>
                <a:schemeClr val="accent4"/>
              </a:solidFill>
              <a:latin typeface="Arial" panose="020B0604020202020204" pitchFamily="34" charset="0"/>
              <a:ea typeface="+mn-ea"/>
              <a:cs typeface="Arial" panose="020B0604020202020204" pitchFamily="34" charset="0"/>
            </a:rPr>
            <a:t>Riders Weekday Distribution</a:t>
          </a:r>
        </a:p>
      </xdr:txBody>
    </xdr:sp>
    <xdr:clientData/>
  </xdr:twoCellAnchor>
  <xdr:twoCellAnchor>
    <xdr:from>
      <xdr:col>10</xdr:col>
      <xdr:colOff>586740</xdr:colOff>
      <xdr:row>26</xdr:row>
      <xdr:rowOff>0</xdr:rowOff>
    </xdr:from>
    <xdr:to>
      <xdr:col>11</xdr:col>
      <xdr:colOff>114300</xdr:colOff>
      <xdr:row>26</xdr:row>
      <xdr:rowOff>129540</xdr:rowOff>
    </xdr:to>
    <xdr:sp macro="" textlink="">
      <xdr:nvSpPr>
        <xdr:cNvPr id="3106" name="Oval 3105">
          <a:extLst>
            <a:ext uri="{FF2B5EF4-FFF2-40B4-BE49-F238E27FC236}">
              <a16:creationId xmlns:a16="http://schemas.microsoft.com/office/drawing/2014/main" id="{50E072FA-D4C7-0190-4DAE-BA04A5620131}"/>
            </a:ext>
          </a:extLst>
        </xdr:cNvPr>
        <xdr:cNvSpPr/>
      </xdr:nvSpPr>
      <xdr:spPr>
        <a:xfrm>
          <a:off x="6682740" y="475488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518160</xdr:colOff>
      <xdr:row>14</xdr:row>
      <xdr:rowOff>106680</xdr:rowOff>
    </xdr:from>
    <xdr:to>
      <xdr:col>15</xdr:col>
      <xdr:colOff>480060</xdr:colOff>
      <xdr:row>23</xdr:row>
      <xdr:rowOff>160020</xdr:rowOff>
    </xdr:to>
    <xdr:graphicFrame macro="">
      <xdr:nvGraphicFramePr>
        <xdr:cNvPr id="3107" name="Chart 3106">
          <a:extLst>
            <a:ext uri="{FF2B5EF4-FFF2-40B4-BE49-F238E27FC236}">
              <a16:creationId xmlns:a16="http://schemas.microsoft.com/office/drawing/2014/main" id="{CF7FAD82-B77A-480D-954D-BCB831C2A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144780</xdr:colOff>
      <xdr:row>12</xdr:row>
      <xdr:rowOff>83820</xdr:rowOff>
    </xdr:from>
    <xdr:to>
      <xdr:col>14</xdr:col>
      <xdr:colOff>601980</xdr:colOff>
      <xdr:row>14</xdr:row>
      <xdr:rowOff>167640</xdr:rowOff>
    </xdr:to>
    <xdr:sp macro="" textlink="">
      <xdr:nvSpPr>
        <xdr:cNvPr id="3108" name="TextBox 3107">
          <a:extLst>
            <a:ext uri="{FF2B5EF4-FFF2-40B4-BE49-F238E27FC236}">
              <a16:creationId xmlns:a16="http://schemas.microsoft.com/office/drawing/2014/main" id="{C15DB4DB-8A84-CB8F-DD60-72BF3685E1DF}"/>
            </a:ext>
          </a:extLst>
        </xdr:cNvPr>
        <xdr:cNvSpPr txBox="1"/>
      </xdr:nvSpPr>
      <xdr:spPr>
        <a:xfrm>
          <a:off x="6850380" y="2278380"/>
          <a:ext cx="228600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a:solidFill>
                <a:schemeClr val="accent4"/>
              </a:solidFill>
              <a:latin typeface="Arial" panose="020B0604020202020204" pitchFamily="34" charset="0"/>
              <a:ea typeface="+mn-ea"/>
              <a:cs typeface="Arial" panose="020B0604020202020204" pitchFamily="34" charset="0"/>
            </a:rPr>
            <a:t>Riders Monthly Distribution</a:t>
          </a:r>
        </a:p>
      </xdr:txBody>
    </xdr:sp>
    <xdr:clientData/>
  </xdr:twoCellAnchor>
  <xdr:twoCellAnchor>
    <xdr:from>
      <xdr:col>10</xdr:col>
      <xdr:colOff>586740</xdr:colOff>
      <xdr:row>13</xdr:row>
      <xdr:rowOff>60960</xdr:rowOff>
    </xdr:from>
    <xdr:to>
      <xdr:col>11</xdr:col>
      <xdr:colOff>114300</xdr:colOff>
      <xdr:row>14</xdr:row>
      <xdr:rowOff>7620</xdr:rowOff>
    </xdr:to>
    <xdr:sp macro="" textlink="">
      <xdr:nvSpPr>
        <xdr:cNvPr id="3109" name="Oval 3108">
          <a:extLst>
            <a:ext uri="{FF2B5EF4-FFF2-40B4-BE49-F238E27FC236}">
              <a16:creationId xmlns:a16="http://schemas.microsoft.com/office/drawing/2014/main" id="{E2E9CB68-0F47-71A2-DA52-1D646E318D66}"/>
            </a:ext>
          </a:extLst>
        </xdr:cNvPr>
        <xdr:cNvSpPr/>
      </xdr:nvSpPr>
      <xdr:spPr>
        <a:xfrm>
          <a:off x="6682740" y="24384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358140</xdr:colOff>
      <xdr:row>24</xdr:row>
      <xdr:rowOff>144780</xdr:rowOff>
    </xdr:from>
    <xdr:to>
      <xdr:col>16</xdr:col>
      <xdr:colOff>76200</xdr:colOff>
      <xdr:row>25</xdr:row>
      <xdr:rowOff>7619</xdr:rowOff>
    </xdr:to>
    <xdr:sp macro="" textlink="">
      <xdr:nvSpPr>
        <xdr:cNvPr id="3110" name="Rectangle: Rounded Corners 3109">
          <a:extLst>
            <a:ext uri="{FF2B5EF4-FFF2-40B4-BE49-F238E27FC236}">
              <a16:creationId xmlns:a16="http://schemas.microsoft.com/office/drawing/2014/main" id="{C4599183-AFD6-2FB5-134D-546AB5267B42}"/>
            </a:ext>
          </a:extLst>
        </xdr:cNvPr>
        <xdr:cNvSpPr/>
      </xdr:nvSpPr>
      <xdr:spPr>
        <a:xfrm>
          <a:off x="6454140" y="4533900"/>
          <a:ext cx="3375660" cy="45719"/>
        </a:xfrm>
        <a:prstGeom prst="roundRect">
          <a:avLst/>
        </a:prstGeom>
        <a:gradFill>
          <a:gsLst>
            <a:gs pos="0">
              <a:schemeClr val="tx1">
                <a:lumMod val="100000"/>
              </a:schemeClr>
            </a:gs>
            <a:gs pos="50000">
              <a:srgbClr val="595959"/>
            </a:gs>
            <a:gs pos="100000">
              <a:srgbClr val="0D0D0D"/>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335280</xdr:colOff>
      <xdr:row>3</xdr:row>
      <xdr:rowOff>76200</xdr:rowOff>
    </xdr:from>
    <xdr:to>
      <xdr:col>23</xdr:col>
      <xdr:colOff>312419</xdr:colOff>
      <xdr:row>39</xdr:row>
      <xdr:rowOff>38100</xdr:rowOff>
    </xdr:to>
    <xdr:sp macro="" textlink="">
      <xdr:nvSpPr>
        <xdr:cNvPr id="3114" name="Rectangle: Rounded Corners 3113">
          <a:extLst>
            <a:ext uri="{FF2B5EF4-FFF2-40B4-BE49-F238E27FC236}">
              <a16:creationId xmlns:a16="http://schemas.microsoft.com/office/drawing/2014/main" id="{33F67DC1-6023-2867-A142-49EA133A7654}"/>
            </a:ext>
          </a:extLst>
        </xdr:cNvPr>
        <xdr:cNvSpPr/>
      </xdr:nvSpPr>
      <xdr:spPr>
        <a:xfrm>
          <a:off x="10088880" y="624840"/>
          <a:ext cx="4244339" cy="6545580"/>
        </a:xfrm>
        <a:prstGeom prst="roundRect">
          <a:avLst>
            <a:gd name="adj" fmla="val 6846"/>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213360</xdr:colOff>
      <xdr:row>8</xdr:row>
      <xdr:rowOff>60960</xdr:rowOff>
    </xdr:from>
    <xdr:to>
      <xdr:col>22</xdr:col>
      <xdr:colOff>541020</xdr:colOff>
      <xdr:row>15</xdr:row>
      <xdr:rowOff>60960</xdr:rowOff>
    </xdr:to>
    <xdr:graphicFrame macro="">
      <xdr:nvGraphicFramePr>
        <xdr:cNvPr id="3111" name="Chart 3110">
          <a:extLst>
            <a:ext uri="{FF2B5EF4-FFF2-40B4-BE49-F238E27FC236}">
              <a16:creationId xmlns:a16="http://schemas.microsoft.com/office/drawing/2014/main" id="{721E26FE-0338-4F4A-9ACC-1D4F57153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76200</xdr:colOff>
      <xdr:row>8</xdr:row>
      <xdr:rowOff>60960</xdr:rowOff>
    </xdr:from>
    <xdr:to>
      <xdr:col>19</xdr:col>
      <xdr:colOff>403860</xdr:colOff>
      <xdr:row>15</xdr:row>
      <xdr:rowOff>68580</xdr:rowOff>
    </xdr:to>
    <xdr:graphicFrame macro="">
      <xdr:nvGraphicFramePr>
        <xdr:cNvPr id="3115" name="Chart 3114">
          <a:extLst>
            <a:ext uri="{FF2B5EF4-FFF2-40B4-BE49-F238E27FC236}">
              <a16:creationId xmlns:a16="http://schemas.microsoft.com/office/drawing/2014/main" id="{4AF7641F-B2E8-3606-853F-B0416F03E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426720</xdr:colOff>
      <xdr:row>16</xdr:row>
      <xdr:rowOff>60960</xdr:rowOff>
    </xdr:from>
    <xdr:to>
      <xdr:col>21</xdr:col>
      <xdr:colOff>144780</xdr:colOff>
      <xdr:row>23</xdr:row>
      <xdr:rowOff>60960</xdr:rowOff>
    </xdr:to>
    <xdr:graphicFrame macro="">
      <xdr:nvGraphicFramePr>
        <xdr:cNvPr id="3116" name="Chart 3115">
          <a:extLst>
            <a:ext uri="{FF2B5EF4-FFF2-40B4-BE49-F238E27FC236}">
              <a16:creationId xmlns:a16="http://schemas.microsoft.com/office/drawing/2014/main" id="{28EE756D-B5DA-78AD-0250-B52DC820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68580</xdr:colOff>
      <xdr:row>11</xdr:row>
      <xdr:rowOff>22860</xdr:rowOff>
    </xdr:from>
    <xdr:to>
      <xdr:col>22</xdr:col>
      <xdr:colOff>99060</xdr:colOff>
      <xdr:row>12</xdr:row>
      <xdr:rowOff>83820</xdr:rowOff>
    </xdr:to>
    <xdr:sp macro="" textlink="'Analysis 01'!AI10">
      <xdr:nvSpPr>
        <xdr:cNvPr id="3117" name="TextBox 3116">
          <a:extLst>
            <a:ext uri="{FF2B5EF4-FFF2-40B4-BE49-F238E27FC236}">
              <a16:creationId xmlns:a16="http://schemas.microsoft.com/office/drawing/2014/main" id="{6E07AF62-06B9-0AF8-D900-7C18E2B0E87B}"/>
            </a:ext>
          </a:extLst>
        </xdr:cNvPr>
        <xdr:cNvSpPr txBox="1"/>
      </xdr:nvSpPr>
      <xdr:spPr>
        <a:xfrm>
          <a:off x="12870180" y="2034540"/>
          <a:ext cx="640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1FA6F2-B707-4932-85A6-1E83712E5B10}" type="TxLink">
            <a:rPr lang="en-US" sz="1800" b="0" i="0" u="none" strike="noStrike">
              <a:solidFill>
                <a:srgbClr val="A8FFFA"/>
              </a:solidFill>
              <a:latin typeface="Calibri"/>
              <a:cs typeface="Calibri"/>
            </a:rPr>
            <a:t>18%</a:t>
          </a:fld>
          <a:endParaRPr lang="en-IN" sz="2800" b="1">
            <a:solidFill>
              <a:srgbClr val="A8FFFA"/>
            </a:solidFill>
            <a:latin typeface="Arial" panose="020B0604020202020204" pitchFamily="34" charset="0"/>
            <a:cs typeface="Arial" panose="020B0604020202020204" pitchFamily="34" charset="0"/>
          </a:endParaRPr>
        </a:p>
      </xdr:txBody>
    </xdr:sp>
    <xdr:clientData/>
  </xdr:twoCellAnchor>
  <xdr:twoCellAnchor>
    <xdr:from>
      <xdr:col>17</xdr:col>
      <xdr:colOff>556260</xdr:colOff>
      <xdr:row>11</xdr:row>
      <xdr:rowOff>22860</xdr:rowOff>
    </xdr:from>
    <xdr:to>
      <xdr:col>18</xdr:col>
      <xdr:colOff>586740</xdr:colOff>
      <xdr:row>12</xdr:row>
      <xdr:rowOff>83820</xdr:rowOff>
    </xdr:to>
    <xdr:sp macro="" textlink="'Analysis 01'!AI11">
      <xdr:nvSpPr>
        <xdr:cNvPr id="3119" name="TextBox 3118">
          <a:extLst>
            <a:ext uri="{FF2B5EF4-FFF2-40B4-BE49-F238E27FC236}">
              <a16:creationId xmlns:a16="http://schemas.microsoft.com/office/drawing/2014/main" id="{2DDA6619-83A7-58AE-1262-589ADC7BF489}"/>
            </a:ext>
          </a:extLst>
        </xdr:cNvPr>
        <xdr:cNvSpPr txBox="1"/>
      </xdr:nvSpPr>
      <xdr:spPr>
        <a:xfrm>
          <a:off x="10919460" y="2034540"/>
          <a:ext cx="640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03D550-9D06-4799-96F3-68F2E5B07CE3}" type="TxLink">
            <a:rPr lang="en-US" sz="1800" b="0" i="0" u="none" strike="noStrike">
              <a:solidFill>
                <a:srgbClr val="A8FFFA"/>
              </a:solidFill>
              <a:latin typeface="Calibri"/>
              <a:ea typeface="+mn-ea"/>
              <a:cs typeface="Calibri"/>
            </a:rPr>
            <a:pPr marL="0" indent="0" algn="ctr"/>
            <a:t>14%</a:t>
          </a:fld>
          <a:endParaRPr lang="en-IN" sz="1800" b="0" i="0" u="none" strike="noStrike">
            <a:solidFill>
              <a:srgbClr val="A8FFFA"/>
            </a:solidFill>
            <a:latin typeface="Calibri"/>
            <a:ea typeface="+mn-ea"/>
            <a:cs typeface="Calibri"/>
          </a:endParaRPr>
        </a:p>
      </xdr:txBody>
    </xdr:sp>
    <xdr:clientData/>
  </xdr:twoCellAnchor>
  <xdr:twoCellAnchor>
    <xdr:from>
      <xdr:col>19</xdr:col>
      <xdr:colOff>281940</xdr:colOff>
      <xdr:row>19</xdr:row>
      <xdr:rowOff>15240</xdr:rowOff>
    </xdr:from>
    <xdr:to>
      <xdr:col>20</xdr:col>
      <xdr:colOff>312420</xdr:colOff>
      <xdr:row>20</xdr:row>
      <xdr:rowOff>76200</xdr:rowOff>
    </xdr:to>
    <xdr:sp macro="" textlink="'Analysis 01'!AI12">
      <xdr:nvSpPr>
        <xdr:cNvPr id="3120" name="TextBox 3119">
          <a:extLst>
            <a:ext uri="{FF2B5EF4-FFF2-40B4-BE49-F238E27FC236}">
              <a16:creationId xmlns:a16="http://schemas.microsoft.com/office/drawing/2014/main" id="{E7420A97-18DC-AA6D-5B58-5E093FE695ED}"/>
            </a:ext>
          </a:extLst>
        </xdr:cNvPr>
        <xdr:cNvSpPr txBox="1"/>
      </xdr:nvSpPr>
      <xdr:spPr>
        <a:xfrm>
          <a:off x="11864340" y="3489960"/>
          <a:ext cx="640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D5B7139-3F99-4771-A897-48DDEABDB784}" type="TxLink">
            <a:rPr lang="en-US" sz="1800" b="0" i="0" u="none" strike="noStrike">
              <a:solidFill>
                <a:srgbClr val="A8FFFA"/>
              </a:solidFill>
              <a:latin typeface="Calibri"/>
              <a:ea typeface="+mn-ea"/>
              <a:cs typeface="Calibri"/>
            </a:rPr>
            <a:pPr marL="0" indent="0" algn="ctr"/>
            <a:t>68%</a:t>
          </a:fld>
          <a:endParaRPr lang="en-IN" sz="1800" b="0" i="0" u="none" strike="noStrike">
            <a:solidFill>
              <a:srgbClr val="A8FFFA"/>
            </a:solidFill>
            <a:latin typeface="Calibri"/>
            <a:ea typeface="+mn-ea"/>
            <a:cs typeface="Calibri"/>
          </a:endParaRPr>
        </a:p>
      </xdr:txBody>
    </xdr:sp>
    <xdr:clientData/>
  </xdr:twoCellAnchor>
  <xdr:twoCellAnchor>
    <xdr:from>
      <xdr:col>20</xdr:col>
      <xdr:colOff>129540</xdr:colOff>
      <xdr:row>14</xdr:row>
      <xdr:rowOff>30480</xdr:rowOff>
    </xdr:from>
    <xdr:to>
      <xdr:col>23</xdr:col>
      <xdr:colOff>137160</xdr:colOff>
      <xdr:row>16</xdr:row>
      <xdr:rowOff>114300</xdr:rowOff>
    </xdr:to>
    <xdr:sp macro="" textlink="'Analysis 01'!AH10">
      <xdr:nvSpPr>
        <xdr:cNvPr id="3121" name="TextBox 3120">
          <a:extLst>
            <a:ext uri="{FF2B5EF4-FFF2-40B4-BE49-F238E27FC236}">
              <a16:creationId xmlns:a16="http://schemas.microsoft.com/office/drawing/2014/main" id="{C3BA4A1E-9EA9-AB71-746A-050FC14B62C2}"/>
            </a:ext>
          </a:extLst>
        </xdr:cNvPr>
        <xdr:cNvSpPr txBox="1"/>
      </xdr:nvSpPr>
      <xdr:spPr>
        <a:xfrm>
          <a:off x="12321540" y="259080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2E4BB0-90C6-474B-8839-C8F24B9CB5AB}" type="TxLink">
            <a:rPr lang="en-US" sz="1200" b="1" i="0" u="none" strike="noStrike">
              <a:solidFill>
                <a:srgbClr val="A8FFFA"/>
              </a:solidFill>
              <a:latin typeface="Arial" panose="020B0604020202020204" pitchFamily="34" charset="0"/>
              <a:ea typeface="+mn-ea"/>
              <a:cs typeface="Arial" panose="020B0604020202020204" pitchFamily="34" charset="0"/>
            </a:rPr>
            <a:pPr marL="0" indent="0" algn="ctr"/>
            <a:t>Over-Utilized</a:t>
          </a:fld>
          <a:endParaRPr lang="en-IN" sz="1200" b="1" i="0" u="none" strike="noStrike">
            <a:solidFill>
              <a:srgbClr val="A8FFFA"/>
            </a:solidFill>
            <a:latin typeface="Arial" panose="020B0604020202020204" pitchFamily="34" charset="0"/>
            <a:ea typeface="+mn-ea"/>
            <a:cs typeface="Arial" panose="020B0604020202020204" pitchFamily="34" charset="0"/>
          </a:endParaRPr>
        </a:p>
      </xdr:txBody>
    </xdr:sp>
    <xdr:clientData/>
  </xdr:twoCellAnchor>
  <xdr:twoCellAnchor>
    <xdr:from>
      <xdr:col>16</xdr:col>
      <xdr:colOff>518160</xdr:colOff>
      <xdr:row>14</xdr:row>
      <xdr:rowOff>60960</xdr:rowOff>
    </xdr:from>
    <xdr:to>
      <xdr:col>19</xdr:col>
      <xdr:colOff>525780</xdr:colOff>
      <xdr:row>16</xdr:row>
      <xdr:rowOff>144780</xdr:rowOff>
    </xdr:to>
    <xdr:sp macro="" textlink="'Analysis 01'!AH11">
      <xdr:nvSpPr>
        <xdr:cNvPr id="3123" name="TextBox 3122">
          <a:extLst>
            <a:ext uri="{FF2B5EF4-FFF2-40B4-BE49-F238E27FC236}">
              <a16:creationId xmlns:a16="http://schemas.microsoft.com/office/drawing/2014/main" id="{A8818C18-1A95-62EC-C3CC-F92825A47305}"/>
            </a:ext>
          </a:extLst>
        </xdr:cNvPr>
        <xdr:cNvSpPr txBox="1"/>
      </xdr:nvSpPr>
      <xdr:spPr>
        <a:xfrm>
          <a:off x="10271760" y="262128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2578CD-81D7-49C9-A0A5-4183B9A5F5CC}" type="TxLink">
            <a:rPr lang="en-US" sz="1200" b="1" i="0" u="none" strike="noStrike">
              <a:solidFill>
                <a:srgbClr val="00B0F0"/>
              </a:solidFill>
              <a:latin typeface="Arial" panose="020B0604020202020204" pitchFamily="34" charset="0"/>
              <a:ea typeface="+mn-ea"/>
              <a:cs typeface="Arial" panose="020B0604020202020204" pitchFamily="34" charset="0"/>
            </a:rPr>
            <a:pPr marL="0" indent="0" algn="ctr"/>
            <a:t>Under-Utilized</a:t>
          </a:fld>
          <a:endParaRPr lang="en-IN" sz="1200" b="1" i="0" u="none" strike="noStrike">
            <a:solidFill>
              <a:srgbClr val="00B0F0"/>
            </a:solidFill>
            <a:latin typeface="Arial" panose="020B0604020202020204" pitchFamily="34" charset="0"/>
            <a:ea typeface="+mn-ea"/>
            <a:cs typeface="Arial" panose="020B0604020202020204" pitchFamily="34" charset="0"/>
          </a:endParaRPr>
        </a:p>
      </xdr:txBody>
    </xdr:sp>
    <xdr:clientData/>
  </xdr:twoCellAnchor>
  <xdr:twoCellAnchor>
    <xdr:from>
      <xdr:col>18</xdr:col>
      <xdr:colOff>381000</xdr:colOff>
      <xdr:row>22</xdr:row>
      <xdr:rowOff>22860</xdr:rowOff>
    </xdr:from>
    <xdr:to>
      <xdr:col>21</xdr:col>
      <xdr:colOff>388620</xdr:colOff>
      <xdr:row>24</xdr:row>
      <xdr:rowOff>106680</xdr:rowOff>
    </xdr:to>
    <xdr:sp macro="" textlink="'Analysis 01'!AH12">
      <xdr:nvSpPr>
        <xdr:cNvPr id="3124" name="TextBox 3123">
          <a:extLst>
            <a:ext uri="{FF2B5EF4-FFF2-40B4-BE49-F238E27FC236}">
              <a16:creationId xmlns:a16="http://schemas.microsoft.com/office/drawing/2014/main" id="{610E2B62-823B-3296-4BC3-66B64F411909}"/>
            </a:ext>
          </a:extLst>
        </xdr:cNvPr>
        <xdr:cNvSpPr txBox="1"/>
      </xdr:nvSpPr>
      <xdr:spPr>
        <a:xfrm>
          <a:off x="11353800" y="404622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E47A78-ED2C-4ADD-8F9C-64DB62EE198F}" type="TxLink">
            <a:rPr lang="en-US" sz="1200" b="1" i="0" u="none" strike="noStrike">
              <a:solidFill>
                <a:srgbClr val="00B0F0"/>
              </a:solidFill>
              <a:latin typeface="Arial" panose="020B0604020202020204" pitchFamily="34" charset="0"/>
              <a:cs typeface="Arial" panose="020B0604020202020204" pitchFamily="34" charset="0"/>
            </a:rPr>
            <a:t>Well-Utilized</a:t>
          </a:fld>
          <a:endParaRPr lang="en-IN" sz="1400" b="1">
            <a:solidFill>
              <a:srgbClr val="00B0F0"/>
            </a:solidFill>
            <a:latin typeface="Arial" panose="020B0604020202020204" pitchFamily="34" charset="0"/>
            <a:cs typeface="Arial" panose="020B0604020202020204" pitchFamily="34" charset="0"/>
          </a:endParaRPr>
        </a:p>
      </xdr:txBody>
    </xdr:sp>
    <xdr:clientData/>
  </xdr:twoCellAnchor>
  <xdr:twoCellAnchor>
    <xdr:from>
      <xdr:col>20</xdr:col>
      <xdr:colOff>129540</xdr:colOff>
      <xdr:row>15</xdr:row>
      <xdr:rowOff>83820</xdr:rowOff>
    </xdr:from>
    <xdr:to>
      <xdr:col>23</xdr:col>
      <xdr:colOff>137160</xdr:colOff>
      <xdr:row>17</xdr:row>
      <xdr:rowOff>167640</xdr:rowOff>
    </xdr:to>
    <xdr:sp macro="" textlink="'Analysis 01'!AJ4">
      <xdr:nvSpPr>
        <xdr:cNvPr id="3125" name="TextBox 3124">
          <a:extLst>
            <a:ext uri="{FF2B5EF4-FFF2-40B4-BE49-F238E27FC236}">
              <a16:creationId xmlns:a16="http://schemas.microsoft.com/office/drawing/2014/main" id="{6C0084BC-5D9E-EEB5-11CC-E201D9AF14B8}"/>
            </a:ext>
          </a:extLst>
        </xdr:cNvPr>
        <xdr:cNvSpPr txBox="1"/>
      </xdr:nvSpPr>
      <xdr:spPr>
        <a:xfrm>
          <a:off x="12321540" y="282702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7021FA-6790-4940-A293-86DA764001B7}" type="TxLink">
            <a:rPr lang="en-US" sz="1200" b="1" i="0" u="none" strike="noStrike">
              <a:solidFill>
                <a:schemeClr val="bg1">
                  <a:lumMod val="50000"/>
                </a:schemeClr>
              </a:solidFill>
              <a:latin typeface="Arial" panose="020B0604020202020204" pitchFamily="34" charset="0"/>
              <a:ea typeface="+mn-ea"/>
              <a:cs typeface="Arial" panose="020B0604020202020204" pitchFamily="34" charset="0"/>
            </a:rPr>
            <a:t>5 Total Buses</a:t>
          </a:fld>
          <a:endParaRPr lang="en-IN" sz="1400" b="1"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16</xdr:col>
      <xdr:colOff>518160</xdr:colOff>
      <xdr:row>15</xdr:row>
      <xdr:rowOff>114300</xdr:rowOff>
    </xdr:from>
    <xdr:to>
      <xdr:col>19</xdr:col>
      <xdr:colOff>525780</xdr:colOff>
      <xdr:row>18</xdr:row>
      <xdr:rowOff>15240</xdr:rowOff>
    </xdr:to>
    <xdr:sp macro="" textlink="'Analysis 01'!AJ5">
      <xdr:nvSpPr>
        <xdr:cNvPr id="3126" name="TextBox 3125">
          <a:extLst>
            <a:ext uri="{FF2B5EF4-FFF2-40B4-BE49-F238E27FC236}">
              <a16:creationId xmlns:a16="http://schemas.microsoft.com/office/drawing/2014/main" id="{58EAB921-B71D-3B98-C4B0-DDC17657CC19}"/>
            </a:ext>
          </a:extLst>
        </xdr:cNvPr>
        <xdr:cNvSpPr txBox="1"/>
      </xdr:nvSpPr>
      <xdr:spPr>
        <a:xfrm>
          <a:off x="10271760" y="285750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2396AE-C097-4BB2-BA0E-7D13DEE04BD9}" type="TxLink">
            <a:rPr lang="en-US" sz="1200" b="1" i="0" u="none" strike="noStrike">
              <a:solidFill>
                <a:schemeClr val="bg1">
                  <a:lumMod val="50000"/>
                </a:schemeClr>
              </a:solidFill>
              <a:latin typeface="Arial" panose="020B0604020202020204" pitchFamily="34" charset="0"/>
              <a:ea typeface="+mn-ea"/>
              <a:cs typeface="Arial" panose="020B0604020202020204" pitchFamily="34" charset="0"/>
            </a:rPr>
            <a:t>4 Total Buses</a:t>
          </a:fld>
          <a:endParaRPr lang="en-IN" sz="1400" b="1" i="0" u="none" strike="noStrike">
            <a:solidFill>
              <a:schemeClr val="bg1">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18</xdr:col>
      <xdr:colOff>381000</xdr:colOff>
      <xdr:row>23</xdr:row>
      <xdr:rowOff>38100</xdr:rowOff>
    </xdr:from>
    <xdr:to>
      <xdr:col>21</xdr:col>
      <xdr:colOff>388620</xdr:colOff>
      <xdr:row>25</xdr:row>
      <xdr:rowOff>121920</xdr:rowOff>
    </xdr:to>
    <xdr:sp macro="" textlink="'Analysis 01'!AJ6">
      <xdr:nvSpPr>
        <xdr:cNvPr id="3127" name="TextBox 3126">
          <a:extLst>
            <a:ext uri="{FF2B5EF4-FFF2-40B4-BE49-F238E27FC236}">
              <a16:creationId xmlns:a16="http://schemas.microsoft.com/office/drawing/2014/main" id="{F155DC0A-A8E8-1E1E-1916-1340F27C662A}"/>
            </a:ext>
          </a:extLst>
        </xdr:cNvPr>
        <xdr:cNvSpPr txBox="1"/>
      </xdr:nvSpPr>
      <xdr:spPr>
        <a:xfrm>
          <a:off x="11353800" y="4244340"/>
          <a:ext cx="18364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856A62-DD2B-425C-B806-3933C07C9B54}" type="TxLink">
            <a:rPr lang="en-US" sz="1200" b="1" i="0" u="none" strike="noStrike">
              <a:solidFill>
                <a:schemeClr val="bg1">
                  <a:lumMod val="50000"/>
                </a:schemeClr>
              </a:solidFill>
              <a:latin typeface="Arial" panose="020B0604020202020204" pitchFamily="34" charset="0"/>
              <a:cs typeface="Arial" panose="020B0604020202020204" pitchFamily="34" charset="0"/>
            </a:rPr>
            <a:t>19 Total Buses</a:t>
          </a:fld>
          <a:endParaRPr lang="en-IN" sz="16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17</xdr:col>
      <xdr:colOff>15240</xdr:colOff>
      <xdr:row>5</xdr:row>
      <xdr:rowOff>15240</xdr:rowOff>
    </xdr:from>
    <xdr:to>
      <xdr:col>20</xdr:col>
      <xdr:colOff>579120</xdr:colOff>
      <xdr:row>7</xdr:row>
      <xdr:rowOff>99060</xdr:rowOff>
    </xdr:to>
    <xdr:sp macro="" textlink="">
      <xdr:nvSpPr>
        <xdr:cNvPr id="3128" name="TextBox 3127">
          <a:extLst>
            <a:ext uri="{FF2B5EF4-FFF2-40B4-BE49-F238E27FC236}">
              <a16:creationId xmlns:a16="http://schemas.microsoft.com/office/drawing/2014/main" id="{A4568878-3AB3-3C70-ED1D-FCB549E7562C}"/>
            </a:ext>
          </a:extLst>
        </xdr:cNvPr>
        <xdr:cNvSpPr txBox="1"/>
      </xdr:nvSpPr>
      <xdr:spPr>
        <a:xfrm>
          <a:off x="10378440" y="929640"/>
          <a:ext cx="239268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a:solidFill>
                <a:schemeClr val="accent4"/>
              </a:solidFill>
              <a:latin typeface="Arial" panose="020B0604020202020204" pitchFamily="34" charset="0"/>
              <a:ea typeface="+mn-ea"/>
              <a:cs typeface="Arial" panose="020B0604020202020204" pitchFamily="34" charset="0"/>
            </a:rPr>
            <a:t>Bus</a:t>
          </a:r>
          <a:r>
            <a:rPr lang="en-IN" sz="1200" b="1" baseline="0">
              <a:solidFill>
                <a:schemeClr val="accent4"/>
              </a:solidFill>
              <a:latin typeface="Arial" panose="020B0604020202020204" pitchFamily="34" charset="0"/>
              <a:ea typeface="+mn-ea"/>
              <a:cs typeface="Arial" panose="020B0604020202020204" pitchFamily="34" charset="0"/>
            </a:rPr>
            <a:t> Utilization Rate</a:t>
          </a:r>
          <a:endParaRPr lang="en-IN" sz="12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16</xdr:col>
      <xdr:colOff>495300</xdr:colOff>
      <xdr:row>6</xdr:row>
      <xdr:rowOff>0</xdr:rowOff>
    </xdr:from>
    <xdr:to>
      <xdr:col>17</xdr:col>
      <xdr:colOff>22860</xdr:colOff>
      <xdr:row>6</xdr:row>
      <xdr:rowOff>129540</xdr:rowOff>
    </xdr:to>
    <xdr:sp macro="" textlink="">
      <xdr:nvSpPr>
        <xdr:cNvPr id="3129" name="Oval 3128">
          <a:extLst>
            <a:ext uri="{FF2B5EF4-FFF2-40B4-BE49-F238E27FC236}">
              <a16:creationId xmlns:a16="http://schemas.microsoft.com/office/drawing/2014/main" id="{C713C52E-2676-FCC3-577D-785603842807}"/>
            </a:ext>
          </a:extLst>
        </xdr:cNvPr>
        <xdr:cNvSpPr/>
      </xdr:nvSpPr>
      <xdr:spPr>
        <a:xfrm>
          <a:off x="10248900" y="109728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22860</xdr:colOff>
      <xdr:row>0</xdr:row>
      <xdr:rowOff>30480</xdr:rowOff>
    </xdr:from>
    <xdr:to>
      <xdr:col>24</xdr:col>
      <xdr:colOff>415187</xdr:colOff>
      <xdr:row>11</xdr:row>
      <xdr:rowOff>53340</xdr:rowOff>
    </xdr:to>
    <xdr:pic>
      <xdr:nvPicPr>
        <xdr:cNvPr id="3131" name="Picture 3130">
          <a:extLst>
            <a:ext uri="{FF2B5EF4-FFF2-40B4-BE49-F238E27FC236}">
              <a16:creationId xmlns:a16="http://schemas.microsoft.com/office/drawing/2014/main" id="{08F95480-C5B5-9B71-3A76-B7089EA19222}"/>
            </a:ext>
          </a:extLst>
        </xdr:cNvPr>
        <xdr:cNvPicPr>
          <a:picLocks noChangeAspect="1"/>
        </xdr:cNvPicPr>
      </xdr:nvPicPr>
      <xdr:blipFill>
        <a:blip xmlns:r="http://schemas.openxmlformats.org/officeDocument/2006/relationships" r:embed="rId13">
          <a:clrChange>
            <a:clrFrom>
              <a:srgbClr val="F6F6F6"/>
            </a:clrFrom>
            <a:clrTo>
              <a:srgbClr val="F6F6F6">
                <a:alpha val="0"/>
              </a:srgbClr>
            </a:clrTo>
          </a:clrChange>
          <a:extLst>
            <a:ext uri="{28A0092B-C50C-407E-A947-70E740481C1C}">
              <a14:useLocalDpi xmlns:a14="http://schemas.microsoft.com/office/drawing/2010/main" val="0"/>
            </a:ext>
          </a:extLst>
        </a:blip>
        <a:stretch>
          <a:fillRect/>
        </a:stretch>
      </xdr:blipFill>
      <xdr:spPr>
        <a:xfrm>
          <a:off x="11605260" y="30480"/>
          <a:ext cx="3440327" cy="2034540"/>
        </a:xfrm>
        <a:prstGeom prst="rect">
          <a:avLst/>
        </a:prstGeom>
      </xdr:spPr>
    </xdr:pic>
    <xdr:clientData/>
  </xdr:twoCellAnchor>
  <xdr:twoCellAnchor>
    <xdr:from>
      <xdr:col>17</xdr:col>
      <xdr:colOff>45720</xdr:colOff>
      <xdr:row>25</xdr:row>
      <xdr:rowOff>106680</xdr:rowOff>
    </xdr:from>
    <xdr:to>
      <xdr:col>22</xdr:col>
      <xdr:colOff>335280</xdr:colOff>
      <xdr:row>28</xdr:row>
      <xdr:rowOff>7620</xdr:rowOff>
    </xdr:to>
    <xdr:sp macro="" textlink="">
      <xdr:nvSpPr>
        <xdr:cNvPr id="3136" name="TextBox 3135">
          <a:extLst>
            <a:ext uri="{FF2B5EF4-FFF2-40B4-BE49-F238E27FC236}">
              <a16:creationId xmlns:a16="http://schemas.microsoft.com/office/drawing/2014/main" id="{8ED89E1C-A14E-741B-BD26-98BC2D6F8CC3}"/>
            </a:ext>
          </a:extLst>
        </xdr:cNvPr>
        <xdr:cNvSpPr txBox="1"/>
      </xdr:nvSpPr>
      <xdr:spPr>
        <a:xfrm>
          <a:off x="10408920" y="4678680"/>
          <a:ext cx="33375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a:solidFill>
                <a:schemeClr val="accent4"/>
              </a:solidFill>
              <a:latin typeface="Arial" panose="020B0604020202020204" pitchFamily="34" charset="0"/>
              <a:ea typeface="+mn-ea"/>
              <a:cs typeface="Arial" panose="020B0604020202020204" pitchFamily="34" charset="0"/>
            </a:rPr>
            <a:t>Total</a:t>
          </a:r>
          <a:r>
            <a:rPr lang="en-IN" sz="1200" b="1" baseline="0">
              <a:solidFill>
                <a:schemeClr val="accent4"/>
              </a:solidFill>
              <a:latin typeface="Arial" panose="020B0604020202020204" pitchFamily="34" charset="0"/>
              <a:ea typeface="+mn-ea"/>
              <a:cs typeface="Arial" panose="020B0604020202020204" pitchFamily="34" charset="0"/>
            </a:rPr>
            <a:t> Riders based on Moment of Trips</a:t>
          </a:r>
          <a:endParaRPr lang="en-IN" sz="12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16</xdr:col>
      <xdr:colOff>510540</xdr:colOff>
      <xdr:row>26</xdr:row>
      <xdr:rowOff>83820</xdr:rowOff>
    </xdr:from>
    <xdr:to>
      <xdr:col>17</xdr:col>
      <xdr:colOff>38100</xdr:colOff>
      <xdr:row>27</xdr:row>
      <xdr:rowOff>30480</xdr:rowOff>
    </xdr:to>
    <xdr:sp macro="" textlink="">
      <xdr:nvSpPr>
        <xdr:cNvPr id="3137" name="Oval 3136">
          <a:extLst>
            <a:ext uri="{FF2B5EF4-FFF2-40B4-BE49-F238E27FC236}">
              <a16:creationId xmlns:a16="http://schemas.microsoft.com/office/drawing/2014/main" id="{7769F375-E24E-805A-D5D7-6364F2BED74D}"/>
            </a:ext>
          </a:extLst>
        </xdr:cNvPr>
        <xdr:cNvSpPr/>
      </xdr:nvSpPr>
      <xdr:spPr>
        <a:xfrm>
          <a:off x="10264140" y="4838700"/>
          <a:ext cx="137160" cy="129540"/>
        </a:xfrm>
        <a:prstGeom prst="ellipse">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464820</xdr:colOff>
      <xdr:row>25</xdr:row>
      <xdr:rowOff>60960</xdr:rowOff>
    </xdr:from>
    <xdr:to>
      <xdr:col>23</xdr:col>
      <xdr:colOff>259080</xdr:colOff>
      <xdr:row>25</xdr:row>
      <xdr:rowOff>106680</xdr:rowOff>
    </xdr:to>
    <xdr:sp macro="" textlink="">
      <xdr:nvSpPr>
        <xdr:cNvPr id="3138" name="Rectangle: Rounded Corners 3137">
          <a:extLst>
            <a:ext uri="{FF2B5EF4-FFF2-40B4-BE49-F238E27FC236}">
              <a16:creationId xmlns:a16="http://schemas.microsoft.com/office/drawing/2014/main" id="{78BE4FDB-3102-17BD-B128-C800E9823334}"/>
            </a:ext>
          </a:extLst>
        </xdr:cNvPr>
        <xdr:cNvSpPr/>
      </xdr:nvSpPr>
      <xdr:spPr>
        <a:xfrm>
          <a:off x="10218420" y="4632960"/>
          <a:ext cx="4061460" cy="45720"/>
        </a:xfrm>
        <a:prstGeom prst="roundRect">
          <a:avLst/>
        </a:prstGeom>
        <a:gradFill>
          <a:gsLst>
            <a:gs pos="0">
              <a:schemeClr val="tx1">
                <a:lumMod val="100000"/>
              </a:schemeClr>
            </a:gs>
            <a:gs pos="50000">
              <a:srgbClr val="595959"/>
            </a:gs>
            <a:gs pos="100000">
              <a:srgbClr val="0D0D0D"/>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243840</xdr:colOff>
      <xdr:row>27</xdr:row>
      <xdr:rowOff>0</xdr:rowOff>
    </xdr:from>
    <xdr:to>
      <xdr:col>23</xdr:col>
      <xdr:colOff>15240</xdr:colOff>
      <xdr:row>32</xdr:row>
      <xdr:rowOff>76200</xdr:rowOff>
    </xdr:to>
    <xdr:pic>
      <xdr:nvPicPr>
        <xdr:cNvPr id="3142" name="Picture 3141">
          <a:extLst>
            <a:ext uri="{FF2B5EF4-FFF2-40B4-BE49-F238E27FC236}">
              <a16:creationId xmlns:a16="http://schemas.microsoft.com/office/drawing/2014/main" id="{F648A523-8528-69F4-4ADD-EFD12C187A1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045440" y="4937760"/>
          <a:ext cx="990600" cy="990600"/>
        </a:xfrm>
        <a:prstGeom prst="rect">
          <a:avLst/>
        </a:prstGeom>
      </xdr:spPr>
    </xdr:pic>
    <xdr:clientData/>
  </xdr:twoCellAnchor>
  <xdr:twoCellAnchor editAs="oneCell">
    <xdr:from>
      <xdr:col>21</xdr:col>
      <xdr:colOff>236220</xdr:colOff>
      <xdr:row>31</xdr:row>
      <xdr:rowOff>152400</xdr:rowOff>
    </xdr:from>
    <xdr:to>
      <xdr:col>23</xdr:col>
      <xdr:colOff>91440</xdr:colOff>
      <xdr:row>37</xdr:row>
      <xdr:rowOff>129540</xdr:rowOff>
    </xdr:to>
    <xdr:pic>
      <xdr:nvPicPr>
        <xdr:cNvPr id="3146" name="Picture 3145">
          <a:extLst>
            <a:ext uri="{FF2B5EF4-FFF2-40B4-BE49-F238E27FC236}">
              <a16:creationId xmlns:a16="http://schemas.microsoft.com/office/drawing/2014/main" id="{09B262B9-A4C5-5A11-92E7-7A101DAA869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037820" y="5821680"/>
          <a:ext cx="1074420" cy="1074420"/>
        </a:xfrm>
        <a:prstGeom prst="rect">
          <a:avLst/>
        </a:prstGeom>
      </xdr:spPr>
    </xdr:pic>
    <xdr:clientData/>
  </xdr:twoCellAnchor>
  <xdr:twoCellAnchor>
    <xdr:from>
      <xdr:col>17</xdr:col>
      <xdr:colOff>152400</xdr:colOff>
      <xdr:row>29</xdr:row>
      <xdr:rowOff>15240</xdr:rowOff>
    </xdr:from>
    <xdr:to>
      <xdr:col>18</xdr:col>
      <xdr:colOff>548640</xdr:colOff>
      <xdr:row>31</xdr:row>
      <xdr:rowOff>68580</xdr:rowOff>
    </xdr:to>
    <xdr:sp macro="" textlink="'Analysis 01'!AN4">
      <xdr:nvSpPr>
        <xdr:cNvPr id="3148" name="TextBox 3147">
          <a:extLst>
            <a:ext uri="{FF2B5EF4-FFF2-40B4-BE49-F238E27FC236}">
              <a16:creationId xmlns:a16="http://schemas.microsoft.com/office/drawing/2014/main" id="{42BE8488-5313-3F39-8AEE-B75F068CCC3E}"/>
            </a:ext>
          </a:extLst>
        </xdr:cNvPr>
        <xdr:cNvSpPr txBox="1"/>
      </xdr:nvSpPr>
      <xdr:spPr>
        <a:xfrm>
          <a:off x="10515600" y="5318760"/>
          <a:ext cx="100584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540796-B9CB-4107-A4B4-6A5775EF9043}" type="TxLink">
            <a:rPr lang="en-US" sz="1600" b="1" i="0" u="none" strike="noStrike">
              <a:solidFill>
                <a:srgbClr val="A8FFFA"/>
              </a:solidFill>
              <a:latin typeface="Calibri"/>
              <a:ea typeface="+mn-ea"/>
              <a:cs typeface="Calibri"/>
            </a:rPr>
            <a:t>22.19%</a:t>
          </a:fld>
          <a:endParaRPr lang="en-IN" sz="1600" b="1" i="0" u="none" strike="noStrike">
            <a:solidFill>
              <a:srgbClr val="A8FFFA"/>
            </a:solidFill>
            <a:latin typeface="Calibri"/>
            <a:ea typeface="+mn-ea"/>
            <a:cs typeface="Calibri"/>
          </a:endParaRPr>
        </a:p>
      </xdr:txBody>
    </xdr:sp>
    <xdr:clientData/>
  </xdr:twoCellAnchor>
  <xdr:twoCellAnchor>
    <xdr:from>
      <xdr:col>28</xdr:col>
      <xdr:colOff>396240</xdr:colOff>
      <xdr:row>26</xdr:row>
      <xdr:rowOff>45720</xdr:rowOff>
    </xdr:from>
    <xdr:to>
      <xdr:col>30</xdr:col>
      <xdr:colOff>182880</xdr:colOff>
      <xdr:row>28</xdr:row>
      <xdr:rowOff>99060</xdr:rowOff>
    </xdr:to>
    <xdr:sp macro="" textlink="'Analysis 01'!AN4">
      <xdr:nvSpPr>
        <xdr:cNvPr id="3149" name="TextBox 3148">
          <a:extLst>
            <a:ext uri="{FF2B5EF4-FFF2-40B4-BE49-F238E27FC236}">
              <a16:creationId xmlns:a16="http://schemas.microsoft.com/office/drawing/2014/main" id="{5AF083AA-E1DF-5C26-76D9-63209F1E5613}"/>
            </a:ext>
          </a:extLst>
        </xdr:cNvPr>
        <xdr:cNvSpPr txBox="1"/>
      </xdr:nvSpPr>
      <xdr:spPr>
        <a:xfrm>
          <a:off x="17465040" y="4800600"/>
          <a:ext cx="100584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540796-B9CB-4107-A4B4-6A5775EF9043}" type="TxLink">
            <a:rPr lang="en-US" sz="1600" b="1" i="0" u="none" strike="noStrike">
              <a:solidFill>
                <a:srgbClr val="A8FFFA"/>
              </a:solidFill>
              <a:latin typeface="Calibri"/>
              <a:ea typeface="+mn-ea"/>
              <a:cs typeface="Calibri"/>
            </a:rPr>
            <a:t>37.57%</a:t>
          </a:fld>
          <a:endParaRPr lang="en-IN" sz="1600" b="1" i="0" u="none" strike="noStrike">
            <a:solidFill>
              <a:srgbClr val="A8FFFA"/>
            </a:solidFill>
            <a:latin typeface="Calibri"/>
            <a:ea typeface="+mn-ea"/>
            <a:cs typeface="Calibri"/>
          </a:endParaRPr>
        </a:p>
      </xdr:txBody>
    </xdr:sp>
    <xdr:clientData/>
  </xdr:twoCellAnchor>
  <xdr:twoCellAnchor>
    <xdr:from>
      <xdr:col>17</xdr:col>
      <xdr:colOff>205740</xdr:colOff>
      <xdr:row>34</xdr:row>
      <xdr:rowOff>7620</xdr:rowOff>
    </xdr:from>
    <xdr:to>
      <xdr:col>18</xdr:col>
      <xdr:colOff>601980</xdr:colOff>
      <xdr:row>36</xdr:row>
      <xdr:rowOff>60960</xdr:rowOff>
    </xdr:to>
    <xdr:sp macro="" textlink="'Analysis 01'!AN5">
      <xdr:nvSpPr>
        <xdr:cNvPr id="3150" name="TextBox 3149">
          <a:extLst>
            <a:ext uri="{FF2B5EF4-FFF2-40B4-BE49-F238E27FC236}">
              <a16:creationId xmlns:a16="http://schemas.microsoft.com/office/drawing/2014/main" id="{F7AEE8A4-FF06-0E02-EEC7-E1EFA7D1E83E}"/>
            </a:ext>
          </a:extLst>
        </xdr:cNvPr>
        <xdr:cNvSpPr txBox="1"/>
      </xdr:nvSpPr>
      <xdr:spPr>
        <a:xfrm>
          <a:off x="10568940" y="6225540"/>
          <a:ext cx="100584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0D7EA5-6891-4178-9668-16ED12D21A7B}" type="TxLink">
            <a:rPr lang="en-US" sz="1600" b="1" i="0" u="none" strike="noStrike">
              <a:solidFill>
                <a:srgbClr val="00B0F0"/>
              </a:solidFill>
              <a:latin typeface="Calibri"/>
              <a:ea typeface="+mn-ea"/>
              <a:cs typeface="Calibri"/>
            </a:rPr>
            <a:pPr marL="0" indent="0" algn="ctr"/>
            <a:t>77.81%</a:t>
          </a:fld>
          <a:endParaRPr lang="en-IN" sz="1600" b="1" i="0" u="none" strike="noStrike">
            <a:solidFill>
              <a:srgbClr val="00B0F0"/>
            </a:solidFill>
            <a:latin typeface="Calibri"/>
            <a:ea typeface="+mn-ea"/>
            <a:cs typeface="Calibri"/>
          </a:endParaRPr>
        </a:p>
      </xdr:txBody>
    </xdr:sp>
    <xdr:clientData/>
  </xdr:twoCellAnchor>
  <xdr:twoCellAnchor>
    <xdr:from>
      <xdr:col>18</xdr:col>
      <xdr:colOff>457200</xdr:colOff>
      <xdr:row>29</xdr:row>
      <xdr:rowOff>7620</xdr:rowOff>
    </xdr:from>
    <xdr:to>
      <xdr:col>21</xdr:col>
      <xdr:colOff>160020</xdr:colOff>
      <xdr:row>31</xdr:row>
      <xdr:rowOff>91440</xdr:rowOff>
    </xdr:to>
    <xdr:sp macro="" textlink="">
      <xdr:nvSpPr>
        <xdr:cNvPr id="3151" name="TextBox 3150">
          <a:extLst>
            <a:ext uri="{FF2B5EF4-FFF2-40B4-BE49-F238E27FC236}">
              <a16:creationId xmlns:a16="http://schemas.microsoft.com/office/drawing/2014/main" id="{EA7FE56B-455F-3159-5E3E-1B3CAE860038}"/>
            </a:ext>
          </a:extLst>
        </xdr:cNvPr>
        <xdr:cNvSpPr txBox="1"/>
      </xdr:nvSpPr>
      <xdr:spPr>
        <a:xfrm>
          <a:off x="11430000" y="5311140"/>
          <a:ext cx="15316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baseline="0">
              <a:solidFill>
                <a:schemeClr val="accent4"/>
              </a:solidFill>
              <a:latin typeface="Arial" panose="020B0604020202020204" pitchFamily="34" charset="0"/>
              <a:ea typeface="+mn-ea"/>
              <a:cs typeface="Arial" panose="020B0604020202020204" pitchFamily="34" charset="0"/>
            </a:rPr>
            <a:t>of Total Riders by</a:t>
          </a:r>
          <a:endParaRPr lang="en-IN" sz="12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xdr:from>
      <xdr:col>18</xdr:col>
      <xdr:colOff>541020</xdr:colOff>
      <xdr:row>33</xdr:row>
      <xdr:rowOff>160020</xdr:rowOff>
    </xdr:from>
    <xdr:to>
      <xdr:col>21</xdr:col>
      <xdr:colOff>243840</xdr:colOff>
      <xdr:row>36</xdr:row>
      <xdr:rowOff>60960</xdr:rowOff>
    </xdr:to>
    <xdr:sp macro="" textlink="">
      <xdr:nvSpPr>
        <xdr:cNvPr id="3152" name="TextBox 3151">
          <a:extLst>
            <a:ext uri="{FF2B5EF4-FFF2-40B4-BE49-F238E27FC236}">
              <a16:creationId xmlns:a16="http://schemas.microsoft.com/office/drawing/2014/main" id="{C0D93B98-701F-E741-A598-DE69FE4D1114}"/>
            </a:ext>
          </a:extLst>
        </xdr:cNvPr>
        <xdr:cNvSpPr txBox="1"/>
      </xdr:nvSpPr>
      <xdr:spPr>
        <a:xfrm>
          <a:off x="11513820" y="6195060"/>
          <a:ext cx="15316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200" b="1" baseline="0">
              <a:solidFill>
                <a:schemeClr val="accent4"/>
              </a:solidFill>
              <a:latin typeface="Arial" panose="020B0604020202020204" pitchFamily="34" charset="0"/>
              <a:ea typeface="+mn-ea"/>
              <a:cs typeface="Arial" panose="020B0604020202020204" pitchFamily="34" charset="0"/>
            </a:rPr>
            <a:t>of Total Riders by</a:t>
          </a:r>
          <a:endParaRPr lang="en-IN" sz="1200" b="1">
            <a:solidFill>
              <a:schemeClr val="accent4"/>
            </a:solidFill>
            <a:latin typeface="Arial" panose="020B0604020202020204" pitchFamily="34" charset="0"/>
            <a:ea typeface="+mn-ea"/>
            <a:cs typeface="Arial" panose="020B0604020202020204" pitchFamily="34" charset="0"/>
          </a:endParaRPr>
        </a:p>
      </xdr:txBody>
    </xdr:sp>
    <xdr:clientData/>
  </xdr:twoCellAnchor>
  <xdr:twoCellAnchor editAs="oneCell">
    <xdr:from>
      <xdr:col>0</xdr:col>
      <xdr:colOff>0</xdr:colOff>
      <xdr:row>5</xdr:row>
      <xdr:rowOff>114300</xdr:rowOff>
    </xdr:from>
    <xdr:to>
      <xdr:col>1</xdr:col>
      <xdr:colOff>288175</xdr:colOff>
      <xdr:row>28</xdr:row>
      <xdr:rowOff>22860</xdr:rowOff>
    </xdr:to>
    <mc:AlternateContent xmlns:mc="http://schemas.openxmlformats.org/markup-compatibility/2006">
      <mc:Choice xmlns:a14="http://schemas.microsoft.com/office/drawing/2010/main" Requires="a14">
        <xdr:graphicFrame macro="">
          <xdr:nvGraphicFramePr>
            <xdr:cNvPr id="3153" name="Year">
              <a:extLst>
                <a:ext uri="{FF2B5EF4-FFF2-40B4-BE49-F238E27FC236}">
                  <a16:creationId xmlns:a16="http://schemas.microsoft.com/office/drawing/2014/main" id="{25AD650A-60A1-41C6-9263-D0276A488D8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1028700"/>
              <a:ext cx="897775" cy="411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0.869681018521" createdVersion="8" refreshedVersion="8" minRefreshableVersion="3" recordCount="0" supportSubquery="1" supportAdvancedDrill="1" xr:uid="{05B3D71C-9869-4092-A041-39FBD583E22A}">
  <cacheSource type="external" connectionId="7"/>
  <cacheFields count="6">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Table].[Month Name].[Month Name]" caption="Month Name" numFmtId="0" hierarchy="7" level="1">
      <sharedItems count="2">
        <s v="Jan"/>
        <s v="Dec"/>
      </sharedItems>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5"/>
      </fieldsUsage>
    </cacheHierarchy>
    <cacheHierarchy uniqueName="[DIm_DateTable].[Month Name]" caption="Month Name" attribute="1" defaultMemberUniqueName="[DIm_DateTable].[Month Name].[All]" allUniqueName="[DIm_DateTable].[Month Name].[All]" dimensionUniqueName="[DIm_DateTable]" displayFolder="" count="2" memberValueDatatype="130" unbalanced="0">
      <fieldsUsage count="2">
        <fieldUsage x="-1"/>
        <fieldUsage x="4"/>
      </fieldsUsage>
    </cacheHierarchy>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40393515" createdVersion="8" refreshedVersion="8" minRefreshableVersion="3" recordCount="0" supportSubquery="1" supportAdvancedDrill="1" xr:uid="{1D7D60FB-B961-44E5-A805-5F94701189F1}">
  <cacheSource type="external" connectionId="7"/>
  <cacheFields count="5">
    <cacheField name="[Dim_routes].[RouteName].[RouteName]" caption="Route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Facttable_ridership].[Bus Utilization Category].[Bus Utilization Category]" caption="Bus Utilization Category" numFmtId="0" hierarchy="34" level="1">
      <sharedItems count="3">
        <s v="Over-Utilized"/>
        <s v="Under-Utilized"/>
        <s v="Well-Utilized"/>
      </sharedItems>
    </cacheField>
    <cacheField name="[Measures].[Total Buses]" caption="Total Buses" numFmtId="0" hierarchy="41" level="32767"/>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0"/>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2" memberValueDatatype="130" unbalanced="0">
      <fieldsUsage count="2">
        <fieldUsage x="-1"/>
        <fieldUsage x="2"/>
      </fieldsUsage>
    </cacheHierarchy>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cacheHierarchy uniqueName="[Measures].[Avg Riders Per Trip]" caption="Avg Riders Per Trip" measure="1" displayFolder="" measureGroup="Calculations" count="0"/>
    <cacheHierarchy uniqueName="[Measures].[Total Buses]" caption="Total Buses" measure="1" displayFolder="" measureGroup="Calculations" count="0" oneField="1">
      <fieldsUsage count="1">
        <fieldUsage x="3"/>
      </fieldsUsage>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40740739" createdVersion="8" refreshedVersion="8" minRefreshableVersion="3" recordCount="0" supportSubquery="1" supportAdvancedDrill="1" xr:uid="{288E5343-B743-4657-A718-7066DBE8C6DE}">
  <cacheSource type="external" connectionId="7"/>
  <cacheFields count="6">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Facttable_ridership].[Operation Moment].[Operation Moment]" caption="Operation Moment" numFmtId="0" hierarchy="28" level="1">
      <sharedItems count="2">
        <s v="AM"/>
        <s v="PM"/>
      </sharedItems>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5"/>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2" memberValueDatatype="130" unbalanced="0">
      <fieldsUsage count="2">
        <fieldUsage x="-1"/>
        <fieldUsage x="4"/>
      </fieldsUsage>
    </cacheHierarchy>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41087962" createdVersion="8" refreshedVersion="8" minRefreshableVersion="3" recordCount="0" supportSubquery="1" supportAdvancedDrill="1" xr:uid="{A70CF1C1-7B2C-49F8-9CA7-FB525B10997E}">
  <cacheSource type="external" connectionId="7"/>
  <cacheFields count="3">
    <cacheField name="[Measures].[Total Riders (Passengers)]" caption="Total Riders (Passengers)" numFmtId="0" hierarchy="39" level="32767"/>
    <cacheField name="[Measures].[Avg Riders Per Trip]" caption="Avg Riders Per Trip" numFmtId="0" hierarchy="40" level="32767"/>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oneField="1">
      <fieldsUsage count="1">
        <fieldUsage x="1"/>
      </fieldsUsage>
    </cacheHierarchy>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0.869670138891" createdVersion="3" refreshedVersion="8" minRefreshableVersion="3" recordCount="0" supportSubquery="1" supportAdvancedDrill="1" xr:uid="{8A9245B3-6DE6-42E6-9D97-1FE8810C22C6}">
  <cacheSource type="external" connectionId="7">
    <extLst>
      <ext xmlns:x14="http://schemas.microsoft.com/office/spreadsheetml/2009/9/main" uri="{F057638F-6D5F-4e77-A914-E7F072B9BCA8}">
        <x14:sourceConnection name="ThisWorkbookDataModel"/>
      </ext>
    </extLst>
  </cacheSource>
  <cacheFields count="0"/>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0" memberValueDatatype="130" unbalanced="0"/>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252655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0.869958796298" createdVersion="8" refreshedVersion="8" minRefreshableVersion="3" recordCount="0" supportSubquery="1" supportAdvancedDrill="1" xr:uid="{8CF864D5-0D7F-4586-94E2-93BA7AB026FC}">
  <cacheSource type="external" connectionId="7"/>
  <cacheFields count="5">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Table].[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Table].[Year].&amp;[2023]"/>
            <x15:cachedUniqueName index="1" name="[DIm_DateTable].[Year].&amp;[2024]"/>
          </x15:cachedUniqueNames>
        </ext>
      </extLst>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0.870049189813" createdVersion="8" refreshedVersion="8" minRefreshableVersion="3" recordCount="0" supportSubquery="1" supportAdvancedDrill="1" xr:uid="{A763E3D6-7223-47C4-B5FB-85E205DEED2D}">
  <cacheSource type="external" connectionId="7"/>
  <cacheFields count="5">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Table].[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Table].[Year].&amp;[2023]"/>
            <x15:cachedUniqueName index="1" name="[DIm_DateTable].[Year].&amp;[2024]"/>
          </x15:cachedUniqueNames>
        </ext>
      </extLst>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38194445" createdVersion="8" refreshedVersion="8" minRefreshableVersion="3" recordCount="0" supportSubquery="1" supportAdvancedDrill="1" xr:uid="{B90883BE-21D5-444C-81DF-DBF4E5D68F42}">
  <cacheSource type="external" connectionId="7"/>
  <cacheFields count="3">
    <cacheField name="[Measures].[Total Riders (Passengers)]" caption="Total Riders (Passengers)" numFmtId="0" hierarchy="39" level="32767"/>
    <cacheField name="[Dim_routes].[RouteName].[RouteName]" caption="RouteName" numFmtId="0" hierarchy="18" level="1">
      <sharedItems count="1">
        <s v="East-West Express"/>
      </sharedItems>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38541668" createdVersion="8" refreshedVersion="8" minRefreshableVersion="3" recordCount="0" supportSubquery="1" supportAdvancedDrill="1" xr:uid="{7605DE7C-D324-4DC3-BEAF-EED280A1122E}">
  <cacheSource type="external" connectionId="7"/>
  <cacheFields count="3">
    <cacheField name="[Measures].[Total Riders (Passengers)]" caption="Total Riders (Passengers)" numFmtId="0" hierarchy="39" level="32767"/>
    <cacheField name="[Dim_routes].[RouteName].[RouteName]" caption="RouteName" numFmtId="0" hierarchy="18" level="1">
      <sharedItems count="1">
        <s v="North Circular"/>
      </sharedItems>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2"/>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38888891" createdVersion="8" refreshedVersion="8" minRefreshableVersion="3" recordCount="0" supportSubquery="1" supportAdvancedDrill="1" xr:uid="{1BF1B511-CF21-4310-B1BA-6566D1ACAA2B}">
  <cacheSource type="external" connectionId="7"/>
  <cacheFields count="4">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3"/>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39236114" createdVersion="8" refreshedVersion="8" minRefreshableVersion="3" recordCount="0" supportSubquery="1" supportAdvancedDrill="1" xr:uid="{D8459D01-0136-4F72-8C80-E8D41501A67A}">
  <cacheSource type="external" connectionId="7"/>
  <cacheFields count="5">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09:40:00" maxDate="1899-12-30T09:40:00" count="1">
        <d v="1899-12-30T09:40:00"/>
      </sharedItems>
      <extLst>
        <ext xmlns:x15="http://schemas.microsoft.com/office/spreadsheetml/2010/11/main" uri="{4F2E5C28-24EA-4eb8-9CBF-B6C8F9C3D259}">
          <x15:cachedUniqueNames>
            <x15:cachedUniqueName index="0" name="[Facttable_ridership].[Time].&amp;[1899-12-30T09:40:00]"/>
          </x15:cachedUniqueNames>
        </ext>
      </extLst>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3958333" createdVersion="8" refreshedVersion="8" minRefreshableVersion="3" recordCount="0" supportSubquery="1" supportAdvancedDrill="1" xr:uid="{281BE5EB-7795-4318-99B0-A7430E336293}">
  <cacheSource type="external" connectionId="7"/>
  <cacheFields count="5">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04:49:00" maxDate="1899-12-30T04:49:00" count="1">
        <d v="1899-12-30T04:49:00"/>
      </sharedItems>
      <extLst>
        <ext xmlns:x15="http://schemas.microsoft.com/office/spreadsheetml/2010/11/main" uri="{4F2E5C28-24EA-4eb8-9CBF-B6C8F9C3D259}">
          <x15:cachedUniqueNames>
            <x15:cachedUniqueName index="0" name="[Facttable_ridership].[Time].&amp;[1899-12-30T04:49:00]"/>
          </x15:cachedUniqueNames>
        </ext>
      </extLst>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4"/>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0" memberValueDatatype="130" unbalanced="0"/>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freen" refreshedDate="45421.369139930554" createdVersion="8" refreshedVersion="8" minRefreshableVersion="3" recordCount="0" supportSubquery="1" supportAdvancedDrill="1" xr:uid="{E861D3ED-70E7-40B0-AA2F-454B6DA04930}">
  <cacheSource type="external" connectionId="7"/>
  <cacheFields count="6">
    <cacheField name="[Measures].[Total Riders (Passengers)]" caption="Total Riders (Passengers)" numFmtId="0" hierarchy="39" level="32767"/>
    <cacheField name="[Dim_routes].[RouteName].[RouteName]" caption="RouteName" numFmtId="0" hierarchy="18" level="1">
      <sharedItems count="1">
        <s v="East-West Express"/>
      </sharedItems>
    </cacheField>
    <cacheField name="[Facttable_ridership].[TIme Group].[TIme Group]" caption="TIme Group" numFmtId="0" hierarchy="31" level="1">
      <sharedItems count="3">
        <s v="10:00 AM - 3:00 PM"/>
        <s v="12:00 AM - 5:00 AM"/>
        <s v="5:00 AM - 10:00 AM"/>
      </sharedItems>
    </cacheField>
    <cacheField name="[Facttable_ridership].[Time].[Time]" caption="Time" numFmtId="0" hierarchy="27" level="1">
      <sharedItems containsSemiMixedTypes="0" containsNonDate="0" containsDate="1" containsString="0" minDate="1899-12-30T12:34:00" maxDate="1899-12-30T12:34:00" count="1">
        <d v="1899-12-30T12:34:00"/>
      </sharedItems>
      <extLst>
        <ext xmlns:x15="http://schemas.microsoft.com/office/spreadsheetml/2010/11/main" uri="{4F2E5C28-24EA-4eb8-9CBF-B6C8F9C3D259}">
          <x15:cachedUniqueNames>
            <x15:cachedUniqueName index="0" name="[Facttable_ridership].[Time].&amp;[1899-12-30T12:34:00]"/>
          </x15:cachedUniqueNames>
        </ext>
      </extLst>
    </cacheField>
    <cacheField name="[DIm_DateTable].[Day Name].[Day Name]" caption="Day Name" numFmtId="0" hierarchy="9" level="1">
      <sharedItems count="6">
        <s v="Mon"/>
        <s v="Tue"/>
        <s v="Wed"/>
        <s v="Thu"/>
        <s v="Fri"/>
        <s v="Sat"/>
      </sharedItems>
    </cacheField>
    <cacheField name="[DIm_DateTable].[Year].[Year]" caption="Year" numFmtId="0" hierarchy="6" level="1">
      <sharedItems containsSemiMixedTypes="0" containsNonDate="0" containsString="0"/>
    </cacheField>
  </cacheFields>
  <cacheHierarchies count="58">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ID]" caption="BusID" attribute="1" defaultMemberUniqueName="[Dim_buses].[BusID].[All]" allUniqueName="[Dim_buses].[BusID].[All]" dimensionUniqueName="[Dim_buses]" displayFolder="" count="0" memberValueDatatype="20" unbalanced="0"/>
    <cacheHierarchy uniqueName="[Dim_buses].[RouteID]" caption="RouteID" attribute="1" defaultMemberUniqueName="[Dim_buses].[RouteID].[All]" allUniqueName="[Dim_buses].[RouteID].[All]" dimensionUniqueName="[Dim_buses]" displayFolder="" count="0" memberValueDatatype="20" unbalanced="0"/>
    <cacheHierarchy uniqueName="[Dim_buses].[BusNumber]" caption="BusNumber" attribute="1" defaultMemberUniqueName="[Dim_buses].[BusNumber].[All]" allUniqueName="[Dim_buses].[Bus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Table].[Date]" caption="Date" attribute="1" time="1" defaultMemberUniqueName="[DIm_DateTable].[Date].[All]" allUniqueName="[DIm_DateTable].[Date].[All]" dimensionUniqueName="[DIm_DateTable]" displayFolder="" count="0" memberValueDatatype="7" unbalanced="0"/>
    <cacheHierarchy uniqueName="[DIm_DateTable].[Year]" caption="Year" attribute="1" defaultMemberUniqueName="[DIm_DateTable].[Year].[All]" allUniqueName="[DIm_DateTable].[Year].[All]" dimensionUniqueName="[DIm_DateTable]" displayFolder="" count="2" memberValueDatatype="20" unbalanced="0">
      <fieldsUsage count="2">
        <fieldUsage x="-1"/>
        <fieldUsage x="5"/>
      </fieldsUsage>
    </cacheHierarchy>
    <cacheHierarchy uniqueName="[DIm_DateTable].[Month Name]" caption="Month Name" attribute="1" defaultMemberUniqueName="[DIm_DateTable].[Month Name].[All]" allUniqueName="[DIm_DateTable].[Month Name].[All]" dimensionUniqueName="[DIm_DateTable]" displayFolder="" count="0" memberValueDatatype="130" unbalanced="0"/>
    <cacheHierarchy uniqueName="[DIm_DateTable].[Month]" caption="Month" attribute="1" defaultMemberUniqueName="[DIm_DateTable].[Month].[All]" allUniqueName="[DIm_DateTable].[Month].[All]" dimensionUniqueName="[DIm_DateTable]" displayFolder="" count="0" memberValueDatatype="20" unbalanced="0"/>
    <cacheHierarchy uniqueName="[DIm_DateTable].[Day Name]" caption="Day Name" attribute="1" defaultMemberUniqueName="[DIm_DateTable].[Day Name].[All]" allUniqueName="[DIm_DateTable].[Day Name].[All]" dimensionUniqueName="[DIm_DateTable]" displayFolder="" count="2" memberValueDatatype="130" unbalanced="0">
      <fieldsUsage count="2">
        <fieldUsage x="-1"/>
        <fieldUsage x="4"/>
      </fieldsUsage>
    </cacheHierarchy>
    <cacheHierarchy uniqueName="[DIm_DateTable].[Week Number]" caption="Week Number" attribute="1" defaultMemberUniqueName="[DIm_DateTable].[Week Number].[All]" allUniqueName="[DIm_DateTable].[Week Number].[All]" dimensionUniqueName="[DIm_DateTable]" displayFolder="" count="0" memberValueDatatype="20" unbalanced="0"/>
    <cacheHierarchy uniqueName="[DIm_DateTable].[WeekType]" caption="WeekType" attribute="1" defaultMemberUniqueName="[DIm_DateTable].[WeekType].[All]" allUniqueName="[DIm_DateTable].[WeekType].[All]" dimensionUniqueName="[DIm_DateTable]" displayFolder="" count="0" memberValueDatatype="130" unbalanced="0"/>
    <cacheHierarchy uniqueName="[Dim_demographics].[RiderID]" caption="RiderID" attribute="1" defaultMemberUniqueName="[Dim_demographics].[RiderID].[All]" allUniqueName="[Dim_demographics].[Rider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Group]" caption="Age-Group" attribute="1" defaultMemberUniqueName="[Dim_demographics].[Age-Group].[All]" allUniqueName="[Dim_demographics].[Age-Group].[All]" dimensionUniqueName="[Dim_demographics]" displayFolder="" count="0" memberValueDatatype="130" unbalanced="0"/>
    <cacheHierarchy uniqueName="[Dim_routes].[RouteID]" caption="RouteID" attribute="1" defaultMemberUniqueName="[Dim_routes].[RouteID].[All]" allUniqueName="[Dim_routes].[RouteID].[All]" dimensionUniqueName="[Dim_routes]" displayFolder="" count="0" memberValueDatatype="20" unbalanced="0"/>
    <cacheHierarchy uniqueName="[Dim_routes].[RouteName]" caption="RouteName" attribute="1" defaultMemberUniqueName="[Dim_routes].[RouteName].[All]" allUniqueName="[Dim_routes].[RouteName].[All]" dimensionUniqueName="[Dim_routes]" displayFolder="" count="2" memberValueDatatype="130" unbalanced="0">
      <fieldsUsage count="2">
        <fieldUsage x="-1"/>
        <fieldUsage x="1"/>
      </fieldsUsage>
    </cacheHierarchy>
    <cacheHierarchy uniqueName="[Dim_routes].[StartLocation]" caption="StartLocation" attribute="1" defaultMemberUniqueName="[Dim_routes].[StartLocation].[All]" allUniqueName="[Dim_routes].[StartLocation].[All]" dimensionUniqueName="[Dim_routes]" displayFolder="" count="0" memberValueDatatype="130" unbalanced="0"/>
    <cacheHierarchy uniqueName="[Dim_routes].[EndLocation]" caption="EndLocation" attribute="1" defaultMemberUniqueName="[Dim_routes].[EndLocation].[All]" allUniqueName="[Dim_routes].[EndLocation].[All]" dimensionUniqueName="[Dim_routes]" displayFolder="" count="0" memberValueDatatype="130" unbalanced="0"/>
    <cacheHierarchy uniqueName="[Dim_routes].[TripFee]" caption="TripFee" attribute="1" defaultMemberUniqueName="[Dim_routes].[TripFee].[All]" allUniqueName="[Dim_routes].[TripFee].[All]" dimensionUniqueName="[Dim_routes]" displayFolder="" count="0" memberValueDatatype="20" unbalanced="0"/>
    <cacheHierarchy uniqueName="[Dim_routes].[TakeOffTime]" caption="TakeOffTime" attribute="1" time="1" defaultMemberUniqueName="[Dim_routes].[TakeOffTime].[All]" allUniqueName="[Dim_routes].[TakeOffTime].[All]" dimensionUniqueName="[Dim_routes]" displayFolder="" count="0" memberValueDatatype="7" unbalanced="0"/>
    <cacheHierarchy uniqueName="[Dim_routes].[ArrivalTime]" caption="ArrivalTime" attribute="1" time="1" defaultMemberUniqueName="[Dim_routes].[ArrivalTime].[All]" allUniqueName="[Dim_routes].[ArrivalTime].[All]" dimensionUniqueName="[Dim_routes]" displayFolder="" count="0" memberValueDatatype="7" unbalanced="0"/>
    <cacheHierarchy uniqueName="[Facttable_ridership].[RecordID]" caption="RecordID" attribute="1" defaultMemberUniqueName="[Facttable_ridership].[RecordID].[All]" allUniqueName="[Facttable_ridership].[RecordID].[All]" dimensionUniqueName="[Facttable_ridership]" displayFolder="" count="0" memberValueDatatype="20" unbalanced="0"/>
    <cacheHierarchy uniqueName="[Facttable_ridership].[BusID]" caption="BusID" attribute="1" defaultMemberUniqueName="[Facttable_ridership].[BusID].[All]" allUniqueName="[Facttable_ridership].[Bus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Operation Moment]" caption="Operation Moment" attribute="1" defaultMemberUniqueName="[Facttable_ridership].[Operation Moment].[All]" allUniqueName="[Facttable_ridership].[Operation Moment].[All]" dimensionUniqueName="[Facttable_ridership]" displayFolder="" count="0" memberValueDatatype="130" unbalanced="0"/>
    <cacheHierarchy uniqueName="[Facttable_ridership].[NumberOfRiders]" caption="NumberOfRiders" attribute="1" defaultMemberUniqueName="[Facttable_ridership].[NumberOfRiders].[All]" allUniqueName="[Facttable_ridership].[NumberOfRiders].[All]" dimensionUniqueName="[Facttable_ridership]" displayFolder="" count="0" memberValueDatatype="20" unbalanced="0"/>
    <cacheHierarchy uniqueName="[Facttable_ridership].[RiderID]" caption="RiderID" attribute="1" defaultMemberUniqueName="[Facttable_ridership].[RiderID].[All]" allUniqueName="[Facttable_ridership].[RiderID].[All]" dimensionUniqueName="[Facttable_ridership]" displayFolder="" count="0" memberValueDatatype="2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ct]" caption="Utilization Pct" attribute="1" defaultMemberUniqueName="[Facttable_ridership].[Utilization Pct].[All]" allUniqueName="[Facttable_ridership].[Utilization Pct].[All]" dimensionUniqueName="[Facttable_ridership]" displayFolder="" count="0" memberValueDatatype="5" unbalanced="0"/>
    <cacheHierarchy uniqueName="[Facttable_ridership].[Bus Utilization Category]" caption="Bus Utilization Category" attribute="1" defaultMemberUniqueName="[Facttable_ridership].[Bus Utilization Category].[All]" allUniqueName="[Facttable_ridership].[Bus Utilization Category].[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ips]" caption="Total Trips" measure="1" displayFolder="" measureGroup="Calculations" count="0"/>
    <cacheHierarchy uniqueName="[Measures].[Average Age]" caption="Average Age" measure="1" displayFolder="" measureGroup="Calculations" count="0"/>
    <cacheHierarchy uniqueName="[Measures].[Total Riders (Passengers)]" caption="Total Riders (Passengers)" measure="1" displayFolder="" measureGroup="Calculations" count="0" oneField="1">
      <fieldsUsage count="1">
        <fieldUsage x="0"/>
      </fieldsUsage>
    </cacheHierarchy>
    <cacheHierarchy uniqueName="[Measures].[Avg Riders Per Trip]" caption="Avg Rid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DIm_DateTable]" caption="__XL_Count DIm_DateTable" measure="1" displayFolder="" measureGroup="DIm_Date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ID]" caption="Sum of BusID" measure="1" displayFolder="" measureGroup="Dim_buses" count="0" hidden="1">
      <extLst>
        <ext xmlns:x15="http://schemas.microsoft.com/office/spreadsheetml/2010/11/main" uri="{B97F6D7D-B522-45F9-BDA1-12C45D357490}">
          <x15:cacheHierarchy aggregatedColumn="1"/>
        </ext>
      </extLst>
    </cacheHierarchy>
    <cacheHierarchy uniqueName="[Measures].[Count of BusID]" caption="Count of BusID" measure="1" displayFolder="" measureGroup="Dim_buses" count="0" hidden="1">
      <extLst>
        <ext xmlns:x15="http://schemas.microsoft.com/office/spreadsheetml/2010/11/main" uri="{B97F6D7D-B522-45F9-BDA1-12C45D357490}">
          <x15:cacheHierarchy aggregatedColumn="1"/>
        </ext>
      </extLst>
    </cacheHierarchy>
    <cacheHierarchy uniqueName="[Measures].[Sum of BusID 2]" caption="Sum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BusID 2]" caption="Count of BusID 2"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Sum of Year]" caption="Sum of Year" measure="1" displayFolder="" measureGroup="DIm_DateTable" count="0" hidden="1">
      <extLst>
        <ext xmlns:x15="http://schemas.microsoft.com/office/spreadsheetml/2010/11/main" uri="{B97F6D7D-B522-45F9-BDA1-12C45D357490}">
          <x15:cacheHierarchy aggregatedColumn="6"/>
        </ext>
      </extLst>
    </cacheHierarchy>
    <cacheHierarchy uniqueName="[Measures].[Sum of TripFee]" caption="Sum of TripFee" measure="1" displayFolder="" measureGroup="Dim_routes" count="0" hidden="1">
      <extLst>
        <ext xmlns:x15="http://schemas.microsoft.com/office/spreadsheetml/2010/11/main" uri="{B97F6D7D-B522-45F9-BDA1-12C45D357490}">
          <x15:cacheHierarchy aggregatedColumn="21"/>
        </ext>
      </extLst>
    </cacheHierarchy>
  </cacheHierarchies>
  <kpis count="0"/>
  <dimensions count="7">
    <dimension name="Calculations" uniqueName="[Calculations]" caption="Calculations"/>
    <dimension name="Dim_buses" uniqueName="[Dim_buses]" caption="Dim_buses"/>
    <dimension name="DIm_DateTable" uniqueName="[DIm_DateTable]" caption="DIm_DateTable"/>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Table" caption="DIm_DateTable"/>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094E7-824A-49AF-9F51-F54E36AC1CAA}" name="PivotTable16" cacheId="1913" applyNumberFormats="0" applyBorderFormats="0" applyFontFormats="0" applyPatternFormats="0" applyAlignmentFormats="0" applyWidthHeightFormats="1" dataCaption="Values" tag="589b906d-b4a9-42f8-97a8-0c15098ed15a" updatedVersion="8" minRefreshableVersion="3" useAutoFormatting="1" subtotalHiddenItems="1" rowGrandTotals="0" colGrandTotals="0" itemPrintTitles="1" createdVersion="8" indent="0" compact="0" compactData="0" multipleFieldFilters="0" chartFormat="17">
  <location ref="AL3:AM5" firstHeaderRow="1"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ataSourceSort="1" defaultSubtotal="0" defaultAttributeDrillState="1">
      <items count="1">
        <item x="0"/>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4"/>
  </rowFields>
  <rowItems count="2">
    <i>
      <x/>
    </i>
    <i>
      <x v="1"/>
    </i>
  </rowItems>
  <colItems count="1">
    <i/>
  </colItems>
  <dataFields count="1">
    <dataField fld="0" subtotal="count" baseField="0" baseItem="0" numFmtId="3"/>
  </dataFields>
  <formats count="1">
    <format dxfId="16">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1D606C-BC11-4CF1-B932-16C37255DB28}" name="PivotTable6" cacheId="1895" applyNumberFormats="0" applyBorderFormats="0" applyFontFormats="0" applyPatternFormats="0" applyAlignmentFormats="0" applyWidthHeightFormats="1" dataCaption="Values" tag="4ea7e9c9-42a2-42c4-917a-1dd7cdb5f16c" updatedVersion="8" minRefreshableVersion="3" useAutoFormatting="1" subtotalHiddenItems="1" rowGrandTotals="0" colGrandTotals="0" itemPrintTitles="1" createdVersion="8" indent="0" compact="0" compactData="0" multipleFieldFilters="0">
  <location ref="A10:B11"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76EE39-7287-4630-92A2-2997F0FABB42}" name="PivotTable3" cacheId="1916" applyNumberFormats="0" applyBorderFormats="0" applyFontFormats="0" applyPatternFormats="0" applyAlignmentFormats="0" applyWidthHeightFormats="1" dataCaption="Values" tag="0cfa1eb6-ef79-4a24-b042-fa8bac5506c3" updatedVersion="8" minRefreshableVersion="3" useAutoFormatting="1" subtotalHiddenItems="1" rowGrandTotals="0" colGrandTotals="0" itemPrintTitles="1" createdVersion="8" indent="0" compact="0" compactData="0" multipleFieldFilters="0">
  <location ref="A2:B3"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numFmtId="3"/>
    <dataField fld="1" subtotal="count" baseField="0" baseItem="0"/>
  </dataFields>
  <formats count="1">
    <format dxfId="25">
      <pivotArea outline="0" fieldPosition="0">
        <references count="1">
          <reference field="4294967294" count="1" selected="0">
            <x v="0"/>
          </reference>
        </references>
      </pivotArea>
    </format>
  </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6B2194-FE12-4C6E-A71B-133A8380E375}" name="PivotTable5" cacheId="1892" applyNumberFormats="0" applyBorderFormats="0" applyFontFormats="0" applyPatternFormats="0" applyAlignmentFormats="0" applyWidthHeightFormats="1" dataCaption="Values" tag="528f517e-23c1-4256-8313-08fc3cf20bcf" updatedVersion="8" minRefreshableVersion="3" useAutoFormatting="1" subtotalHiddenItems="1" rowGrandTotals="0" colGrandTotals="0" itemPrintTitles="1" createdVersion="8" indent="0" compact="0" compactData="0" multipleFieldFilters="0">
  <location ref="A6:B7"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ADDDA-B4E6-41F6-A590-82735D9BEA00}" name="PivotTable15" cacheId="1910" applyNumberFormats="0" applyBorderFormats="0" applyFontFormats="0" applyPatternFormats="0" applyAlignmentFormats="0" applyWidthHeightFormats="1" dataCaption="Values" tag="b09cf1f8-b5a7-433b-bc38-66cbf43fa9b5" updatedVersion="8" minRefreshableVersion="3" useAutoFormatting="1" subtotalHiddenItems="1" rowGrandTotals="0" colGrandTotals="0" itemPrintTitles="1" createdVersion="8" indent="0" compact="0" compactData="0" multipleFieldFilters="0" chartFormat="17">
  <location ref="AH3:AI6" firstHeaderRow="1" firstDataRow="1" firstDataCol="1"/>
  <pivotFields count="5">
    <pivotField compact="0" allDrilled="1" outline="0" subtotalTop="0" showAll="0" measureFilter="1" dataSourceSort="1" defaultSubtotal="0" defaultAttributeDrillState="1">
      <items count="1">
        <item x="0"/>
      </items>
    </pivotField>
    <pivotField compact="0" allDrilled="1" outline="0" subtotalTop="0" showAll="0" measureFilter="1" dataSourceSort="1" defaultSubtotal="0" defaultAttributeDrillState="1">
      <items count="1">
        <item x="0"/>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3">
    <i>
      <x/>
    </i>
    <i>
      <x v="1"/>
    </i>
    <i>
      <x v="2"/>
    </i>
  </rowItems>
  <colItems count="1">
    <i/>
  </colItems>
  <dataFields count="1">
    <dataField fld="3" subtotal="count" baseField="0" baseItem="0"/>
  </dataFields>
  <formats count="1">
    <format dxfId="17">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0" type="count" id="1" iMeasureHier="39">
      <autoFilter ref="A1">
        <filterColumn colId="0">
          <top10 val="1" filterVal="1"/>
        </filterColumn>
      </autoFilter>
    </filter>
    <filter fld="1" type="count" id="3" iMeasureHier="39">
      <autoFilter ref="A1">
        <filterColumn colId="0">
          <top10 top="0" val="1" filterVal="1"/>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B047D-EF0A-4C9A-8DBD-2CF2589BBAD7}" name="PivotTable14" cacheId="1148" applyNumberFormats="0" applyBorderFormats="0" applyFontFormats="0" applyPatternFormats="0" applyAlignmentFormats="0" applyWidthHeightFormats="1" dataCaption="Values" tag="659c25f3-521e-48ea-9760-17839f446951" updatedVersion="8" minRefreshableVersion="3" useAutoFormatting="1" subtotalHiddenItems="1" rowGrandTotals="0" colGrandTotals="0" itemPrintTitles="1" createdVersion="8" indent="0" compact="0" compactData="0" multipleFieldFilters="0" chartFormat="19">
  <location ref="AD3:AE5" firstHeaderRow="1"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ataSourceSort="1" defaultSubtotal="0" defaultAttributeDrillState="1">
      <items count="1">
        <item x="0"/>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4"/>
  </rowFields>
  <rowItems count="2">
    <i>
      <x/>
    </i>
    <i>
      <x v="1"/>
    </i>
  </rowItems>
  <colItems count="1">
    <i/>
  </colItems>
  <dataFields count="1">
    <dataField fld="0" subtotal="count" baseField="0" baseItem="0" numFmtId="3"/>
  </dataFields>
  <formats count="1">
    <format dxfId="18">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3CA963-7493-4A9B-A2E0-6A18013A4770}" name="PivotTable13" cacheId="1907" applyNumberFormats="0" applyBorderFormats="0" applyFontFormats="0" applyPatternFormats="0" applyAlignmentFormats="0" applyWidthHeightFormats="1" dataCaption="Values" tag="a3334724-1480-4b88-9b31-cc512aefa78a" updatedVersion="8" minRefreshableVersion="3" useAutoFormatting="1" subtotalHiddenItems="1" rowGrandTotals="0" colGrandTotals="0" itemPrintTitles="1" createdVersion="8" indent="0" compact="0" compactData="0" multipleFieldFilters="0" chartFormat="7">
  <location ref="Q3:R9" firstHeaderRow="1"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ataSourceSort="1" defaultSubtotal="0" defaultAttributeDrillState="1">
      <items count="1">
        <item x="0"/>
      </items>
    </pivotField>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s>
  <rowFields count="1">
    <field x="4"/>
  </rowFields>
  <rowItems count="6">
    <i>
      <x/>
    </i>
    <i>
      <x v="1"/>
    </i>
    <i>
      <x v="2"/>
    </i>
    <i>
      <x v="3"/>
    </i>
    <i>
      <x v="4"/>
    </i>
    <i>
      <x v="5"/>
    </i>
  </rowItems>
  <colItems count="1">
    <i/>
  </colItems>
  <dataFields count="1">
    <dataField fld="0" subtotal="count" baseField="0" baseItem="0" numFmtId="3"/>
  </dataFields>
  <formats count="1">
    <format dxfId="19">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98E6A2-8FAF-4394-BB20-BF4C7FE52110}" name="PivotTable12" cacheId="1160" applyNumberFormats="0" applyBorderFormats="0" applyFontFormats="0" applyPatternFormats="0" applyAlignmentFormats="0" applyWidthHeightFormats="1" dataCaption="Values" tag="7b21bc41-12ef-4da7-a0d9-15baac06ce9c" updatedVersion="8" minRefreshableVersion="3" useAutoFormatting="1" subtotalHiddenItems="1" rowGrandTotals="0" colGrandTotals="0" itemPrintTitles="1" createdVersion="8" indent="0" compact="0" compactData="0" multipleFieldFilters="0" chartFormat="5">
  <location ref="M13:N15"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ataSourceSort="1" defaultSubtotal="0" defaultAttributeDrillState="1">
      <items count="1">
        <item x="0"/>
      </items>
    </pivotField>
    <pivotField axis="axisRow" compact="0" allDrilled="1" outline="0" subtotalTop="0" showAll="0" dataSourceSort="1" defaultSubtotal="0" defaultAttributeDrillState="1">
      <items count="2">
        <item x="0"/>
        <item x="1"/>
      </items>
    </pivotField>
  </pivotFields>
  <rowFields count="1">
    <field x="4"/>
  </rowFields>
  <rowItems count="2">
    <i>
      <x/>
    </i>
    <i>
      <x v="1"/>
    </i>
  </rowItems>
  <colItems count="1">
    <i/>
  </colItems>
  <dataFields count="1">
    <dataField fld="0" subtotal="count" baseField="0" baseItem="0" numFmtId="3"/>
  </dataFields>
  <formats count="1">
    <format dxfId="2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109C7D-A206-42EC-82E2-2DD79B5ACB9C}" name="PivotTable10" cacheId="1157" applyNumberFormats="0" applyBorderFormats="0" applyFontFormats="0" applyPatternFormats="0" applyAlignmentFormats="0" applyWidthHeightFormats="1" dataCaption="Values" tag="41c5459a-a4bb-44bc-89be-6b7b51004bf1" updatedVersion="8" minRefreshableVersion="3" useAutoFormatting="1" subtotalHiddenItems="1" rowGrandTotals="0" colGrandTotals="0" itemPrintTitles="1" createdVersion="8" indent="0" compact="0" compactData="0" multipleFieldFilters="0" chartFormat="12">
  <location ref="M6:N8"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ataSourceSort="1" defaultSubtotal="0" defaultAttributeDrillState="1">
      <items count="1">
        <item x="0"/>
      </items>
    </pivotField>
    <pivotField axis="axisRow" compact="0" allDrilled="1" outline="0" subtotalTop="0" showAll="0" dataSourceSort="1" defaultSubtotal="0" defaultAttributeDrillState="1">
      <items count="2">
        <item x="0"/>
        <item x="1"/>
      </items>
    </pivotField>
  </pivotFields>
  <rowFields count="1">
    <field x="4"/>
  </rowFields>
  <rowItems count="2">
    <i>
      <x/>
    </i>
    <i>
      <x v="1"/>
    </i>
  </rowItems>
  <colItems count="1">
    <i/>
  </colItems>
  <dataFields count="1">
    <dataField fld="0" subtotal="count" baseField="0" baseItem="0" numFmtId="3"/>
  </dataFields>
  <formats count="1">
    <format dxfId="21">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activeTabTopLevelEntity name="[DIm_Dat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965469-B426-4B51-AE9F-7A8BABDBCBD0}" name="PivotTable9" cacheId="1904" applyNumberFormats="0" applyBorderFormats="0" applyFontFormats="0" applyPatternFormats="0" applyAlignmentFormats="0" applyWidthHeightFormats="1" dataCaption="Values" tag="c807e7fa-49bd-4983-9d25-c79e64e33a02" updatedVersion="8" minRefreshableVersion="3" useAutoFormatting="1" subtotalHiddenItems="1" rowGrandTotals="0" colGrandTotals="0" itemPrintTitles="1" createdVersion="8" indent="0" compact="0" compactData="0" multipleFieldFilters="0" chartFormat="5">
  <location ref="I10:J11"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0" subtotal="count" baseField="0" baseItem="0" numFmtId="3"/>
  </dataFields>
  <formats count="1">
    <format dxfId="2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3" type="count" id="3" iMeasureHier="39">
      <autoFilter ref="A1">
        <filterColumn colId="0">
          <top10 top="0" val="1" filterVal="1"/>
        </filterColumn>
      </autoFilter>
    </filter>
    <filter fld="1" type="count" id="1" iMeasureHier="39">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85EB4D-DEA3-4B6E-BA62-BA62019062C0}" name="PivotTable8" cacheId="1901" applyNumberFormats="0" applyBorderFormats="0" applyFontFormats="0" applyPatternFormats="0" applyAlignmentFormats="0" applyWidthHeightFormats="1" dataCaption="Values" tag="cbe824af-2d3b-4511-974d-de464d537a82" updatedVersion="8" minRefreshableVersion="3" useAutoFormatting="1" subtotalHiddenItems="1" rowGrandTotals="0" colGrandTotals="0" itemPrintTitles="1" createdVersion="8" indent="0" compact="0" compactData="0" multipleFieldFilters="0" chartFormat="5">
  <location ref="F10:G11"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0" subtotal="count" baseField="0" baseItem="0" numFmtId="3"/>
  </dataFields>
  <formats count="1">
    <format dxfId="23">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2" iMeasureHier="39">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115D89-09A8-422C-9D1C-E5082F806665}" name="PivotTable7" cacheId="1898" applyNumberFormats="0" applyBorderFormats="0" applyFontFormats="0" applyPatternFormats="0" applyAlignmentFormats="0" applyWidthHeightFormats="1" dataCaption="Values" tag="68f41c26-7a79-4673-a135-a6639f8a105f" updatedVersion="8" minRefreshableVersion="3" useAutoFormatting="1" subtotalHiddenItems="1" rowGrandTotals="0" colGrandTotals="0" itemPrintTitles="1" createdVersion="8" indent="0" compact="0" compactData="0" multipleFieldFilters="0" chartFormat="7">
  <location ref="F3:G6" firstHeaderRow="1" firstDataRow="1" firstDataCol="1"/>
  <pivotFields count="4">
    <pivotField dataField="1" compact="0" outline="0" subtotalTop="0" showAll="0" defaultSubtotal="0"/>
    <pivotField compact="0" allDrilled="1" outline="0" subtotalTop="0" showAll="0" measureFilter="1" dataSourceSort="1" defaultSubtotal="0" defaultAttributeDrillState="1">
      <items count="1">
        <item x="0"/>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3">
    <i>
      <x v="2"/>
    </i>
    <i>
      <x v="1"/>
    </i>
    <i>
      <x/>
    </i>
  </rowItems>
  <colItems count="1">
    <i/>
  </colItems>
  <dataFields count="1">
    <dataField fld="0" subtotal="count" baseField="0" baseItem="0" numFmtId="3"/>
  </dataFields>
  <formats count="1">
    <format dxfId="2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multipleItemSelectionAllowed="1" dragToData="1">
      <members count="1" level="1">
        <member name="[DIm_DateTable].[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ge"/>
    <pivotHierarchy dragToData="1"/>
    <pivotHierarchy dragToData="1" caption="Count of BusID"/>
    <pivotHierarchy dragToData="1"/>
    <pivotHierarchy dragToData="1" caption="Count of BusID"/>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emographics]"/>
        <x15:activeTabTopLevelEntity name="[Dim_buses]"/>
        <x15:activeTabTopLevelEntity name="[Facttable_ridership]"/>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9BD6131-3991-4166-AA26-4E29F27E58C6}" sourceName="[DIm_DateTable].[Year]">
  <pivotTables>
    <pivotTable tabId="1" name="PivotTable5"/>
    <pivotTable tabId="1" name="PivotTable6"/>
    <pivotTable tabId="1" name="PivotTable7"/>
    <pivotTable tabId="1" name="PivotTable8"/>
    <pivotTable tabId="1" name="PivotTable9"/>
    <pivotTable tabId="1" name="PivotTable13"/>
    <pivotTable tabId="1" name="PivotTable15"/>
    <pivotTable tabId="1" name="PivotTable16"/>
    <pivotTable tabId="1" name="PivotTable3"/>
  </pivotTables>
  <data>
    <olap pivotCacheId="125265501">
      <levels count="2">
        <level uniqueName="[DIm_DateTable].[Year].[(All)]" sourceCaption="(All)" count="0"/>
        <level uniqueName="[DIm_DateTable].[Year].[Year]" sourceCaption="Year" count="2">
          <ranges>
            <range startItem="0">
              <i n="[DIm_DateTable].[Year].&amp;[2023]" c="2023"/>
              <i n="[DIm_DateTable].[Year].&amp;[2024]" c="2024"/>
            </range>
          </ranges>
        </level>
      </levels>
      <selections count="1">
        <selection n="[DIm_DateTable].[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3F7CB47-6D80-440B-B0B3-1D22C0FE0C89}" cache="Slicer_Year" caption="Year" showCaption="0" level="1" style="SlicerStyleLight1 2" rowHeight="19202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4CF1-4E0D-488B-87A7-574AA240219D}">
  <dimension ref="A2:AN23"/>
  <sheetViews>
    <sheetView topLeftCell="I1" workbookViewId="0">
      <selection activeCell="N17" sqref="N17"/>
    </sheetView>
  </sheetViews>
  <sheetFormatPr defaultRowHeight="14.4" x14ac:dyDescent="0.3"/>
  <cols>
    <col min="1" max="1" width="22.109375" bestFit="1" customWidth="1"/>
    <col min="2" max="2" width="16.77734375" bestFit="1" customWidth="1"/>
    <col min="3" max="3" width="7.77734375" customWidth="1"/>
    <col min="4" max="4" width="5.5546875" style="4" customWidth="1"/>
    <col min="5" max="5" width="11.5546875" bestFit="1" customWidth="1"/>
    <col min="6" max="6" width="10.33203125" bestFit="1" customWidth="1"/>
    <col min="7" max="7" width="22.109375" bestFit="1" customWidth="1"/>
    <col min="8" max="8" width="10.5546875" bestFit="1" customWidth="1"/>
    <col min="9" max="9" width="10.33203125" style="6" bestFit="1" customWidth="1"/>
    <col min="10" max="10" width="22.109375" bestFit="1" customWidth="1"/>
    <col min="11" max="11" width="3.88671875" style="8" customWidth="1"/>
    <col min="12" max="12" width="7.88671875" customWidth="1"/>
    <col min="13" max="13" width="6.88671875" bestFit="1" customWidth="1"/>
    <col min="14" max="14" width="22.109375" bestFit="1" customWidth="1"/>
    <col min="15" max="15" width="12.6640625" customWidth="1"/>
    <col min="16" max="16" width="5.77734375" style="8" customWidth="1"/>
    <col min="17" max="17" width="11.88671875" bestFit="1" customWidth="1"/>
    <col min="18" max="18" width="22.109375" bestFit="1" customWidth="1"/>
    <col min="19" max="20" width="10.5546875" bestFit="1" customWidth="1"/>
    <col min="21" max="21" width="21.109375" customWidth="1"/>
    <col min="22" max="26" width="10.5546875" bestFit="1" customWidth="1"/>
    <col min="27" max="27" width="3.44140625" customWidth="1"/>
    <col min="28" max="28" width="7.21875" style="8" customWidth="1"/>
    <col min="29" max="29" width="10.5546875" bestFit="1" customWidth="1"/>
    <col min="30" max="30" width="14.44140625" bestFit="1" customWidth="1"/>
    <col min="31" max="31" width="22.109375" bestFit="1" customWidth="1"/>
    <col min="32" max="32" width="6.5546875" style="8" customWidth="1"/>
    <col min="33" max="33" width="10.5546875" bestFit="1" customWidth="1"/>
    <col min="34" max="34" width="23.33203125" bestFit="1" customWidth="1"/>
    <col min="35" max="36" width="10.44140625" bestFit="1" customWidth="1"/>
    <col min="37" max="37" width="10.5546875" bestFit="1" customWidth="1"/>
    <col min="38" max="38" width="19.6640625" bestFit="1" customWidth="1"/>
    <col min="39" max="39" width="22.109375" bestFit="1" customWidth="1"/>
    <col min="40" max="40" width="23.109375" bestFit="1" customWidth="1"/>
    <col min="41" max="125" width="10.5546875" bestFit="1" customWidth="1"/>
    <col min="126" max="165" width="11.5546875" bestFit="1" customWidth="1"/>
    <col min="166" max="176" width="11.44140625" bestFit="1" customWidth="1"/>
  </cols>
  <sheetData>
    <row r="2" spans="1:40" x14ac:dyDescent="0.3">
      <c r="A2" t="s">
        <v>0</v>
      </c>
      <c r="B2" t="s">
        <v>1</v>
      </c>
    </row>
    <row r="3" spans="1:40" x14ac:dyDescent="0.3">
      <c r="A3" s="2">
        <v>933</v>
      </c>
      <c r="B3" s="2">
        <v>33.321428571428569</v>
      </c>
      <c r="F3" s="1" t="s">
        <v>7</v>
      </c>
      <c r="G3" t="s">
        <v>0</v>
      </c>
      <c r="Q3" s="1" t="s">
        <v>20</v>
      </c>
      <c r="R3" t="s">
        <v>0</v>
      </c>
      <c r="T3" t="str">
        <f>Q3</f>
        <v>Day Name</v>
      </c>
      <c r="U3" t="str">
        <f>R3</f>
        <v>Total Riders (Passengers)</v>
      </c>
      <c r="V3" t="s">
        <v>27</v>
      </c>
      <c r="W3" t="s">
        <v>28</v>
      </c>
      <c r="AD3" s="1" t="s">
        <v>30</v>
      </c>
      <c r="AE3" t="s">
        <v>0</v>
      </c>
      <c r="AH3" s="1" t="s">
        <v>33</v>
      </c>
      <c r="AI3" t="s">
        <v>37</v>
      </c>
      <c r="AL3" s="1" t="s">
        <v>40</v>
      </c>
      <c r="AM3" t="s">
        <v>0</v>
      </c>
    </row>
    <row r="4" spans="1:40" x14ac:dyDescent="0.3">
      <c r="F4" t="s">
        <v>10</v>
      </c>
      <c r="G4" s="2">
        <v>426</v>
      </c>
      <c r="Q4" t="s">
        <v>22</v>
      </c>
      <c r="R4" s="2">
        <v>163</v>
      </c>
      <c r="T4" t="str">
        <f t="shared" ref="T4:T10" si="0">Q4</f>
        <v>Mon</v>
      </c>
      <c r="U4">
        <f t="shared" ref="U4:U10" si="1">R4</f>
        <v>163</v>
      </c>
      <c r="V4">
        <f>AVERAGE($U$4:$U$10)</f>
        <v>133.28571428571428</v>
      </c>
      <c r="W4">
        <f>IF(U4&gt;V4,U4,"")</f>
        <v>163</v>
      </c>
      <c r="AD4" t="s">
        <v>32</v>
      </c>
      <c r="AE4" s="2">
        <v>933</v>
      </c>
      <c r="AH4" t="s">
        <v>34</v>
      </c>
      <c r="AI4" s="2">
        <v>5</v>
      </c>
      <c r="AJ4" t="str">
        <f>AI4 &amp;" Total Buses"</f>
        <v>5 Total Buses</v>
      </c>
      <c r="AL4" t="s">
        <v>41</v>
      </c>
      <c r="AM4" s="2">
        <v>207</v>
      </c>
      <c r="AN4" s="10">
        <f>AM4/SUM($AM$4:$AM$5)</f>
        <v>0.22186495176848875</v>
      </c>
    </row>
    <row r="5" spans="1:40" x14ac:dyDescent="0.3">
      <c r="A5" t="s">
        <v>4</v>
      </c>
      <c r="F5" t="s">
        <v>9</v>
      </c>
      <c r="G5" s="2">
        <v>315</v>
      </c>
      <c r="Q5" t="s">
        <v>25</v>
      </c>
      <c r="R5" s="2">
        <v>339</v>
      </c>
      <c r="T5" t="str">
        <f t="shared" si="0"/>
        <v>Tue</v>
      </c>
      <c r="U5">
        <f t="shared" si="1"/>
        <v>339</v>
      </c>
      <c r="V5">
        <f t="shared" ref="V5:V10" si="2">AVERAGE($U$4:$U$10)</f>
        <v>133.28571428571428</v>
      </c>
      <c r="W5">
        <f t="shared" ref="W5:W10" si="3">IF(U5&gt;V5,U5,"")</f>
        <v>339</v>
      </c>
      <c r="AD5" t="s">
        <v>31</v>
      </c>
      <c r="AE5" s="2">
        <v>5654</v>
      </c>
      <c r="AH5" t="s">
        <v>35</v>
      </c>
      <c r="AI5" s="2">
        <v>4</v>
      </c>
      <c r="AJ5" t="str">
        <f t="shared" ref="AJ5:AJ6" si="4">AI5 &amp;" Total Buses"</f>
        <v>4 Total Buses</v>
      </c>
      <c r="AL5" t="s">
        <v>42</v>
      </c>
      <c r="AM5" s="2">
        <v>726</v>
      </c>
      <c r="AN5" s="10">
        <f>AM5/SUM($AM$4:$AM$5)</f>
        <v>0.77813504823151125</v>
      </c>
    </row>
    <row r="6" spans="1:40" x14ac:dyDescent="0.3">
      <c r="A6" s="1" t="s">
        <v>5</v>
      </c>
      <c r="B6" t="s">
        <v>0</v>
      </c>
      <c r="F6" t="s">
        <v>8</v>
      </c>
      <c r="G6" s="2">
        <v>192</v>
      </c>
      <c r="M6" s="1" t="s">
        <v>14</v>
      </c>
      <c r="N6" t="s">
        <v>0</v>
      </c>
      <c r="Q6" t="s">
        <v>26</v>
      </c>
      <c r="R6" s="2">
        <v>191</v>
      </c>
      <c r="T6" t="str">
        <f t="shared" si="0"/>
        <v>Wed</v>
      </c>
      <c r="U6">
        <f t="shared" si="1"/>
        <v>191</v>
      </c>
      <c r="V6">
        <f t="shared" si="2"/>
        <v>133.28571428571428</v>
      </c>
      <c r="W6">
        <f t="shared" si="3"/>
        <v>191</v>
      </c>
      <c r="AH6" t="s">
        <v>36</v>
      </c>
      <c r="AI6" s="2">
        <v>19</v>
      </c>
      <c r="AJ6" t="str">
        <f t="shared" si="4"/>
        <v>19 Total Buses</v>
      </c>
    </row>
    <row r="7" spans="1:40" x14ac:dyDescent="0.3">
      <c r="A7" t="s">
        <v>2</v>
      </c>
      <c r="B7" s="3">
        <v>237</v>
      </c>
      <c r="M7">
        <v>2023</v>
      </c>
      <c r="N7" s="2">
        <v>5654</v>
      </c>
      <c r="Q7" t="s">
        <v>24</v>
      </c>
      <c r="R7" s="2">
        <v>59</v>
      </c>
      <c r="T7" t="str">
        <f t="shared" si="0"/>
        <v>Thu</v>
      </c>
      <c r="U7">
        <f t="shared" si="1"/>
        <v>59</v>
      </c>
      <c r="V7">
        <f t="shared" si="2"/>
        <v>133.28571428571428</v>
      </c>
      <c r="W7" t="str">
        <f t="shared" si="3"/>
        <v/>
      </c>
    </row>
    <row r="8" spans="1:40" x14ac:dyDescent="0.3">
      <c r="M8">
        <v>2024</v>
      </c>
      <c r="N8" s="2">
        <v>933</v>
      </c>
      <c r="Q8" t="s">
        <v>21</v>
      </c>
      <c r="R8" s="2">
        <v>89</v>
      </c>
      <c r="T8" t="str">
        <f t="shared" si="0"/>
        <v>Fri</v>
      </c>
      <c r="U8">
        <f t="shared" si="1"/>
        <v>89</v>
      </c>
      <c r="V8">
        <f t="shared" si="2"/>
        <v>133.28571428571428</v>
      </c>
      <c r="W8" t="str">
        <f t="shared" si="3"/>
        <v/>
      </c>
    </row>
    <row r="9" spans="1:40" x14ac:dyDescent="0.3">
      <c r="A9" t="s">
        <v>6</v>
      </c>
      <c r="F9" t="s">
        <v>11</v>
      </c>
      <c r="I9" t="s">
        <v>13</v>
      </c>
      <c r="Q9" t="s">
        <v>23</v>
      </c>
      <c r="R9" s="2">
        <v>92</v>
      </c>
      <c r="T9" t="str">
        <f t="shared" si="0"/>
        <v>Sat</v>
      </c>
      <c r="U9">
        <f t="shared" si="1"/>
        <v>92</v>
      </c>
      <c r="V9">
        <f t="shared" si="2"/>
        <v>133.28571428571428</v>
      </c>
      <c r="W9" t="str">
        <f t="shared" si="3"/>
        <v/>
      </c>
      <c r="AH9" t="str">
        <f>AH3</f>
        <v>Bus Utilization Category</v>
      </c>
      <c r="AI9" t="s">
        <v>38</v>
      </c>
      <c r="AJ9" t="s">
        <v>39</v>
      </c>
    </row>
    <row r="10" spans="1:40" x14ac:dyDescent="0.3">
      <c r="A10" s="1" t="s">
        <v>5</v>
      </c>
      <c r="B10" t="s">
        <v>0</v>
      </c>
      <c r="F10" s="1" t="s">
        <v>12</v>
      </c>
      <c r="G10" t="s">
        <v>0</v>
      </c>
      <c r="I10" s="1" t="s">
        <v>12</v>
      </c>
      <c r="J10" t="s">
        <v>0</v>
      </c>
      <c r="T10">
        <f t="shared" si="0"/>
        <v>0</v>
      </c>
      <c r="U10">
        <f t="shared" si="1"/>
        <v>0</v>
      </c>
      <c r="V10">
        <f t="shared" si="2"/>
        <v>133.28571428571428</v>
      </c>
      <c r="W10" t="str">
        <f t="shared" si="3"/>
        <v/>
      </c>
      <c r="AH10" t="str">
        <f t="shared" ref="AH10:AH13" si="5">AH4</f>
        <v>Over-Utilized</v>
      </c>
      <c r="AI10" s="11">
        <f>AI4/SUM($AI$4:$AI$6)</f>
        <v>0.17857142857142858</v>
      </c>
      <c r="AJ10" s="11">
        <f>1-AI10</f>
        <v>0.8214285714285714</v>
      </c>
    </row>
    <row r="11" spans="1:40" x14ac:dyDescent="0.3">
      <c r="A11" t="s">
        <v>3</v>
      </c>
      <c r="B11" s="3">
        <v>18</v>
      </c>
      <c r="F11" s="7">
        <v>0.40277777777777779</v>
      </c>
      <c r="G11" s="2">
        <v>60</v>
      </c>
      <c r="I11" s="7">
        <v>0.20069444444444445</v>
      </c>
      <c r="J11" s="2">
        <v>16</v>
      </c>
      <c r="AH11" t="str">
        <f t="shared" si="5"/>
        <v>Under-Utilized</v>
      </c>
      <c r="AI11" s="11">
        <f t="shared" ref="AI11:AI12" si="6">AI5/SUM($AI$4:$AI$6)</f>
        <v>0.14285714285714285</v>
      </c>
      <c r="AJ11" s="11">
        <f t="shared" ref="AJ11:AJ12" si="7">1-AI11</f>
        <v>0.85714285714285721</v>
      </c>
    </row>
    <row r="12" spans="1:40" x14ac:dyDescent="0.3">
      <c r="AH12" t="str">
        <f t="shared" si="5"/>
        <v>Well-Utilized</v>
      </c>
      <c r="AI12" s="11">
        <f t="shared" si="6"/>
        <v>0.6785714285714286</v>
      </c>
      <c r="AJ12" s="11">
        <f t="shared" si="7"/>
        <v>0.3214285714285714</v>
      </c>
    </row>
    <row r="13" spans="1:40" x14ac:dyDescent="0.3">
      <c r="M13" s="1" t="s">
        <v>14</v>
      </c>
      <c r="N13" t="s">
        <v>0</v>
      </c>
      <c r="T13" s="9" t="s">
        <v>19</v>
      </c>
    </row>
    <row r="14" spans="1:40" x14ac:dyDescent="0.3">
      <c r="M14">
        <v>2023</v>
      </c>
      <c r="N14" s="2">
        <v>5654</v>
      </c>
      <c r="T14" t="str">
        <f>"Focus on Highlighted Weekdays: they exceeded the "&amp;V4&amp;" passengers average and account for "&amp;TEXT(T18,"0.0%")&amp;" of the Total Passengers"</f>
        <v>Focus on Highlighted Weekdays: they exceeded the 133.285714285714 passengers average and account for 74.3% of the Total Passengers</v>
      </c>
    </row>
    <row r="15" spans="1:40" x14ac:dyDescent="0.3">
      <c r="M15">
        <v>2024</v>
      </c>
      <c r="N15" s="2">
        <v>933</v>
      </c>
    </row>
    <row r="17" spans="14:20" x14ac:dyDescent="0.3">
      <c r="N17" t="s">
        <v>15</v>
      </c>
      <c r="O17" t="s">
        <v>16</v>
      </c>
      <c r="T17" s="9" t="s">
        <v>29</v>
      </c>
    </row>
    <row r="18" spans="14:20" x14ac:dyDescent="0.3">
      <c r="N18" s="10">
        <f>(N15-N14)/N14</f>
        <v>-0.83498408206579411</v>
      </c>
      <c r="O18" t="str">
        <f>IF(N18&lt;0,N21,N20)</f>
        <v>▼</v>
      </c>
      <c r="T18" s="10">
        <f>SUM(W4:W10)/SUM(U4:U10)</f>
        <v>0.74276527331189712</v>
      </c>
    </row>
    <row r="20" spans="14:20" x14ac:dyDescent="0.3">
      <c r="N20" t="s">
        <v>17</v>
      </c>
    </row>
    <row r="21" spans="14:20" x14ac:dyDescent="0.3">
      <c r="N21" t="s">
        <v>18</v>
      </c>
    </row>
    <row r="22" spans="14:20" x14ac:dyDescent="0.3">
      <c r="N22" t="s">
        <v>19</v>
      </c>
    </row>
    <row r="23" spans="14:20" x14ac:dyDescent="0.3">
      <c r="N23" t="str">
        <f>IF(N18&lt;0,"YoY change suggests room for improvement","We are doing well on the current Year")</f>
        <v>YoY change suggests room for improvement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052E6-75C8-463C-8708-828910A588EA}">
  <dimension ref="A1"/>
  <sheetViews>
    <sheetView showGridLines="0" showRowColHeaders="0" tabSelected="1" workbookViewId="0">
      <selection activeCell="AA8" sqref="AA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b u s e s _ 8 5 d 0 c 4 d 8 - d b 3 c - 4 5 1 c - b 9 1 b - 4 e d b b 4 a a 0 c 9 6 " > < C u s t o m C o n t e n t > < ! [ C D A T A [ < T a b l e W i d g e t G r i d S e r i a l i z a t i o n   x m l n s : x s d = " h t t p : / / w w w . w 3 . o r g / 2 0 0 1 / X M L S c h e m a "   x m l n s : x s i = " h t t p : / / w w w . w 3 . o r g / 2 0 0 1 / X M L S c h e m a - i n s t a n c e " > < C o l u m n S u g g e s t e d T y p e   / > < C o l u m n F o r m a t   / > < C o l u m n A c c u r a c y   / > < C o l u m n C u r r e n c y S y m b o l   / > < C o l u m n P o s i t i v e P a t t e r n   / > < C o l u m n N e g a t i v e P a t t e r n   / > < C o l u m n W i d t h s > < i t e m > < k e y > < s t r i n g > B u s I D < / s t r i n g > < / k e y > < v a l u e > < i n t > 8 9 < / i n t > < / v a l u e > < / i t e m > < i t e m > < k e y > < s t r i n g > R o u t e I D < / s t r i n g > < / k e y > < v a l u e > < i n t > 1 0 6 < / i n t > < / v a l u e > < / i t e m > < i t e m > < k e y > < s t r i n g > B u s N u m b e r < / s t r i n g > < / k e y > < v a l u e > < i n t > 1 3 4 < / i n t > < / v a l u e > < / i t e m > < i t e m > < k e y > < s t r i n g > C a p a c i t y < / s t r i n g > < / k e y > < v a l u e > < i n t > 1 0 8 < / i n t > < / v a l u e > < / i t e m > < / C o l u m n W i d t h s > < C o l u m n D i s p l a y I n d e x > < i t e m > < k e y > < s t r i n g > B u s I D < / s t r i n g > < / k e y > < v a l u e > < i n t > 0 < / i n t > < / v a l u e > < / i t e m > < i t e m > < k e y > < s t r i n g > R o u t e I D < / s t r i n g > < / k e y > < v a l u e > < i n t > 1 < / i n t > < / v a l u e > < / i t e m > < i t e m > < k e y > < s t r i n g > B u s N u m b e r < / s t r i n g > < / k e y > < v a l u e > < i n t > 2 < / i n t > < / v a l u e > < / i t e m > < i t e m > < k e y > < s t r i n g > C a p a c i t y 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a c t t a b l e _ r i d e r s h i p _ 3 b 3 c a b 0 7 - 1 9 6 3 - 4 4 e e - 9 3 6 e - 6 1 b 8 f 4 c c 8 c b 8 " > < C u s t o m C o n t e n t > < ! [ C D A T A [ < T a b l e W i d g e t G r i d S e r i a l i z a t i o n   x m l n s : x s d = " h t t p : / / w w w . w 3 . o r g / 2 0 0 1 / X M L S c h e m a "   x m l n s : x s i = " h t t p : / / w w w . w 3 . o r g / 2 0 0 1 / X M L S c h e m a - i n s t a n c e " > < C o l u m n S u g g e s t e d T y p e   / > < C o l u m n F o r m a t   / > < C o l u m n A c c u r a c y   / > < C o l u m n C u r r e n c y S y m b o l   / > < C o l u m n P o s i t i v e P a t t e r n   / > < C o l u m n N e g a t i v e P a t t e r n   / > < C o l u m n W i d t h s > < i t e m > < k e y > < s t r i n g > R e c o r d I D < / s t r i n g > < / k e y > < v a l u e > < i n t > 1 1 5 < / i n t > < / v a l u e > < / i t e m > < i t e m > < k e y > < s t r i n g > B u s I D < / s t r i n g > < / k e y > < v a l u e > < i n t > 8 9 < / i n t > < / v a l u e > < / i t e m > < i t e m > < k e y > < s t r i n g > D a t e < / s t r i n g > < / k e y > < v a l u e > < i n t > 7 9 < / i n t > < / v a l u e > < / i t e m > < i t e m > < k e y > < s t r i n g > T i m e < / s t r i n g > < / k e y > < v a l u e > < i n t > 8 0 < / i n t > < / v a l u e > < / i t e m > < i t e m > < k e y > < s t r i n g > O p e r a t i o n   M o m e n t < / s t r i n g > < / k e y > < v a l u e > < i n t > 1 9 2 < / i n t > < / v a l u e > < / i t e m > < i t e m > < k e y > < s t r i n g > N u m b e r O f R i d e r s < / s t r i n g > < / k e y > < v a l u e > < i n t > 1 7 3 < / i n t > < / v a l u e > < / i t e m > < i t e m > < k e y > < s t r i n g > R i d e r I D < / s t r i n g > < / k e y > < v a l u e > < i n t > 1 0 1 < / i n t > < / v a l u e > < / i t e m > < i t e m > < k e y > < s t r i n g > T I m e   G r o u p < / s t r i n g > < / k e y > < v a l u e > < i n t > 1 3 5 < / i n t > < / v a l u e > < / i t e m > < i t e m > < k e y > < s t r i n g > C a p a c i t y < / s t r i n g > < / k e y > < v a l u e > < i n t > 1 0 8 < / i n t > < / v a l u e > < / i t e m > < i t e m > < k e y > < s t r i n g > U t i l i z a t i o n   P c t < / s t r i n g > < / k e y > < v a l u e > < i n t > 1 5 0 < / i n t > < / v a l u e > < / i t e m > < i t e m > < k e y > < s t r i n g > B u s   U t i l i z a t i o n   C a t e g o r y < / s t r i n g > < / k e y > < v a l u e > < i n t > 2 2 7 < / i n t > < / v a l u e > < / i t e m > < i t e m > < k e y > < s t r i n g > T i m e   ( H o u r ) < / s t r i n g > < / k e y > < v a l u e > < i n t > 1 3 5 < / i n t > < / v a l u e > < / i t e m > < i t e m > < k e y > < s t r i n g > T i m e   ( M i n u t e ) < / s t r i n g > < / k e y > < v a l u e > < i n t > 1 5 1 < / i n t > < / v a l u e > < / i t e m > < / C o l u m n W i d t h s > < C o l u m n D i s p l a y I n d e x > < i t e m > < k e y > < s t r i n g > R e c o r d I D < / s t r i n g > < / k e y > < v a l u e > < i n t > 0 < / i n t > < / v a l u e > < / i t e m > < i t e m > < k e y > < s t r i n g > B u s I D < / s t r i n g > < / k e y > < v a l u e > < i n t > 1 < / i n t > < / v a l u e > < / i t e m > < i t e m > < k e y > < s t r i n g > D a t e < / s t r i n g > < / k e y > < v a l u e > < i n t > 2 < / i n t > < / v a l u e > < / i t e m > < i t e m > < k e y > < s t r i n g > T i m e < / s t r i n g > < / k e y > < v a l u e > < i n t > 3 < / i n t > < / v a l u e > < / i t e m > < i t e m > < k e y > < s t r i n g > O p e r a t i o n   M o m e n t < / s t r i n g > < / k e y > < v a l u e > < i n t > 4 < / i n t > < / v a l u e > < / i t e m > < i t e m > < k e y > < s t r i n g > N u m b e r O f R i d e r s < / s t r i n g > < / k e y > < v a l u e > < i n t > 5 < / i n t > < / v a l u e > < / i t e m > < i t e m > < k e y > < s t r i n g > R i d e r I D < / s t r i n g > < / k e y > < v a l u e > < i n t > 6 < / i n t > < / v a l u e > < / i t e m > < i t e m > < k e y > < s t r i n g > T I m e   G r o u p < / s t r i n g > < / k e y > < v a l u e > < i n t > 7 < / i n t > < / v a l u e > < / i t e m > < i t e m > < k e y > < s t r i n g > C a p a c i t y < / s t r i n g > < / k e y > < v a l u e > < i n t > 8 < / i n t > < / v a l u e > < / i t e m > < i t e m > < k e y > < s t r i n g > U t i l i z a t i o n   P c t < / s t r i n g > < / k e y > < v a l u e > < i n t > 9 < / i n t > < / v a l u e > < / i t e m > < i t e m > < k e y > < s t r i n g > B u s   U t i l i z a t i o n   C a t e g o r y < / s t r i n g > < / k e y > < v a l u e > < i n t > 1 0 < / i n t > < / v a l u e > < / i t e m > < i t e m > < k e y > < s t r i n g > T i m e   ( H o u r ) < / s t r i n g > < / k e y > < v a l u e > < i n t > 1 1 < / i n t > < / v a l u e > < / i t e m > < i t e m > < k e y > < s t r i n g > T i m e   ( M i n u t e ) < / 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F a c t t a b l e _ r i d e r s h i p _ 3 b 3 c a b 0 7 - 1 9 6 3 - 4 4 e e - 9 3 6 e - 6 1 b 8 f 4 c c 8 c b 8 ] ] > < / C u s t o m C o n t e n t > < / G e m i n i > 
</file>

<file path=customXml/item12.xml>��< ? x m l   v e r s i o n = " 1 . 0 "   e n c o d i n g = " U T F - 1 6 " ? > < G e m i n i   x m l n s = " h t t p : / / g e m i n i / p i v o t c u s t o m i z a t i o n / T a b l e X M L _ D i m _ r o u t e s _ 0 7 f 9 6 c 6 6 - b b 9 c - 4 c e 3 - b e 2 7 - 2 6 e 6 3 d 8 2 3 d a d " > < C u s t o m C o n t e n t > < ! [ C D A T A [ < T a b l e W i d g e t G r i d S e r i a l i z a t i o n   x m l n s : x s d = " h t t p : / / w w w . w 3 . o r g / 2 0 0 1 / X M L S c h e m a "   x m l n s : x s i = " h t t p : / / w w w . w 3 . o r g / 2 0 0 1 / X M L S c h e m a - i n s t a n c e " > < C o l u m n S u g g e s t e d T y p e   / > < C o l u m n F o r m a t   / > < C o l u m n A c c u r a c y   / > < C o l u m n C u r r e n c y S y m b o l   / > < C o l u m n P o s i t i v e P a t t e r n   / > < C o l u m n N e g a t i v e P a t t e r n   / > < C o l u m n W i d t h s > < i t e m > < k e y > < s t r i n g > R o u t e I D < / s t r i n g > < / k e y > < v a l u e > < i n t > 1 0 6 < / i n t > < / v a l u e > < / i t e m > < i t e m > < k e y > < s t r i n g > R o u t e N a m e < / s t r i n g > < / k e y > < v a l u e > < i n t > 1 3 3 < / i n t > < / v a l u e > < / i t e m > < i t e m > < k e y > < s t r i n g > S t a r t L o c a t i o n < / s t r i n g > < / k e y > < v a l u e > < i n t > 1 4 6 < / i n t > < / v a l u e > < / i t e m > < i t e m > < k e y > < s t r i n g > E n d L o c a t i o n < / s t r i n g > < / k e y > < v a l u e > < i n t > 1 3 8 < / i n t > < / v a l u e > < / i t e m > < i t e m > < k e y > < s t r i n g > T r i p F e e < / s t r i n g > < / k e y > < v a l u e > < i n t > 9 9 < / i n t > < / v a l u e > < / i t e m > < i t e m > < k e y > < s t r i n g > T a k e O f f T i m e < / s t r i n g > < / k e y > < v a l u e > < i n t > 1 3 8 < / i n t > < / v a l u e > < / i t e m > < i t e m > < k e y > < s t r i n g > A r r i v a l T i m e < / s t r i n g > < / k e y > < v a l u e > < i n t > 1 3 1 < / i n t > < / v a l u e > < / i t e m > < / C o l u m n W i d t h s > < C o l u m n D i s p l a y I n d e x > < i t e m > < k e y > < s t r i n g > R o u t e I D < / s t r i n g > < / k e y > < v a l u e > < i n t > 0 < / i n t > < / v a l u e > < / i t e m > < i t e m > < k e y > < s t r i n g > R o u t e N a m e < / s t r i n g > < / k e y > < v a l u e > < i n t > 1 < / i n t > < / v a l u e > < / i t e m > < i t e m > < k e y > < s t r i n g > S t a r t L o c a t i o n < / s t r i n g > < / k e y > < v a l u e > < i n t > 2 < / i n t > < / v a l u e > < / i t e m > < i t e m > < k e y > < s t r i n g > E n d L o c a t i o n < / s t r i n g > < / k e y > < v a l u e > < i n t > 3 < / i n t > < / v a l u e > < / i t e m > < i t e m > < k e y > < s t r i n g > T r i p F e e < / s t r i n g > < / k e y > < v a l u e > < i n t > 4 < / i n t > < / v a l u e > < / i t e m > < i t e m > < k e y > < s t r i n g > T a k e O f f T i m e < / s t r i n g > < / k e y > < v a l u e > < i n t > 5 < / i n t > < / v a l u e > < / i t e m > < i t e m > < k e y > < s t r i n g > A r r i v a l T i m e 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 D i m _ r o u t e s 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 D i m _ r o u t e s 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 T r i p F e e < / K e y > < / D i a g r a m O b j e c t K e y > < D i a g r a m O b j e c t K e y > < K e y > M e a s u r e s \ S u m   o f   T r i p F e e \ T a g I n f o \ F o r m u l a < / K e y > < / D i a g r a m O b j e c t K e y > < D i a g r a m O b j e c t K e y > < K e y > M e a s u r e s \ S u m   o f   T r i p F e e \ T a g I n f o \ V a l u e < / K e y > < / D i a g r a m O b j e c t K e y > < D i a g r a m O b j e c t K e y > < K e y > C o l u m n s \ R o u t e I D < / K e y > < / D i a g r a m O b j e c t K e y > < D i a g r a m O b j e c t K e y > < K e y > C o l u m n s \ R o u t e N a m e < / K e y > < / D i a g r a m O b j e c t K e y > < D i a g r a m O b j e c t K e y > < K e y > C o l u m n s \ S t a r t L o c a t i o n < / K e y > < / D i a g r a m O b j e c t K e y > < D i a g r a m O b j e c t K e y > < K e y > C o l u m n s \ E n d L o c a t i o n < / K e y > < / D i a g r a m O b j e c t K e y > < D i a g r a m O b j e c t K e y > < K e y > C o l u m n s \ T r i p F e e < / K e y > < / D i a g r a m O b j e c t K e y > < D i a g r a m O b j e c t K e y > < K e y > C o l u m n s \ T a k e O f f T i m e < / K e y > < / D i a g r a m O b j e c t K e y > < D i a g r a m O b j e c t K e y > < K e y > C o l u m n s \ A r r i v a l T i m e < / K e y > < / D i a g r a m O b j e c t K e y > < D i a g r a m O b j e c t K e y > < K e y > L i n k s \ & l t ; C o l u m n s \ S u m   o f   T r i p F e e & g t ; - & l t ; M e a s u r e s \ T r i p F e e & g t ; < / K e y > < / D i a g r a m O b j e c t K e y > < D i a g r a m O b j e c t K e y > < K e y > L i n k s \ & l t ; C o l u m n s \ S u m   o f   T r i p F e e & g t ; - & l t ; M e a s u r e s \ T r i p F e e & g t ; \ C O L U M N < / K e y > < / D i a g r a m O b j e c t K e y > < D i a g r a m O b j e c t K e y > < K e y > L i n k s \ & l t ; C o l u m n s \ S u m   o f   T r i p F e e & g t ; - & l t ; M e a s u r e s \ T r i p F e e & g t ; \ M E A S U R E 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 T r i p F e e < / K e y > < / a : K e y > < a : V a l u e   i : t y p e = " M e a s u r e G r i d N o d e V i e w S t a t e " > < C o l u m n > 4 < / C o l u m n > < L a y e d O u t > t r u e < / L a y e d O u t > < W a s U I I n v i s i b l e > t r u e < / W a s U I I n v i s i b l e > < / a : V a l u e > < / a : K e y V a l u e O f D i a g r a m O b j e c t K e y a n y T y p e z b w N T n L X > < a : K e y V a l u e O f D i a g r a m O b j e c t K e y a n y T y p e z b w N T n L X > < a : K e y > < K e y > M e a s u r e s \ S u m   o f   T r i p F e e \ T a g I n f o \ F o r m u l a < / K e y > < / a : K e y > < a : V a l u e   i : t y p e = " M e a s u r e G r i d V i e w S t a t e I D i a g r a m T a g A d d i t i o n a l I n f o " / > < / a : K e y V a l u e O f D i a g r a m O b j e c t K e y a n y T y p e z b w N T n L X > < a : K e y V a l u e O f D i a g r a m O b j e c t K e y a n y T y p e z b w N T n L X > < a : K e y > < K e y > M e a s u r e s \ S u m   o f   T r i p F e e \ T a g I n f o \ V a l u e < / K e y > < / a : K e y > < a : V a l u e   i : t y p e = " M e a s u r e G r i d V i e w S t a t e I D i a g r a m T a g A d d i t i o n a l I n f o " / > < / a : K e y V a l u e O f D i a g r a m O b j e c t K e y a n y T y p e z b w N T n L X > < a : K e y V a l u e O f D i a g r a m O b j e c t K e y a n y T y p e z b w N T n L X > < a : K e y > < K e y > C o l u m n s \ R o u t e I D < / K e y > < / a : K e y > < a : V a l u e   i : t y p e = " M e a s u r e G r i d N o d e V i e w S t a t e " > < L a y e d O u t > t r u e < / L a y e d O u t > < / a : V a l u e > < / a : K e y V a l u e O f D i a g r a m O b j e c t K e y a n y T y p e z b w N T n L X > < a : K e y V a l u e O f D i a g r a m O b j e c t K e y a n y T y p e z b w N T n L X > < a : K e y > < K e y > C o l u m n s \ R o u t e N a m e < / K e y > < / a : K e y > < a : V a l u e   i : t y p e = " M e a s u r e G r i d N o d e V i e w S t a t e " > < C o l u m n > 1 < / C o l u m n > < L a y e d O u t > t r u e < / L a y e d O u t > < / a : V a l u e > < / a : K e y V a l u e O f D i a g r a m O b j e c t K e y a n y T y p e z b w N T n L X > < a : K e y V a l u e O f D i a g r a m O b j e c t K e y a n y T y p e z b w N T n L X > < a : K e y > < K e y > C o l u m n s \ S t a r t L o c a t i o n < / K e y > < / a : K e y > < a : V a l u e   i : t y p e = " M e a s u r e G r i d N o d e V i e w S t a t e " > < C o l u m n > 2 < / C o l u m n > < L a y e d O u t > t r u e < / L a y e d O u t > < / a : V a l u e > < / a : K e y V a l u e O f D i a g r a m O b j e c t K e y a n y T y p e z b w N T n L X > < a : K e y V a l u e O f D i a g r a m O b j e c t K e y a n y T y p e z b w N T n L X > < a : K e y > < K e y > C o l u m n s \ E n d L o c a t i o n < / K e y > < / a : K e y > < a : V a l u e   i : t y p e = " M e a s u r e G r i d N o d e V i e w S t a t e " > < C o l u m n > 3 < / C o l u m n > < L a y e d O u t > t r u e < / L a y e d O u t > < / a : V a l u e > < / a : K e y V a l u e O f D i a g r a m O b j e c t K e y a n y T y p e z b w N T n L X > < a : K e y V a l u e O f D i a g r a m O b j e c t K e y a n y T y p e z b w N T n L X > < a : K e y > < K e y > C o l u m n s \ T r i p F e e < / K e y > < / a : K e y > < a : V a l u e   i : t y p e = " M e a s u r e G r i d N o d e V i e w S t a t e " > < C o l u m n > 4 < / C o l u m n > < L a y e d O u t > t r u e < / L a y e d O u t > < / a : V a l u e > < / a : K e y V a l u e O f D i a g r a m O b j e c t K e y a n y T y p e z b w N T n L X > < a : K e y V a l u e O f D i a g r a m O b j e c t K e y a n y T y p e z b w N T n L X > < a : K e y > < K e y > C o l u m n s \ T a k e O f f T i m e < / K e y > < / a : K e y > < a : V a l u e   i : t y p e = " M e a s u r e G r i d N o d e V i e w S t a t e " > < C o l u m n > 5 < / C o l u m n > < L a y e d O u t > t r u e < / L a y e d O u t > < / a : V a l u e > < / a : K e y V a l u e O f D i a g r a m O b j e c t K e y a n y T y p e z b w N T n L X > < a : K e y V a l u e O f D i a g r a m O b j e c t K e y a n y T y p e z b w N T n L X > < a : K e y > < K e y > C o l u m n s \ A r r i v a l T i m e < / K e y > < / a : K e y > < a : V a l u e   i : t y p e = " M e a s u r e G r i d N o d e V i e w S t a t e " > < C o l u m n > 6 < / C o l u m n > < L a y e d O u t > t r u e < / L a y e d O u t > < / a : V a l u e > < / a : K e y V a l u e O f D i a g r a m O b j e c t K e y a n y T y p e z b w N T n L X > < a : K e y V a l u e O f D i a g r a m O b j e c t K e y a n y T y p e z b w N T n L X > < a : K e y > < K e y > L i n k s \ & l t ; C o l u m n s \ S u m   o f   T r i p F e e & g t ; - & l t ; M e a s u r e s \ T r i p F e e & g t ; < / K e y > < / a : K e y > < a : V a l u e   i : t y p e = " M e a s u r e G r i d V i e w S t a t e I D i a g r a m L i n k " / > < / a : K e y V a l u e O f D i a g r a m O b j e c t K e y a n y T y p e z b w N T n L X > < a : K e y V a l u e O f D i a g r a m O b j e c t K e y a n y T y p e z b w N T n L X > < a : K e y > < K e y > L i n k s \ & l t ; C o l u m n s \ S u m   o f   T r i p F e e & g t ; - & l t ; M e a s u r e s \ T r i p F e e & g t ; \ C O L U M N < / K e y > < / a : K e y > < a : V a l u e   i : t y p e = " M e a s u r e G r i d V i e w S t a t e I D i a g r a m L i n k E n d p o i n t " / > < / a : K e y V a l u e O f D i a g r a m O b j e c t K e y a n y T y p e z b w N T n L X > < a : K e y V a l u e O f D i a g r a m O b j e c t K e y a n y T y p e z b w N T n L X > < a : K e y > < K e y > L i n k s \ & l t ; C o l u m n s \ S u m   o f   T r i p F e e & g t ; - & l t ; M e a s u r e s \ T r i p F e e & g t ; \ M E A S U R E < / K e y > < / a : K e y > < a : V a l u e   i : t y p e = " M e a s u r e G r i d V i e w S t a t e I D i a g r a m L i n k E n d p o i n t " / > < / a : K e y V a l u e O f D i a g r a m O b j e c t K e y a n y T y p e z b w N T n L X > < / V i e w S t a t e s > < / D i a g r a m M a n a g e r . S e r i a l i z a b l e D i a g r a m > < D i a g r a m M a n a g e r . S e r i a l i z a b l e D i a g r a m > < A d a p t e r   i : t y p e = " M e a s u r e D i a g r a m S a n d b o x A d a p t e r " > < T a b l e N a m e > D I m _ D a t e T a b l e 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 N a m e < / K e y > < / D i a g r a m O b j e c t K e y > < D i a g r a m O b j e c t K e y > < K e y > C o l u m n s \ M o n t h < / K e y > < / D i a g r a m O b j e c t K e y > < D i a g r a m O b j e c t K e y > < K e y > C o l u m n s \ D a y   N a m e < / K e y > < / D i a g r a m O b j e c t K e y > < D i a g r a m O b j e c t K e y > < K e y > C o l u m n s \ W e e k   N u m b e r < / K e y > < / D i a g r a m O b j e c t K e y > < D i a g r a m O b j e c t K e y > < K e y > C o l u m n s \ W e e k T y p e 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 C o l u m n s \ W e e k   N u m b e r < / 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 D i m _ b u s e s 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 D i m _ b u s e s 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 B u s I D < / K e y > < / D i a g r a m O b j e c t K e y > < D i a g r a m O b j e c t K e y > < K e y > M e a s u r e s \ S u m   o f   B u s I D \ T a g I n f o \ F o r m u l a < / K e y > < / D i a g r a m O b j e c t K e y > < D i a g r a m O b j e c t K e y > < K e y > M e a s u r e s \ S u m   o f   B u s I D \ T a g I n f o \ V a l u e < / K e y > < / D i a g r a m O b j e c t K e y > < D i a g r a m O b j e c t K e y > < K e y > M e a s u r e s \ C o u n t   o f   B u s I D < / K e y > < / D i a g r a m O b j e c t K e y > < D i a g r a m O b j e c t K e y > < K e y > M e a s u r e s \ C o u n t   o f   B u s I D \ T a g I n f o \ F o r m u l a < / K e y > < / D i a g r a m O b j e c t K e y > < D i a g r a m O b j e c t K e y > < K e y > M e a s u r e s \ C o u n t   o f   B u s I D \ T a g I n f o \ V a l u e < / K e y > < / D i a g r a m O b j e c t K e y > < D i a g r a m O b j e c t K e y > < K e y > C o l u m n s \ B u s I D < / K e y > < / D i a g r a m O b j e c t K e y > < D i a g r a m O b j e c t K e y > < K e y > C o l u m n s \ R o u t e I D < / K e y > < / D i a g r a m O b j e c t K e y > < D i a g r a m O b j e c t K e y > < K e y > C o l u m n s \ B u s N u m b e r < / K e y > < / D i a g r a m O b j e c t K e y > < D i a g r a m O b j e c t K e y > < K e y > C o l u m n s \ C a p a c i t y < / K e y > < / D i a g r a m O b j e c t K e y > < D i a g r a m O b j e c t K e y > < K e y > L i n k s \ & l t ; C o l u m n s \ S u m   o f   B u s I D & g t ; - & l t ; M e a s u r e s \ B u s I D & g t ; < / K e y > < / D i a g r a m O b j e c t K e y > < D i a g r a m O b j e c t K e y > < K e y > L i n k s \ & l t ; C o l u m n s \ S u m   o f   B u s I D & g t ; - & l t ; M e a s u r e s \ B u s I D & g t ; \ C O L U M N < / K e y > < / D i a g r a m O b j e c t K e y > < D i a g r a m O b j e c t K e y > < K e y > L i n k s \ & l t ; C o l u m n s \ S u m   o f   B u s I D & g t ; - & l t ; M e a s u r e s \ B u s I D & g t ; \ M E A S U R E < / K e y > < / D i a g r a m O b j e c t K e y > < D i a g r a m O b j e c t K e y > < K e y > L i n k s \ & l t ; C o l u m n s \ C o u n t   o f   B u s I D & g t ; - & l t ; M e a s u r e s \ B u s I D & g t ; < / K e y > < / D i a g r a m O b j e c t K e y > < D i a g r a m O b j e c t K e y > < K e y > L i n k s \ & l t ; C o l u m n s \ C o u n t   o f   B u s I D & g t ; - & l t ; M e a s u r e s \ B u s I D & g t ; \ C O L U M N < / K e y > < / D i a g r a m O b j e c t K e y > < D i a g r a m O b j e c t K e y > < K e y > L i n k s \ & l t ; C o l u m n s \ C o u n t   o f   B u s I D & g t ; - & l t ; M e a s u r e s \ B u s I D & g t ; \ M E A S U R E 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 B u s I D < / K e y > < / a : K e y > < a : V a l u e   i : t y p e = " M e a s u r e G r i d N o d e V i e w S t a t e " > < L a y e d O u t > t r u e < / L a y e d O u t > < W a s U I I n v i s i b l e > t r u e < / W a s U I I n v i s i b l e > < / a : V a l u e > < / a : K e y V a l u e O f D i a g r a m O b j e c t K e y a n y T y p e z b w N T n L X > < a : K e y V a l u e O f D i a g r a m O b j e c t K e y a n y T y p e z b w N T n L X > < a : K e y > < K e y > M e a s u r e s \ S u m   o f   B u s I D \ T a g I n f o \ F o r m u l a < / K e y > < / a : K e y > < a : V a l u e   i : t y p e = " M e a s u r e G r i d V i e w S t a t e I D i a g r a m T a g A d d i t i o n a l I n f o " / > < / a : K e y V a l u e O f D i a g r a m O b j e c t K e y a n y T y p e z b w N T n L X > < a : K e y V a l u e O f D i a g r a m O b j e c t K e y a n y T y p e z b w N T n L X > < a : K e y > < K e y > M e a s u r e s \ S u m   o f   B u s I D \ T a g I n f o \ V a l u e < / K e y > < / a : K e y > < a : V a l u e   i : t y p e = " M e a s u r e G r i d V i e w S t a t e I D i a g r a m T a g A d d i t i o n a l I n f o " / > < / a : K e y V a l u e O f D i a g r a m O b j e c t K e y a n y T y p e z b w N T n L X > < a : K e y V a l u e O f D i a g r a m O b j e c t K e y a n y T y p e z b w N T n L X > < a : K e y > < K e y > M e a s u r e s \ C o u n t   o f   B u s I D < / K e y > < / a : K e y > < a : V a l u e   i : t y p e = " M e a s u r e G r i d N o d e V i e w S t a t e " > < L a y e d O u t > t r u e < / L a y e d O u t > < R o w > 1 < / R o w > < W a s U I I n v i s i b l e > t r u e < / W a s U I I n v i s i b l e > < / a : V a l u e > < / a : K e y V a l u e O f D i a g r a m O b j e c t K e y a n y T y p e z b w N T n L X > < a : K e y V a l u e O f D i a g r a m O b j e c t K e y a n y T y p e z b w N T n L X > < a : K e y > < K e y > M e a s u r e s \ C o u n t   o f   B u s I D \ T a g I n f o \ F o r m u l a < / K e y > < / a : K e y > < a : V a l u e   i : t y p e = " M e a s u r e G r i d V i e w S t a t e I D i a g r a m T a g A d d i t i o n a l I n f o " / > < / a : K e y V a l u e O f D i a g r a m O b j e c t K e y a n y T y p e z b w N T n L X > < a : K e y V a l u e O f D i a g r a m O b j e c t K e y a n y T y p e z b w N T n L X > < a : K e y > < K e y > M e a s u r e s \ C o u n t   o f   B u s I D \ T a g I n f o \ V a l u e < / K e y > < / a : K e y > < a : V a l u e   i : t y p e = " M e a s u r e G r i d V i e w S t a t e I D i a g r a m T a g A d d i t i o n a l I n f o " / > < / a : K e y V a l u e O f D i a g r a m O b j e c t K e y a n y T y p e z b w N T n L X > < a : K e y V a l u e O f D i a g r a m O b j e c t K e y a n y T y p e z b w N T n L X > < a : K e y > < K e y > C o l u m n s \ B u s I D < / K e y > < / a : K e y > < a : V a l u e   i : t y p e = " M e a s u r e G r i d N o d e V i e w S t a t e " > < L a y e d O u t > t r u e < / L a y e d O u t > < / a : V a l u e > < / a : K e y V a l u e O f D i a g r a m O b j e c t K e y a n y T y p e z b w N T n L X > < a : K e y V a l u e O f D i a g r a m O b j e c t K e y a n y T y p e z b w N T n L X > < a : K e y > < K e y > C o l u m n s \ R o u t e I D < / K e y > < / a : K e y > < a : V a l u e   i : t y p e = " M e a s u r e G r i d N o d e V i e w S t a t e " > < C o l u m n > 1 < / C o l u m n > < L a y e d O u t > t r u e < / L a y e d O u t > < / a : V a l u e > < / a : K e y V a l u e O f D i a g r a m O b j e c t K e y a n y T y p e z b w N T n L X > < a : K e y V a l u e O f D i a g r a m O b j e c t K e y a n y T y p e z b w N T n L X > < a : K e y > < K e y > C o l u m n s \ B u s N u m b e r < / 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a : K e y V a l u e O f D i a g r a m O b j e c t K e y a n y T y p e z b w N T n L X > < a : K e y > < K e y > L i n k s \ & l t ; C o l u m n s \ S u m   o f   B u s I D & g t ; - & l t ; M e a s u r e s \ B u s I D & g t ; < / K e y > < / a : K e y > < a : V a l u e   i : t y p e = " M e a s u r e G r i d V i e w S t a t e I D i a g r a m L i n k " / > < / a : K e y V a l u e O f D i a g r a m O b j e c t K e y a n y T y p e z b w N T n L X > < a : K e y V a l u e O f D i a g r a m O b j e c t K e y a n y T y p e z b w N T n L X > < a : K e y > < K e y > L i n k s \ & l t ; C o l u m n s \ S u m   o f   B u s I D & g t ; - & l t ; M e a s u r e s \ B u s I D & g t ; \ C O L U M N < / K e y > < / a : K e y > < a : V a l u e   i : t y p e = " M e a s u r e G r i d V i e w S t a t e I D i a g r a m L i n k E n d p o i n t " / > < / a : K e y V a l u e O f D i a g r a m O b j e c t K e y a n y T y p e z b w N T n L X > < a : K e y V a l u e O f D i a g r a m O b j e c t K e y a n y T y p e z b w N T n L X > < a : K e y > < K e y > L i n k s \ & l t ; C o l u m n s \ S u m   o f   B u s I D & g t ; - & l t ; M e a s u r e s \ B u s I D & g t ; \ M E A S U R E < / K e y > < / a : K e y > < a : V a l u e   i : t y p e = " M e a s u r e G r i d V i e w S t a t e I D i a g r a m L i n k E n d p o i n t " / > < / a : K e y V a l u e O f D i a g r a m O b j e c t K e y a n y T y p e z b w N T n L X > < a : K e y V a l u e O f D i a g r a m O b j e c t K e y a n y T y p e z b w N T n L X > < a : K e y > < K e y > L i n k s \ & l t ; C o l u m n s \ C o u n t   o f   B u s I D & g t ; - & l t ; M e a s u r e s \ B u s I D & g t ; < / K e y > < / a : K e y > < a : V a l u e   i : t y p e = " M e a s u r e G r i d V i e w S t a t e I D i a g r a m L i n k " / > < / a : K e y V a l u e O f D i a g r a m O b j e c t K e y a n y T y p e z b w N T n L X > < a : K e y V a l u e O f D i a g r a m O b j e c t K e y a n y T y p e z b w N T n L X > < a : K e y > < K e y > L i n k s \ & l t ; C o l u m n s \ C o u n t   o f   B u s I D & g t ; - & l t ; M e a s u r e s \ B u s I D & g t ; \ C O L U M N < / K e y > < / a : K e y > < a : V a l u e   i : t y p e = " M e a s u r e G r i d V i e w S t a t e I D i a g r a m L i n k E n d p o i n t " / > < / a : K e y V a l u e O f D i a g r a m O b j e c t K e y a n y T y p e z b w N T n L X > < a : K e y V a l u e O f D i a g r a m O b j e c t K e y a n y T y p e z b w N T n L X > < a : K e y > < K e y > L i n k s \ & l t ; C o l u m n s \ C o u n t   o f   B u s I D & g t ; - & l t ; M e a s u r e s \ B u s I D & g t ; \ M E A S U R E < / K e y > < / a : K e y > < a : V a l u e   i : t y p e = " M e a s u r e G r i d V i e w S t a t e I D i a g r a m L i n k E n d p o i n t " / > < / a : K e y V a l u e O f D i a g r a m O b j e c t K e y a n y T y p e z b w N T n L X > < / V i e w S t a t e s > < / D i a g r a m M a n a g e r . S e r i a l i z a b l e D i a g r a m > < D i a g r a m M a n a g e r . S e r i a l i z a b l e D i a g r a m > < A d a p t e r   i : t y p e = " M e a s u r e D i a g r a m S a n d b o x A d a p t e r " > < T a b l e N a m e > F a c t t a b l e _ r i d e r s h i p 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 F a c t t a b l e _ r i d e r s h i p 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 B u s I D   2 < / K e y > < / D i a g r a m O b j e c t K e y > < D i a g r a m O b j e c t K e y > < K e y > M e a s u r e s \ S u m   o f   B u s I D   2 \ T a g I n f o \ F o r m u l a < / K e y > < / D i a g r a m O b j e c t K e y > < D i a g r a m O b j e c t K e y > < K e y > M e a s u r e s \ S u m   o f   B u s I D   2 \ T a g I n f o \ V a l u e < / K e y > < / D i a g r a m O b j e c t K e y > < D i a g r a m O b j e c t K e y > < K e y > M e a s u r e s \ C o u n t   o f   B u s I D   2 < / K e y > < / D i a g r a m O b j e c t K e y > < D i a g r a m O b j e c t K e y > < K e y > M e a s u r e s \ C o u n t   o f   B u s I D   2 \ T a g I n f o \ F o r m u l a < / K e y > < / D i a g r a m O b j e c t K e y > < D i a g r a m O b j e c t K e y > < K e y > M e a s u r e s \ C o u n t   o f   B u s I D   2 \ T a g I n f o \ V a l u e < / K e y > < / D i a g r a m O b j e c t K e y > < D i a g r a m O b j e c t K e y > < K e y > C o l u m n s \ R e c o r d I D < / K e y > < / D i a g r a m O b j e c t K e y > < D i a g r a m O b j e c t K e y > < K e y > C o l u m n s \ B u s I D < / K e y > < / D i a g r a m O b j e c t K e y > < D i a g r a m O b j e c t K e y > < K e y > C o l u m n s \ D a t e < / K e y > < / D i a g r a m O b j e c t K e y > < D i a g r a m O b j e c t K e y > < K e y > C o l u m n s \ T i m e < / K e y > < / D i a g r a m O b j e c t K e y > < D i a g r a m O b j e c t K e y > < K e y > C o l u m n s \ O p e r a t i o n   M o m e n t < / K e y > < / D i a g r a m O b j e c t K e y > < D i a g r a m O b j e c t K e y > < K e y > C o l u m n s \ N u m b e r O f R i d e r s < / K e y > < / D i a g r a m O b j e c t K e y > < D i a g r a m O b j e c t K e y > < K e y > C o l u m n s \ R i d e r I D < / K e y > < / D i a g r a m O b j e c t K e y > < D i a g r a m O b j e c t K e y > < K e y > C o l u m n s \ T I m e   G r o u p < / K e y > < / D i a g r a m O b j e c t K e y > < D i a g r a m O b j e c t K e y > < K e y > C o l u m n s \ C a p a c i t y < / K e y > < / D i a g r a m O b j e c t K e y > < D i a g r a m O b j e c t K e y > < K e y > C o l u m n s \ U t i l i z a t i o n   P c t < / K e y > < / D i a g r a m O b j e c t K e y > < D i a g r a m O b j e c t K e y > < K e y > C o l u m n s \ B u s   U t i l i z a t i o n   C a t e g o r y < / K e y > < / D i a g r a m O b j e c t K e y > < D i a g r a m O b j e c t K e y > < K e y > C o l u m n s \ T i m e   ( H o u r ) < / K e y > < / D i a g r a m O b j e c t K e y > < D i a g r a m O b j e c t K e y > < K e y > C o l u m n s \ T i m e   ( M i n u t e ) < / K e y > < / D i a g r a m O b j e c t K e y > < D i a g r a m O b j e c t K e y > < K e y > L i n k s \ & l t ; C o l u m n s \ S u m   o f   B u s I D   2 & g t ; - & l t ; M e a s u r e s \ B u s I D & g t ; < / K e y > < / D i a g r a m O b j e c t K e y > < D i a g r a m O b j e c t K e y > < K e y > L i n k s \ & l t ; C o l u m n s \ S u m   o f   B u s I D   2 & g t ; - & l t ; M e a s u r e s \ B u s I D & g t ; \ C O L U M N < / K e y > < / D i a g r a m O b j e c t K e y > < D i a g r a m O b j e c t K e y > < K e y > L i n k s \ & l t ; C o l u m n s \ S u m   o f   B u s I D   2 & g t ; - & l t ; M e a s u r e s \ B u s I D & g t ; \ M E A S U R E < / K e y > < / D i a g r a m O b j e c t K e y > < D i a g r a m O b j e c t K e y > < K e y > L i n k s \ & l t ; C o l u m n s \ C o u n t   o f   B u s I D   2 & g t ; - & l t ; M e a s u r e s \ B u s I D & g t ; < / K e y > < / D i a g r a m O b j e c t K e y > < D i a g r a m O b j e c t K e y > < K e y > L i n k s \ & l t ; C o l u m n s \ C o u n t   o f   B u s I D   2 & g t ; - & l t ; M e a s u r e s \ B u s I D & g t ; \ C O L U M N < / K e y > < / D i a g r a m O b j e c t K e y > < D i a g r a m O b j e c t K e y > < K e y > L i n k s \ & l t ; C o l u m n s \ C o u n t   o f   B u s I D   2 & g t ; - & l t ; M e a s u r e s \ B u s I D & g t ; \ M E A S U R E 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 B u s I D   2 < / K e y > < / a : K e y > < a : V a l u e   i : t y p e = " M e a s u r e G r i d N o d e V i e w S t a t e " > < C o l u m n > 1 < / C o l u m n > < L a y e d O u t > t r u e < / L a y e d O u t > < W a s U I I n v i s i b l e > t r u e < / W a s U I I n v i s i b l e > < / a : V a l u e > < / a : K e y V a l u e O f D i a g r a m O b j e c t K e y a n y T y p e z b w N T n L X > < a : K e y V a l u e O f D i a g r a m O b j e c t K e y a n y T y p e z b w N T n L X > < a : K e y > < K e y > M e a s u r e s \ S u m   o f   B u s I D   2 \ T a g I n f o \ F o r m u l a < / K e y > < / a : K e y > < a : V a l u e   i : t y p e = " M e a s u r e G r i d V i e w S t a t e I D i a g r a m T a g A d d i t i o n a l I n f o " / > < / a : K e y V a l u e O f D i a g r a m O b j e c t K e y a n y T y p e z b w N T n L X > < a : K e y V a l u e O f D i a g r a m O b j e c t K e y a n y T y p e z b w N T n L X > < a : K e y > < K e y > M e a s u r e s \ S u m   o f   B u s I D   2 \ T a g I n f o \ V a l u e < / K e y > < / a : K e y > < a : V a l u e   i : t y p e = " M e a s u r e G r i d V i e w S t a t e I D i a g r a m T a g A d d i t i o n a l I n f o " / > < / a : K e y V a l u e O f D i a g r a m O b j e c t K e y a n y T y p e z b w N T n L X > < a : K e y V a l u e O f D i a g r a m O b j e c t K e y a n y T y p e z b w N T n L X > < a : K e y > < K e y > M e a s u r e s \ C o u n t   o f   B u s I D   2 < / K e y > < / a : K e y > < a : V a l u e   i : t y p e = " M e a s u r e G r i d N o d e V i e w S t a t e " > < C o l u m n > 1 < / C o l u m n > < L a y e d O u t > t r u e < / L a y e d O u t > < W a s U I I n v i s i b l e > t r u e < / W a s U I I n v i s i b l e > < / a : V a l u e > < / a : K e y V a l u e O f D i a g r a m O b j e c t K e y a n y T y p e z b w N T n L X > < a : K e y V a l u e O f D i a g r a m O b j e c t K e y a n y T y p e z b w N T n L X > < a : K e y > < K e y > M e a s u r e s \ C o u n t   o f   B u s I D   2 \ T a g I n f o \ F o r m u l a < / K e y > < / a : K e y > < a : V a l u e   i : t y p e = " M e a s u r e G r i d V i e w S t a t e I D i a g r a m T a g A d d i t i o n a l I n f o " / > < / a : K e y V a l u e O f D i a g r a m O b j e c t K e y a n y T y p e z b w N T n L X > < a : K e y V a l u e O f D i a g r a m O b j e c t K e y a n y T y p e z b w N T n L X > < a : K e y > < K e y > M e a s u r e s \ C o u n t   o f   B u s I D   2 \ T a g I n f o \ V a l u e < / K e y > < / a : K e y > < a : V a l u e   i : t y p e = " M e a s u r e G r i d V i e w S t a t e I D i a g r a m T a g A d d i t i o n a l I n f o " / > < / a : K e y V a l u e O f D i a g r a m O b j e c t K e y a n y T y p e z b w N T n L X > < a : K e y V a l u e O f D i a g r a m O b j e c t K e y a n y T y p e z b w N T n L X > < a : K e y > < K e y > C o l u m n s \ R e c o r d I D < / K e y > < / a : K e y > < a : V a l u e   i : t y p e = " M e a s u r e G r i d N o d e V i e w S t a t e " > < L a y e d O u t > t r u e < / L a y e d O u t > < / a : V a l u e > < / a : K e y V a l u e O f D i a g r a m O b j e c t K e y a n y T y p e z b w N T n L X > < a : K e y V a l u e O f D i a g r a m O b j e c t K e y a n y T y p e z b w N T n L X > < a : K e y > < K e y > C o l u m n s \ B u s I D 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 C o l u m n s \ T i m e < / K e y > < / a : K e y > < a : V a l u e   i : t y p e = " M e a s u r e G r i d N o d e V i e w S t a t e " > < C o l u m n > 3 < / C o l u m n > < L a y e d O u t > t r u e < / L a y e d O u t > < / a : V a l u e > < / a : K e y V a l u e O f D i a g r a m O b j e c t K e y a n y T y p e z b w N T n L X > < a : K e y V a l u e O f D i a g r a m O b j e c t K e y a n y T y p e z b w N T n L X > < a : K e y > < K e y > C o l u m n s \ O p e r a t i o n   M o m e n t < / K e y > < / a : K e y > < a : V a l u e   i : t y p e = " M e a s u r e G r i d N o d e V i e w S t a t e " > < C o l u m n > 4 < / C o l u m n > < L a y e d O u t > t r u e < / L a y e d O u t > < / a : V a l u e > < / a : K e y V a l u e O f D i a g r a m O b j e c t K e y a n y T y p e z b w N T n L X > < a : K e y V a l u e O f D i a g r a m O b j e c t K e y a n y T y p e z b w N T n L X > < a : K e y > < K e y > C o l u m n s \ N u m b e r O f R i d e r s < / K e y > < / a : K e y > < a : V a l u e   i : t y p e = " M e a s u r e G r i d N o d e V i e w S t a t e " > < C o l u m n > 5 < / C o l u m n > < L a y e d O u t > t r u e < / L a y e d O u t > < / a : V a l u e > < / a : K e y V a l u e O f D i a g r a m O b j e c t K e y a n y T y p e z b w N T n L X > < a : K e y V a l u e O f D i a g r a m O b j e c t K e y a n y T y p e z b w N T n L X > < a : K e y > < K e y > C o l u m n s \ R i d e r I D < / K e y > < / a : K e y > < a : V a l u e   i : t y p e = " M e a s u r e G r i d N o d e V i e w S t a t e " > < C o l u m n > 6 < / C o l u m n > < L a y e d O u t > t r u e < / L a y e d O u t > < / a : V a l u e > < / a : K e y V a l u e O f D i a g r a m O b j e c t K e y a n y T y p e z b w N T n L X > < a : K e y V a l u e O f D i a g r a m O b j e c t K e y a n y T y p e z b w N T n L X > < a : K e y > < K e y > C o l u m n s \ T I m e   G r o u p < / K e y > < / a : K e y > < a : V a l u e   i : t y p e = " M e a s u r e G r i d N o d e V i e w S t a t e " > < C o l u m n > 7 < / C o l u m n > < L a y e d O u t > t r u e < / L a y e d O u t > < / a : V a l u e > < / a : K e y V a l u e O f D i a g r a m O b j e c t K e y a n y T y p e z b w N T n L X > < a : K e y V a l u e O f D i a g r a m O b j e c t K e y a n y T y p e z b w N T n L X > < a : K e y > < K e y > C o l u m n s \ C a p a c i t y < / K e y > < / a : K e y > < a : V a l u e   i : t y p e = " M e a s u r e G r i d N o d e V i e w S t a t e " > < C o l u m n > 8 < / C o l u m n > < L a y e d O u t > t r u e < / L a y e d O u t > < / a : V a l u e > < / a : K e y V a l u e O f D i a g r a m O b j e c t K e y a n y T y p e z b w N T n L X > < a : K e y V a l u e O f D i a g r a m O b j e c t K e y a n y T y p e z b w N T n L X > < a : K e y > < K e y > C o l u m n s \ U t i l i z a t i o n   P c t < / K e y > < / a : K e y > < a : V a l u e   i : t y p e = " M e a s u r e G r i d N o d e V i e w S t a t e " > < C o l u m n > 9 < / C o l u m n > < L a y e d O u t > t r u e < / L a y e d O u t > < / a : V a l u e > < / a : K e y V a l u e O f D i a g r a m O b j e c t K e y a n y T y p e z b w N T n L X > < a : K e y V a l u e O f D i a g r a m O b j e c t K e y a n y T y p e z b w N T n L X > < a : K e y > < K e y > C o l u m n s \ B u s   U t i l i z a t i o n   C a t e g o r y < / K e y > < / a : K e y > < a : V a l u e   i : t y p e = " M e a s u r e G r i d N o d e V i e w S t a t e " > < C o l u m n > 1 0 < / C o l u m n > < L a y e d O u t > t r u e < / L a y e d O u t > < / a : V a l u e > < / a : K e y V a l u e O f D i a g r a m O b j e c t K e y a n y T y p e z b w N T n L X > < a : K e y V a l u e O f D i a g r a m O b j e c t K e y a n y T y p e z b w N T n L X > < a : K e y > < K e y > C o l u m n s \ T i m e   ( H o u r ) < / K e y > < / a : K e y > < a : V a l u e   i : t y p e = " M e a s u r e G r i d N o d e V i e w S t a t e " > < C o l u m n > 1 1 < / C o l u m n > < L a y e d O u t > t r u e < / L a y e d O u t > < / a : V a l u e > < / a : K e y V a l u e O f D i a g r a m O b j e c t K e y a n y T y p e z b w N T n L X > < a : K e y V a l u e O f D i a g r a m O b j e c t K e y a n y T y p e z b w N T n L X > < a : K e y > < K e y > C o l u m n s \ T i m e   ( M i n u t e ) < / K e y > < / a : K e y > < a : V a l u e   i : t y p e = " M e a s u r e G r i d N o d e V i e w S t a t e " > < C o l u m n > 1 2 < / C o l u m n > < L a y e d O u t > t r u e < / L a y e d O u t > < / a : V a l u e > < / a : K e y V a l u e O f D i a g r a m O b j e c t K e y a n y T y p e z b w N T n L X > < a : K e y V a l u e O f D i a g r a m O b j e c t K e y a n y T y p e z b w N T n L X > < a : K e y > < K e y > L i n k s \ & l t ; C o l u m n s \ S u m   o f   B u s I D   2 & g t ; - & l t ; M e a s u r e s \ B u s I D & g t ; < / K e y > < / a : K e y > < a : V a l u e   i : t y p e = " M e a s u r e G r i d V i e w S t a t e I D i a g r a m L i n k " / > < / a : K e y V a l u e O f D i a g r a m O b j e c t K e y a n y T y p e z b w N T n L X > < a : K e y V a l u e O f D i a g r a m O b j e c t K e y a n y T y p e z b w N T n L X > < a : K e y > < K e y > L i n k s \ & l t ; C o l u m n s \ S u m   o f   B u s I D   2 & g t ; - & l t ; M e a s u r e s \ B u s I D & g t ; \ C O L U M N < / K e y > < / a : K e y > < a : V a l u e   i : t y p e = " M e a s u r e G r i d V i e w S t a t e I D i a g r a m L i n k E n d p o i n t " / > < / a : K e y V a l u e O f D i a g r a m O b j e c t K e y a n y T y p e z b w N T n L X > < a : K e y V a l u e O f D i a g r a m O b j e c t K e y a n y T y p e z b w N T n L X > < a : K e y > < K e y > L i n k s \ & l t ; C o l u m n s \ S u m   o f   B u s I D   2 & g t ; - & l t ; M e a s u r e s \ B u s I D & g t ; \ M E A S U R E < / K e y > < / a : K e y > < a : V a l u e   i : t y p e = " M e a s u r e G r i d V i e w S t a t e I D i a g r a m L i n k E n d p o i n t " / > < / a : K e y V a l u e O f D i a g r a m O b j e c t K e y a n y T y p e z b w N T n L X > < a : K e y V a l u e O f D i a g r a m O b j e c t K e y a n y T y p e z b w N T n L X > < a : K e y > < K e y > L i n k s \ & l t ; C o l u m n s \ C o u n t   o f   B u s I D   2 & g t ; - & l t ; M e a s u r e s \ B u s I D & g t ; < / K e y > < / a : K e y > < a : V a l u e   i : t y p e = " M e a s u r e G r i d V i e w S t a t e I D i a g r a m L i n k " / > < / a : K e y V a l u e O f D i a g r a m O b j e c t K e y a n y T y p e z b w N T n L X > < a : K e y V a l u e O f D i a g r a m O b j e c t K e y a n y T y p e z b w N T n L X > < a : K e y > < K e y > L i n k s \ & l t ; C o l u m n s \ C o u n t   o f   B u s I D   2 & g t ; - & l t ; M e a s u r e s \ B u s I D & g t ; \ C O L U M N < / K e y > < / a : K e y > < a : V a l u e   i : t y p e = " M e a s u r e G r i d V i e w S t a t e I D i a g r a m L i n k E n d p o i n t " / > < / a : K e y V a l u e O f D i a g r a m O b j e c t K e y a n y T y p e z b w N T n L X > < a : K e y V a l u e O f D i a g r a m O b j e c t K e y a n y T y p e z b w N T n L X > < a : K e y > < K e y > L i n k s \ & l t ; C o l u m n s \ C o u n t   o f   B u s I D   2 & g t ; - & l t ; M e a s u r e s \ B u s I D & g t ; \ M E A S U R E 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 T a g s \ T a b l e s \ & l t ; T a b l e s \ D i m _ b u s e s & g t ; < / K e y > < / D i a g r a m O b j e c t K e y > < D i a g r a m O b j e c t K e y > < K e y > D y n a m i c   T a g s \ T a b l e s \ & l t ; T a b l e s \ D i m _ d e m o g r a p h i c s & g t ; < / K e y > < / D i a g r a m O b j e c t K e y > < D i a g r a m O b j e c t K e y > < K e y > D y n a m i c   T a g s \ T a b l e s \ & l t ; T a b l e s \ D i m _ r o u t e s & g t ; < / K e y > < / D i a g r a m O b j e c t K e y > < D i a g r a m O b j e c t K e y > < K e y > D y n a m i c   T a g s \ T a b l e s \ & l t ; T a b l e s \ F a c t t a b l e _ r i d e r s h i p & g t ; < / K e y > < / D i a g r a m O b j e c t K e y > < D i a g r a m O b j e c t K e y > < K e y > D y n a m i c   T a g s \ T a b l e s \ & l t ; T a b l e s \ D I m _ D a t e T a b l e & g t ; < / K e y > < / D i a g r a m O b j e c t K e y > < D i a g r a m O b j e c t K e y > < K e y > D y n a m i c   T a g s \ T a b l e s \ & l t ; T a b l e s \ C a l c u l a t i o n s & g t ; < / K e y > < / D i a g r a m O b j e c t K e y > < D i a g r a m O b j e c t K e y > < K e y > T a b l e s \ D i m _ b u s e s < / K e y > < / D i a g r a m O b j e c t K e y > < D i a g r a m O b j e c t K e y > < K e y > T a b l e s \ D i m _ b u s e s \ C o l u m n s \ B u s I D < / K e y > < / D i a g r a m O b j e c t K e y > < D i a g r a m O b j e c t K e y > < K e y > T a b l e s \ D i m _ b u s e s \ C o l u m n s \ R o u t e I D < / K e y > < / D i a g r a m O b j e c t K e y > < D i a g r a m O b j e c t K e y > < K e y > T a b l e s \ D i m _ b u s e s \ C o l u m n s \ B u s N u m b e r < / K e y > < / D i a g r a m O b j e c t K e y > < D i a g r a m O b j e c t K e y > < K e y > T a b l e s \ D i m _ b u s e s \ C o l u m n s \ C a p a c i t y < / K e y > < / D i a g r a m O b j e c t K e y > < D i a g r a m O b j e c t K e y > < K e y > T a b l e s \ D i m _ b u s e s \ M e a s u r e s \ S u m   o f   B u s I D < / K e y > < / D i a g r a m O b j e c t K e y > < D i a g r a m O b j e c t K e y > < K e y > T a b l e s \ D i m _ b u s e s \ S u m   o f   B u s I D \ A d d i t i o n a l   I n f o \ I m p l i c i t   M e a s u r e < / K e y > < / D i a g r a m O b j e c t K e y > < D i a g r a m O b j e c t K e y > < K e y > T a b l e s \ D i m _ b u s e s \ M e a s u r e s \ C o u n t   o f   B u s I D < / K e y > < / D i a g r a m O b j e c t K e y > < D i a g r a m O b j e c t K e y > < K e y > T a b l e s \ D i m _ b u s e s \ C o u n t   o f   B u s I D \ A d d i t i o n a l   I n f o \ I m p l i c i t   M e a s u r e < / K e y > < / D i a g r a m O b j e c t K e y > < D i a g r a m O b j e c t K e y > < K e y > T a b l e s \ D i m _ d e m o g r a p h i c s < / K e y > < / D i a g r a m O b j e c t K e y > < D i a g r a m O b j e c t K e y > < K e y > T a b l e s \ D i m _ d e m o g r a p h i c s \ C o l u m n s \ R i d e r I D < / K e y > < / D i a g r a m O b j e c t K e y > < D i a g r a m O b j e c t K e y > < K e y > T a b l e s \ D i m _ d e m o g r a p h i c s \ C o l u m n s \ A g e < / K e y > < / D i a g r a m O b j e c t K e y > < D i a g r a m O b j e c t K e y > < K e y > T a b l e s \ D i m _ d e m o g r a p h i c s \ C o l u m n s \ G e n d e r < / K e y > < / D i a g r a m O b j e c t K e y > < D i a g r a m O b j e c t K e y > < K e y > T a b l e s \ D i m _ d e m o g r a p h i c s \ C o l u m n s \ O c c u p a t i o n < / K e y > < / D i a g r a m O b j e c t K e y > < D i a g r a m O b j e c t K e y > < K e y > T a b l e s \ D i m _ d e m o g r a p h i c s \ C o l u m n s \ A g e - G r o u p < / K e y > < / D i a g r a m O b j e c t K e y > < D i a g r a m O b j e c t K e y > < K e y > T a b l e s \ D i m _ d e m o g r a p h i c s \ M e a s u r e s \ S u m   o f   A g e < / K e y > < / D i a g r a m O b j e c t K e y > < D i a g r a m O b j e c t K e y > < K e y > T a b l e s \ D i m _ d e m o g r a p h i c s \ S u m   o f   A g e \ A d d i t i o n a l   I n f o \ I m p l i c i t   M e a s u r e < / K e y > < / D i a g r a m O b j e c t K e y > < D i a g r a m O b j e c t K e y > < K e y > T a b l e s \ D i m _ d e m o g r a p h i c s \ M e a s u r e s \ C o u n t   o f   A g e < / K e y > < / D i a g r a m O b j e c t K e y > < D i a g r a m O b j e c t K e y > < K e y > T a b l e s \ D i m _ d e m o g r a p h i c s \ C o u n t   o f   A g e \ A d d i t i o n a l   I n f o \ I m p l i c i t   M e a s u r e < / K e y > < / D i a g r a m O b j e c t K e y > < D i a g r a m O b j e c t K e y > < K e y > T a b l e s \ D i m _ d e m o g r a p h i c s \ M e a s u r e s \ C o u n t   o f   O c c u p a t i o n < / K e y > < / D i a g r a m O b j e c t K e y > < D i a g r a m O b j e c t K e y > < K e y > T a b l e s \ D i m _ d e m o g r a p h i c s \ C o u n t   o f   O c c u p a t i o n \ A d d i t i o n a l   I n f o \ I m p l i c i t   M e a s u r e < / K e y > < / D i a g r a m O b j e c t K e y > < D i a g r a m O b j e c t K e y > < K e y > T a b l e s \ D i m _ r o u t e s < / K e y > < / D i a g r a m O b j e c t K e y > < D i a g r a m O b j e c t K e y > < K e y > T a b l e s \ D i m _ r o u t e s \ C o l u m n s \ R o u t e I D < / K e y > < / D i a g r a m O b j e c t K e y > < D i a g r a m O b j e c t K e y > < K e y > T a b l e s \ D i m _ r o u t e s \ C o l u m n s \ R o u t e N a m e < / K e y > < / D i a g r a m O b j e c t K e y > < D i a g r a m O b j e c t K e y > < K e y > T a b l e s \ D i m _ r o u t e s \ C o l u m n s \ S t a r t L o c a t i o n < / K e y > < / D i a g r a m O b j e c t K e y > < D i a g r a m O b j e c t K e y > < K e y > T a b l e s \ D i m _ r o u t e s \ C o l u m n s \ E n d L o c a t i o n < / K e y > < / D i a g r a m O b j e c t K e y > < D i a g r a m O b j e c t K e y > < K e y > T a b l e s \ D i m _ r o u t e s \ C o l u m n s \ T r i p F e e < / K e y > < / D i a g r a m O b j e c t K e y > < D i a g r a m O b j e c t K e y > < K e y > T a b l e s \ D i m _ r o u t e s \ C o l u m n s \ T a k e O f f T i m e < / K e y > < / D i a g r a m O b j e c t K e y > < D i a g r a m O b j e c t K e y > < K e y > T a b l e s \ D i m _ r o u t e s \ C o l u m n s \ A r r i v a l T i m e < / K e y > < / D i a g r a m O b j e c t K e y > < D i a g r a m O b j e c t K e y > < K e y > T a b l e s \ D i m _ r o u t e s \ M e a s u r e s \ S u m   o f   T r i p F e e < / K e y > < / D i a g r a m O b j e c t K e y > < D i a g r a m O b j e c t K e y > < K e y > T a b l e s \ D i m _ r o u t e s \ S u m   o f   T r i p F e e \ A d d i t i o n a l   I n f o \ I m p l i c i t   M e a s u r e < / K e y > < / D i a g r a m O b j e c t K e y > < D i a g r a m O b j e c t K e y > < K e y > T a b l e s \ F a c t t a b l e _ r i d e r s h i p < / K e y > < / D i a g r a m O b j e c t K e y > < D i a g r a m O b j e c t K e y > < K e y > T a b l e s \ F a c t t a b l e _ r i d e r s h i p \ C o l u m n s \ R e c o r d I D < / K e y > < / D i a g r a m O b j e c t K e y > < D i a g r a m O b j e c t K e y > < K e y > T a b l e s \ F a c t t a b l e _ r i d e r s h i p \ C o l u m n s \ B u s I D < / K e y > < / D i a g r a m O b j e c t K e y > < D i a g r a m O b j e c t K e y > < K e y > T a b l e s \ F a c t t a b l e _ r i d e r s h i p \ C o l u m n s \ D a t e < / K e y > < / D i a g r a m O b j e c t K e y > < D i a g r a m O b j e c t K e y > < K e y > T a b l e s \ F a c t t a b l e _ r i d e r s h i p \ C o l u m n s \ T i m e < / K e y > < / D i a g r a m O b j e c t K e y > < D i a g r a m O b j e c t K e y > < K e y > T a b l e s \ F a c t t a b l e _ r i d e r s h i p \ C o l u m n s \ O p e r a t i o n   M o m e n t < / K e y > < / D i a g r a m O b j e c t K e y > < D i a g r a m O b j e c t K e y > < K e y > T a b l e s \ F a c t t a b l e _ r i d e r s h i p \ C o l u m n s \ N u m b e r O f R i d e r s < / K e y > < / D i a g r a m O b j e c t K e y > < D i a g r a m O b j e c t K e y > < K e y > T a b l e s \ F a c t t a b l e _ r i d e r s h i p \ C o l u m n s \ R i d e r I D < / K e y > < / D i a g r a m O b j e c t K e y > < D i a g r a m O b j e c t K e y > < K e y > T a b l e s \ F a c t t a b l e _ r i d e r s h i p \ C o l u m n s \ T I m e   G r o u p < / K e y > < / D i a g r a m O b j e c t K e y > < D i a g r a m O b j e c t K e y > < K e y > T a b l e s \ F a c t t a b l e _ r i d e r s h i p \ C o l u m n s \ C a p a c i t y < / K e y > < / D i a g r a m O b j e c t K e y > < D i a g r a m O b j e c t K e y > < K e y > T a b l e s \ F a c t t a b l e _ r i d e r s h i p \ C o l u m n s \ U t i l i z a t i o n   P c t < / K e y > < / D i a g r a m O b j e c t K e y > < D i a g r a m O b j e c t K e y > < K e y > T a b l e s \ F a c t t a b l e _ r i d e r s h i p \ C o l u m n s \ B u s   U t i l i z a t i o n   C a t e g o r y < / K e y > < / D i a g r a m O b j e c t K e y > < D i a g r a m O b j e c t K e y > < K e y > T a b l e s \ F a c t t a b l e _ r i d e r s h i p \ C o l u m n s \ T i m e   ( H o u r ) < / K e y > < / D i a g r a m O b j e c t K e y > < D i a g r a m O b j e c t K e y > < K e y > T a b l e s \ F a c t t a b l e _ r i d e r s h i p \ C o l u m n s \ T i m e   ( M i n u t e ) < / K e y > < / D i a g r a m O b j e c t K e y > < D i a g r a m O b j e c t K e y > < K e y > T a b l e s \ F a c t t a b l e _ r i d e r s h i p \ M e a s u r e s \ S u m   o f   B u s I D   2 < / K e y > < / D i a g r a m O b j e c t K e y > < D i a g r a m O b j e c t K e y > < K e y > T a b l e s \ F a c t t a b l e _ r i d e r s h i p \ S u m   o f   B u s I D   2 \ A d d i t i o n a l   I n f o \ I m p l i c i t   M e a s u r e < / K e y > < / D i a g r a m O b j e c t K e y > < D i a g r a m O b j e c t K e y > < K e y > T a b l e s \ F a c t t a b l e _ r i d e r s h i p \ M e a s u r e s \ C o u n t   o f   B u s I D   2 < / K e y > < / D i a g r a m O b j e c t K e y > < D i a g r a m O b j e c t K e y > < K e y > T a b l e s \ F a c t t a b l e _ r i d e r s h i p \ C o u n t   o f   B u s I D   2 \ A d d i t i o n a l   I n f o \ I m p l i c i t   M e a s u r e < / K e y > < / D i a g r a m O b j e c t K e y > < D i a g r a m O b j e c t K e y > < K e y > T a b l e s \ D I m _ D a t e T a b l e < / K e y > < / D i a g r a m O b j e c t K e y > < D i a g r a m O b j e c t K e y > < K e y > T a b l e s \ D I m _ D a t e T a b l e \ C o l u m n s \ D a t e < / K e y > < / D i a g r a m O b j e c t K e y > < D i a g r a m O b j e c t K e y > < K e y > T a b l e s \ D I m _ D a t e T a b l e \ C o l u m n s \ Y e a r < / K e y > < / D i a g r a m O b j e c t K e y > < D i a g r a m O b j e c t K e y > < K e y > T a b l e s \ D I m _ D a t e T a b l e \ C o l u m n s \ M o n t h   N a m e < / K e y > < / D i a g r a m O b j e c t K e y > < D i a g r a m O b j e c t K e y > < K e y > T a b l e s \ D I m _ D a t e T a b l e \ C o l u m n s \ M o n t h < / K e y > < / D i a g r a m O b j e c t K e y > < D i a g r a m O b j e c t K e y > < K e y > T a b l e s \ D I m _ D a t e T a b l e \ C o l u m n s \ D a y   N a m e < / K e y > < / D i a g r a m O b j e c t K e y > < D i a g r a m O b j e c t K e y > < K e y > T a b l e s \ D I m _ D a t e T a b l e \ C o l u m n s \ W e e k   N u m b e r < / K e y > < / D i a g r a m O b j e c t K e y > < D i a g r a m O b j e c t K e y > < K e y > T a b l e s \ D I m _ D a t e T a b l e \ C o l u m n s \ W e e k T y p e < / K e y > < / D i a g r a m O b j e c t K e y > < D i a g r a m O b j e c t K e y > < K e y > T a b l e s \ D I m _ D a t e T a b l e \ M e a s u r e s \ S u m   o f   Y e a r < / K e y > < / D i a g r a m O b j e c t K e y > < D i a g r a m O b j e c t K e y > < K e y > T a b l e s \ D I m _ D a t e T a b l e \ S u m   o f   Y e a r \ A d d i t i o n a l   I n f o \ I m p l i c i t   M e a s u r e < / K e y > < / D i a g r a m O b j e c t K e y > < D i a g r a m O b j e c t K e y > < K e y > T a b l e s \ C a l c u l a t i o n s < / K e y > < / D i a g r a m O b j e c t K e y > < D i a g r a m O b j e c t K e y > < K e y > T a b l e s \ C a l c u l a t i o n s \ C o l u m n s \ C a l c u l a t i o n < / K e y > < / D i a g r a m O b j e c t K e y > < D i a g r a m O b j e c t K e y > < K e y > T a b l e s \ C a l c u l a t i o n s \ M e a s u r e s \ T o t a l   T r i p s < / K e y > < / D i a g r a m O b j e c t K e y > < D i a g r a m O b j e c t K e y > < K e y > T a b l e s \ C a l c u l a t i o n s \ M e a s u r e s \ A v e r a g e   A g e < / K e y > < / D i a g r a m O b j e c t K e y > < D i a g r a m O b j e c t K e y > < K e y > T a b l e s \ C a l c u l a t i o n s \ M e a s u r e s \ T o t a l   R i d e r s   ( P a s s e n g e r s ) < / K e y > < / D i a g r a m O b j e c t K e y > < D i a g r a m O b j e c t K e y > < K e y > T a b l e s \ C a l c u l a t i o n s \ M e a s u r e s \ A v g   R i d e r s   P e r   T r i p < / K e y > < / D i a g r a m O b j e c t K e y > < D i a g r a m O b j e c t K e y > < K e y > T a b l e s \ C a l c u l a t i o n s \ M e a s u r e s \ T o t a l   B u s e s < / K e y > < / D i a g r a m O b j e c t K e y > < D i a g r a m O b j e c t K e y > < K e y > R e l a t i o n s h i p s \ & l t ; T a b l e s \ D i m _ b u s e s \ C o l u m n s \ R o u t e I D & g t ; - & l t ; T a b l e s \ D i m _ r o u t e s \ C o l u m n s \ R o u t e I D & g t ; < / K e y > < / D i a g r a m O b j e c t K e y > < D i a g r a m O b j e c t K e y > < K e y > R e l a t i o n s h i p s \ & l t ; T a b l e s \ D i m _ b u s e s \ C o l u m n s \ R o u t e I D & g t ; - & l t ; T a b l e s \ D i m _ r o u t e s \ C o l u m n s \ R o u t e I D & g t ; \ F K < / K e y > < / D i a g r a m O b j e c t K e y > < D i a g r a m O b j e c t K e y > < K e y > R e l a t i o n s h i p s \ & l t ; T a b l e s \ D i m _ b u s e s \ C o l u m n s \ R o u t e I D & g t ; - & l t ; T a b l e s \ D i m _ r o u t e s \ C o l u m n s \ R o u t e I D & g t ; \ P K < / K e y > < / D i a g r a m O b j e c t K e y > < D i a g r a m O b j e c t K e y > < K e y > R e l a t i o n s h i p s \ & l t ; T a b l e s \ D i m _ b u s e s \ C o l u m n s \ R o u t e I D & g t ; - & l t ; T a b l e s \ D i m _ r o u t e s \ C o l u m n s \ R o u t e I D & g t ; \ C r o s s F i l t e r < / K e y > < / D i a g r a m O b j e c t K e y > < D i a g r a m O b j e c t K e y > < K e y > R e l a t i o n s h i p s \ & l t ; T a b l e s \ F a c t t a b l e _ r i d e r s h i p \ C o l u m n s \ B u s I D & g t ; - & l t ; T a b l e s \ D i m _ b u s e s \ C o l u m n s \ B u s I D & g t ; < / K e y > < / D i a g r a m O b j e c t K e y > < D i a g r a m O b j e c t K e y > < K e y > R e l a t i o n s h i p s \ & l t ; T a b l e s \ F a c t t a b l e _ r i d e r s h i p \ C o l u m n s \ B u s I D & g t ; - & l t ; T a b l e s \ D i m _ b u s e s \ C o l u m n s \ B u s I D & g t ; \ F K < / K e y > < / D i a g r a m O b j e c t K e y > < D i a g r a m O b j e c t K e y > < K e y > R e l a t i o n s h i p s \ & l t ; T a b l e s \ F a c t t a b l e _ r i d e r s h i p \ C o l u m n s \ B u s I D & g t ; - & l t ; T a b l e s \ D i m _ b u s e s \ C o l u m n s \ B u s I D & g t ; \ P K < / K e y > < / D i a g r a m O b j e c t K e y > < D i a g r a m O b j e c t K e y > < K e y > R e l a t i o n s h i p s \ & l t ; T a b l e s \ F a c t t a b l e _ r i d e r s h i p \ C o l u m n s \ B u s I D & g t ; - & l t ; T a b l e s \ D i m _ b u s e s \ C o l u m n s \ B u s I D & g t ; \ C r o s s F i l t e r < / K e y > < / D i a g r a m O b j e c t K e y > < D i a g r a m O b j e c t K e y > < K e y > R e l a t i o n s h i p s \ & l t ; T a b l e s \ F a c t t a b l e _ r i d e r s h i p \ C o l u m n s \ R i d e r I D & g t ; - & l t ; T a b l e s \ D i m _ d e m o g r a p h i c s \ C o l u m n s \ R i d e r I D & g t ; < / K e y > < / D i a g r a m O b j e c t K e y > < D i a g r a m O b j e c t K e y > < K e y > R e l a t i o n s h i p s \ & l t ; T a b l e s \ F a c t t a b l e _ r i d e r s h i p \ C o l u m n s \ R i d e r I D & g t ; - & l t ; T a b l e s \ D i m _ d e m o g r a p h i c s \ C o l u m n s \ R i d e r I D & g t ; \ F K < / K e y > < / D i a g r a m O b j e c t K e y > < D i a g r a m O b j e c t K e y > < K e y > R e l a t i o n s h i p s \ & l t ; T a b l e s \ F a c t t a b l e _ r i d e r s h i p \ C o l u m n s \ R i d e r I D & g t ; - & l t ; T a b l e s \ D i m _ d e m o g r a p h i c s \ C o l u m n s \ R i d e r I D & g t ; \ P K < / K e y > < / D i a g r a m O b j e c t K e y > < D i a g r a m O b j e c t K e y > < K e y > R e l a t i o n s h i p s \ & l t ; T a b l e s \ F a c t t a b l e _ r i d e r s h i p \ C o l u m n s \ R i d e r I D & g t ; - & l t ; T a b l e s \ D i m _ d e m o g r a p h i c s \ C o l u m n s \ R i d e r I D & g t ; \ C r o s s F i l t e r < / K e y > < / D i a g r a m O b j e c t K e y > < D i a g r a m O b j e c t K e y > < K e y > R e l a t i o n s h i p s \ & l t ; T a b l e s \ F a c t t a b l e _ r i d e r s h i p \ C o l u m n s \ D a t e & g t ; - & l t ; T a b l e s \ D I m _ D a t e T a b l e \ C o l u m n s \ D a t e & g t ; < / K e y > < / D i a g r a m O b j e c t K e y > < D i a g r a m O b j e c t K e y > < K e y > R e l a t i o n s h i p s \ & l t ; T a b l e s \ F a c t t a b l e _ r i d e r s h i p \ C o l u m n s \ D a t e & g t ; - & l t ; T a b l e s \ D I m _ D a t e T a b l e \ C o l u m n s \ D a t e & g t ; \ F K < / K e y > < / D i a g r a m O b j e c t K e y > < D i a g r a m O b j e c t K e y > < K e y > R e l a t i o n s h i p s \ & l t ; T a b l e s \ F a c t t a b l e _ r i d e r s h i p \ C o l u m n s \ D a t e & g t ; - & l t ; T a b l e s \ D I m _ D a t e T a b l e \ C o l u m n s \ D a t e & g t ; \ P K < / K e y > < / D i a g r a m O b j e c t K e y > < D i a g r a m O b j e c t K e y > < K e y > R e l a t i o n s h i p s \ & l t ; T a b l e s \ F a c t t a b l e _ r i d e r s h i p \ C o l u m n s \ D a t e & g t ; - & l t ; T a b l e s \ D I m _ D a t e T a b l e \ C o l u m n s \ D a t e & g t ; \ C r o s s F i l t e r < / K e y > < / D i a g r a m O b j e c t K e y > < / A l l K e y s > < S e l e c t e d K e y s > < D i a g r a m O b j e c t K e y > < K e y > T a b l e s \ C a l c u l a t i o n s 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 T a g s \ T a b l e s \ & l t ; T a b l e s \ D i m _ b u s e s & g t ; < / K e y > < / a : K e y > < a : V a l u e   i : t y p e = " D i a g r a m D i s p l a y T a g V i e w S t a t e " > < I s N o t F i l t e r e d O u t > t r u e < / I s N o t F i l t e r e d O u t > < / a : V a l u e > < / a : K e y V a l u e O f D i a g r a m O b j e c t K e y a n y T y p e z b w N T n L X > < a : K e y V a l u e O f D i a g r a m O b j e c t K e y a n y T y p e z b w N T n L X > < a : K e y > < K e y > D y n a m i c   T a g s \ T a b l e s \ & l t ; T a b l e s \ D i m _ d e m o g r a p h i c s & g t ; < / K e y > < / a : K e y > < a : V a l u e   i : t y p e = " D i a g r a m D i s p l a y T a g V i e w S t a t e " > < I s N o t F i l t e r e d O u t > t r u e < / I s N o t F i l t e r e d O u t > < / a : V a l u e > < / a : K e y V a l u e O f D i a g r a m O b j e c t K e y a n y T y p e z b w N T n L X > < a : K e y V a l u e O f D i a g r a m O b j e c t K e y a n y T y p e z b w N T n L X > < a : K e y > < K e y > D y n a m i c   T a g s \ T a b l e s \ & l t ; T a b l e s \ D i m _ r o u t e s & g t ; < / K e y > < / a : K e y > < a : V a l u e   i : t y p e = " D i a g r a m D i s p l a y T a g V i e w S t a t e " > < I s N o t F i l t e r e d O u t > t r u e < / I s N o t F i l t e r e d O u t > < / a : V a l u e > < / a : K e y V a l u e O f D i a g r a m O b j e c t K e y a n y T y p e z b w N T n L X > < a : K e y V a l u e O f D i a g r a m O b j e c t K e y a n y T y p e z b w N T n L X > < a : K e y > < K e y > D y n a m i c   T a g s \ T a b l e s \ & l t ; T a b l e s \ F a c t t a b l e _ r i d e r s h i p & g t ; < / K e y > < / a : K e y > < a : V a l u e   i : t y p e = " D i a g r a m D i s p l a y T a g V i e w S t a t e " > < I s N o t F i l t e r e d O u t > t r u e < / I s N o t F i l t e r e d O u t > < / a : V a l u e > < / a : K e y V a l u e O f D i a g r a m O b j e c t K e y a n y T y p e z b w N T n L X > < a : K e y V a l u e O f D i a g r a m O b j e c t K e y a n y T y p e z b w N T n L X > < a : K e y > < K e y > D y n a m i c   T a g s \ T a b l e s \ & l t ; T a b l e s \ D I m _ D a t e T a b l e & g t ; 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 T a b l e s \ D i m _ b u s e s < / K e y > < / a : K e y > < a : V a l u e   i : t y p e = " D i a g r a m D i s p l a y N o d e V i e w S t a t e " > < H e i g h t > 1 5 0 < / H e i g h t > < I s E x p a n d e d > t r u e < / I s E x p a n d e d > < L a y e d O u t > t r u e < / L a y e d O u t > < L e f t > 9 6 < / L e f t > < W i d t h > 2 0 0 < / W i d t h > < / a : V a l u e > < / a : K e y V a l u e O f D i a g r a m O b j e c t K e y a n y T y p e z b w N T n L X > < a : K e y V a l u e O f D i a g r a m O b j e c t K e y a n y T y p e z b w N T n L X > < a : K e y > < K e y > T a b l e s \ D i m _ b u s e s \ C o l u m n s \ B u s I D < / K e y > < / a : K e y > < a : V a l u e   i : t y p e = " D i a g r a m D i s p l a y N o d e V i e w S t a t e " > < H e i g h t > 1 5 0 < / H e i g h t > < I s E x p a n d e d > t r u e < / I s E x p a n d e d > < W i d t h > 2 0 0 < / W i d t h > < / a : V a l u e > < / a : K e y V a l u e O f D i a g r a m O b j e c t K e y a n y T y p e z b w N T n L X > < a : K e y V a l u e O f D i a g r a m O b j e c t K e y a n y T y p e z b w N T n L X > < a : K e y > < K e y > T a b l e s \ D i m _ b u s e s \ C o l u m n s \ R o u t e I D < / K e y > < / a : K e y > < a : V a l u e   i : t y p e = " D i a g r a m D i s p l a y N o d e V i e w S t a t e " > < H e i g h t > 1 5 0 < / H e i g h t > < I s E x p a n d e d > t r u e < / I s E x p a n d e d > < W i d t h > 2 0 0 < / W i d t h > < / a : V a l u e > < / a : K e y V a l u e O f D i a g r a m O b j e c t K e y a n y T y p e z b w N T n L X > < a : K e y V a l u e O f D i a g r a m O b j e c t K e y a n y T y p e z b w N T n L X > < a : K e y > < K e y > T a b l e s \ D i m _ b u s e s \ C o l u m n s \ B u s N u m b e r < / K e y > < / a : K e y > < a : V a l u e   i : t y p e = " D i a g r a m D i s p l a y N o d e V i e w S t a t e " > < H e i g h t > 1 5 0 < / H e i g h t > < I s E x p a n d e d > t r u e < / I s E x p a n d e d > < W i d t h > 2 0 0 < / W i d t h > < / a : V a l u e > < / a : K e y V a l u e O f D i a g r a m O b j e c t K e y a n y T y p e z b w N T n L X > < a : K e y V a l u e O f D i a g r a m O b j e c t K e y a n y T y p e z b w N T n L X > < a : K e y > < K e y > T a b l e s \ D i m _ b u s e s \ C o l u m n s \ C a p a c i t y < / K e y > < / a : K e y > < a : V a l u e   i : t y p e = " D i a g r a m D i s p l a y N o d e V i e w S t a t e " > < H e i g h t > 1 5 0 < / H e i g h t > < I s E x p a n d e d > t r u e < / I s E x p a n d e d > < W i d t h > 2 0 0 < / W i d t h > < / a : V a l u e > < / a : K e y V a l u e O f D i a g r a m O b j e c t K e y a n y T y p e z b w N T n L X > < a : K e y V a l u e O f D i a g r a m O b j e c t K e y a n y T y p e z b w N T n L X > < a : K e y > < K e y > T a b l e s \ D i m _ b u s e s \ M e a s u r e s \ S u m   o f   B u s I D < / K e y > < / a : K e y > < a : V a l u e   i : t y p e = " D i a g r a m D i s p l a y N o d e V i e w S t a t e " > < H e i g h t > 1 5 0 < / H e i g h t > < I s E x p a n d e d > t r u e < / I s E x p a n d e d > < W i d t h > 2 0 0 < / W i d t h > < / a : V a l u e > < / a : K e y V a l u e O f D i a g r a m O b j e c t K e y a n y T y p e z b w N T n L X > < a : K e y V a l u e O f D i a g r a m O b j e c t K e y a n y T y p e z b w N T n L X > < a : K e y > < K e y > T a b l e s \ D i m _ b u s e s \ S u m   o f   B u s I D \ A d d i t i o n a l   I n f o \ I m p l i c i t   M e a s u r e < / K e y > < / a : K e y > < a : V a l u e   i : t y p e = " D i a g r a m D i s p l a y V i e w S t a t e I D i a g r a m T a g A d d i t i o n a l I n f o " / > < / a : K e y V a l u e O f D i a g r a m O b j e c t K e y a n y T y p e z b w N T n L X > < a : K e y V a l u e O f D i a g r a m O b j e c t K e y a n y T y p e z b w N T n L X > < a : K e y > < K e y > T a b l e s \ D i m _ b u s e s \ M e a s u r e s \ C o u n t   o f   B u s I D < / K e y > < / a : K e y > < a : V a l u e   i : t y p e = " D i a g r a m D i s p l a y N o d e V i e w S t a t e " > < H e i g h t > 1 5 0 < / H e i g h t > < I s E x p a n d e d > t r u e < / I s E x p a n d e d > < W i d t h > 2 0 0 < / W i d t h > < / a : V a l u e > < / a : K e y V a l u e O f D i a g r a m O b j e c t K e y a n y T y p e z b w N T n L X > < a : K e y V a l u e O f D i a g r a m O b j e c t K e y a n y T y p e z b w N T n L X > < a : K e y > < K e y > T a b l e s \ D i m _ b u s e s \ C o u n t   o f   B u s I D \ A d d i t i o n a l   I n f o \ I m p l i c i t   M e a s u r e < / K e y > < / a : K e y > < a : V a l u e   i : t y p e = " D i a g r a m D i s p l a y V i e w S t a t e I D i a g r a m T a g A d d i t i o n a l I n f o " / > < / a : K e y V a l u e O f D i a g r a m O b j e c t K e y a n y T y p e z b w N T n L X > < a : K e y V a l u e O f D i a g r a m O b j e c t K e y a n y T y p e z b w N T n L X > < a : K e y > < K e y > T a b l e s \ D i m _ d e m o g r a p h i c s < / K e y > < / a : K e y > < a : V a l u e   i : t y p e = " D i a g r a m D i s p l a y N o d e V i e w S t a t e " > < H e i g h t > 1 5 0 < / H e i g h t > < I s E x p a n d e d > t r u e < / I s E x p a n d e d > < L a y e d O u t > t r u e < / L a y e d O u t > < L e f t > 1 3 1 . 5 0 3 8 1 0 5 6 7 6 6 5 7 7 < / L e f t > < T a b I n d e x > 3 < / T a b I n d e x > < T o p > 2 4 1 . 2 0 0 0 0 0 0 0 0 0 0 0 0 5 < / T o p > < W i d t h > 2 0 0 < / W i d t h > < / a : V a l u e > < / a : K e y V a l u e O f D i a g r a m O b j e c t K e y a n y T y p e z b w N T n L X > < a : K e y V a l u e O f D i a g r a m O b j e c t K e y a n y T y p e z b w N T n L X > < a : K e y > < K e y > T a b l e s \ D i m _ d e m o g r a p h i c s \ C o l u m n s \ R i d e r I D < / K e y > < / a : K e y > < a : V a l u e   i : t y p e = " D i a g r a m D i s p l a y N o d e V i e w S t a t e " > < H e i g h t > 1 5 0 < / H e i g h t > < I s E x p a n d e d > t r u e < / I s E x p a n d e d > < W i d t h > 2 0 0 < / W i d t h > < / a : V a l u e > < / a : K e y V a l u e O f D i a g r a m O b j e c t K e y a n y T y p e z b w N T n L X > < a : K e y V a l u e O f D i a g r a m O b j e c t K e y a n y T y p e z b w N T n L X > < a : K e y > < K e y > T a b l e s \ D i m _ d e m o g r a p h i c s \ C o l u m n s \ A g e < / K e y > < / a : K e y > < a : V a l u e   i : t y p e = " D i a g r a m D i s p l a y N o d e V i e w S t a t e " > < H e i g h t > 1 5 0 < / H e i g h t > < I s E x p a n d e d > t r u e < / I s E x p a n d e d > < W i d t h > 2 0 0 < / W i d t h > < / a : V a l u e > < / a : K e y V a l u e O f D i a g r a m O b j e c t K e y a n y T y p e z b w N T n L X > < a : K e y V a l u e O f D i a g r a m O b j e c t K e y a n y T y p e z b w N T n L X > < a : K e y > < K e y > T a b l e s \ D i m _ d e m o g r a p h i c s \ C o l u m n s \ G e n d e r < / K e y > < / a : K e y > < a : V a l u e   i : t y p e = " D i a g r a m D i s p l a y N o d e V i e w S t a t e " > < H e i g h t > 1 5 0 < / H e i g h t > < I s E x p a n d e d > t r u e < / I s E x p a n d e d > < W i d t h > 2 0 0 < / W i d t h > < / a : V a l u e > < / a : K e y V a l u e O f D i a g r a m O b j e c t K e y a n y T y p e z b w N T n L X > < a : K e y V a l u e O f D i a g r a m O b j e c t K e y a n y T y p e z b w N T n L X > < a : K e y > < K e y > T a b l e s \ D i m _ d e m o g r a p h i c s \ C o l u m n s \ O c c u p a t i o n < / K e y > < / a : K e y > < a : V a l u e   i : t y p e = " D i a g r a m D i s p l a y N o d e V i e w S t a t e " > < H e i g h t > 1 5 0 < / H e i g h t > < I s E x p a n d e d > t r u e < / I s E x p a n d e d > < W i d t h > 2 0 0 < / W i d t h > < / a : V a l u e > < / a : K e y V a l u e O f D i a g r a m O b j e c t K e y a n y T y p e z b w N T n L X > < a : K e y V a l u e O f D i a g r a m O b j e c t K e y a n y T y p e z b w N T n L X > < a : K e y > < K e y > T a b l e s \ D i m _ d e m o g r a p h i c s \ C o l u m n s \ A g e - G r o u p < / K e y > < / a : K e y > < a : V a l u e   i : t y p e = " D i a g r a m D i s p l a y N o d e V i e w S t a t e " > < H e i g h t > 1 5 0 < / H e i g h t > < I s E x p a n d e d > t r u e < / I s E x p a n d e d > < W i d t h > 2 0 0 < / W i d t h > < / a : V a l u e > < / a : K e y V a l u e O f D i a g r a m O b j e c t K e y a n y T y p e z b w N T n L X > < a : K e y V a l u e O f D i a g r a m O b j e c t K e y a n y T y p e z b w N T n L X > < a : K e y > < K e y > T a b l e s \ D i m _ d e m o g r a p h i c s \ M e a s u r e s \ S u m   o f   A g e < / K e y > < / a : K e y > < a : V a l u e   i : t y p e = " D i a g r a m D i s p l a y N o d e V i e w S t a t e " > < H e i g h t > 1 5 0 < / H e i g h t > < I s E x p a n d e d > t r u e < / I s E x p a n d e d > < W i d t h > 2 0 0 < / W i d t h > < / a : V a l u e > < / a : K e y V a l u e O f D i a g r a m O b j e c t K e y a n y T y p e z b w N T n L X > < a : K e y V a l u e O f D i a g r a m O b j e c t K e y a n y T y p e z b w N T n L X > < a : K e y > < K e y > T a b l e s \ D i m _ d e m o g r a p h i c s \ S u m   o f   A g e \ A d d i t i o n a l   I n f o \ I m p l i c i t   M e a s u r e < / K e y > < / a : K e y > < a : V a l u e   i : t y p e = " D i a g r a m D i s p l a y V i e w S t a t e I D i a g r a m T a g A d d i t i o n a l I n f o " / > < / a : K e y V a l u e O f D i a g r a m O b j e c t K e y a n y T y p e z b w N T n L X > < a : K e y V a l u e O f D i a g r a m O b j e c t K e y a n y T y p e z b w N T n L X > < a : K e y > < K e y > T a b l e s \ D i m _ d e m o g r a p h i c s \ M e a s u r e s \ C o u n t   o f   A g e < / K e y > < / a : K e y > < a : V a l u e   i : t y p e = " D i a g r a m D i s p l a y N o d e V i e w S t a t e " > < H e i g h t > 1 5 0 < / H e i g h t > < I s E x p a n d e d > t r u e < / I s E x p a n d e d > < W i d t h > 2 0 0 < / W i d t h > < / a : V a l u e > < / a : K e y V a l u e O f D i a g r a m O b j e c t K e y a n y T y p e z b w N T n L X > < a : K e y V a l u e O f D i a g r a m O b j e c t K e y a n y T y p e z b w N T n L X > < a : K e y > < K e y > T a b l e s \ D i m _ d e m o g r a p h i c s \ C o u n t   o f   A g e \ A d d i t i o n a l   I n f o \ I m p l i c i t   M e a s u r e < / K e y > < / a : K e y > < a : V a l u e   i : t y p e = " D i a g r a m D i s p l a y V i e w S t a t e I D i a g r a m T a g A d d i t i o n a l I n f o " / > < / a : K e y V a l u e O f D i a g r a m O b j e c t K e y a n y T y p e z b w N T n L X > < a : K e y V a l u e O f D i a g r a m O b j e c t K e y a n y T y p e z b w N T n L X > < a : K e y > < K e y > T a b l e s \ D i m _ d e m o g r a p h i c s \ M e a s u r e s \ C o u n t   o f   O c c u p a t i o n < / K e y > < / a : K e y > < a : V a l u e   i : t y p e = " D i a g r a m D i s p l a y N o d e V i e w S t a t e " > < H e i g h t > 1 5 0 < / H e i g h t > < I s E x p a n d e d > t r u e < / I s E x p a n d e d > < W i d t h > 2 0 0 < / W i d t h > < / a : V a l u e > < / a : K e y V a l u e O f D i a g r a m O b j e c t K e y a n y T y p e z b w N T n L X > < a : K e y V a l u e O f D i a g r a m O b j e c t K e y a n y T y p e z b w N T n L X > < a : K e y > < K e y > T a b l e s \ D i m _ d e m o g r a p h i c s \ C o u n t   o f   O c c u p a t i o n \ A d d i t i o n a l   I n f o \ I m p l i c i t   M e a s u r e < / K e y > < / a : K e y > < a : V a l u e   i : t y p e = " D i a g r a m D i s p l a y V i e w S t a t e I D i a g r a m T a g A d d i t i o n a l I n f o " / > < / a : K e y V a l u e O f D i a g r a m O b j e c t K e y a n y T y p e z b w N T n L X > < a : K e y V a l u e O f D i a g r a m O b j e c t K e y a n y T y p e z b w N T n L X > < a : K e y > < K e y > T a b l e s \ D i m _ r o u t e s < / K e y > < / a : K e y > < a : V a l u e   i : t y p e = " D i a g r a m D i s p l a y N o d e V i e w S t a t e " > < H e i g h t > 1 5 0 < / H e i g h t > < I s E x p a n d e d > t r u e < / I s E x p a n d e d > < L a y e d O u t > t r u e < / L a y e d O u t > < L e f t > 4 0 2 . 6 0 7 6 2 1 1 3 5 3 3 1 5 6 < / L e f t > < S c r o l l V e r t i c a l O f f s e t > 6 6 . 2 2 6 6 6 6 6 6 6 6 6 6 6 8 8 < / S c r o l l V e r t i c a l O f f s e t > < T a b I n d e x > 1 < / T a b I n d e x > < W i d t h > 2 0 0 < / W i d t h > < / a : V a l u e > < / a : K e y V a l u e O f D i a g r a m O b j e c t K e y a n y T y p e z b w N T n L X > < a : K e y V a l u e O f D i a g r a m O b j e c t K e y a n y T y p e z b w N T n L X > < a : K e y > < K e y > T a b l e s \ D i m _ r o u t e s \ C o l u m n s \ R o u t e I D < / K e y > < / a : K e y > < a : V a l u e   i : t y p e = " D i a g r a m D i s p l a y N o d e V i e w S t a t e " > < H e i g h t > 1 5 0 < / H e i g h t > < I s E x p a n d e d > t r u e < / I s E x p a n d e d > < W i d t h > 2 0 0 < / W i d t h > < / a : V a l u e > < / a : K e y V a l u e O f D i a g r a m O b j e c t K e y a n y T y p e z b w N T n L X > < a : K e y V a l u e O f D i a g r a m O b j e c t K e y a n y T y p e z b w N T n L X > < a : K e y > < K e y > T a b l e s \ D i m _ r o u t e s \ C o l u m n s \ R o u t e N a m e < / K e y > < / a : K e y > < a : V a l u e   i : t y p e = " D i a g r a m D i s p l a y N o d e V i e w S t a t e " > < H e i g h t > 1 5 0 < / H e i g h t > < I s E x p a n d e d > t r u e < / I s E x p a n d e d > < W i d t h > 2 0 0 < / W i d t h > < / a : V a l u e > < / a : K e y V a l u e O f D i a g r a m O b j e c t K e y a n y T y p e z b w N T n L X > < a : K e y V a l u e O f D i a g r a m O b j e c t K e y a n y T y p e z b w N T n L X > < a : K e y > < K e y > T a b l e s \ D i m _ r o u t e s \ C o l u m n s \ S t a r t L o c a t i o n < / K e y > < / a : K e y > < a : V a l u e   i : t y p e = " D i a g r a m D i s p l a y N o d e V i e w S t a t e " > < H e i g h t > 1 5 0 < / H e i g h t > < I s E x p a n d e d > t r u e < / I s E x p a n d e d > < W i d t h > 2 0 0 < / W i d t h > < / a : V a l u e > < / a : K e y V a l u e O f D i a g r a m O b j e c t K e y a n y T y p e z b w N T n L X > < a : K e y V a l u e O f D i a g r a m O b j e c t K e y a n y T y p e z b w N T n L X > < a : K e y > < K e y > T a b l e s \ D i m _ r o u t e s \ C o l u m n s \ E n d L o c a t i o n < / K e y > < / a : K e y > < a : V a l u e   i : t y p e = " D i a g r a m D i s p l a y N o d e V i e w S t a t e " > < H e i g h t > 1 5 0 < / H e i g h t > < I s E x p a n d e d > t r u e < / I s E x p a n d e d > < W i d t h > 2 0 0 < / W i d t h > < / a : V a l u e > < / a : K e y V a l u e O f D i a g r a m O b j e c t K e y a n y T y p e z b w N T n L X > < a : K e y V a l u e O f D i a g r a m O b j e c t K e y a n y T y p e z b w N T n L X > < a : K e y > < K e y > T a b l e s \ D i m _ r o u t e s \ C o l u m n s \ T r i p F e e < / K e y > < / a : K e y > < a : V a l u e   i : t y p e = " D i a g r a m D i s p l a y N o d e V i e w S t a t e " > < H e i g h t > 1 5 0 < / H e i g h t > < I s E x p a n d e d > t r u e < / I s E x p a n d e d > < W i d t h > 2 0 0 < / W i d t h > < / a : V a l u e > < / a : K e y V a l u e O f D i a g r a m O b j e c t K e y a n y T y p e z b w N T n L X > < a : K e y V a l u e O f D i a g r a m O b j e c t K e y a n y T y p e z b w N T n L X > < a : K e y > < K e y > T a b l e s \ D i m _ r o u t e s \ C o l u m n s \ T a k e O f f T i m e < / K e y > < / a : K e y > < a : V a l u e   i : t y p e = " D i a g r a m D i s p l a y N o d e V i e w S t a t e " > < H e i g h t > 1 5 0 < / H e i g h t > < I s E x p a n d e d > t r u e < / I s E x p a n d e d > < W i d t h > 2 0 0 < / W i d t h > < / a : V a l u e > < / a : K e y V a l u e O f D i a g r a m O b j e c t K e y a n y T y p e z b w N T n L X > < a : K e y V a l u e O f D i a g r a m O b j e c t K e y a n y T y p e z b w N T n L X > < a : K e y > < K e y > T a b l e s \ D i m _ r o u t e s \ C o l u m n s \ A r r i v a l T i m e < / K e y > < / a : K e y > < a : V a l u e   i : t y p e = " D i a g r a m D i s p l a y N o d e V i e w S t a t e " > < H e i g h t > 1 5 0 < / H e i g h t > < I s E x p a n d e d > t r u e < / I s E x p a n d e d > < W i d t h > 2 0 0 < / W i d t h > < / a : V a l u e > < / a : K e y V a l u e O f D i a g r a m O b j e c t K e y a n y T y p e z b w N T n L X > < a : K e y V a l u e O f D i a g r a m O b j e c t K e y a n y T y p e z b w N T n L X > < a : K e y > < K e y > T a b l e s \ D i m _ r o u t e s \ M e a s u r e s \ S u m   o f   T r i p F e e < / K e y > < / a : K e y > < a : V a l u e   i : t y p e = " D i a g r a m D i s p l a y N o d e V i e w S t a t e " > < H e i g h t > 1 5 0 < / H e i g h t > < I s E x p a n d e d > t r u e < / I s E x p a n d e d > < W i d t h > 2 0 0 < / W i d t h > < / a : V a l u e > < / a : K e y V a l u e O f D i a g r a m O b j e c t K e y a n y T y p e z b w N T n L X > < a : K e y V a l u e O f D i a g r a m O b j e c t K e y a n y T y p e z b w N T n L X > < a : K e y > < K e y > T a b l e s \ D i m _ r o u t e s \ S u m   o f   T r i p F e e \ A d d i t i o n a l   I n f o \ I m p l i c i t   M e a s u r e < / K e y > < / a : K e y > < a : V a l u e   i : t y p e = " D i a g r a m D i s p l a y V i e w S t a t e I D i a g r a m T a g A d d i t i o n a l I n f o " / > < / a : K e y V a l u e O f D i a g r a m O b j e c t K e y a n y T y p e z b w N T n L X > < a : K e y V a l u e O f D i a g r a m O b j e c t K e y a n y T y p e z b w N T n L X > < a : K e y > < K e y > T a b l e s \ F a c t t a b l e _ r i d e r s h i p < / K e y > < / a : K e y > < a : V a l u e   i : t y p e = " D i a g r a m D i s p l a y N o d e V i e w S t a t e " > < H e i g h t > 2 9 1 . 6 < / H e i g h t > < I s E x p a n d e d > t r u e < / I s E x p a n d e d > < L a y e d O u t > t r u e < / L a y e d O u t > < L e f t > 4 3 7 . 3 1 1 4 3 1 7 0 2 9 9 7 3 1 < / L e f t > < T a b I n d e x > 4 < / T a b I n d e x > < T o p > 2 5 5 . 6 0 0 0 0 0 0 0 0 0 0 0 0 2 < / T o p > < W i d t h > 2 0 0 < / W i d t h > < / a : V a l u e > < / a : K e y V a l u e O f D i a g r a m O b j e c t K e y a n y T y p e z b w N T n L X > < a : K e y V a l u e O f D i a g r a m O b j e c t K e y a n y T y p e z b w N T n L X > < a : K e y > < K e y > T a b l e s \ F a c t t a b l e _ r i d e r s h i p \ C o l u m n s \ R e c o r d I D < / K e y > < / a : K e y > < a : V a l u e   i : t y p e = " D i a g r a m D i s p l a y N o d e V i e w S t a t e " > < H e i g h t > 1 5 0 < / H e i g h t > < I s E x p a n d e d > t r u e < / I s E x p a n d e d > < W i d t h > 2 0 0 < / W i d t h > < / a : V a l u e > < / a : K e y V a l u e O f D i a g r a m O b j e c t K e y a n y T y p e z b w N T n L X > < a : K e y V a l u e O f D i a g r a m O b j e c t K e y a n y T y p e z b w N T n L X > < a : K e y > < K e y > T a b l e s \ F a c t t a b l e _ r i d e r s h i p \ C o l u m n s \ B u s I D < / K e y > < / a : K e y > < a : V a l u e   i : t y p e = " D i a g r a m D i s p l a y N o d e V i e w S t a t e " > < H e i g h t > 1 5 0 < / H e i g h t > < I s E x p a n d e d > t r u e < / I s E x p a n d e d > < W i d t h > 2 0 0 < / W i d t h > < / a : V a l u e > < / a : K e y V a l u e O f D i a g r a m O b j e c t K e y a n y T y p e z b w N T n L X > < a : K e y V a l u e O f D i a g r a m O b j e c t K e y a n y T y p e z b w N T n L X > < a : K e y > < K e y > T a b l e s \ F a c t t a b l e _ r i d e r s h i p \ C o l u m n s \ D a t e < / K e y > < / a : K e y > < a : V a l u e   i : t y p e = " D i a g r a m D i s p l a y N o d e V i e w S t a t e " > < H e i g h t > 1 5 0 < / H e i g h t > < I s E x p a n d e d > t r u e < / I s E x p a n d e d > < W i d t h > 2 0 0 < / W i d t h > < / a : V a l u e > < / a : K e y V a l u e O f D i a g r a m O b j e c t K e y a n y T y p e z b w N T n L X > < a : K e y V a l u e O f D i a g r a m O b j e c t K e y a n y T y p e z b w N T n L X > < a : K e y > < K e y > T a b l e s \ F a c t t a b l e _ r i d e r s h i p \ C o l u m n s \ T i m e < / K e y > < / a : K e y > < a : V a l u e   i : t y p e = " D i a g r a m D i s p l a y N o d e V i e w S t a t e " > < H e i g h t > 1 5 0 < / H e i g h t > < I s E x p a n d e d > t r u e < / I s E x p a n d e d > < W i d t h > 2 0 0 < / W i d t h > < / a : V a l u e > < / a : K e y V a l u e O f D i a g r a m O b j e c t K e y a n y T y p e z b w N T n L X > < a : K e y V a l u e O f D i a g r a m O b j e c t K e y a n y T y p e z b w N T n L X > < a : K e y > < K e y > T a b l e s \ F a c t t a b l e _ r i d e r s h i p \ C o l u m n s \ O p e r a t i o n   M o m e n t < / K e y > < / a : K e y > < a : V a l u e   i : t y p e = " D i a g r a m D i s p l a y N o d e V i e w S t a t e " > < H e i g h t > 1 5 0 < / H e i g h t > < I s E x p a n d e d > t r u e < / I s E x p a n d e d > < W i d t h > 2 0 0 < / W i d t h > < / a : V a l u e > < / a : K e y V a l u e O f D i a g r a m O b j e c t K e y a n y T y p e z b w N T n L X > < a : K e y V a l u e O f D i a g r a m O b j e c t K e y a n y T y p e z b w N T n L X > < a : K e y > < K e y > T a b l e s \ F a c t t a b l e _ r i d e r s h i p \ C o l u m n s \ N u m b e r O f R i d e r s < / K e y > < / a : K e y > < a : V a l u e   i : t y p e = " D i a g r a m D i s p l a y N o d e V i e w S t a t e " > < H e i g h t > 1 5 0 < / H e i g h t > < I s E x p a n d e d > t r u e < / I s E x p a n d e d > < W i d t h > 2 0 0 < / W i d t h > < / a : V a l u e > < / a : K e y V a l u e O f D i a g r a m O b j e c t K e y a n y T y p e z b w N T n L X > < a : K e y V a l u e O f D i a g r a m O b j e c t K e y a n y T y p e z b w N T n L X > < a : K e y > < K e y > T a b l e s \ F a c t t a b l e _ r i d e r s h i p \ C o l u m n s \ R i d e r I D < / K e y > < / a : K e y > < a : V a l u e   i : t y p e = " D i a g r a m D i s p l a y N o d e V i e w S t a t e " > < H e i g h t > 1 5 0 < / H e i g h t > < I s E x p a n d e d > t r u e < / I s E x p a n d e d > < W i d t h > 2 0 0 < / W i d t h > < / a : V a l u e > < / a : K e y V a l u e O f D i a g r a m O b j e c t K e y a n y T y p e z b w N T n L X > < a : K e y V a l u e O f D i a g r a m O b j e c t K e y a n y T y p e z b w N T n L X > < a : K e y > < K e y > T a b l e s \ F a c t t a b l e _ r i d e r s h i p \ C o l u m n s \ T I m e   G r o u p < / K e y > < / a : K e y > < a : V a l u e   i : t y p e = " D i a g r a m D i s p l a y N o d e V i e w S t a t e " > < H e i g h t > 1 5 0 < / H e i g h t > < I s E x p a n d e d > t r u e < / I s E x p a n d e d > < W i d t h > 2 0 0 < / W i d t h > < / a : V a l u e > < / a : K e y V a l u e O f D i a g r a m O b j e c t K e y a n y T y p e z b w N T n L X > < a : K e y V a l u e O f D i a g r a m O b j e c t K e y a n y T y p e z b w N T n L X > < a : K e y > < K e y > T a b l e s \ F a c t t a b l e _ r i d e r s h i p \ C o l u m n s \ C a p a c i t y < / K e y > < / a : K e y > < a : V a l u e   i : t y p e = " D i a g r a m D i s p l a y N o d e V i e w S t a t e " > < H e i g h t > 1 5 0 < / H e i g h t > < I s E x p a n d e d > t r u e < / I s E x p a n d e d > < W i d t h > 2 0 0 < / W i d t h > < / a : V a l u e > < / a : K e y V a l u e O f D i a g r a m O b j e c t K e y a n y T y p e z b w N T n L X > < a : K e y V a l u e O f D i a g r a m O b j e c t K e y a n y T y p e z b w N T n L X > < a : K e y > < K e y > T a b l e s \ F a c t t a b l e _ r i d e r s h i p \ C o l u m n s \ U t i l i z a t i o n   P c t < / K e y > < / a : K e y > < a : V a l u e   i : t y p e = " D i a g r a m D i s p l a y N o d e V i e w S t a t e " > < H e i g h t > 1 5 0 < / H e i g h t > < I s E x p a n d e d > t r u e < / I s E x p a n d e d > < W i d t h > 2 0 0 < / W i d t h > < / a : V a l u e > < / a : K e y V a l u e O f D i a g r a m O b j e c t K e y a n y T y p e z b w N T n L X > < a : K e y V a l u e O f D i a g r a m O b j e c t K e y a n y T y p e z b w N T n L X > < a : K e y > < K e y > T a b l e s \ F a c t t a b l e _ r i d e r s h i p \ C o l u m n s \ B u s   U t i l i z a t i o n   C a t e g o r y < / K e y > < / a : K e y > < a : V a l u e   i : t y p e = " D i a g r a m D i s p l a y N o d e V i e w S t a t e " > < H e i g h t > 1 5 0 < / H e i g h t > < I s E x p a n d e d > t r u e < / I s E x p a n d e d > < W i d t h > 2 0 0 < / W i d t h > < / a : V a l u e > < / a : K e y V a l u e O f D i a g r a m O b j e c t K e y a n y T y p e z b w N T n L X > < a : K e y V a l u e O f D i a g r a m O b j e c t K e y a n y T y p e z b w N T n L X > < a : K e y > < K e y > T a b l e s \ F a c t t a b l e _ r i d e r s h i p \ C o l u m n s \ T i m e   ( H o u r ) < / K e y > < / a : K e y > < a : V a l u e   i : t y p e = " D i a g r a m D i s p l a y N o d e V i e w S t a t e " > < H e i g h t > 1 5 0 < / H e i g h t > < I s E x p a n d e d > t r u e < / I s E x p a n d e d > < W i d t h > 2 0 0 < / W i d t h > < / a : V a l u e > < / a : K e y V a l u e O f D i a g r a m O b j e c t K e y a n y T y p e z b w N T n L X > < a : K e y V a l u e O f D i a g r a m O b j e c t K e y a n y T y p e z b w N T n L X > < a : K e y > < K e y > T a b l e s \ F a c t t a b l e _ r i d e r s h i p \ C o l u m n s \ T i m e   ( M i n u t e ) < / K e y > < / a : K e y > < a : V a l u e   i : t y p e = " D i a g r a m D i s p l a y N o d e V i e w S t a t e " > < H e i g h t > 1 5 0 < / H e i g h t > < I s E x p a n d e d > t r u e < / I s E x p a n d e d > < W i d t h > 2 0 0 < / W i d t h > < / a : V a l u e > < / a : K e y V a l u e O f D i a g r a m O b j e c t K e y a n y T y p e z b w N T n L X > < a : K e y V a l u e O f D i a g r a m O b j e c t K e y a n y T y p e z b w N T n L X > < a : K e y > < K e y > T a b l e s \ F a c t t a b l e _ r i d e r s h i p \ M e a s u r e s \ S u m   o f   B u s I D   2 < / K e y > < / a : K e y > < a : V a l u e   i : t y p e = " D i a g r a m D i s p l a y N o d e V i e w S t a t e " > < H e i g h t > 1 5 0 < / H e i g h t > < I s E x p a n d e d > t r u e < / I s E x p a n d e d > < W i d t h > 2 0 0 < / W i d t h > < / a : V a l u e > < / a : K e y V a l u e O f D i a g r a m O b j e c t K e y a n y T y p e z b w N T n L X > < a : K e y V a l u e O f D i a g r a m O b j e c t K e y a n y T y p e z b w N T n L X > < a : K e y > < K e y > T a b l e s \ F a c t t a b l e _ r i d e r s h i p \ S u m   o f   B u s I D   2 \ A d d i t i o n a l   I n f o \ I m p l i c i t   M e a s u r e < / K e y > < / a : K e y > < a : V a l u e   i : t y p e = " D i a g r a m D i s p l a y V i e w S t a t e I D i a g r a m T a g A d d i t i o n a l I n f o " / > < / a : K e y V a l u e O f D i a g r a m O b j e c t K e y a n y T y p e z b w N T n L X > < a : K e y V a l u e O f D i a g r a m O b j e c t K e y a n y T y p e z b w N T n L X > < a : K e y > < K e y > T a b l e s \ F a c t t a b l e _ r i d e r s h i p \ M e a s u r e s \ C o u n t   o f   B u s I D   2 < / K e y > < / a : K e y > < a : V a l u e   i : t y p e = " D i a g r a m D i s p l a y N o d e V i e w S t a t e " > < H e i g h t > 1 5 0 < / H e i g h t > < I s E x p a n d e d > t r u e < / I s E x p a n d e d > < W i d t h > 2 0 0 < / W i d t h > < / a : V a l u e > < / a : K e y V a l u e O f D i a g r a m O b j e c t K e y a n y T y p e z b w N T n L X > < a : K e y V a l u e O f D i a g r a m O b j e c t K e y a n y T y p e z b w N T n L X > < a : K e y > < K e y > T a b l e s \ F a c t t a b l e _ r i d e r s h i p \ C o u n t   o f   B u s I D   2 \ A d d i t i o n a l   I n f o \ I m p l i c i t   M e a s u r e < / K e y > < / a : K e y > < a : V a l u e   i : t y p e = " D i a g r a m D i s p l a y V i e w S t a t e I D i a g r a m T a g A d d i t i o n a l I n f o " / > < / a : K e y V a l u e O f D i a g r a m O b j e c t K e y a n y T y p e z b w N T n L X > < a : K e y V a l u e O f D i a g r a m O b j e c t K e y a n y T y p e z b w N T n L X > < a : K e y > < K e y > T a b l e s \ D I m _ D a t e T a b l e < / K e y > < / a : K e y > < a : V a l u e   i : t y p e = " D i a g r a m D i s p l a y N o d e V i e w S t a t e " > < H e i g h t > 1 5 0 < / H e i g h t > < I s E x p a n d e d > t r u e < / I s E x p a n d e d > < L a y e d O u t > t r u e < / L a y e d O u t > < L e f t > 6 7 1 . 6 1 5 2 4 2 2 7 0 6 6 3 2 < / L e f t > < T a b I n d e x > 2 < / T a b I n d e x > < W i d t h > 2 0 0 < / W i d t h > < / a : V a l u e > < / a : K e y V a l u e O f D i a g r a m O b j e c t K e y a n y T y p e z b w N T n L X > < a : K e y V a l u e O f D i a g r a m O b j e c t K e y a n y T y p e z b w N T n L X > < a : K e y > < K e y > T a b l e s \ D I m _ D a t e T a b l e \ C o l u m n s \ D a t e < / K e y > < / a : K e y > < a : V a l u e   i : t y p e = " D i a g r a m D i s p l a y N o d e V i e w S t a t e " > < H e i g h t > 1 5 0 < / H e i g h t > < I s E x p a n d e d > t r u e < / I s E x p a n d e d > < W i d t h > 2 0 0 < / W i d t h > < / a : V a l u e > < / a : K e y V a l u e O f D i a g r a m O b j e c t K e y a n y T y p e z b w N T n L X > < a : K e y V a l u e O f D i a g r a m O b j e c t K e y a n y T y p e z b w N T n L X > < a : K e y > < K e y > T a b l e s \ D I m _ D a t e T a b l e \ C o l u m n s \ Y e a r < / K e y > < / a : K e y > < a : V a l u e   i : t y p e = " D i a g r a m D i s p l a y N o d e V i e w S t a t e " > < H e i g h t > 1 5 0 < / H e i g h t > < I s E x p a n d e d > t r u e < / I s E x p a n d e d > < W i d t h > 2 0 0 < / W i d t h > < / a : V a l u e > < / a : K e y V a l u e O f D i a g r a m O b j e c t K e y a n y T y p e z b w N T n L X > < a : K e y V a l u e O f D i a g r a m O b j e c t K e y a n y T y p e z b w N T n L X > < a : K e y > < K e y > T a b l e s \ D I m _ D a t e T a b l e \ C o l u m n s \ M o n t h   N a m e < / K e y > < / a : K e y > < a : V a l u e   i : t y p e = " D i a g r a m D i s p l a y N o d e V i e w S t a t e " > < H e i g h t > 1 5 0 < / H e i g h t > < I s E x p a n d e d > t r u e < / I s E x p a n d e d > < W i d t h > 2 0 0 < / W i d t h > < / a : V a l u e > < / a : K e y V a l u e O f D i a g r a m O b j e c t K e y a n y T y p e z b w N T n L X > < a : K e y V a l u e O f D i a g r a m O b j e c t K e y a n y T y p e z b w N T n L X > < a : K e y > < K e y > T a b l e s \ D I m _ D a t e T a b l e \ C o l u m n s \ M o n t h < / K e y > < / a : K e y > < a : V a l u e   i : t y p e = " D i a g r a m D i s p l a y N o d e V i e w S t a t e " > < H e i g h t > 1 5 0 < / H e i g h t > < I s E x p a n d e d > t r u e < / I s E x p a n d e d > < W i d t h > 2 0 0 < / W i d t h > < / a : V a l u e > < / a : K e y V a l u e O f D i a g r a m O b j e c t K e y a n y T y p e z b w N T n L X > < a : K e y V a l u e O f D i a g r a m O b j e c t K e y a n y T y p e z b w N T n L X > < a : K e y > < K e y > T a b l e s \ D I m _ D a t e T a b l e \ C o l u m n s \ D a y   N a m e < / K e y > < / a : K e y > < a : V a l u e   i : t y p e = " D i a g r a m D i s p l a y N o d e V i e w S t a t e " > < H e i g h t > 1 5 0 < / H e i g h t > < I s E x p a n d e d > t r u e < / I s E x p a n d e d > < W i d t h > 2 0 0 < / W i d t h > < / a : V a l u e > < / a : K e y V a l u e O f D i a g r a m O b j e c t K e y a n y T y p e z b w N T n L X > < a : K e y V a l u e O f D i a g r a m O b j e c t K e y a n y T y p e z b w N T n L X > < a : K e y > < K e y > T a b l e s \ D I m _ D a t e T a b l e \ C o l u m n s \ W e e k   N u m b e r < / K e y > < / a : K e y > < a : V a l u e   i : t y p e = " D i a g r a m D i s p l a y N o d e V i e w S t a t e " > < H e i g h t > 1 5 0 < / H e i g h t > < I s E x p a n d e d > t r u e < / I s E x p a n d e d > < W i d t h > 2 0 0 < / W i d t h > < / a : V a l u e > < / a : K e y V a l u e O f D i a g r a m O b j e c t K e y a n y T y p e z b w N T n L X > < a : K e y V a l u e O f D i a g r a m O b j e c t K e y a n y T y p e z b w N T n L X > < a : K e y > < K e y > T a b l e s \ D I m _ D a t e T a b l e \ C o l u m n s \ W e e k T y p e < / K e y > < / a : K e y > < a : V a l u e   i : t y p e = " D i a g r a m D i s p l a y N o d e V i e w S t a t e " > < H e i g h t > 1 5 0 < / H e i g h t > < I s E x p a n d e d > t r u e < / I s E x p a n d e d > < W i d t h > 2 0 0 < / W i d t h > < / a : V a l u e > < / a : K e y V a l u e O f D i a g r a m O b j e c t K e y a n y T y p e z b w N T n L X > < a : K e y V a l u e O f D i a g r a m O b j e c t K e y a n y T y p e z b w N T n L X > < a : K e y > < K e y > T a b l e s \ D I m _ D a t e T a b l e \ M e a s u r e s \ S u m   o f   Y e a r < / K e y > < / a : K e y > < a : V a l u e   i : t y p e = " D i a g r a m D i s p l a y N o d e V i e w S t a t e " > < H e i g h t > 1 5 0 < / H e i g h t > < I s E x p a n d e d > t r u e < / I s E x p a n d e d > < W i d t h > 2 0 0 < / W i d t h > < / a : V a l u e > < / a : K e y V a l u e O f D i a g r a m O b j e c t K e y a n y T y p e z b w N T n L X > < a : K e y V a l u e O f D i a g r a m O b j e c t K e y a n y T y p e z b w N T n L X > < a : K e y > < K e y > T a b l e s \ D I m _ D a t e T a b l e \ S u m   o f   Y e a r \ A d d i t i o n a l   I n f o \ I m p l i c i t   M e a s u r e < / K e y > < / a : K e y > < a : V a l u e   i : t y p e = " D i a g r a m D i s p l a y V i e w S t a t e I D i a g r a m T a g A d d i t i o n a l I n f o " / > < / a : K e y V a l u e O f D i a g r a m O b j e c t K e y a n y T y p e z b w N T n L X > < a : K e y V a l u e O f D i a g r a m O b j e c t K e y a n y T y p e z b w N T n L X > < a : K e y > < K e y > T a b l e s \ C a l c u l a t i o n s < / K e y > < / a : K e y > < a : V a l u e   i : t y p e = " D i a g r a m D i s p l a y N o d e V i e w S t a t e " > < H e i g h t > 1 5 0 < / H e i g h t > < I s E x p a n d e d > t r u e < / I s E x p a n d e d > < I s F o c u s e d > t r u e < / I s F o c u s e d > < L a y e d O u t > t r u e < / L a y e d O u t > < L e f t > 7 1 1 . 9 1 9 0 5 2 8 3 8 3 2 9 0 9 < / L e f t > < T a b I n d e x > 5 < / T a b I n d e x > < T o p > 2 7 5 . 9 9 9 9 9 9 9 9 9 9 9 9 9 4 < / T o p > < W i d t h > 2 0 0 < / W i d t h > < / a : V a l u e > < / a : K e y V a l u e O f D i a g r a m O b j e c t K e y a n y T y p e z b w N T n L X > < a : K e y V a l u e O f D i a g r a m O b j e c t K e y a n y T y p e z b w N T n L X > < a : K e y > < K e y > T a b l e s \ C a l c u l a t i o n s \ C o l u m n s \ C a l c u l a t i o n < / K e y > < / a : K e y > < a : V a l u e   i : t y p e = " D i a g r a m D i s p l a y N o d e V i e w S t a t e " > < H e i g h t > 1 5 0 < / H e i g h t > < I s E x p a n d e d > t r u e < / I s E x p a n d e d > < W i d t h > 2 0 0 < / W i d t h > < / a : V a l u e > < / a : K e y V a l u e O f D i a g r a m O b j e c t K e y a n y T y p e z b w N T n L X > < a : K e y V a l u e O f D i a g r a m O b j e c t K e y a n y T y p e z b w N T n L X > < a : K e y > < K e y > T a b l e s \ C a l c u l a t i o n s \ M e a s u r e s \ T o t a l   T r i p s < / K e y > < / a : K e y > < a : V a l u e   i : t y p e = " D i a g r a m D i s p l a y N o d e V i e w S t a t e " > < H e i g h t > 1 5 0 < / H e i g h t > < I s E x p a n d e d > t r u e < / I s E x p a n d e d > < W i d t h > 2 0 0 < / W i d t h > < / a : V a l u e > < / a : K e y V a l u e O f D i a g r a m O b j e c t K e y a n y T y p e z b w N T n L X > < a : K e y V a l u e O f D i a g r a m O b j e c t K e y a n y T y p e z b w N T n L X > < a : K e y > < K e y > T a b l e s \ C a l c u l a t i o n s \ M e a s u r e s \ A v e r a g e   A g e < / K e y > < / a : K e y > < a : V a l u e   i : t y p e = " D i a g r a m D i s p l a y N o d e V i e w S t a t e " > < H e i g h t > 1 5 0 < / H e i g h t > < I s E x p a n d e d > t r u e < / I s E x p a n d e d > < W i d t h > 2 0 0 < / W i d t h > < / a : V a l u e > < / a : K e y V a l u e O f D i a g r a m O b j e c t K e y a n y T y p e z b w N T n L X > < a : K e y V a l u e O f D i a g r a m O b j e c t K e y a n y T y p e z b w N T n L X > < a : K e y > < K e y > T a b l e s \ C a l c u l a t i o n s \ M e a s u r e s \ T o t a l   R i d e r s   ( P a s s e n g e r s ) < / K e y > < / a : K e y > < a : V a l u e   i : t y p e = " D i a g r a m D i s p l a y N o d e V i e w S t a t e " > < H e i g h t > 1 5 0 < / H e i g h t > < I s E x p a n d e d > t r u e < / I s E x p a n d e d > < W i d t h > 2 0 0 < / W i d t h > < / a : V a l u e > < / a : K e y V a l u e O f D i a g r a m O b j e c t K e y a n y T y p e z b w N T n L X > < a : K e y V a l u e O f D i a g r a m O b j e c t K e y a n y T y p e z b w N T n L X > < a : K e y > < K e y > T a b l e s \ C a l c u l a t i o n s \ M e a s u r e s \ A v g   R i d e r s   P e r   T r i p < / K e y > < / a : K e y > < a : V a l u e   i : t y p e = " D i a g r a m D i s p l a y N o d e V i e w S t a t e " > < H e i g h t > 1 5 0 < / H e i g h t > < I s E x p a n d e d > t r u e < / I s E x p a n d e d > < W i d t h > 2 0 0 < / W i d t h > < / a : V a l u e > < / a : K e y V a l u e O f D i a g r a m O b j e c t K e y a n y T y p e z b w N T n L X > < a : K e y V a l u e O f D i a g r a m O b j e c t K e y a n y T y p e z b w N T n L X > < a : K e y > < K e y > T a b l e s \ C a l c u l a t i o n s \ M e a s u r e s \ T o t a l   B u s e s < / K e y > < / a : K e y > < a : V a l u e   i : t y p e = " D i a g r a m D i s p l a y N o d e V i e w S t a t e " > < H e i g h t > 1 5 0 < / H e i g h t > < I s E x p a n d e d > t r u e < / I s E x p a n d e d > < W i d t h > 2 0 0 < / W i d t h > < / a : V a l u e > < / a : K e y V a l u e O f D i a g r a m O b j e c t K e y a n y T y p e z b w N T n L X > < a : K e y V a l u e O f D i a g r a m O b j e c t K e y a n y T y p e z b w N T n L X > < a : K e y > < K e y > R e l a t i o n s h i p s \ & l t ; T a b l e s \ D i m _ b u s e s \ C o l u m n s \ R o u t e I D & g t ; - & l t ; T a b l e s \ D i m _ r o u t e s \ C o l u m n s \ R o u t e I D & g t ; < / K e y > < / a : K e y > < a : V a l u e   i : t y p e = " D i a g r a m D i s p l a y L i n k V i e w S t a t e " > < A u t o m a t i o n P r o p e r t y H e l p e r T e x t > E n d   p o i n t   1 :   ( 3 1 2 , 6 5 ) .   E n d   p o i n t   2 :   ( 3 8 6 . 6 0 7 6 2 1 1 3 5 3 3 1 , 6 5 )   < / A u t o m a t i o n P r o p e r t y H e l p e r T e x t > < L a y e d O u t > t r u e < / L a y e d O u t > < P o i n t s   x m l n s : b = " h t t p : / / s c h e m a s . d a t a c o n t r a c t . o r g / 2 0 0 4 / 0 7 / S y s t e m . W i n d o w s " > < b : P o i n t > < b : _ x > 3 1 2 < / b : _ x > < b : _ y > 6 5 < / b : _ y > < / b : P o i n t > < b : P o i n t > < b : _ x > 3 8 6 . 6 0 7 6 2 1 1 3 5 3 3 1 5 < / b : _ x > < b : _ y > 6 5 < / b : _ y > < / b : P o i n t > < / P o i n t s > < / a : V a l u e > < / a : K e y V a l u e O f D i a g r a m O b j e c t K e y a n y T y p e z b w N T n L X > < a : K e y V a l u e O f D i a g r a m O b j e c t K e y a n y T y p e z b w N T n L X > < a : K e y > < K e y > R e l a t i o n s h i p s \ & l t ; T a b l e s \ D i m _ b u s e s \ C o l u m n s \ R o u t e I D & g t ; - & l t ; T a b l e s \ D i m _ r o u t e s \ C o l u m n s \ R o u t e I D & g t ; \ F K < / K e y > < / a : K e y > < a : V a l u e   i : t y p e = " D i a g r a m D i s p l a y L i n k E n d p o i n t V i e w S t a t e " > < H e i g h t > 1 6 < / H e i g h t > < L a b e l L o c a t i o n   x m l n s : b = " h t t p : / / s c h e m a s . d a t a c o n t r a c t . o r g / 2 0 0 4 / 0 7 / S y s t e m . W i n d o w s " > < b : _ x > 2 9 6 < / b : _ x > < b : _ y > 5 7 < / b : _ y > < / L a b e l L o c a t i o n > < L o c a t i o n   x m l n s : b = " h t t p : / / s c h e m a s . d a t a c o n t r a c t . o r g / 2 0 0 4 / 0 7 / S y s t e m . W i n d o w s " > < b : _ x > 2 9 6 < / b : _ x > < b : _ y > 6 5 < / b : _ y > < / L o c a t i o n > < S h a p e R o t a t e A n g l e > 3 6 0 < / S h a p e R o t a t e A n g l e > < W i d t h > 1 6 < / W i d t h > < / a : V a l u e > < / a : K e y V a l u e O f D i a g r a m O b j e c t K e y a n y T y p e z b w N T n L X > < a : K e y V a l u e O f D i a g r a m O b j e c t K e y a n y T y p e z b w N T n L X > < a : K e y > < K e y > R e l a t i o n s h i p s \ & l t ; T a b l e s \ D i m _ b u s e s \ C o l u m n s \ R o u t e I D & g t ; - & l t ; T a b l e s \ D i m _ r o u t e s \ C o l u m n s \ R o u t e I D & g t ; \ P K < / K e y > < / a : K e y > < a : V a l u e   i : t y p e = " D i a g r a m D i s p l a y L i n k E n d p o i n t V i e w S t a t e " > < H e i g h t > 1 6 < / H e i g h t > < L a b e l L o c a t i o n   x m l n s : b = " h t t p : / / s c h e m a s . d a t a c o n t r a c t . o r g / 2 0 0 4 / 0 7 / S y s t e m . W i n d o w s " > < b : _ x > 3 8 6 . 6 0 7 6 2 1 1 3 5 3 3 1 5 < / b : _ x > < b : _ y > 5 7 < / b : _ y > < / L a b e l L o c a t i o n > < L o c a t i o n   x m l n s : b = " h t t p : / / s c h e m a s . d a t a c o n t r a c t . o r g / 2 0 0 4 / 0 7 / S y s t e m . W i n d o w s " > < b : _ x > 4 0 2 . 6 0 7 6 2 1 1 3 5 3 3 1 5 < / b : _ x > < b : _ y > 6 5 < / b : _ y > < / L o c a t i o n > < S h a p e R o t a t e A n g l e > 1 8 0 < / S h a p e R o t a t e A n g l e > < W i d t h > 1 6 < / W i d t h > < / a : V a l u e > < / a : K e y V a l u e O f D i a g r a m O b j e c t K e y a n y T y p e z b w N T n L X > < a : K e y V a l u e O f D i a g r a m O b j e c t K e y a n y T y p e z b w N T n L X > < a : K e y > < K e y > R e l a t i o n s h i p s \ & l t ; T a b l e s \ D i m _ b u s e s \ C o l u m n s \ R o u t e I D & g t ; - & l t ; T a b l e s \ D i m _ r o u t e s \ C o l u m n s \ R o u t e I D & g t ; \ C r o s s F i l t e r < / K e y > < / a : K e y > < a : V a l u e   i : t y p e = " D i a g r a m D i s p l a y L i n k C r o s s F i l t e r V i e w S t a t e " > < P o i n t s   x m l n s : b = " h t t p : / / s c h e m a s . d a t a c o n t r a c t . o r g / 2 0 0 4 / 0 7 / S y s t e m . W i n d o w s " > < b : P o i n t > < b : _ x > 3 1 2 < / b : _ x > < b : _ y > 6 5 < / b : _ y > < / b : P o i n t > < b : P o i n t > < b : _ x > 3 8 6 . 6 0 7 6 2 1 1 3 5 3 3 1 5 < / b : _ x > < b : _ y > 6 5 < / b : _ y > < / b : P o i n t > < / P o i n t s > < / a : V a l u e > < / a : K e y V a l u e O f D i a g r a m O b j e c t K e y a n y T y p e z b w N T n L X > < a : K e y V a l u e O f D i a g r a m O b j e c t K e y a n y T y p e z b w N T n L X > < a : K e y > < K e y > R e l a t i o n s h i p s \ & l t ; T a b l e s \ F a c t t a b l e _ r i d e r s h i p \ C o l u m n s \ B u s I D & g t ; - & l t ; T a b l e s \ D i m _ b u s e s \ C o l u m n s \ B u s I D & g t ; < / K e y > < / a : K e y > < a : V a l u e   i : t y p e = " D i a g r a m D i s p l a y L i n k V i e w S t a t e " > < A u t o m a t i o n P r o p e r t y H e l p e r T e x t > E n d   p o i n t   1 :   ( 5 2 7 . 3 1 1 4 3 2 , 2 3 9 . 6 ) .   E n d   p o i n t   2 :   ( 3 1 2 , 8 5 )   < / A u t o m a t i o n P r o p e r t y H e l p e r T e x t > < L a y e d O u t > t r u e < / L a y e d O u t > < P o i n t s   x m l n s : b = " h t t p : / / s c h e m a s . d a t a c o n t r a c t . o r g / 2 0 0 4 / 0 7 / S y s t e m . W i n d o w s " > < b : P o i n t > < b : _ x > 5 2 7 . 3 1 1 4 3 2 < / b : _ x > < b : _ y > 2 3 9 . 6 0 0 0 0 0 0 0 0 0 0 0 0 2 < / b : _ y > < / b : P o i n t > < b : P o i n t > < b : _ x > 5 2 7 . 3 1 1 4 3 2 < / b : _ x > < b : _ y > 1 7 1 . 5 < / b : _ y > < / b : P o i n t > < b : P o i n t > < b : _ x > 5 2 5 . 3 1 1 4 3 2 < / b : _ x > < b : _ y > 1 6 9 . 5 < / b : _ y > < / b : P o i n t > < b : P o i n t > < b : _ x > 3 8 5 . 1 0 7 6 2 1 0 0 4 5 < / b : _ x > < b : _ y > 1 6 9 . 5 < / b : _ y > < / b : P o i n t > < b : P o i n t > < b : _ x > 3 8 3 . 1 0 7 6 2 1 0 0 4 5 < / b : _ x > < b : _ y > 1 6 7 . 5 < / b : _ y > < / b : P o i n t > < b : P o i n t > < b : _ x > 3 8 3 . 1 0 7 6 2 1 0 0 4 5 < / b : _ x > < b : _ y > 8 7 < / b : _ y > < / b : P o i n t > < b : P o i n t > < b : _ x > 3 8 1 . 1 0 7 6 2 1 0 0 4 5 < / b : _ x > < b : _ y > 8 5 < / b : _ y > < / b : P o i n t > < b : P o i n t > < b : _ x > 3 1 1 . 9 9 9 9 9 9 9 9 9 9 9 9 9 4 < / b : _ x > < b : _ y > 8 5 < / b : _ y > < / b : P o i n t > < / P o i n t s > < / a : V a l u e > < / a : K e y V a l u e O f D i a g r a m O b j e c t K e y a n y T y p e z b w N T n L X > < a : K e y V a l u e O f D i a g r a m O b j e c t K e y a n y T y p e z b w N T n L X > < a : K e y > < K e y > R e l a t i o n s h i p s \ & l t ; T a b l e s \ F a c t t a b l e _ r i d e r s h i p \ C o l u m n s \ B u s I D & g t ; - & l t ; T a b l e s \ D i m _ b u s e s \ C o l u m n s \ B u s I D & g t ; \ F K < / K e y > < / a : K e y > < a : V a l u e   i : t y p e = " D i a g r a m D i s p l a y L i n k E n d p o i n t V i e w S t a t e " > < H e i g h t > 1 6 < / H e i g h t > < L a b e l L o c a t i o n   x m l n s : b = " h t t p : / / s c h e m a s . d a t a c o n t r a c t . o r g / 2 0 0 4 / 0 7 / S y s t e m . W i n d o w s " > < b : _ x > 5 1 9 . 3 1 1 4 3 2 < / b : _ x > < b : _ y > 2 3 9 . 6 0 0 0 0 0 0 0 0 0 0 0 0 2 < / b : _ y > < / L a b e l L o c a t i o n > < L o c a t i o n   x m l n s : b = " h t t p : / / s c h e m a s . d a t a c o n t r a c t . o r g / 2 0 0 4 / 0 7 / S y s t e m . W i n d o w s " > < b : _ x > 5 2 7 . 3 1 1 4 3 2 < / b : _ x > < b : _ y > 2 5 5 . 6 0 0 0 0 0 0 0 0 0 0 0 0 2 < / b : _ y > < / L o c a t i o n > < S h a p e R o t a t e A n g l e > 2 7 0 < / S h a p e R o t a t e A n g l e > < W i d t h > 1 6 < / W i d t h > < / a : V a l u e > < / a : K e y V a l u e O f D i a g r a m O b j e c t K e y a n y T y p e z b w N T n L X > < a : K e y V a l u e O f D i a g r a m O b j e c t K e y a n y T y p e z b w N T n L X > < a : K e y > < K e y > R e l a t i o n s h i p s \ & l t ; T a b l e s \ F a c t t a b l e _ r i d e r s h i p \ C o l u m n s \ B u s I D & g t ; - & l t ; T a b l e s \ D i m _ b u s e s \ C o l u m n s \ B u s I D & g t ; \ P K < / K e y > < / a : K e y > < a : V a l u e   i : t y p e = " D i a g r a m D i s p l a y L i n k E n d p o i n t V i e w S t a t e " > < H e i g h t > 1 6 < / H e i g h t > < L a b e l L o c a t i o n   x m l n s : b = " h t t p : / / s c h e m a s . d a t a c o n t r a c t . o r g / 2 0 0 4 / 0 7 / S y s t e m . W i n d o w s " > < b : _ x > 2 9 5 . 9 9 9 9 9 9 9 9 9 9 9 9 9 4 < / b : _ x > < b : _ y > 7 7 < / b : _ y > < / L a b e l L o c a t i o n > < L o c a t i o n   x m l n s : b = " h t t p : / / s c h e m a s . d a t a c o n t r a c t . o r g / 2 0 0 4 / 0 7 / S y s t e m . W i n d o w s " > < b : _ x > 2 9 5 . 9 9 9 9 9 9 9 9 9 9 9 9 8 9 < / b : _ x > < b : _ y > 8 5 < / b : _ y > < / L o c a t i o n > < S h a p e R o t a t e A n g l e > 3 6 0 < / S h a p e R o t a t e A n g l e > < W i d t h > 1 6 < / W i d t h > < / a : V a l u e > < / a : K e y V a l u e O f D i a g r a m O b j e c t K e y a n y T y p e z b w N T n L X > < a : K e y V a l u e O f D i a g r a m O b j e c t K e y a n y T y p e z b w N T n L X > < a : K e y > < K e y > R e l a t i o n s h i p s \ & l t ; T a b l e s \ F a c t t a b l e _ r i d e r s h i p \ C o l u m n s \ B u s I D & g t ; - & l t ; T a b l e s \ D i m _ b u s e s \ C o l u m n s \ B u s I D & g t ; \ C r o s s F i l t e r < / K e y > < / a : K e y > < a : V a l u e   i : t y p e = " D i a g r a m D i s p l a y L i n k C r o s s F i l t e r V i e w S t a t e " > < P o i n t s   x m l n s : b = " h t t p : / / s c h e m a s . d a t a c o n t r a c t . o r g / 2 0 0 4 / 0 7 / S y s t e m . W i n d o w s " > < b : P o i n t > < b : _ x > 5 2 7 . 3 1 1 4 3 2 < / b : _ x > < b : _ y > 2 3 9 . 6 0 0 0 0 0 0 0 0 0 0 0 0 2 < / b : _ y > < / b : P o i n t > < b : P o i n t > < b : _ x > 5 2 7 . 3 1 1 4 3 2 < / b : _ x > < b : _ y > 1 7 1 . 5 < / b : _ y > < / b : P o i n t > < b : P o i n t > < b : _ x > 5 2 5 . 3 1 1 4 3 2 < / b : _ x > < b : _ y > 1 6 9 . 5 < / b : _ y > < / b : P o i n t > < b : P o i n t > < b : _ x > 3 8 5 . 1 0 7 6 2 1 0 0 4 5 < / b : _ x > < b : _ y > 1 6 9 . 5 < / b : _ y > < / b : P o i n t > < b : P o i n t > < b : _ x > 3 8 3 . 1 0 7 6 2 1 0 0 4 5 < / b : _ x > < b : _ y > 1 6 7 . 5 < / b : _ y > < / b : P o i n t > < b : P o i n t > < b : _ x > 3 8 3 . 1 0 7 6 2 1 0 0 4 5 < / b : _ x > < b : _ y > 8 7 < / b : _ y > < / b : P o i n t > < b : P o i n t > < b : _ x > 3 8 1 . 1 0 7 6 2 1 0 0 4 5 < / b : _ x > < b : _ y > 8 5 < / b : _ y > < / b : P o i n t > < b : P o i n t > < b : _ x > 3 1 1 . 9 9 9 9 9 9 9 9 9 9 9 9 9 4 < / b : _ x > < b : _ y > 8 5 < / b : _ y > < / b : P o i n t > < / P o i n t s > < / a : V a l u e > < / a : K e y V a l u e O f D i a g r a m O b j e c t K e y a n y T y p e z b w N T n L X > < a : K e y V a l u e O f D i a g r a m O b j e c t K e y a n y T y p e z b w N T n L X > < a : K e y > < K e y > R e l a t i o n s h i p s \ & l t ; T a b l e s \ F a c t t a b l e _ r i d e r s h i p \ C o l u m n s \ R i d e r I D & g t ; - & l t ; T a b l e s \ D i m _ d e m o g r a p h i c s \ C o l u m n s \ R i d e r I D & g t ; < / K e y > < / a : K e y > < a : V a l u e   i : t y p e = " D i a g r a m D i s p l a y L i n k V i e w S t a t e " > < A u t o m a t i o n P r o p e r t y H e l p e r T e x t > E n d   p o i n t   1 :   ( 4 2 1 . 3 1 1 4 3 1 7 0 2 9 9 7 , 4 0 1 . 4 ) .   E n d   p o i n t   2 :   ( 3 4 7 . 5 0 3 8 1 0 5 6 7 6 6 6 , 3 1 6 . 2 )   < / A u t o m a t i o n P r o p e r t y H e l p e r T e x t > < L a y e d O u t > t r u e < / L a y e d O u t > < P o i n t s   x m l n s : b = " h t t p : / / s c h e m a s . d a t a c o n t r a c t . o r g / 2 0 0 4 / 0 7 / S y s t e m . W i n d o w s " > < b : P o i n t > < b : _ x > 4 2 1 . 3 1 1 4 3 1 7 0 2 9 9 7 3 1 < / b : _ x > < b : _ y > 4 0 1 . 4 < / b : _ y > < / b : P o i n t > < b : P o i n t > < b : _ x > 3 8 6 . 4 0 7 6 2 1 5 < / b : _ x > < b : _ y > 4 0 1 . 4 < / b : _ y > < / b : P o i n t > < b : P o i n t > < b : _ x > 3 8 4 . 4 0 7 6 2 1 5 < / b : _ x > < b : _ y > 3 9 9 . 4 < / b : _ y > < / b : P o i n t > < b : P o i n t > < b : _ x > 3 8 4 . 4 0 7 6 2 1 5 < / b : _ x > < b : _ y > 3 1 8 . 2 < / b : _ y > < / b : P o i n t > < b : P o i n t > < b : _ x > 3 8 2 . 4 0 7 6 2 1 5 < / b : _ x > < b : _ y > 3 1 6 . 2 < / b : _ y > < / b : P o i n t > < b : P o i n t > < b : _ x > 3 4 7 . 5 0 3 8 1 0 5 6 7 6 6 5 8 2 < / b : _ x > < b : _ y > 3 1 6 . 2 < / b : _ y > < / b : P o i n t > < / P o i n t s > < / a : V a l u e > < / a : K e y V a l u e O f D i a g r a m O b j e c t K e y a n y T y p e z b w N T n L X > < a : K e y V a l u e O f D i a g r a m O b j e c t K e y a n y T y p e z b w N T n L X > < a : K e y > < K e y > R e l a t i o n s h i p s \ & l t ; T a b l e s \ F a c t t a b l e _ r i d e r s h i p \ C o l u m n s \ R i d e r I D & g t ; - & l t ; T a b l e s \ D i m _ d e m o g r a p h i c s \ C o l u m n s \ R i d e r I D & g t ; \ F K < / K e y > < / a : K e y > < a : V a l u e   i : t y p e = " D i a g r a m D i s p l a y L i n k E n d p o i n t V i e w S t a t e " > < H e i g h t > 1 6 < / H e i g h t > < L a b e l L o c a t i o n   x m l n s : b = " h t t p : / / s c h e m a s . d a t a c o n t r a c t . o r g / 2 0 0 4 / 0 7 / S y s t e m . W i n d o w s " > < b : _ x > 4 2 1 . 3 1 1 4 3 1 7 0 2 9 9 7 3 1 < / b : _ x > < b : _ y > 3 9 3 . 4 < / b : _ y > < / L a b e l L o c a t i o n > < L o c a t i o n   x m l n s : b = " h t t p : / / s c h e m a s . d a t a c o n t r a c t . o r g / 2 0 0 4 / 0 7 / S y s t e m . W i n d o w s " > < b : _ x > 4 3 7 . 3 1 1 4 3 1 7 0 2 9 9 7 3 1 < / b : _ x > < b : _ y > 4 0 1 . 4 < / b : _ y > < / L o c a t i o n > < S h a p e R o t a t e A n g l e > 1 8 0 < / S h a p e R o t a t e A n g l e > < W i d t h > 1 6 < / W i d t h > < / a : V a l u e > < / a : K e y V a l u e O f D i a g r a m O b j e c t K e y a n y T y p e z b w N T n L X > < a : K e y V a l u e O f D i a g r a m O b j e c t K e y a n y T y p e z b w N T n L X > < a : K e y > < K e y > R e l a t i o n s h i p s \ & l t ; T a b l e s \ F a c t t a b l e _ r i d e r s h i p \ C o l u m n s \ R i d e r I D & g t ; - & l t ; T a b l e s \ D i m _ d e m o g r a p h i c s \ C o l u m n s \ R i d e r I D & g t ; \ P K < / K e y > < / a : K e y > < a : V a l u e   i : t y p e = " D i a g r a m D i s p l a y L i n k E n d p o i n t V i e w S t a t e " > < H e i g h t > 1 6 < / H e i g h t > < L a b e l L o c a t i o n   x m l n s : b = " h t t p : / / s c h e m a s . d a t a c o n t r a c t . o r g / 2 0 0 4 / 0 7 / S y s t e m . W i n d o w s " > < b : _ x > 3 3 1 . 5 0 3 8 1 0 5 6 7 6 6 5 8 2 < / b : _ x > < b : _ y > 3 0 8 . 2 < / b : _ y > < / L a b e l L o c a t i o n > < L o c a t i o n   x m l n s : b = " h t t p : / / s c h e m a s . d a t a c o n t r a c t . o r g / 2 0 0 4 / 0 7 / S y s t e m . W i n d o w s " > < b : _ x > 3 3 1 . 5 0 3 8 1 0 5 6 7 6 6 5 8 2 < / b : _ x > < b : _ y > 3 1 6 . 2 < / b : _ y > < / L o c a t i o n > < S h a p e R o t a t e A n g l e > 3 6 0 < / S h a p e R o t a t e A n g l e > < W i d t h > 1 6 < / W i d t h > < / a : V a l u e > < / a : K e y V a l u e O f D i a g r a m O b j e c t K e y a n y T y p e z b w N T n L X > < a : K e y V a l u e O f D i a g r a m O b j e c t K e y a n y T y p e z b w N T n L X > < a : K e y > < K e y > R e l a t i o n s h i p s \ & l t ; T a b l e s \ F a c t t a b l e _ r i d e r s h i p \ C o l u m n s \ R i d e r I D & g t ; - & l t ; T a b l e s \ D i m _ d e m o g r a p h i c s \ C o l u m n s \ R i d e r I D & g t ; \ C r o s s F i l t e r < / K e y > < / a : K e y > < a : V a l u e   i : t y p e = " D i a g r a m D i s p l a y L i n k C r o s s F i l t e r V i e w S t a t e " > < P o i n t s   x m l n s : b = " h t t p : / / s c h e m a s . d a t a c o n t r a c t . o r g / 2 0 0 4 / 0 7 / S y s t e m . W i n d o w s " > < b : P o i n t > < b : _ x > 4 2 1 . 3 1 1 4 3 1 7 0 2 9 9 7 3 1 < / b : _ x > < b : _ y > 4 0 1 . 4 < / b : _ y > < / b : P o i n t > < b : P o i n t > < b : _ x > 3 8 6 . 4 0 7 6 2 1 5 < / b : _ x > < b : _ y > 4 0 1 . 4 < / b : _ y > < / b : P o i n t > < b : P o i n t > < b : _ x > 3 8 4 . 4 0 7 6 2 1 5 < / b : _ x > < b : _ y > 3 9 9 . 4 < / b : _ y > < / b : P o i n t > < b : P o i n t > < b : _ x > 3 8 4 . 4 0 7 6 2 1 5 < / b : _ x > < b : _ y > 3 1 8 . 2 < / b : _ y > < / b : P o i n t > < b : P o i n t > < b : _ x > 3 8 2 . 4 0 7 6 2 1 5 < / b : _ x > < b : _ y > 3 1 6 . 2 < / b : _ y > < / b : P o i n t > < b : P o i n t > < b : _ x > 3 4 7 . 5 0 3 8 1 0 5 6 7 6 6 5 8 2 < / b : _ x > < b : _ y > 3 1 6 . 2 < / b : _ y > < / b : P o i n t > < / P o i n t s > < / a : V a l u e > < / a : K e y V a l u e O f D i a g r a m O b j e c t K e y a n y T y p e z b w N T n L X > < a : K e y V a l u e O f D i a g r a m O b j e c t K e y a n y T y p e z b w N T n L X > < a : K e y > < K e y > R e l a t i o n s h i p s \ & l t ; T a b l e s \ F a c t t a b l e _ r i d e r s h i p \ C o l u m n s \ D a t e & g t ; - & l t ; T a b l e s \ D I m _ D a t e T a b l e \ C o l u m n s \ D a t e & g t ; < / K e y > < / a : K e y > < a : V a l u e   i : t y p e = " D i a g r a m D i s p l a y L i n k V i e w S t a t e " > < A u t o m a t i o n P r o p e r t y H e l p e r T e x t > E n d   p o i n t   1 :   ( 5 4 7 . 3 1 1 4 3 2 , 2 3 9 . 6 ) .   E n d   p o i n t   2 :   ( 6 5 5 . 6 1 5 2 4 2 2 7 0 6 6 3 , 7 5 )   < / A u t o m a t i o n P r o p e r t y H e l p e r T e x t > < L a y e d O u t > t r u e < / L a y e d O u t > < P o i n t s   x m l n s : b = " h t t p : / / s c h e m a s . d a t a c o n t r a c t . o r g / 2 0 0 4 / 0 7 / S y s t e m . W i n d o w s " > < b : P o i n t > < b : _ x > 5 4 7 . 3 1 1 4 3 2 < / b : _ x > < b : _ y > 2 3 9 . 6 0 0 0 0 0 0 0 0 0 0 0 0 2 < / b : _ y > < / b : P o i n t > < b : P o i n t > < b : _ x > 5 4 7 . 3 1 1 4 3 2 < / b : _ x > < b : _ y > 1 7 1 . 5 < / b : _ y > < / b : P o i n t > < b : P o i n t > < b : _ x > 5 4 9 . 3 1 1 4 3 2 < / b : _ x > < b : _ y > 1 6 9 . 5 < / b : _ y > < / b : P o i n t > < b : P o i n t > < b : _ x > 6 2 0 . 1 0 7 6 2 0 9 9 5 5 < / b : _ x > < b : _ y > 1 6 9 . 5 < / b : _ y > < / b : P o i n t > < b : P o i n t > < b : _ x > 6 2 2 . 1 0 7 6 2 0 9 9 5 5 < / b : _ x > < b : _ y > 1 6 7 . 5 < / b : _ y > < / b : P o i n t > < b : P o i n t > < b : _ x > 6 2 2 . 1 0 7 6 2 0 9 9 5 5 < / b : _ x > < b : _ y > 7 7 < / b : _ y > < / b : P o i n t > < b : P o i n t > < b : _ x > 6 2 4 . 1 0 7 6 2 0 9 9 5 5 < / b : _ x > < b : _ y > 7 5 < / b : _ y > < / b : P o i n t > < b : P o i n t > < b : _ x > 6 5 5 . 6 1 5 2 4 2 2 7 0 6 6 3 0 9 < / b : _ x > < b : _ y > 7 5 < / b : _ y > < / b : P o i n t > < / P o i n t s > < / a : V a l u e > < / a : K e y V a l u e O f D i a g r a m O b j e c t K e y a n y T y p e z b w N T n L X > < a : K e y V a l u e O f D i a g r a m O b j e c t K e y a n y T y p e z b w N T n L X > < a : K e y > < K e y > R e l a t i o n s h i p s \ & l t ; T a b l e s \ F a c t t a b l e _ r i d e r s h i p \ C o l u m n s \ D a t e & g t ; - & l t ; T a b l e s \ D I m _ D a t e T a b l e \ C o l u m n s \ D a t e & g t ; \ F K < / K e y > < / a : K e y > < a : V a l u e   i : t y p e = " D i a g r a m D i s p l a y L i n k E n d p o i n t V i e w S t a t e " > < H e i g h t > 1 6 < / H e i g h t > < L a b e l L o c a t i o n   x m l n s : b = " h t t p : / / s c h e m a s . d a t a c o n t r a c t . o r g / 2 0 0 4 / 0 7 / S y s t e m . W i n d o w s " > < b : _ x > 5 3 9 . 3 1 1 4 3 2 < / b : _ x > < b : _ y > 2 3 9 . 6 0 0 0 0 0 0 0 0 0 0 0 0 2 < / b : _ y > < / L a b e l L o c a t i o n > < L o c a t i o n   x m l n s : b = " h t t p : / / s c h e m a s . d a t a c o n t r a c t . o r g / 2 0 0 4 / 0 7 / S y s t e m . W i n d o w s " > < b : _ x > 5 4 7 . 3 1 1 4 3 2 < / b : _ x > < b : _ y > 2 5 5 . 6 0 0 0 0 0 0 0 0 0 0 0 0 2 < / b : _ y > < / L o c a t i o n > < S h a p e R o t a t e A n g l e > 2 7 0 < / S h a p e R o t a t e A n g l e > < W i d t h > 1 6 < / W i d t h > < / a : V a l u e > < / a : K e y V a l u e O f D i a g r a m O b j e c t K e y a n y T y p e z b w N T n L X > < a : K e y V a l u e O f D i a g r a m O b j e c t K e y a n y T y p e z b w N T n L X > < a : K e y > < K e y > R e l a t i o n s h i p s \ & l t ; T a b l e s \ F a c t t a b l e _ r i d e r s h i p \ C o l u m n s \ D a t e & g t ; - & l t ; T a b l e s \ D I m _ D a t e T a b l e \ C o l u m n s \ D a t e & g t ; \ P K < / K e y > < / a : K e y > < a : V a l u e   i : t y p e = " D i a g r a m D i s p l a y L i n k E n d p o i n t V i e w S t a t e " > < H e i g h t > 1 6 < / H e i g h t > < L a b e l L o c a t i o n   x m l n s : b = " h t t p : / / s c h e m a s . d a t a c o n t r a c t . o r g / 2 0 0 4 / 0 7 / S y s t e m . W i n d o w s " > < b : _ x > 6 5 5 . 6 1 5 2 4 2 2 7 0 6 6 3 0 9 < / b : _ x > < b : _ y > 6 7 < / b : _ y > < / L a b e l L o c a t i o n > < L o c a t i o n   x m l n s : b = " h t t p : / / s c h e m a s . d a t a c o n t r a c t . o r g / 2 0 0 4 / 0 7 / S y s t e m . W i n d o w s " > < b : _ x > 6 7 1 . 6 1 5 2 4 2 2 7 0 6 6 3 0 9 < / b : _ x > < b : _ y > 7 5 < / b : _ y > < / L o c a t i o n > < S h a p e R o t a t e A n g l e > 1 8 0 < / S h a p e R o t a t e A n g l e > < W i d t h > 1 6 < / W i d t h > < / a : V a l u e > < / a : K e y V a l u e O f D i a g r a m O b j e c t K e y a n y T y p e z b w N T n L X > < a : K e y V a l u e O f D i a g r a m O b j e c t K e y a n y T y p e z b w N T n L X > < a : K e y > < K e y > R e l a t i o n s h i p s \ & l t ; T a b l e s \ F a c t t a b l e _ r i d e r s h i p \ C o l u m n s \ D a t e & g t ; - & l t ; T a b l e s \ D I m _ D a t e T a b l e \ C o l u m n s \ D a t e & g t ; \ C r o s s F i l t e r < / K e y > < / a : K e y > < a : V a l u e   i : t y p e = " D i a g r a m D i s p l a y L i n k C r o s s F i l t e r V i e w S t a t e " > < P o i n t s   x m l n s : b = " h t t p : / / s c h e m a s . d a t a c o n t r a c t . o r g / 2 0 0 4 / 0 7 / S y s t e m . W i n d o w s " > < b : P o i n t > < b : _ x > 5 4 7 . 3 1 1 4 3 2 < / b : _ x > < b : _ y > 2 3 9 . 6 0 0 0 0 0 0 0 0 0 0 0 0 2 < / b : _ y > < / b : P o i n t > < b : P o i n t > < b : _ x > 5 4 7 . 3 1 1 4 3 2 < / b : _ x > < b : _ y > 1 7 1 . 5 < / b : _ y > < / b : P o i n t > < b : P o i n t > < b : _ x > 5 4 9 . 3 1 1 4 3 2 < / b : _ x > < b : _ y > 1 6 9 . 5 < / b : _ y > < / b : P o i n t > < b : P o i n t > < b : _ x > 6 2 0 . 1 0 7 6 2 0 9 9 5 5 < / b : _ x > < b : _ y > 1 6 9 . 5 < / b : _ y > < / b : P o i n t > < b : P o i n t > < b : _ x > 6 2 2 . 1 0 7 6 2 0 9 9 5 5 < / b : _ x > < b : _ y > 1 6 7 . 5 < / b : _ y > < / b : P o i n t > < b : P o i n t > < b : _ x > 6 2 2 . 1 0 7 6 2 0 9 9 5 5 < / b : _ x > < b : _ y > 7 7 < / b : _ y > < / b : P o i n t > < b : P o i n t > < b : _ x > 6 2 4 . 1 0 7 6 2 0 9 9 5 5 < / b : _ x > < b : _ y > 7 5 < / b : _ y > < / b : P o i n t > < b : P o i n t > < b : _ x > 6 5 5 . 6 1 5 2 4 2 2 7 0 6 6 3 0 9 < / b : _ x > < b : _ y > 7 5 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 D i m _ b u s e s 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 D i m _ b u s e s 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 C o l u m n s \ B u s I D < / K e y > < / a : K e y > < a : V a l u e   i : t y p e = " T a b l e W i d g e t B a s e V i e w S t a t e " / > < / a : K e y V a l u e O f D i a g r a m O b j e c t K e y a n y T y p e z b w N T n L X > < a : K e y V a l u e O f D i a g r a m O b j e c t K e y a n y T y p e z b w N T n L X > < a : K e y > < K e y > C o l u m n s \ R o u t e I D < / K e y > < / a : K e y > < a : V a l u e   i : t y p e = " T a b l e W i d g e t B a s e V i e w S t a t e " / > < / a : K e y V a l u e O f D i a g r a m O b j e c t K e y a n y T y p e z b w N T n L X > < a : K e y V a l u e O f D i a g r a m O b j e c t K e y a n y T y p e z b w N T n L X > < a : K e y > < K e y > C o l u m n s \ B u s N u m b e r < / 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  N u m b e r < / 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 C o l u m n s \ R i d e r I D 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 D i m _ r o u t e s 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 D i m _ r o u t e s 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 C o l u m n s \ R o u t e I D < / K e y > < / a : K e y > < a : V a l u e   i : t y p e = " T a b l e W i d g e t B a s e V i e w S t a t e " / > < / a : K e y V a l u e O f D i a g r a m O b j e c t K e y a n y T y p e z b w N T n L X > < a : K e y V a l u e O f D i a g r a m O b j e c t K e y a n y T y p e z b w N T n L X > < a : K e y > < K e y > C o l u m n s \ R o u t e N a m e < / K e y > < / a : K e y > < a : V a l u e   i : t y p e = " T a b l e W i d g e t B a s e V i e w S t a t e " / > < / a : K e y V a l u e O f D i a g r a m O b j e c t K e y a n y T y p e z b w N T n L X > < a : K e y V a l u e O f D i a g r a m O b j e c t K e y a n y T y p e z b w N T n L X > < a : K e y > < K e y > C o l u m n s \ S t a r t L o c a t i o n < / K e y > < / a : K e y > < a : V a l u e   i : t y p e = " T a b l e W i d g e t B a s e V i e w S t a t e " / > < / a : K e y V a l u e O f D i a g r a m O b j e c t K e y a n y T y p e z b w N T n L X > < a : K e y V a l u e O f D i a g r a m O b j e c t K e y a n y T y p e z b w N T n L X > < a : K e y > < K e y > C o l u m n s \ E n d L o c a t i o n < / K e y > < / a : K e y > < a : V a l u e   i : t y p e = " T a b l e W i d g e t B a s e V i e w S t a t e " / > < / a : K e y V a l u e O f D i a g r a m O b j e c t K e y a n y T y p e z b w N T n L X > < a : K e y V a l u e O f D i a g r a m O b j e c t K e y a n y T y p e z b w N T n L X > < a : K e y > < K e y > C o l u m n s \ T r i p F e e < / K e y > < / a : K e y > < a : V a l u e   i : t y p e = " T a b l e W i d g e t B a s e V i e w S t a t e " / > < / a : K e y V a l u e O f D i a g r a m O b j e c t K e y a n y T y p e z b w N T n L X > < a : K e y V a l u e O f D i a g r a m O b j e c t K e y a n y T y p e z b w N T n L X > < a : K e y > < K e y > C o l u m n s \ T a k e O f f T i m e < / K e y > < / a : K e y > < a : V a l u e   i : t y p e = " T a b l e W i d g e t B a s e V i e w S t a t e " / > < / a : K e y V a l u e O f D i a g r a m O b j e c t K e y a n y T y p e z b w N T n L X > < a : K e y V a l u e O f D i a g r a m O b j e c t K e y a n y T y p e z b w N T n L X > < a : K e y > < K e y > C o l u m n s \ A r r i v a l T i m e 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 F a c t t a b l e _ r i d e r s h i p 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 F a c t t a b l e _ r i d e r s h i p 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 C o l u m n s \ R e c o r d I D < / K e y > < / a : K e y > < a : V a l u e   i : t y p e = " T a b l e W i d g e t B a s e V i e w S t a t e " / > < / a : K e y V a l u e O f D i a g r a m O b j e c t K e y a n y T y p e z b w N T n L X > < a : K e y V a l u e O f D i a g r a m O b j e c t K e y a n y T y p e z b w N T n L X > < a : K e y > < K e y > C o l u m n s \ B u s I D 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 C o l u m n s \ O p e r a t i o n   M o m e n t < / K e y > < / a : K e y > < a : V a l u e   i : t y p e = " T a b l e W i d g e t B a s e V i e w S t a t e " / > < / a : K e y V a l u e O f D i a g r a m O b j e c t K e y a n y T y p e z b w N T n L X > < a : K e y V a l u e O f D i a g r a m O b j e c t K e y a n y T y p e z b w N T n L X > < a : K e y > < K e y > C o l u m n s \ N u m b e r O f R i d e r s < / K e y > < / a : K e y > < a : V a l u e   i : t y p e = " T a b l e W i d g e t B a s e V i e w S t a t e " / > < / a : K e y V a l u e O f D i a g r a m O b j e c t K e y a n y T y p e z b w N T n L X > < a : K e y V a l u e O f D i a g r a m O b j e c t K e y a n y T y p e z b w N T n L X > < a : K e y > < K e y > C o l u m n s \ R i d e r I D < / K e y > < / a : K e y > < a : V a l u e   i : t y p e = " T a b l e W i d g e t B a s e V i e w S t a t e " / > < / a : K e y V a l u e O f D i a g r a m O b j e c t K e y a n y T y p e z b w N T n L X > < a : K e y V a l u e O f D i a g r a m O b j e c t K e y a n y T y p e z b w N T n L X > < a : K e y > < K e y > C o l u m n s \ T I m e   G r o u p < / 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 C o l u m n s \ U t i l i z a t i o n   P c t < / K e y > < / a : K e y > < a : V a l u e   i : t y p e = " T a b l e W i d g e t B a s e V i e w S t a t e " / > < / a : K e y V a l u e O f D i a g r a m O b j e c t K e y a n y T y p e z b w N T n L X > < a : K e y V a l u e O f D i a g r a m O b j e c t K e y a n y T y p e z b w N T n L X > < a : K e y > < K e y > C o l u m n s \ B u s   U t i l i z a t i o n   C a t e g o r y < / 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 D i m _ b u s e s _ 8 5 d 0 c 4 d 8 - d b 3 c - 4 5 1 c - b 9 1 b - 4 e d b b 4 a a 0 c 9 6 < / K e y > < V a l u e   x m l n s : a = " h t t p : / / s c h e m a s . d a t a c o n t r a c t . o r g / 2 0 0 4 / 0 7 / M i c r o s o f t . A n a l y s i s S e r v i c e s . C o m m o n " > < a : H a s F o c u s > t r u e < / a : H a s F o c u s > < a : S i z e A t D p i 9 6 > 1 2 6 < / a : S i z e A t D p i 9 6 > < a : V i s i b l e > t r u e < / a : V i s i b l e > < / V a l u e > < / K e y V a l u e O f s t r i n g S a n d b o x E d i t o r . M e a s u r e G r i d S t a t e S c d E 3 5 R y > < K e y V a l u e O f s t r i n g S a n d b o x E d i t o r . M e a s u r e G r i d S t a t e S c d E 3 5 R y > < K e y > F a c t t a b l e _ r i d e r s h i p _ 3 b 3 c a b 0 7 - 1 9 6 3 - 4 4 e e - 9 3 6 e - 6 1 b 8 f 4 c c 8 c b 8 < / K e y > < V a l u e   x m l n s : a = " h t t p : / / s c h e m a s . d a t a c o n t r a c t . o r g / 2 0 0 4 / 0 7 / M i c r o s o f t . A n a l y s i s S e r v i c e s . C o m m o n " > < a : H a s F o c u s > t r u e < / a : H a s F o c u s > < a : S i z e A t D p i 9 6 > 1 3 0 < / a : S i z e A t D p i 9 6 > < a : V i s i b l e > t r u e < / a : V i s i b l e > < / V a l u e > < / K e y V a l u e O f s t r i n g S a n d b o x E d i t o r . M e a s u r e G r i d S t a t e S c d E 3 5 R y > < K e y V a l u e O f s t r i n g S a n d b o x E d i t o r . M e a s u r e G r i d S t a t e S c d E 3 5 R y > < K e y > D i m _ d e m o g r a p h i c s _ 1 8 6 c a 2 4 2 - 0 6 f c - 4 9 3 3 - a 4 d 1 - e 1 b 6 8 c d 1 0 d d 6 < / K e y > < V a l u e   x m l n s : a = " h t t p : / / s c h e m a s . d a t a c o n t r a c t . o r g / 2 0 0 4 / 0 7 / M i c r o s o f t . A n a l y s i s S e r v i c e s . C o m m o n " > < a : H a s F o c u s > f a l s e < / a : H a s F o c u s > < a : S i z e A t D p i 9 6 > 1 2 3 < / a : S i z e A t D p i 9 6 > < a : V i s i b l e > t r u e < / a : V i s i b l e > < / V a l u e > < / K e y V a l u e O f s t r i n g S a n d b o x E d i t o r . M e a s u r e G r i d S t a t e S c d E 3 5 R y > < K e y V a l u e O f s t r i n g S a n d b o x E d i t o r . M e a s u r e G r i d S t a t e S c d E 3 5 R y > < K e y > D I m _ D a t e T a b l e _ 9 e b 8 7 2 9 a - e d 4 c - 4 a 4 8 - 9 a 0 9 - 5 e 8 9 9 e c 9 8 e e c < / K e y > < V a l u e   x m l n s : a = " h t t p : / / s c h e m a s . d a t a c o n t r a c t . o r g / 2 0 0 4 / 0 7 / M i c r o s o f t . A n a l y s i s S e r v i c e s . C o m m o n " > < a : H a s F o c u s > t r u e < / a : H a s F o c u s > < a : S i z e A t D p i 9 6 > 1 3 0 < / a : S i z e A t D p i 9 6 > < a : V i s i b l e > t r u e < / a : V i s i b l e > < / V a l u e > < / K e y V a l u e O f s t r i n g S a n d b o x E d i t o r . M e a s u r e G r i d S t a t e S c d E 3 5 R y > < K e y V a l u e O f s t r i n g S a n d b o x E d i t o r . M e a s u r e G r i d S t a t e S c d E 3 5 R y > < K e y > D i m _ r o u t e s _ 0 7 f 9 6 c 6 6 - b b 9 c - 4 c e 3 - b e 2 7 - 2 6 e 6 3 d 8 2 3 d a d < / 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D a t a M a s h u p   s q m i d = " 9 c d 2 0 a c 0 - 3 9 4 8 - 4 e a b - b b d e - 0 e 7 a b d e c 0 0 0 1 "   x m l n s = " h t t p : / / s c h e m a s . m i c r o s o f t . c o m / D a t a M a s h u p " > A A A A A H A J A A B Q S w M E F A A C A A g A i q a o 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i q a 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m q F j X r 2 Z P a g Y A A P 0 l A A A T A B w A R m 9 y b X V s Y X M v U 2 V j d G l v b j E u b S C i G A A o o B Q A A A A A A A A A A A A A A A A A A A A A A A A A A A D t W m 1 v 2 z Y Q / h 4 g / 4 F g g U F u b d e y 4 w z t m g G p n b T Z 6 j i N 0 x V D G g S M R M d q Z N G g K C 9 e k P + + I / V G S V T s 9 k u B z v 1 S m n e 8 5 + 5 4 b 7 Q T U k d 4 L E C T + H / 7 t 9 2 d 3 Z 1 w R j h 1 0 d C b X 9 9 E I Q 3 R A f K p 2 N 1 B 8 G / C I u 5 Q 2 B m E y / a Q O d G c B s I 6 9 n z a H r B A w I f Q w s P X X z 5 4 w R 1 1 v Q A t O P s K w s M v Q y J I S E X r 6 N 6 h P r r g J A g X j A u i 8 I c k n N 0 w w l 1 0 A k I 4 A W 2 W 9 E u m Q d s J l 7 j R v B x S 3 5 t 7 w H C A m 7 i J B s y P 5 k F 4 s N d E R 4 H D A O 7 2 w O 7 2 u 0 3 0 M W K C T s T K p w f 5 s n 3 K A n r V a M a W P M N n n M 2 B 5 q L 3 l L i U h x j M u i A 3 w J h Q k n 0 r N r q J L p P 9 Q 9 + f O M Q n P D w Q P N J F D m Y k u A W J F 6 s F z c U p Y 6 e M z 2 O F J T G 0 D P j N h w f 8 N g p P h m A b + G F / r y 1 Z H 5 v o A Z + z S F A T A f h P o / k N 5 U A S s I k E v R e K M i A L 4 n h i V T z z 2 N j d 8 Q K j v u X L d + m c 3 X K y m H n O j 4 0 B X Z H / U S i c e 7 A 0 3 f n h L a 1 u v q O B a 4 i C s e N E C + X g A u k x V / T Q d Q E Y b s 7 1 J B v x E 2 f m S g N H v G W V z G o i P I h C w e Z t G 9 a U O D P k T d E l 6 H e F 3 h w g + x U S M x o g 3 G n Z r z C i f k g L 9 G 5 K 7 3 Z a X R N D L 2 X o d V o 9 E 8 N e y r D X a e 2 Z G P o p Q 7 / T 6 q c M + P C G L S n a 7 + D c C + c 0 I H P l B x V I u f E x I d m 2 n n C X v D L N G / K W W u 8 4 i x Z Y 9 7 b u P 3 t t X J S 1 k h i 5 3 O K F 1 u W 1 X U l s L o v J j 0 3 p W I U 1 y f z r z 5 T M d Q V c E U 7 h l i u p O x G E i w / M q W a v p B 4 F b i 3 t g n u L Y 2 o o E h f k j o 6 n 0 w t P g 4 N 1 X F U 4 9 5 b E r 9 A 2 7 B j H c L t C u u W a y 7 o V z r z F D 4 s w g y 5 r Q m 3 / Z w o 1 6 j D u 1 g w L p m 3 w c H b l L q z j U D H F S D x q j K e q N Y W G Y D a 1 L K 3 6 T R a + J x K n o 5 s V y m 4 j t 1 S x J O 3 m S d t L n e i h p L I q i l C G a d D 6 N I G b R y l Z A Q B k j H Q B f G 9 X m R 4 W R l i / + z a E a y N 1 R 1 z X 1 a q L v 7 u m 1 / u g + a D h F B 2 f g N a 0 8 I 2 b V 1 H T D E 8 K x u M F 5 I 9 K q h G T y Y k f q 3 Z j w + C g W p 5 5 W K i 0 r 3 R e S K c F K A 9 K m J T 9 F / E j W S A U 4 j E E t n U p l 5 A a M Q s T x B 9 5 Q d K 6 F N d 7 y C o r O 9 t A z 6 G n o x c x L W b V q L E Y 1 T n j M A Y p 8 a I N N T h w h + w f i D g d 5 S W y + k p m Q z + s y r J E h v O 6 t O e o r 3 F B e U 5 4 L J 3 p B b I b J U 4 l z + 4 m 3 D C 8 V F A 6 8 Q x j d 7 P 5 p s T y R t I U T 4 m g + E t 7 L W A u K l o B z 5 W v g U 4 Z S s D p d g 6 b 7 p R A D 0 d n I 6 W R 0 e J c K j 4 c p T P b 2 Q i X B I B s g 8 5 P H z 6 n Y e R L V J n 3 c Z S V L 6 G B f k H 4 d a e D M C x K 2 g I F T J G E 0 v n M i + b T Q I Y e i j Q V a p P X X j t 6 J h m U j Z s q O U / m i c d r p 8 3 u t 0 6 b S Y H I J d d U n x H l E u N j R L l H t e J z S k N o T X 8 w r / x u k O U m b U Z Q Z L J n f m E X Z 9 v A L Y X 8 6 Q V u + w O d i j E k J 8 / h j + 4 X J H D 1 L y x y F W K a W m d F q a R u C U l 7 N x d f 0 T W F z z Z X P o N S A P R J e L 7 3 b 1 x k z x y R V s H L Y l u 9 e n m Z o t b M B b 2 1 V 1 l U U d 5 j F f u M w k g S C H J L K 3 1 a P 9 5 d / x D s V S u 7 f I S V I O F B h j r t f p K c n + R z t R W z U F d 7 u l V O / Y 7 s 5 M x 4 W T 2 C P 1 P f z z f N D t v 7 J o d 1 i 8 m 1 S c v t b t Z z 9 0 p p C 9 G O d H s H M H 3 d M r 7 C p a m 7 g l Z 4 0 p 3 M r + U I p + C 3 M / d 2 5 t 7 O 3 N u Z e z t z b 2 f u 7 c y 9 n b m 3 M / d 2 5 t 7 O 3 J v O 3 B r U n C 1 B w B i c w K s 9 f k J 9 m J N z v I p m z W T C M 4 g c R j C M O E D U 5 A 2 9 U H i B I 6 w 6 5 F z M S R B S L s f P v y n h d S N A B Q n s V v x J p E j d 2 n L D u p R L C H l t e D R g j e C 5 M E P q V w o j Y l E p A N M O 6 J B q W + 7 m u N l N 1 8 G u Q S w g x b h V y A 3 N H J L V J k a m I D j j 1 w F h c z z 9 T O n d 5 n Z K O W y K 5 K E 1 0 B o i 1 k 8 Z F X j a 6 q N 7 I d 9 u 8 q c b j 4 c w H c N r U n 7 W X 1 S l x A 3 L q u T w k G L V O 1 c N W 3 V x 6 7 q J e o 2 a v K 7 X p H 6 y D 6 0 n L V A K l a 9 n Q 3 W + 7 Q f x p 5 R v y k p J 7 5 L X U l a j N c 9 d 5 f O e Y q W B X p Z L j P t G R v X R J a u a M t z f t A y b f 9 H W 9 N + k J v c 2 q 8 l 9 J b s Y Q Q o q e R 2 s + f 6 j V / j + Y 0 B 8 J / J V M T f / q G 3 n j m H B M o 5 e w W I 1 p b 7 P 1 P c W l i 2 D J j 7 0 f Q + 9 q n D V e R S D C g Z N 0 9 q R 8 b v + J k A X v P G f + / w H U E s B A i 0 A F A A C A A g A i q a o W A 7 c E 7 + k A A A A 9 g A A A B I A A A A A A A A A A A A A A A A A A A A A A E N v b m Z p Z y 9 Q Y W N r Y W d l L n h t b F B L A Q I t A B Q A A g A I A I q m q F g P y u m r p A A A A O k A A A A T A A A A A A A A A A A A A A A A A P A A A A B b Q 2 9 u d G V u d F 9 U e X B l c 1 0 u e G 1 s U E s B A i 0 A F A A C A A g A i q a o W N e v Z k 9 q B g A A / S U A A B M A A A A A A A A A A A A A A A A A 4 Q 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l k A A A A A A A A M 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X 2 J 1 c 2 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1 M G V i Y m Z i N i 0 3 M D c 4 L T Q 5 Y z g t O T d k O C 0 2 Y 2 I w M G M x Z G N h M G Q 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g M D E h U G l 2 b 3 R U Y W J s Z T Y i I C 8 + P E V u d H J 5 I F R 5 c G U 9 I k Z p b G x l Z E N v b X B s Z X R l U m V z d W x 0 V G 9 X b 3 J r c 2 h l Z X Q i I F Z h b H V l P S J s M C I g L z 4 8 R W 5 0 c n k g V H l w Z T 0 i Q W R k Z W R U b 0 R h d G F N b 2 R l b C I g V m F s d W U 9 I m w x I i A v P j x F b n R y e S B U e X B l P S J G a W x s Q 2 9 1 b n Q i I F Z h b H V l P S J s N D A i I C 8 + P E V u d H J 5 I F R 5 c G U 9 I k Z p b G x F c n J v c k N v Z G U i I F Z h b H V l P S J z V W 5 r b m 9 3 b i I g L z 4 8 R W 5 0 c n k g V H l w Z T 0 i R m l s b E V y c m 9 y Q 2 9 1 b n Q i I F Z h b H V l P S J s M C I g L z 4 8 R W 5 0 c n k g V H l w Z T 0 i R m l s b E x h c 3 R V c G R h d G V k I i B W Y W x 1 Z T 0 i Z D I w M j Q t M D U t M D J U M T U 6 N T M 6 M D U u N z g z M D c 4 N l o i I C 8 + P E V u d H J 5 I F R 5 c G U 9 I k Z p b G x D b 2 x 1 b W 5 U e X B l c y I g V m F s d W U 9 I n N B d 0 1 H Q X c 9 P S I g L z 4 8 R W 5 0 c n k g V H l w Z T 0 i R m l s b E N v b H V t b k 5 h b W V z I i B W Y W x 1 Z T 0 i c 1 s m c X V v d D t C d X N J R C Z x d W 9 0 O y w m c X V v d D t S b 3 V 0 Z U l E J n F 1 b 3 Q 7 L C Z x d W 9 0 O 0 J 1 c 0 5 1 b W J l c i Z x d W 9 0 O y w m c X V v d D t D Y X B h Y 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p b V 9 i d X N l c y 9 D a G F u Z 2 V k I F R 5 c G U u e 0 J 1 c 0 l E L D B 9 J n F 1 b 3 Q 7 L C Z x d W 9 0 O 1 N l Y 3 R p b 2 4 x L 0 R p b V 9 i d X N l c y 9 D a G F u Z 2 V k I F R 5 c G U u e 1 J v d X R l S U Q s M X 0 m c X V v d D s s J n F 1 b 3 Q 7 U 2 V j d G l v b j E v R G l t X 2 J 1 c 2 V z L 0 N o Y W 5 n Z W Q g V H l w Z S 5 7 Q n V z T n V t Y m V y L D J 9 J n F 1 b 3 Q 7 L C Z x d W 9 0 O 1 N l Y 3 R p b 2 4 x L 0 R p b V 9 i d X N l c y 9 D a G F u Z 2 V k I F R 5 c G U u e 0 N h c G F j a X R 5 L D N 9 J n F 1 b 3 Q 7 X S w m c X V v d D t D b 2 x 1 b W 5 D b 3 V u d C Z x d W 9 0 O z o 0 L C Z x d W 9 0 O 0 t l e U N v b H V t b k 5 h b W V z J n F 1 b 3 Q 7 O l t d L C Z x d W 9 0 O 0 N v b H V t b k l k Z W 5 0 a X R p Z X M m c X V v d D s 6 W y Z x d W 9 0 O 1 N l Y 3 R p b 2 4 x L 0 R p b V 9 i d X N l c y 9 D a G F u Z 2 V k I F R 5 c G U u e 0 J 1 c 0 l E L D B 9 J n F 1 b 3 Q 7 L C Z x d W 9 0 O 1 N l Y 3 R p b 2 4 x L 0 R p b V 9 i d X N l c y 9 D a G F u Z 2 V k I F R 5 c G U u e 1 J v d X R l S U Q s M X 0 m c X V v d D s s J n F 1 b 3 Q 7 U 2 V j d G l v b j E v R G l t X 2 J 1 c 2 V z L 0 N o Y W 5 n Z W Q g V H l w Z S 5 7 Q n V z T n V t Y m V y L D J 9 J n F 1 b 3 Q 7 L C Z x d W 9 0 O 1 N l Y 3 R p b 2 4 x L 0 R p b V 9 i d X N l c y 9 D a G F u Z 2 V k I F R 5 c G U u e 0 N h c G F j a X R 5 L D N 9 J n F 1 b 3 Q 7 X S w m c X V v d D t S Z W x h d G l v b n N o a X B J b m Z v J n F 1 b 3 Q 7 O l t d f S I g L z 4 8 L 1 N 0 Y W J s Z U V u d H J p Z X M + P C 9 J d G V t P j x J d G V t P j x J d G V t T G 9 j Y X R p b 2 4 + P E l 0 Z W 1 U e X B l P k Z v c m 1 1 b G E 8 L 0 l 0 Z W 1 U e X B l P j x J d G V t U G F 0 a D 5 T Z W N 0 a W 9 u M S 9 E a W 1 f Y n V z Z X M v U 2 9 1 c m N l P C 9 J d G V t U G F 0 a D 4 8 L 0 l 0 Z W 1 M b 2 N h d G l v b j 4 8 U 3 R h Y m x l R W 5 0 c m l l c y A v P j w v S X R l b T 4 8 S X R l b T 4 8 S X R l b U x v Y 2 F 0 a W 9 u P j x J d G V t V H l w Z T 5 G b 3 J t d W x h P C 9 J d G V t V H l w Z T 4 8 S X R l b V B h d G g + U 2 V j d G l v b j E v R G l t X 2 J 1 c 2 V z L 1 B y b 2 1 v d G V k J T I w S G V h Z G V y c z w v S X R l b V B h d G g + P C 9 J d G V t T G 9 j Y X R p b 2 4 + P F N 0 Y W J s Z U V u d H J p Z X M g L z 4 8 L 0 l 0 Z W 0 + P E l 0 Z W 0 + P E l 0 Z W 1 M b 2 N h d G l v b j 4 8 S X R l b V R 5 c G U + R m 9 y b X V s Y T w v S X R l b V R 5 c G U + P E l 0 Z W 1 Q Y X R o P l N l Y 3 R p b 2 4 x L 0 R p b V 9 i d X N l c y 9 D a G F u Z 2 V k J T I w V H l w Z T w v S X R l b V B h d G g + P C 9 J d G V t T G 9 j Y X R p b 2 4 + P F N 0 Y W J s Z U V u d H J p Z X M g L z 4 8 L 0 l 0 Z W 0 + P E l 0 Z W 0 + P E l 0 Z W 1 M b 2 N h d G l v b j 4 8 S X R l b V R 5 c G U + R m 9 y b X V s Y T w v S X R l b V R 5 c G U + P E l 0 Z W 1 Q Y X R o P l N l Y 3 R p b 2 4 x L 0 R p b V 9 k Z W 1 v Z 3 J h c G h 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i M G E 4 N m Z j Z C 1 h N z Q 5 L T Q 1 Y j A t Y j V h M i 0 0 Y 2 Z k N m I 2 N W J k Z G 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w N S 0 w N V Q x M j o 0 N j o 0 O S 4 5 M z U 3 N j g w W i I g L z 4 8 R W 5 0 c n k g V H l w Z T 0 i R m l s b E N v b H V t b l R 5 c G V z I i B W Y W x 1 Z T 0 i c 0 F 3 T U d C Z 1 k 9 I i A v P j x F b n R y e S B U e X B l P S J G a W x s Q 2 9 s d W 1 u T m F t Z X M i I F Z h b H V l P S J z W y Z x d W 9 0 O 1 J p Z G V y S U Q m c X V v d D s s J n F 1 b 3 Q 7 Q W d l J n F 1 b 3 Q 7 L C Z x d W 9 0 O 0 d l b m R l c i Z x d W 9 0 O y w m c X V v d D t P Y 2 N 1 c G F 0 a W 9 u J n F 1 b 3 Q 7 L C Z x d W 9 0 O 0 F n Z S 1 H c m 9 1 c 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p b V 9 k Z W 1 v Z 3 J h c G h p Y 3 M v Q 2 h h b m d l Z C B U e X B l L n t S a W R l c k l E L D B 9 J n F 1 b 3 Q 7 L C Z x d W 9 0 O 1 N l Y 3 R p b 2 4 x L 0 R p b V 9 k Z W 1 v Z 3 J h c G h p Y 3 M v Q 2 h h b m d l Z C B U e X B l L n t B Z 2 U s M X 0 m c X V v d D s s J n F 1 b 3 Q 7 U 2 V j d G l v b j E v R G l t X 2 R l b W 9 n c m F w a G l j c y 9 D a G F u Z 2 V k I F R 5 c G U u e 0 d l b m R l c i w y f S Z x d W 9 0 O y w m c X V v d D t T Z W N 0 a W 9 u M S 9 E a W 1 f Z G V t b 2 d y Y X B o a W N z L 0 N o Y W 5 n Z W Q g V H l w Z S 5 7 T 2 N j d X B h d G l v b i w z f S Z x d W 9 0 O y w m c X V v d D t T Z W N 0 a W 9 u M S 9 E a W 1 f Z G V t b 2 d y Y X B o a W N z L 0 N o Y W 5 n Z W Q g V H l w Z T E u e 0 F n Z S 1 H c m 9 1 c C w 0 f S Z x d W 9 0 O 1 0 s J n F 1 b 3 Q 7 Q 2 9 s d W 1 u Q 2 9 1 b n Q m c X V v d D s 6 N S w m c X V v d D t L Z X l D b 2 x 1 b W 5 O Y W 1 l c y Z x d W 9 0 O z p b X S w m c X V v d D t D b 2 x 1 b W 5 J Z G V u d G l 0 a W V z J n F 1 b 3 Q 7 O l s m c X V v d D t T Z W N 0 a W 9 u M S 9 E a W 1 f Z G V t b 2 d y Y X B o a W N z L 0 N o Y W 5 n Z W Q g V H l w Z S 5 7 U m l k Z X J J R C w w f S Z x d W 9 0 O y w m c X V v d D t T Z W N 0 a W 9 u M S 9 E a W 1 f Z G V t b 2 d y Y X B o a W N z L 0 N o Y W 5 n Z W Q g V H l w Z S 5 7 Q W d l L D F 9 J n F 1 b 3 Q 7 L C Z x d W 9 0 O 1 N l Y 3 R p b 2 4 x L 0 R p b V 9 k Z W 1 v Z 3 J h c G h p Y 3 M v Q 2 h h b m d l Z C B U e X B l L n t H Z W 5 k Z X I s M n 0 m c X V v d D s s J n F 1 b 3 Q 7 U 2 V j d G l v b j E v R G l t X 2 R l b W 9 n c m F w a G l j c y 9 D a G F u Z 2 V k I F R 5 c G U u e 0 9 j Y 3 V w Y X R p b 2 4 s M 3 0 m c X V v d D s s J n F 1 b 3 Q 7 U 2 V j d G l v b j E v R G l t X 2 R l b W 9 n c m F w a G l j c y 9 D a G F u Z 2 V k I F R 5 c G U x L n t B Z 2 U t R 3 J v d X A s N H 0 m c X V v d D t d L C Z x d W 9 0 O 1 J l b G F 0 a W 9 u c 2 h p c E l u Z m 8 m c X V v d D s 6 W 1 1 9 I i A v P j w v U 3 R h Y m x l R W 5 0 c m l l c z 4 8 L 0 l 0 Z W 0 + P E l 0 Z W 0 + P E l 0 Z W 1 M b 2 N h d G l v b j 4 8 S X R l b V R 5 c G U + R m 9 y b X V s Y T w v S X R l b V R 5 c G U + P E l 0 Z W 1 Q Y X R o P l N l Y 3 R p b 2 4 x L 0 R p b V 9 k Z W 1 v Z 3 J h c G h p Y 3 M v U 2 9 1 c m N l P C 9 J d G V t U G F 0 a D 4 8 L 0 l 0 Z W 1 M b 2 N h d G l v b j 4 8 U 3 R h Y m x l R W 5 0 c m l l c y A v P j w v S X R l b T 4 8 S X R l b T 4 8 S X R l b U x v Y 2 F 0 a W 9 u P j x J d G V t V H l w Z T 5 G b 3 J t d W x h P C 9 J d G V t V H l w Z T 4 8 S X R l b V B h d G g + U 2 V j d G l v b j E v R G l t X 2 R l b W 9 n c m F w a G l j c y 9 Q c m 9 t b 3 R l Z C U y M E h l Y W R l c n M 8 L 0 l 0 Z W 1 Q Y X R o P j w v S X R l b U x v Y 2 F 0 a W 9 u P j x T d G F i b G V F b n R y a W V z I C 8 + P C 9 J d G V t P j x J d G V t P j x J d G V t T G 9 j Y X R p b 2 4 + P E l 0 Z W 1 U e X B l P k Z v c m 1 1 b G E 8 L 0 l 0 Z W 1 U e X B l P j x J d G V t U G F 0 a D 5 T Z W N 0 a W 9 u M S 9 E a W 1 f Z G V t b 2 d y Y X B o a W N z L 0 N o Y W 5 n Z W Q l M j B U e X B l P C 9 J d G V t U G F 0 a D 4 8 L 0 l 0 Z W 1 M b 2 N h d G l v b j 4 8 U 3 R h Y m x l R W 5 0 c m l l c y A v P j w v S X R l b T 4 8 S X R l b T 4 8 S X R l b U x v Y 2 F 0 a W 9 u P j x J d G V t V H l w Z T 5 G b 3 J t d W x h P C 9 J d G V t V H l w Z T 4 8 S X R l b V B h d G g + U 2 V j d G l v b j E v R G l t X 3 J v d X R 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D h i O T g 2 O W I t M G E y Z C 0 0 M D A 1 L T l k M T U t Y m M 3 O W I z N m N m Y 2 F j I i A v P j x F b n R y e S B U e X B l P S J C d W Z m Z X J O Z X h 0 U m V m c m V z a C I g V m F s d W U 9 I m w x I i A v P j x F b n R y e S B U e X B l P S J S Z X N 1 b H R U e X B l I i B W Y W x 1 Z T 0 i c 1 R h Y m x l I i A v P j x F b n R y e S B U e X B l P S J O Y W 1 l V X B k Y X R l Z E F m d G V y R m l s b C I g V m F s d W U 9 I m w w I i A v P j x F b n R y e S B U e X B l P S J Q a X Z v d E 9 i a m V j d E 5 h b W U i I F Z h b H V l P S J z Q W 5 h b H l z a X M g M D E h U G l 2 b 3 R U Y W J s Z T Y 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U t M D N U M T U 6 N D A 6 M z M u M z g 5 N z g z N F o i I C 8 + P E V u d H J 5 I F R 5 c G U 9 I k Z p b G x D b 2 x 1 b W 5 U e X B l c y I g V m F s d W U 9 I n N B d 1 l H Q m d N S 0 N n P T 0 i I C 8 + P E V u d H J 5 I F R 5 c G U 9 I k Z p b G x D b 2 x 1 b W 5 O Y W 1 l c y I g V m F s d W U 9 I n N b J n F 1 b 3 Q 7 U m 9 1 d G V J R C Z x d W 9 0 O y w m c X V v d D t S b 3 V 0 Z U 5 h b W U m c X V v d D s s J n F 1 b 3 Q 7 U 3 R h c n R M b 2 N h d G l v b i Z x d W 9 0 O y w m c X V v d D t F b m R M b 2 N h d G l v b i Z x d W 9 0 O y w m c X V v d D t U c m l w R m V l J n F 1 b 3 Q 7 L C Z x d W 9 0 O 1 R h a 2 V P Z m Z U a W 1 l J n F 1 b 3 Q 7 L C Z x d W 9 0 O 0 F y c m l 2 Y W x U a 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l t X 3 J v d X R l c y 9 D a G F u Z 2 V k I F R 5 c G U u e 1 J v d X R l S U Q s M H 0 m c X V v d D s s J n F 1 b 3 Q 7 U 2 V j d G l v b j E v R G l t X 3 J v d X R l c y 9 D a G F u Z 2 V k I F R 5 c G U u e 1 J v d X R l T m F t Z S w x f S Z x d W 9 0 O y w m c X V v d D t T Z W N 0 a W 9 u M S 9 E a W 1 f c m 9 1 d G V z L 0 N o Y W 5 n Z W Q g V H l w Z S 5 7 U 3 R h c n R M b 2 N h d G l v b i w y f S Z x d W 9 0 O y w m c X V v d D t T Z W N 0 a W 9 u M S 9 E a W 1 f c m 9 1 d G V z L 0 N o Y W 5 n Z W Q g V H l w Z S 5 7 R W 5 k T G 9 j Y X R p b 2 4 s M 3 0 m c X V v d D s s J n F 1 b 3 Q 7 U 2 V j d G l v b j E v R G l t X 3 J v d X R l c y 9 D a G F u Z 2 V k I F R 5 c G U u e 1 R y a X B G Z W U s N H 0 m c X V v d D s s J n F 1 b 3 Q 7 U 2 V j d G l v b j E v R G l t X 3 J v d X R l c y 9 D a G F u Z 2 V k I F R 5 c G U u e 1 R h a 2 V P Z m Z U a W 1 l L D V 9 J n F 1 b 3 Q 7 L C Z x d W 9 0 O 1 N l Y 3 R p b 2 4 x L 0 R p b V 9 y b 3 V 0 Z X M v Q 2 h h b m d l Z C B U e X B l L n t B c n J p d m F s V G l t Z S w 2 f S Z x d W 9 0 O 1 0 s J n F 1 b 3 Q 7 Q 2 9 s d W 1 u Q 2 9 1 b n Q m c X V v d D s 6 N y w m c X V v d D t L Z X l D b 2 x 1 b W 5 O Y W 1 l c y Z x d W 9 0 O z p b X S w m c X V v d D t D b 2 x 1 b W 5 J Z G V u d G l 0 a W V z J n F 1 b 3 Q 7 O l s m c X V v d D t T Z W N 0 a W 9 u M S 9 E a W 1 f c m 9 1 d G V z L 0 N o Y W 5 n Z W Q g V H l w Z S 5 7 U m 9 1 d G V J R C w w f S Z x d W 9 0 O y w m c X V v d D t T Z W N 0 a W 9 u M S 9 E a W 1 f c m 9 1 d G V z L 0 N o Y W 5 n Z W Q g V H l w Z S 5 7 U m 9 1 d G V O Y W 1 l L D F 9 J n F 1 b 3 Q 7 L C Z x d W 9 0 O 1 N l Y 3 R p b 2 4 x L 0 R p b V 9 y b 3 V 0 Z X M v Q 2 h h b m d l Z C B U e X B l L n t T d G F y d E x v Y 2 F 0 a W 9 u L D J 9 J n F 1 b 3 Q 7 L C Z x d W 9 0 O 1 N l Y 3 R p b 2 4 x L 0 R p b V 9 y b 3 V 0 Z X M v Q 2 h h b m d l Z C B U e X B l L n t F b m R M b 2 N h d G l v b i w z f S Z x d W 9 0 O y w m c X V v d D t T Z W N 0 a W 9 u M S 9 E a W 1 f c m 9 1 d G V z L 0 N o Y W 5 n Z W Q g V H l w Z S 5 7 V H J p c E Z l Z S w 0 f S Z x d W 9 0 O y w m c X V v d D t T Z W N 0 a W 9 u M S 9 E a W 1 f c m 9 1 d G V z L 0 N o Y W 5 n Z W Q g V H l w Z S 5 7 V G F r Z U 9 m Z l R p b W U s N X 0 m c X V v d D s s J n F 1 b 3 Q 7 U 2 V j d G l v b j E v R G l t X 3 J v d X R l c y 9 D a G F u Z 2 V k I F R 5 c G U u e 0 F y c m l 2 Y W x U a W 1 l L D Z 9 J n F 1 b 3 Q 7 X S w m c X V v d D t S Z W x h d G l v b n N o a X B J b m Z v J n F 1 b 3 Q 7 O l t d f S I g L z 4 8 L 1 N 0 Y W J s Z U V u d H J p Z X M + P C 9 J d G V t P j x J d G V t P j x J d G V t T G 9 j Y X R p b 2 4 + P E l 0 Z W 1 U e X B l P k Z v c m 1 1 b G E 8 L 0 l 0 Z W 1 U e X B l P j x J d G V t U G F 0 a D 5 T Z W N 0 a W 9 u M S 9 E a W 1 f c m 9 1 d G V z L 1 N v d X J j Z T w v S X R l b V B h d G g + P C 9 J d G V t T G 9 j Y X R p b 2 4 + P F N 0 Y W J s Z U V u d H J p Z X M g L z 4 8 L 0 l 0 Z W 0 + P E l 0 Z W 0 + P E l 0 Z W 1 M b 2 N h d G l v b j 4 8 S X R l b V R 5 c G U + R m 9 y b X V s Y T w v S X R l b V R 5 c G U + P E l 0 Z W 1 Q Y X R o P l N l Y 3 R p b 2 4 x L 0 R p b V 9 y b 3 V 0 Z X M v U H J v b W 9 0 Z W Q l M j B I Z W F k Z X J z P C 9 J d G V t U G F 0 a D 4 8 L 0 l 0 Z W 1 M b 2 N h d G l v b j 4 8 U 3 R h Y m x l R W 5 0 c m l l c y A v P j w v S X R l b T 4 8 S X R l b T 4 8 S X R l b U x v Y 2 F 0 a W 9 u P j x J d G V t V H l w Z T 5 G b 3 J t d W x h P C 9 J d G V t V H l w Z T 4 8 S X R l b V B h d G g + U 2 V j d G l v b j E v R G l t X 3 J v d X R l c y 9 D a G F u Z 2 V k J T I w V H l w Z T w v S X R l b V B h d G g + P C 9 J d G V t T G 9 j Y X R p b 2 4 + P F N 0 Y W J s Z U V u d H J p Z X M g L z 4 8 L 0 l 0 Z W 0 + P E l 0 Z W 0 + P E l 0 Z W 1 M b 2 N h d G l v b j 4 8 S X R l b V R 5 c G U + R m 9 y b X V s Y T w v S X R l b V R 5 c G U + P E l 0 Z W 1 Q Y X R o P l N l Y 3 R p b 2 4 x L 0 Z h Y 3 R 0 Y W J s Z V 9 y a W R l c n N o a X A 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g z M T c 5 Y 2 Q 0 L W I 2 N D M t N D M y Z C 1 h N z U z L W I 1 O D F k N z d k O G N l Y 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B b m F s e X N p c y A w M S F Q a X Z v d F R h Y m x l N S 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R m F j d H R h Y m x l X 3 J p Z G V y c 2 h p c C 9 D a G F u Z 2 V k I F R 5 c G U u e 1 J l Y 2 9 y Z E l E L D B 9 J n F 1 b 3 Q 7 L C Z x d W 9 0 O 1 N l Y 3 R p b 2 4 x L 0 Z h Y 3 R 0 Y W J s Z V 9 y a W R l c n N o a X A v Q 2 h h b m d l Z C B U e X B l L n t C d X N J R C w x f S Z x d W 9 0 O y w m c X V v d D t T Z W N 0 a W 9 u M S 9 G Y W N 0 d G F i b G V f c m l k Z X J z a G l w L 0 N o Y W 5 n Z W Q g V H l w Z S 5 7 R G F 0 Z S w y f S Z x d W 9 0 O y w m c X V v d D t T Z W N 0 a W 9 u M S 9 G Y W N 0 d G F i b G V f c m l k Z X J z a G l w L 0 N o Y W 5 n Z W Q g V H l w Z T E u e 1 R p b W U u M S w z f S Z x d W 9 0 O y w m c X V v d D t T Z W N 0 a W 9 u M S 9 G Y W N 0 d G F i b G V f c m l k Z X J z a G l w L 0 N o Y W 5 n Z W Q g V H l w Z T E u e 1 R p b W U u M i w 0 f S Z x d W 9 0 O y w m c X V v d D t T Z W N 0 a W 9 u M S 9 G Y W N 0 d G F i b G V f c m l k Z X J z a G l w L 0 N o Y W 5 n Z W Q g V H l w Z S 5 7 T n V t Y m V y T 2 Z S a W R l c n M s N H 0 m c X V v d D s s J n F 1 b 3 Q 7 U 2 V j d G l v b j E v R m F j d H R h Y m x l X 3 J p Z G V y c 2 h p c C 9 D a G F u Z 2 V k I F R 5 c G U u e 1 J p Z G V y S U Q s N X 0 m c X V v d D s s J n F 1 b 3 Q 7 U 2 V j d G l v b j E v R m F j d H R h Y m x l X 3 J p Z G V y c 2 h p c C 9 D a G F u Z 2 V k I F R 5 c G U y L n t U S W 1 l I E d y b 3 V w L D d 9 J n F 1 b 3 Q 7 L C Z x d W 9 0 O 1 N l Y 3 R p b 2 4 x L 0 R p b V 9 i d X N l c y 9 D a G F u Z 2 V k I F R 5 c G U u e 0 N h c G F j a X R 5 L D N 9 J n F 1 b 3 Q 7 L C Z x d W 9 0 O 1 N l Y 3 R p b 2 4 x L 0 Z h Y 3 R 0 Y W J s Z V 9 y a W R l c n N o a X A v Q 2 h h b m d l Z C B U e X B l M y 5 7 V X R p b G l 6 Y X R p b 2 4 g U G N 0 L D l 9 J n F 1 b 3 Q 7 L C Z x d W 9 0 O 1 N l Y 3 R p b 2 4 x L 0 Z h Y 3 R 0 Y W J s Z V 9 y a W R l c n N o a X A v Q 2 h h b m d l Z C B U e X B l N C 5 7 Q 3 V z d G 9 t L D E w f S Z x d W 9 0 O 1 0 s J n F 1 b 3 Q 7 Q 2 9 s d W 1 u Q 2 9 1 b n Q m c X V v d D s 6 M T E s J n F 1 b 3 Q 7 S 2 V 5 Q 2 9 s d W 1 u T m F t Z X M m c X V v d D s 6 W 1 0 s J n F 1 b 3 Q 7 Q 2 9 s d W 1 u S W R l b n R p d G l l c y Z x d W 9 0 O z p b J n F 1 b 3 Q 7 U 2 V j d G l v b j E v R m F j d H R h Y m x l X 3 J p Z G V y c 2 h p c C 9 D a G F u Z 2 V k I F R 5 c G U u e 1 J l Y 2 9 y Z E l E L D B 9 J n F 1 b 3 Q 7 L C Z x d W 9 0 O 1 N l Y 3 R p b 2 4 x L 0 Z h Y 3 R 0 Y W J s Z V 9 y a W R l c n N o a X A v Q 2 h h b m d l Z C B U e X B l L n t C d X N J R C w x f S Z x d W 9 0 O y w m c X V v d D t T Z W N 0 a W 9 u M S 9 G Y W N 0 d G F i b G V f c m l k Z X J z a G l w L 0 N o Y W 5 n Z W Q g V H l w Z S 5 7 R G F 0 Z S w y f S Z x d W 9 0 O y w m c X V v d D t T Z W N 0 a W 9 u M S 9 G Y W N 0 d G F i b G V f c m l k Z X J z a G l w L 0 N o Y W 5 n Z W Q g V H l w Z T E u e 1 R p b W U u M S w z f S Z x d W 9 0 O y w m c X V v d D t T Z W N 0 a W 9 u M S 9 G Y W N 0 d G F i b G V f c m l k Z X J z a G l w L 0 N o Y W 5 n Z W Q g V H l w Z T E u e 1 R p b W U u M i w 0 f S Z x d W 9 0 O y w m c X V v d D t T Z W N 0 a W 9 u M S 9 G Y W N 0 d G F i b G V f c m l k Z X J z a G l w L 0 N o Y W 5 n Z W Q g V H l w Z S 5 7 T n V t Y m V y T 2 Z S a W R l c n M s N H 0 m c X V v d D s s J n F 1 b 3 Q 7 U 2 V j d G l v b j E v R m F j d H R h Y m x l X 3 J p Z G V y c 2 h p c C 9 D a G F u Z 2 V k I F R 5 c G U u e 1 J p Z G V y S U Q s N X 0 m c X V v d D s s J n F 1 b 3 Q 7 U 2 V j d G l v b j E v R m F j d H R h Y m x l X 3 J p Z G V y c 2 h p c C 9 D a G F u Z 2 V k I F R 5 c G U y L n t U S W 1 l I E d y b 3 V w L D d 9 J n F 1 b 3 Q 7 L C Z x d W 9 0 O 1 N l Y 3 R p b 2 4 x L 0 R p b V 9 i d X N l c y 9 D a G F u Z 2 V k I F R 5 c G U u e 0 N h c G F j a X R 5 L D N 9 J n F 1 b 3 Q 7 L C Z x d W 9 0 O 1 N l Y 3 R p b 2 4 x L 0 Z h Y 3 R 0 Y W J s Z V 9 y a W R l c n N o a X A v Q 2 h h b m d l Z C B U e X B l M y 5 7 V X R p b G l 6 Y X R p b 2 4 g U G N 0 L D l 9 J n F 1 b 3 Q 7 L C Z x d W 9 0 O 1 N l Y 3 R p b 2 4 x L 0 Z h Y 3 R 0 Y W J s Z V 9 y a W R l c n N o a X A v Q 2 h h b m d l Z C B U e X B l N C 5 7 Q 3 V z d G 9 t L D E w f S Z x d W 9 0 O 1 0 s J n F 1 b 3 Q 7 U m V s Y X R p b 2 5 z a G l w S W 5 m b y Z x d W 9 0 O z p b X X 0 i I C 8 + P E V u d H J 5 I F R 5 c G U 9 I k Z p b G x T d G F 0 d X M i I F Z h b H V l P S J z Q 2 9 t c G x l d G U i I C 8 + P E V u d H J 5 I F R 5 c G U 9 I k Z p b G x D b 2 x 1 b W 5 O Y W 1 l c y I g V m F s d W U 9 I n N b J n F 1 b 3 Q 7 U m V j b 3 J k S U Q m c X V v d D s s J n F 1 b 3 Q 7 Q n V z S U Q m c X V v d D s s J n F 1 b 3 Q 7 R G F 0 Z S Z x d W 9 0 O y w m c X V v d D t U a W 1 l J n F 1 b 3 Q 7 L C Z x d W 9 0 O 0 9 w Z X J h d G l v b i B N b 2 1 l b n Q m c X V v d D s s J n F 1 b 3 Q 7 T n V t Y m V y T 2 Z S a W R l c n M m c X V v d D s s J n F 1 b 3 Q 7 U m l k Z X J J R C Z x d W 9 0 O y w m c X V v d D t U S W 1 l I E d y b 3 V w J n F 1 b 3 Q 7 L C Z x d W 9 0 O 0 N h c G F j a X R 5 J n F 1 b 3 Q 7 L C Z x d W 9 0 O 1 V 0 a W x p e m F 0 a W 9 u I F B j d C Z x d W 9 0 O y w m c X V v d D t C d X M g V X R p b G l 6 Y X R p b 2 4 g Q 2 F 0 Z W d v c n k m c X V v d D t d I i A v P j x F b n R y e S B U e X B l P S J G a W x s Q 2 9 s d W 1 u V H l w Z X M i I F Z h b H V l P S J z Q X d N S k N n W U R B d 1 l E Q k F Z P S I g L z 4 8 R W 5 0 c n k g V H l w Z T 0 i R m l s b E x h c 3 R V c G R h d G V k I i B W Y W x 1 Z T 0 i Z D I w M j Q t M D U t M D V U M D U 6 M D Y 6 N T M u N z M 4 O T Y 3 O F o i I C 8 + P E V u d H J 5 I F R 5 c G U 9 I k Z p b G x F c n J v c k N v d W 5 0 I i B W Y W x 1 Z T 0 i b D A i I C 8 + P E V u d H J 5 I F R 5 c G U 9 I k Z p b G x F c n J v c k N v Z G U i I F Z h b H V l P S J z V W 5 r b m 9 3 b i I g L z 4 8 R W 5 0 c n k g V H l w Z T 0 i R m l s b E N v d W 5 0 I i B W Y W x 1 Z T 0 i b D I w M C I g L z 4 8 R W 5 0 c n k g V H l w Z T 0 i Q W R k Z W R U b 0 R h d G F N b 2 R l b C I g V m F s d W U 9 I m w x I i A v P j w v U 3 R h Y m x l R W 5 0 c m l l c z 4 8 L 0 l 0 Z W 0 + P E l 0 Z W 0 + P E l 0 Z W 1 M b 2 N h d G l v b j 4 8 S X R l b V R 5 c G U + R m 9 y b X V s Y T w v S X R l b V R 5 c G U + P E l 0 Z W 1 Q Y X R o P l N l Y 3 R p b 2 4 x L 0 Z h Y 3 R 0 Y W J s Z V 9 y a W R l c n N o a X A v U 2 9 1 c m N l P C 9 J d G V t U G F 0 a D 4 8 L 0 l 0 Z W 1 M b 2 N h d G l v b j 4 8 U 3 R h Y m x l R W 5 0 c m l l c y A v P j w v S X R l b T 4 8 S X R l b T 4 8 S X R l b U x v Y 2 F 0 a W 9 u P j x J d G V t V H l w Z T 5 G b 3 J t d W x h P C 9 J d G V t V H l w Z T 4 8 S X R l b V B h d G g + U 2 V j d G l v b j E v R m F j d H R h Y m x l X 3 J p Z G V y c 2 h p c C 9 Q c m 9 t b 3 R l Z C U y M E h l Y W R l c n M 8 L 0 l 0 Z W 1 Q Y X R o P j w v S X R l b U x v Y 2 F 0 a W 9 u P j x T d G F i b G V F b n R y a W V z I C 8 + P C 9 J d G V t P j x J d G V t P j x J d G V t T G 9 j Y X R p b 2 4 + P E l 0 Z W 1 U e X B l P k Z v c m 1 1 b G E 8 L 0 l 0 Z W 1 U e X B l P j x J d G V t U G F 0 a D 5 T Z W N 0 a W 9 u M S 9 G Y W N 0 d G F i b G V f c m l k Z X J z a G l w L 0 N o Y W 5 n Z W Q l M j B U e X B l P C 9 J d G V t U G F 0 a D 4 8 L 0 l 0 Z W 1 M b 2 N h d G l v b j 4 8 U 3 R h Y m x l R W 5 0 c m l l c y A v P j w v S X R l b T 4 8 S X R l b T 4 8 S X R l b U x v Y 2 F 0 a W 9 u P j x J d G V t V H l w Z T 5 G b 3 J t d W x h P C 9 J d G V t V H l w Z T 4 8 S X R l b V B h d G g + U 2 V j d G l v b j E v R G l t X 2 R l b W 9 n c m F w a G l j c y 9 B Z G R l Z C U y M E N v b m R p d G l v b m F s J T I w Q 2 9 s d W 1 u P C 9 J d G V t U G F 0 a D 4 8 L 0 l 0 Z W 1 M b 2 N h d G l v b j 4 8 U 3 R h Y m x l R W 5 0 c m l l c y A v P j w v S X R l b T 4 8 S X R l b T 4 8 S X R l b U x v Y 2 F 0 a W 9 u P j x J d G V t V H l w Z T 5 G b 3 J t d W x h P C 9 J d G V t V H l w Z T 4 8 S X R l b V B h d G g + U 2 V j d G l v b j E v R G l t X 2 R l b W 9 n c m F w a G l j c y 9 S Z W 5 h b W V k J T I w Q 2 9 s d W 1 u c z w v S X R l b V B h d G g + P C 9 J d G V t T G 9 j Y X R p b 2 4 + P F N 0 Y W J s Z U V u d H J p Z X M g L z 4 8 L 0 l 0 Z W 0 + P E l 0 Z W 0 + P E l 0 Z W 1 M b 2 N h d G l v b j 4 8 S X R l b V R 5 c G U + R m 9 y b X V s Y T w v S X R l b V R 5 c G U + P E l 0 Z W 1 Q Y X R o P l N l Y 3 R p b 2 4 x L 0 R p b V 9 k Z W 1 v Z 3 J h c G h p Y 3 M v Q 2 h h b m d l Z C U y M F R 5 c G U x P C 9 J d G V t U G F 0 a D 4 8 L 0 l 0 Z W 1 M b 2 N h d G l v b j 4 8 U 3 R h Y m x l R W 5 0 c m l l c y A v P j w v S X R l b T 4 8 S X R l b T 4 8 S X R l b U x v Y 2 F 0 a W 9 u P j x J d G V t V H l w Z T 5 G b 3 J t d W x h P C 9 J d G V t V H l w Z T 4 8 S X R l b V B h d G g + U 2 V j d G l v b j E v R m F j d H R h Y m x l X 3 J p Z G V y c 2 h p c C 9 T c G x p d C U y M E N v b H V t b i U y M G J 5 J T I w R G V s a W 1 p d G V y P C 9 J d G V t U G F 0 a D 4 8 L 0 l 0 Z W 1 M b 2 N h d G l v b j 4 8 U 3 R h Y m x l R W 5 0 c m l l c y A v P j w v S X R l b T 4 8 S X R l b T 4 8 S X R l b U x v Y 2 F 0 a W 9 u P j x J d G V t V H l w Z T 5 G b 3 J t d W x h P C 9 J d G V t V H l w Z T 4 8 S X R l b V B h d G g + U 2 V j d G l v b j E v R m F j d H R h Y m x l X 3 J p Z G V y c 2 h p c C 9 D a G F u Z 2 V k J T I w V H l w Z T E 8 L 0 l 0 Z W 1 Q Y X R o P j w v S X R l b U x v Y 2 F 0 a W 9 u P j x T d G F i b G V F b n R y a W V z I C 8 + P C 9 J d G V t P j x J d G V t P j x J d G V t T G 9 j Y X R p b 2 4 + P E l 0 Z W 1 U e X B l P k Z v c m 1 1 b G E 8 L 0 l 0 Z W 1 U e X B l P j x J d G V t U G F 0 a D 5 T Z W N 0 a W 9 u M S 9 G Y W N 0 d G F i b G V f c m l k Z X J z a G l w L 1 J l b m F t Z W Q l M j B D b 2 x 1 b W 5 z P C 9 J d G V t U G F 0 a D 4 8 L 0 l 0 Z W 1 M b 2 N h d G l v b j 4 8 U 3 R h Y m x l R W 5 0 c m l l c y A v P j w v S X R l b T 4 8 S X R l b T 4 8 S X R l b U x v Y 2 F 0 a W 9 u P j x J d G V t V H l w Z T 5 G b 3 J t d W x h P C 9 J d G V t V H l w Z T 4 8 S X R l b V B h d G g + U 2 V j d G l v b j E v R m F j d H R h Y m x l X 3 J p Z G V y c 2 h p c C 9 B Z G R l Z C U y M E N 1 c 3 R v b T w v S X R l b V B h d G g + P C 9 J d G V t T G 9 j Y X R p b 2 4 + P F N 0 Y W J s Z U V u d H J p Z X M g L z 4 8 L 0 l 0 Z W 0 + P E l 0 Z W 0 + P E l 0 Z W 1 M b 2 N h d G l v b j 4 8 S X R l b V R 5 c G U + R m 9 y b X V s Y T w v S X R l b V R 5 c G U + P E l 0 Z W 1 Q Y X R o P l N l Y 3 R p b 2 4 x L 0 Z h Y 3 R 0 Y W J s Z V 9 y a W R l c n N o a X A v U m V u Y W 1 l Z C U y M E N v b H V t b n M x P C 9 J d G V t U G F 0 a D 4 8 L 0 l 0 Z W 1 M b 2 N h d G l v b j 4 8 U 3 R h Y m x l R W 5 0 c m l l c y A v P j w v S X R l b T 4 8 S X R l b T 4 8 S X R l b U x v Y 2 F 0 a W 9 u P j x J d G V t V H l w Z T 5 G b 3 J t d W x h P C 9 J d G V t V H l w Z T 4 8 S X R l b V B h d G g + U 2 V j d G l v b j E v R m F j d H R h Y m x l X 3 J p Z G V y c 2 h p c C 9 D a G F u Z 2 V k J T I w V H l w Z T I 8 L 0 l 0 Z W 1 Q Y X R o P j w v S X R l b U x v Y 2 F 0 a W 9 u P j x T d G F i b G V F b n R y a W V z I C 8 + P C 9 J d G V t P j x J d G V t P j x J d G V t T G 9 j Y X R p b 2 4 + P E l 0 Z W 1 U e X B l P k Z v c m 1 1 b G E 8 L 0 l 0 Z W 1 U e X B l P j x J d G V t U G F 0 a D 5 T Z W N 0 a W 9 u M S 9 G Y W N 0 d G F i b G V f c m l k Z X J z a G l w L 0 1 l c m d l Z C U y M F F 1 Z X J p Z X M 8 L 0 l 0 Z W 1 Q Y X R o P j w v S X R l b U x v Y 2 F 0 a W 9 u P j x T d G F i b G V F b n R y a W V z I C 8 + P C 9 J d G V t P j x J d G V t P j x J d G V t T G 9 j Y X R p b 2 4 + P E l 0 Z W 1 U e X B l P k Z v c m 1 1 b G E 8 L 0 l 0 Z W 1 U e X B l P j x J d G V t U G F 0 a D 5 T Z W N 0 a W 9 u M S 9 G Y W N 0 d G F i b G V f c m l k Z X J z a G l w L 0 V 4 c G F u Z G V k J T I w R G l t X 2 J 1 c 2 V z P C 9 J d G V t U G F 0 a D 4 8 L 0 l 0 Z W 1 M b 2 N h d G l v b j 4 8 U 3 R h Y m x l R W 5 0 c m l l c y A v P j w v S X R l b T 4 8 S X R l b T 4 8 S X R l b U x v Y 2 F 0 a W 9 u P j x J d G V t V H l w Z T 5 G b 3 J t d W x h P C 9 J d G V t V H l w Z T 4 8 S X R l b V B h d G g + U 2 V j d G l v b j E v R m F j d H R h Y m x l X 3 J p Z G V y c 2 h p c C 9 B Z G R l Z C U y M E N 1 c 3 R v b T E 8 L 0 l 0 Z W 1 Q Y X R o P j w v S X R l b U x v Y 2 F 0 a W 9 u P j x T d G F i b G V F b n R y a W V z I C 8 + P C 9 J d G V t P j x J d G V t P j x J d G V t T G 9 j Y X R p b 2 4 + P E l 0 Z W 1 U e X B l P k Z v c m 1 1 b G E 8 L 0 l 0 Z W 1 U e X B l P j x J d G V t U G F 0 a D 5 T Z W N 0 a W 9 u M S 9 G Y W N 0 d G F i b G V f c m l k Z X J z a G l w L 0 N o Y W 5 n Z W Q l M j B U e X B l M z w v S X R l b V B h d G g + P C 9 J d G V t T G 9 j Y X R p b 2 4 + P F N 0 Y W J s Z U V u d H J p Z X M g L z 4 8 L 0 l 0 Z W 0 + P E l 0 Z W 0 + P E l 0 Z W 1 M b 2 N h d G l v b j 4 8 S X R l b V R 5 c G U + R m 9 y b X V s Y T w v S X R l b V R 5 c G U + P E l 0 Z W 1 Q Y X R o P l N l Y 3 R p b 2 4 x L 0 Z h Y 3 R 0 Y W J s Z V 9 y a W R l c n N o a X A v Q W R k Z W Q l M j B D d X N 0 b 2 0 y P C 9 J d G V t U G F 0 a D 4 8 L 0 l 0 Z W 1 M b 2 N h d G l v b j 4 8 U 3 R h Y m x l R W 5 0 c m l l c y A v P j w v S X R l b T 4 8 S X R l b T 4 8 S X R l b U x v Y 2 F 0 a W 9 u P j x J d G V t V H l w Z T 5 G b 3 J t d W x h P C 9 J d G V t V H l w Z T 4 8 S X R l b V B h d G g + U 2 V j d G l v b j E v R m F j d H R h Y m x l X 3 J p Z G V y c 2 h p c C 9 D a G F u Z 2 V k J T I w V H l w Z T Q 8 L 0 l 0 Z W 1 Q Y X R o P j w v S X R l b U x v Y 2 F 0 a W 9 u P j x T d G F i b G V F b n R y a W V z I C 8 + P C 9 J d G V t P j x J d G V t P j x J d G V t T G 9 j Y X R p b 2 4 + P E l 0 Z W 1 U e X B l P k Z v c m 1 1 b G E 8 L 0 l 0 Z W 1 U e X B l P j x J d G V t U G F 0 a D 5 T Z W N 0 a W 9 u M S 9 G Y W N 0 d G F i b G V f c m l k Z X J z a G l w L 1 J l b m F t Z W Q l M j B D b 2 x 1 b W 5 z M j w v S X R l b V B h d G g + P C 9 J d G V t T G 9 j Y X R p b 2 4 + P F N 0 Y W J s Z U V u d H J p Z X M g L z 4 8 L 0 l 0 Z W 0 + P E l 0 Z W 0 + P E l 0 Z W 1 M b 2 N h d G l v b j 4 8 S X R l b V R 5 c G U + R m 9 y b X V s Y T w v S X R l b V R 5 c G U + P E l 0 Z W 1 Q Y X R o P l N l Y 3 R p b 2 4 x L 0 R J b V 9 E Y X R l V G F i b G U 8 L 0 l 0 Z W 1 Q Y X R o P j w v S X R l b U x v Y 2 F 0 a W 9 u P j x T d G F i b G V F b n R y a W V z P j x F b n R y e S B U e X B l P S J J c 1 B y a X Z h d G U i I F Z h b H V l P S J s M C I g L z 4 8 R W 5 0 c n k g V H l w Z T 0 i R m l s b E V u Y W J s Z W Q i I F Z h b H V l P S J s M C I g L z 4 8 R W 5 0 c n k g V H l w Z T 0 i Q W R k Z W R U b 0 R h d G F N b 2 R l b C I g V m F s d W U 9 I m w x I i A v P j x F b n R y e S B U e X B l P S J G a W x s Q 2 9 1 b n Q i I F Z h b H V l P S J s M z E i I C 8 + P E V u d H J 5 I F R 5 c G U 9 I l F 1 Z X J 5 S U Q i I F Z h b H V l P S J z O G Q z M j V l Z j c t Y z I 3 N C 0 0 Z j U 0 L T g 5 Y z E t O G J m Y T Q 1 Y z J m M z c 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Z W R D b 2 1 w b G V 0 Z V J l c 3 V s d F R v V 2 9 y a 3 N o Z W V 0 I i B W Y W x 1 Z T 0 i b D A i I C 8 + P E V u d H J 5 I F R 5 c G U 9 I k Z p b G x D b 2 x 1 b W 5 O Y W 1 l c y I g V m F s d W U 9 I n N b J n F 1 b 3 Q 7 R G F 0 Z S Z x d W 9 0 O y w m c X V v d D t Z Z W F y J n F 1 b 3 Q 7 L C Z x d W 9 0 O 0 1 v b n R o I E 5 h b W U m c X V v d D s s J n F 1 b 3 Q 7 T W 9 u d G g m c X V v d D s s J n F 1 b 3 Q 7 R G F 5 I E 5 h b W U m c X V v d D s s J n F 1 b 3 Q 7 V 2 V l a y B O d W 1 i Z X I m c X V v d D s s J n F 1 b 3 Q 7 V 2 V l a 1 R 5 c G U m c X V v d D t d I i A v P j x F b n R y e S B U e X B l P S J S Z W x h d G l v b n N o a X B J b m Z v Q 2 9 u d G F p b m V y I i B W Y W x 1 Z T 0 i c 3 s m c X V v d D t j b 2 x 1 b W 5 D b 3 V u d C Z x d W 9 0 O z o 3 L C Z x d W 9 0 O 2 t l e U N v b H V t b k 5 h b W V z J n F 1 b 3 Q 7 O l s m c X V v d D t E Y X R l J n F 1 b 3 Q 7 X S w m c X V v d D t x d W V y e V J l b G F 0 a W 9 u c 2 h p c H M m c X V v d D s 6 W 1 0 s J n F 1 b 3 Q 7 Y 2 9 s d W 1 u S W R l b n R p d G l l c y Z x d W 9 0 O z p b J n F 1 b 3 Q 7 U 2 V j d G l v b j E v R E l t X 0 R h d G V U Y W J s Z S 9 D a G F u Z 2 V k I F R 5 c G U u e 0 R h d G U s M n 0 m c X V v d D s s J n F 1 b 3 Q 7 U 2 V j d G l v b j E v R E l t X 0 R h d G V U Y W J s Z S 9 J b n N l c n R l Z C B Z Z W F y L n t Z Z W F y L D F 9 J n F 1 b 3 Q 7 L C Z x d W 9 0 O 1 N l Y 3 R p b 2 4 x L 0 R J b V 9 E Y X R l V G F i b G U v R X h 0 c m F j d G V k I E Z p c n N 0 I E N o Y X J h Y 3 R l c n M u e 0 1 v b n R o I E 5 h b W U s M n 0 m c X V v d D s s J n F 1 b 3 Q 7 U 2 V j d G l v b j E v R E l t X 0 R h d G V U Y W J s Z S 9 J b n N l c n R l Z C B N b 2 5 0 a C 5 7 T W 9 u d G g s M 3 0 m c X V v d D s s J n F 1 b 3 Q 7 U 2 V j d G l v b j E v R E l t X 0 R h d G V U Y W J s Z S 9 F e H R y Y W N 0 Z W Q g R m l y c 3 Q g Q 2 h h c m F j d G V y c z E u e 0 R h e S B O Y W 1 l L D R 9 J n F 1 b 3 Q 7 L C Z x d W 9 0 O 1 N l Y 3 R p b 2 4 x L 0 R J b V 9 E Y X R l V G F i b G U v S W 5 z Z X J 0 Z W Q g R G F 5 I G 9 m I F d l Z W s u e 0 R h e S B v Z i B X Z W V r L D V 9 J n F 1 b 3 Q 7 L C Z x d W 9 0 O 1 N l Y 3 R p b 2 4 x L 0 R J b V 9 E Y X R l V G F i b G U v Q 2 h h b m d l Z C B U e X B l N S 5 7 V 2 V l a 1 R 5 c G U s N n 0 m c X V v d D t d L C Z x d W 9 0 O 0 N v b H V t b k N v d W 5 0 J n F 1 b 3 Q 7 O j c s J n F 1 b 3 Q 7 S 2 V 5 Q 2 9 s d W 1 u T m F t Z X M m c X V v d D s 6 W y Z x d W 9 0 O 0 R h d G U m c X V v d D t d L C Z x d W 9 0 O 0 N v b H V t b k l k Z W 5 0 a X R p Z X M m c X V v d D s 6 W y Z x d W 9 0 O 1 N l Y 3 R p b 2 4 x L 0 R J b V 9 E Y X R l V G F i b G U v Q 2 h h b m d l Z C B U e X B l L n t E Y X R l L D J 9 J n F 1 b 3 Q 7 L C Z x d W 9 0 O 1 N l Y 3 R p b 2 4 x L 0 R J b V 9 E Y X R l V G F i b G U v S W 5 z Z X J 0 Z W Q g W W V h c i 5 7 W W V h c i w x f S Z x d W 9 0 O y w m c X V v d D t T Z W N 0 a W 9 u M S 9 E S W 1 f R G F 0 Z V R h Y m x l L 0 V 4 d H J h Y 3 R l Z C B G a X J z d C B D a G F y Y W N 0 Z X J z L n t N b 2 5 0 a C B O Y W 1 l L D J 9 J n F 1 b 3 Q 7 L C Z x d W 9 0 O 1 N l Y 3 R p b 2 4 x L 0 R J b V 9 E Y X R l V G F i b G U v S W 5 z Z X J 0 Z W Q g T W 9 u d G g u e 0 1 v b n R o L D N 9 J n F 1 b 3 Q 7 L C Z x d W 9 0 O 1 N l Y 3 R p b 2 4 x L 0 R J b V 9 E Y X R l V G F i b G U v R X h 0 c m F j d G V k I E Z p c n N 0 I E N o Y X J h Y 3 R l c n M x L n t E Y X k g T m F t Z S w 0 f S Z x d W 9 0 O y w m c X V v d D t T Z W N 0 a W 9 u M S 9 E S W 1 f R G F 0 Z V R h Y m x l L 0 l u c 2 V y d G V k I E R h e S B v Z i B X Z W V r L n t E Y X k g b 2 Y g V 2 V l a y w 1 f S Z x d W 9 0 O y w m c X V v d D t T Z W N 0 a W 9 u M S 9 E S W 1 f R G F 0 Z V R h Y m x l L 0 N o Y W 5 n Z W Q g V H l w Z T U u e 1 d l Z W t U e X B l L D Z 9 J n F 1 b 3 Q 7 X S w m c X V v d D t S Z W x h d G l v b n N o a X B J b m Z v J n F 1 b 3 Q 7 O l t d f S I g L z 4 8 R W 5 0 c n k g V H l w Z T 0 i R m l s b F N 0 Y X R 1 c y I g V m F s d W U 9 I n N D b 2 1 w b G V 0 Z S I g L z 4 8 R W 5 0 c n k g V H l w Z T 0 i U G l 2 b 3 R P Y m p l Y 3 R O Y W 1 l I i B W Y W x 1 Z T 0 i c 0 F u Y W x 5 c 2 l z I D A x I V B p d m 9 0 V G F i b G U x M i I g L z 4 8 R W 5 0 c n k g V H l w Z T 0 i R m l s b F R v R G F 0 Y U 1 v Z G V s R W 5 h Y m x l Z C I g V m F s d W U 9 I m w x I i A v P j x F b n R y e S B U e X B l P S J G a W x s Q 2 9 s d W 1 u V H l w Z X M i I F Z h b H V l P S J z Q 1 F N R 0 F 3 W U R C Z z 0 9 I i A v P j x F b n R y e S B U e X B l P S J G a W x s T 2 J q Z W N 0 V H l w Z S I g V m F s d W U 9 I n N Q a X Z v d F R h Y m x l I i A v P j x F b n R y e S B U e X B l P S J G a W x s R X J y b 3 J D b 3 V u d C I g V m F s d W U 9 I m w w I i A v P j x F b n R y e S B U e X B l P S J G a W x s T G F z d F V w Z G F 0 Z W Q i I F Z h b H V l P S J k M j A y N C 0 w N S 0 w O F Q x N T o y M j o x O S 4 z M j c x M j Q 4 W i I g L z 4 8 R W 5 0 c n k g V H l w Z T 0 i T G 9 h Z G V k V G 9 B b m F s e X N p c 1 N l c n Z p Y 2 V z I i B W Y W x 1 Z T 0 i b D A i I C 8 + P C 9 T d G F i b G V F b n R y a W V z P j w v S X R l b T 4 8 S X R l b T 4 8 S X R l b U x v Y 2 F 0 a W 9 u P j x J d G V t V H l w Z T 5 G b 3 J t d W x h P C 9 J d G V t V H l w Z T 4 8 S X R l b V B h d G g + U 2 V j d G l v b j E v R E l t X 0 R h d G V U Y W J s Z S 9 T b 3 V y Y 2 U 8 L 0 l 0 Z W 1 Q Y X R o P j w v S X R l b U x v Y 2 F 0 a W 9 u P j x T d G F i b G V F b n R y a W V z I C 8 + P C 9 J d G V t P j x J d G V t P j x J d G V t T G 9 j Y X R p b 2 4 + P E l 0 Z W 1 U e X B l P k Z v c m 1 1 b G E 8 L 0 l 0 Z W 1 U e X B l P j x J d G V t U G F 0 a D 5 T Z W N 0 a W 9 u M S 9 E S W 1 f R G F 0 Z V R h Y m x l L 1 B y b 2 1 v d G V k J T I w S G V h Z G V y c z w v S X R l b V B h d G g + P C 9 J d G V t T G 9 j Y X R p b 2 4 + P F N 0 Y W J s Z U V u d H J p Z X M g L z 4 8 L 0 l 0 Z W 0 + P E l 0 Z W 0 + P E l 0 Z W 1 M b 2 N h d G l v b j 4 8 S X R l b V R 5 c G U + R m 9 y b X V s Y T w v S X R l b V R 5 c G U + P E l 0 Z W 1 Q Y X R o P l N l Y 3 R p b 2 4 x L 0 R J b V 9 E Y X R l V G F i b G U v Q 2 h h b m d l Z C U y M F R 5 c G U 8 L 0 l 0 Z W 1 Q Y X R o P j w v S X R l b U x v Y 2 F 0 a W 9 u P j x T d G F i b G V F b n R y a W V z I C 8 + P C 9 J d G V t P j x J d G V t P j x J d G V t T G 9 j Y X R p b 2 4 + P E l 0 Z W 1 U e X B l P k Z v c m 1 1 b G E 8 L 0 l 0 Z W 1 U e X B l P j x J d G V t U G F 0 a D 5 T Z W N 0 a W 9 u M S 9 E S W 1 f R G F 0 Z V R h Y m x l L 1 N w b G l 0 J T I w Q 2 9 s d W 1 u J T I w Y n k l M j B E Z W x p b W l 0 Z X I 8 L 0 l 0 Z W 1 Q Y X R o P j w v S X R l b U x v Y 2 F 0 a W 9 u P j x T d G F i b G V F b n R y a W V z I C 8 + P C 9 J d G V t P j x J d G V t P j x J d G V t T G 9 j Y X R p b 2 4 + P E l 0 Z W 1 U e X B l P k Z v c m 1 1 b G E 8 L 0 l 0 Z W 1 U e X B l P j x J d G V t U G F 0 a D 5 T Z W N 0 a W 9 u M S 9 E S W 1 f R G F 0 Z V R h Y m x l L 0 N o Y W 5 n Z W Q l M j B U e X B l M T w v S X R l b V B h d G g + P C 9 J d G V t T G 9 j Y X R p b 2 4 + P F N 0 Y W J s Z U V u d H J p Z X M g L z 4 8 L 0 l 0 Z W 0 + P E l 0 Z W 0 + P E l 0 Z W 1 M b 2 N h d G l v b j 4 8 S X R l b V R 5 c G U + R m 9 y b X V s Y T w v S X R l b V R 5 c G U + P E l 0 Z W 1 Q Y X R o P l N l Y 3 R p b 2 4 x L 0 R J b V 9 E Y X R l V G F i b G U v U m V u Y W 1 l Z C U y M E N v b H V t b n M 8 L 0 l 0 Z W 1 Q Y X R o P j w v S X R l b U x v Y 2 F 0 a W 9 u P j x T d G F i b G V F b n R y a W V z I C 8 + P C 9 J d G V t P j x J d G V t P j x J d G V t T G 9 j Y X R p b 2 4 + P E l 0 Z W 1 U e X B l P k Z v c m 1 1 b G E 8 L 0 l 0 Z W 1 U e X B l P j x J d G V t U G F 0 a D 5 T Z W N 0 a W 9 u M S 9 E S W 1 f R G F 0 Z V R h Y m x l L 0 F k Z G V k J T I w Q 3 V z d G 9 t P C 9 J d G V t U G F 0 a D 4 8 L 0 l 0 Z W 1 M b 2 N h d G l v b j 4 8 U 3 R h Y m x l R W 5 0 c m l l c y A v P j w v S X R l b T 4 8 S X R l b T 4 8 S X R l b U x v Y 2 F 0 a W 9 u P j x J d G V t V H l w Z T 5 G b 3 J t d W x h P C 9 J d G V t V H l w Z T 4 8 S X R l b V B h d G g + U 2 V j d G l v b j E v R E l t X 0 R h d G V U Y W J s Z S 9 S Z W 5 h b W V k J T I w Q 2 9 s d W 1 u c z E 8 L 0 l 0 Z W 1 Q Y X R o P j w v S X R l b U x v Y 2 F 0 a W 9 u P j x T d G F i b G V F b n R y a W V z I C 8 + P C 9 J d G V t P j x J d G V t P j x J d G V t T G 9 j Y X R p b 2 4 + P E l 0 Z W 1 U e X B l P k Z v c m 1 1 b G E 8 L 0 l 0 Z W 1 U e X B l P j x J d G V t U G F 0 a D 5 T Z W N 0 a W 9 u M S 9 E S W 1 f R G F 0 Z V R h Y m x l L 0 N o Y W 5 n Z W Q l M j B U e X B l M j w v S X R l b V B h d G g + P C 9 J d G V t T G 9 j Y X R p b 2 4 + P F N 0 Y W J s Z U V u d H J p Z X M g L z 4 8 L 0 l 0 Z W 0 + P E l 0 Z W 0 + P E l 0 Z W 1 M b 2 N h d G l v b j 4 8 S X R l b V R 5 c G U + R m 9 y b X V s Y T w v S X R l b V R 5 c G U + P E l 0 Z W 1 Q Y X R o P l N l Y 3 R p b 2 4 x L 0 R J b V 9 E Y X R l V G F i b G U v T W V y Z 2 V k J T I w U X V l c m l l c z w v S X R l b V B h d G g + P C 9 J d G V t T G 9 j Y X R p b 2 4 + P F N 0 Y W J s Z U V u d H J p Z X M g L z 4 8 L 0 l 0 Z W 0 + P E l 0 Z W 0 + P E l 0 Z W 1 M b 2 N h d G l v b j 4 8 S X R l b V R 5 c G U + R m 9 y b X V s Y T w v S X R l b V R 5 c G U + P E l 0 Z W 1 Q Y X R o P l N l Y 3 R p b 2 4 x L 0 R J b V 9 E Y X R l V G F i b G U v R X h w Y W 5 k Z W Q l M j B E a W 1 f Y n V z Z X M 8 L 0 l 0 Z W 1 Q Y X R o P j w v S X R l b U x v Y 2 F 0 a W 9 u P j x T d G F i b G V F b n R y a W V z I C 8 + P C 9 J d G V t P j x J d G V t P j x J d G V t T G 9 j Y X R p b 2 4 + P E l 0 Z W 1 U e X B l P k Z v c m 1 1 b G E 8 L 0 l 0 Z W 1 U e X B l P j x J d G V t U G F 0 a D 5 T Z W N 0 a W 9 u M S 9 E S W 1 f R G F 0 Z V R h Y m x l L 0 F k Z G V k J T I w Q 3 V z d G 9 t M T w v S X R l b V B h d G g + P C 9 J d G V t T G 9 j Y X R p b 2 4 + P F N 0 Y W J s Z U V u d H J p Z X M g L z 4 8 L 0 l 0 Z W 0 + P E l 0 Z W 0 + P E l 0 Z W 1 M b 2 N h d G l v b j 4 8 S X R l b V R 5 c G U + R m 9 y b X V s Y T w v S X R l b V R 5 c G U + P E l 0 Z W 1 Q Y X R o P l N l Y 3 R p b 2 4 x L 0 R J b V 9 E Y X R l V G F i b G U v Q 2 h h b m d l Z C U y M F R 5 c G U z P C 9 J d G V t U G F 0 a D 4 8 L 0 l 0 Z W 1 M b 2 N h d G l v b j 4 8 U 3 R h Y m x l R W 5 0 c m l l c y A v P j w v S X R l b T 4 8 S X R l b T 4 8 S X R l b U x v Y 2 F 0 a W 9 u P j x J d G V t V H l w Z T 5 G b 3 J t d W x h P C 9 J d G V t V H l w Z T 4 8 S X R l b V B h d G g + U 2 V j d G l v b j E v R E l t X 0 R h d G V U Y W J s Z S 9 B Z G R l Z C U y M E N 1 c 3 R v b T I 8 L 0 l 0 Z W 1 Q Y X R o P j w v S X R l b U x v Y 2 F 0 a W 9 u P j x T d G F i b G V F b n R y a W V z I C 8 + P C 9 J d G V t P j x J d G V t P j x J d G V t T G 9 j Y X R p b 2 4 + P E l 0 Z W 1 U e X B l P k Z v c m 1 1 b G E 8 L 0 l 0 Z W 1 U e X B l P j x J d G V t U G F 0 a D 5 T Z W N 0 a W 9 u M S 9 E S W 1 f R G F 0 Z V R h Y m x l L 0 N o Y W 5 n Z W Q l M j B U e X B l N D w v S X R l b V B h d G g + P C 9 J d G V t T G 9 j Y X R p b 2 4 + P F N 0 Y W J s Z U V u d H J p Z X M g L z 4 8 L 0 l 0 Z W 0 + P E l 0 Z W 0 + P E l 0 Z W 1 M b 2 N h d G l v b j 4 8 S X R l b V R 5 c G U + R m 9 y b X V s Y T w v S X R l b V R 5 c G U + P E l 0 Z W 1 Q Y X R o P l N l Y 3 R p b 2 4 x L 0 R J b V 9 E Y X R l V G F i b G U v U m V u Y W 1 l Z C U y M E N v b H V t b n M y P C 9 J d G V t U G F 0 a D 4 8 L 0 l 0 Z W 1 M b 2 N h d G l v b j 4 8 U 3 R h Y m x l R W 5 0 c m l l c y A v P j w v S X R l b T 4 8 S X R l b T 4 8 S X R l b U x v Y 2 F 0 a W 9 u P j x J d G V t V H l w Z T 5 G b 3 J t d W x h P C 9 J d G V t V H l w Z T 4 8 S X R l b V B h d G g + U 2 V j d G l v b j E v R E l t X 0 R h d G V U Y W J s Z S 9 S Z W 1 v d m V k J T I w T 3 R o Z X I l M j B D b 2 x 1 b W 5 z P C 9 J d G V t U G F 0 a D 4 8 L 0 l 0 Z W 1 M b 2 N h d G l v b j 4 8 U 3 R h Y m x l R W 5 0 c m l l c y A v P j w v S X R l b T 4 8 S X R l b T 4 8 S X R l b U x v Y 2 F 0 a W 9 u P j x J d G V t V H l w Z T 5 G b 3 J t d W x h P C 9 J d G V t V H l w Z T 4 8 S X R l b V B h d G g + U 2 V j d G l v b j E v R E l t X 0 R h d G V U Y W J s Z S 9 S Z W 1 v d m V k J T I w R H V w b G l j Y X R l c z w v S X R l b V B h d G g + P C 9 J d G V t T G 9 j Y X R p b 2 4 + P F N 0 Y W J s Z U V u d H J p Z X M g L z 4 8 L 0 l 0 Z W 0 + P E l 0 Z W 0 + P E l 0 Z W 1 M b 2 N h d G l v b j 4 8 S X R l b V R 5 c G U + R m 9 y b X V s Y T w v S X R l b V R 5 c G U + P E l 0 Z W 1 Q Y X R o P l N l Y 3 R p b 2 4 x L 0 R J b V 9 E Y X R l V G F i b G U v S W 5 z Z X J 0 Z W Q l M j B Z Z W F y P C 9 J d G V t U G F 0 a D 4 8 L 0 l 0 Z W 1 M b 2 N h d G l v b j 4 8 U 3 R h Y m x l R W 5 0 c m l l c y A v P j w v S X R l b T 4 8 S X R l b T 4 8 S X R l b U x v Y 2 F 0 a W 9 u P j x J d G V t V H l w Z T 5 G b 3 J t d W x h P C 9 J d G V t V H l w Z T 4 8 S X R l b V B h d G g + U 2 V j d G l v b j E v R E l t X 0 R h d G V U Y W J s Z S 9 J b n N l c n R l Z C U y M E 1 v b n R o J T I w T m F t Z T w v S X R l b V B h d G g + P C 9 J d G V t T G 9 j Y X R p b 2 4 + P F N 0 Y W J s Z U V u d H J p Z X M g L z 4 8 L 0 l 0 Z W 0 + P E l 0 Z W 0 + P E l 0 Z W 1 M b 2 N h d G l v b j 4 8 S X R l b V R 5 c G U + R m 9 y b X V s Y T w v S X R l b V R 5 c G U + P E l 0 Z W 1 Q Y X R o P l N l Y 3 R p b 2 4 x L 0 R J b V 9 E Y X R l V G F i b G U v S W 5 z Z X J 0 Z W Q l M j B N b 2 5 0 a D w v S X R l b V B h d G g + P C 9 J d G V t T G 9 j Y X R p b 2 4 + P F N 0 Y W J s Z U V u d H J p Z X M g L z 4 8 L 0 l 0 Z W 0 + P E l 0 Z W 0 + P E l 0 Z W 1 M b 2 N h d G l v b j 4 8 S X R l b V R 5 c G U + R m 9 y b X V s Y T w v S X R l b V R 5 c G U + P E l 0 Z W 1 Q Y X R o P l N l Y 3 R p b 2 4 x L 0 R J b V 9 E Y X R l V G F i b G U v S W 5 z Z X J 0 Z W Q l M j B E Y X k l M j B O Y W 1 l P C 9 J d G V t U G F 0 a D 4 8 L 0 l 0 Z W 1 M b 2 N h d G l v b j 4 8 U 3 R h Y m x l R W 5 0 c m l l c y A v P j w v S X R l b T 4 8 S X R l b T 4 8 S X R l b U x v Y 2 F 0 a W 9 u P j x J d G V t V H l w Z T 5 G b 3 J t d W x h P C 9 J d G V t V H l w Z T 4 8 S X R l b V B h d G g + U 2 V j d G l v b j E v R E l t X 0 R h d G V U Y W J s Z S 9 J b n N l c n R l Z C U y M E R h e S U y M G 9 m J T I w V 2 V l a z w v S X R l b V B h d G g + P C 9 J d G V t T G 9 j Y X R p b 2 4 + P F N 0 Y W J s Z U V u d H J p Z X M g L z 4 8 L 0 l 0 Z W 0 + P E l 0 Z W 0 + P E l 0 Z W 1 M b 2 N h d G l v b j 4 8 S X R l b V R 5 c G U + R m 9 y b X V s Y T w v S X R l b V R 5 c G U + P E l 0 Z W 1 Q Y X R o P l N l Y 3 R p b 2 4 x L 0 R J b V 9 E Y X R l V G F i b G U v R X h 0 c m F j d G V k J T I w R m l y c 3 Q l M j B D a G F y Y W N 0 Z X J z P C 9 J d G V t U G F 0 a D 4 8 L 0 l 0 Z W 1 M b 2 N h d G l v b j 4 8 U 3 R h Y m x l R W 5 0 c m l l c y A v P j w v S X R l b T 4 8 S X R l b T 4 8 S X R l b U x v Y 2 F 0 a W 9 u P j x J d G V t V H l w Z T 5 G b 3 J t d W x h P C 9 J d G V t V H l w Z T 4 8 S X R l b V B h d G g + U 2 V j d G l v b j E v R E l t X 0 R h d G V U Y W J s Z S 9 F e H R y Y W N 0 Z W Q l M j B G a X J z d C U y M E N o Y X J h Y 3 R l c n M x P C 9 J d G V t U G F 0 a D 4 8 L 0 l 0 Z W 1 M b 2 N h d G l v b j 4 8 U 3 R h Y m x l R W 5 0 c m l l c y A v P j w v S X R l b T 4 8 S X R l b T 4 8 S X R l b U x v Y 2 F 0 a W 9 u P j x J d G V t V H l w Z T 5 G b 3 J t d W x h P C 9 J d G V t V H l w Z T 4 8 S X R l b V B h d G g + U 2 V j d G l v b j E v R E l t X 0 R h d G V U Y W J s Z S 9 B Z G R l Z C U y M E N v b m R p d G l v b m F s J T I w Q 2 9 s d W 1 u P C 9 J d G V t U G F 0 a D 4 8 L 0 l 0 Z W 1 M b 2 N h d G l v b j 4 8 U 3 R h Y m x l R W 5 0 c m l l c y A v P j w v S X R l b T 4 8 S X R l b T 4 8 S X R l b U x v Y 2 F 0 a W 9 u P j x J d G V t V H l w Z T 5 G b 3 J t d W x h P C 9 J d G V t V H l w Z T 4 8 S X R l b V B h d G g + U 2 V j d G l v b j E v R E l t X 0 R h d G V U Y W J s Z S 9 D a G F u Z 2 V k J T I w V H l w Z T U 8 L 0 l 0 Z W 1 Q Y X R o P j w v S X R l b U x v Y 2 F 0 a W 9 u P j x T d G F i b G V F b n R y a W V z I C 8 + P C 9 J d G V t P j x J d G V t P j x J d G V t T G 9 j Y X R p b 2 4 + P E l 0 Z W 1 U e X B l P k Z v c m 1 1 b G E 8 L 0 l 0 Z W 1 U e X B l P j x J d G V t U G F 0 a D 5 T Z W N 0 a W 9 u M S 9 E S W 1 f R G F 0 Z V R h Y m x l L 1 J l b m F t Z W Q l M j B D b 2 x 1 b W 5 z M z w v S X R l b V B h d G g + P C 9 J d G V t T G 9 j Y X R p b 2 4 + P F N 0 Y W J s Z U V u d H J p Z X M g L z 4 8 L 0 l 0 Z W 0 + P E l 0 Z W 0 + P E l 0 Z W 1 M b 2 N h d G l v b j 4 8 S X R l b V R 5 c G U + R m 9 y b X V s Y T w v S X R l b V R 5 c G U + P E l 0 Z W 1 Q Y X R o P l N l Y 3 R p b 2 4 x L 0 N h b G N 1 b G F 0 a W 9 u c z w v S X R l b V B h d G g + P C 9 J d G V t T G 9 j Y X R p b 2 4 + P F N 0 Y W J s Z U V u d H J p Z X M + P E V u d H J 5 I F R 5 c G U 9 I k l z U H J p d m F 0 Z S I g V m F s d W U 9 I m w w I i A v P j x F b n R y e S B U e X B l P S J R d W V y e U l E I i B W Y W x 1 Z T 0 i c z Q x Z m Q w M z V k L T E 1 N z I t N G Z i N i 0 4 N W M x L T Y 2 O W E x Z D l h Z D k 4 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D A x I V B p d m 9 0 V G F i b G U 1 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Q t M D U t M D V U M D U 6 M D k 6 M j I u O T Q 5 M T E 3 M 1 o i I C 8 + P E V u d H J 5 I F R 5 c G U 9 I k Z p b G x D b 2 x 1 b W 5 U e X B l c y I g V m F s d W U 9 I n N B d z 0 9 I i A v P j x F b n R y e S B U e X B l P S J G a W x s Q 2 9 s d W 1 u T m F t Z X M i I F Z h b H V l P S J z W y Z x d W 9 0 O 0 N h b G N 1 b G F 0 a W 9 u 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Y 3 V s Y X R p b 2 5 z L 0 N o Y W 5 n Z W Q g V H l w Z S 5 7 Q 2 F s Y 3 V s Y X R p b 2 4 s M H 0 m c X V v d D t d L C Z x d W 9 0 O 0 N v b H V t b k N v d W 5 0 J n F 1 b 3 Q 7 O j E s J n F 1 b 3 Q 7 S 2 V 5 Q 2 9 s d W 1 u T m F t Z X M m c X V v d D s 6 W 1 0 s J n F 1 b 3 Q 7 Q 2 9 s d W 1 u S W R l b n R p d G l l c y Z x d W 9 0 O z p b J n F 1 b 3 Q 7 U 2 V j d G l v b j E v Q 2 F s Y 3 V s Y X R p b 2 5 z L 0 N o Y W 5 n Z W Q g V H l w Z S 5 7 Q 2 F s Y 3 V s Y X R p b 2 4 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S Z W 5 h b W V k J T I w Q 2 9 s d W 1 u c z w v S X R l b V B h d G g + P C 9 J d G V t T G 9 j Y X R p b 2 4 + P F N 0 Y W J s Z U V u d H J p Z X M g L z 4 8 L 0 l 0 Z W 0 + P E l 0 Z W 0 + P E l 0 Z W 1 M b 2 N h d G l v b j 4 8 S X R l b V R 5 c G U + R m 9 y b X V s Y T w v S X R l b V R 5 c G U + P E l 0 Z W 1 Q Y X R o P l N l Y 3 R p b 2 4 x L 0 N h b G N 1 b G F 0 a W 9 u c y 9 D a G F u Z 2 V k J T I w V H l w Z T w v S X R l b V B h d G g + P C 9 J d G V t T G 9 j Y X R p b 2 4 + P F N 0 Y W J s Z U V u d H J p Z X M g L z 4 8 L 0 l 0 Z W 0 + P C 9 J d G V t c z 4 8 L 0 x v Y 2 F s U G F j a 2 F n Z U 1 l d G F k Y X R h R m l s Z T 4 W A A A A U E s F B g A A A A A A A A A A A A A A A A A A A A A A A C Y B A A A B A A A A 0 I y d 3 w E V 0 R G M e g D A T 8 K X 6 w E A A A C z S d m T 6 H R d Q I F q T W B Y T F / 8 A A A A A A I A A A A A A B B m A A A A A Q A A I A A A A P e 0 b x 1 A D v H 4 Y N 5 P C U 0 H A p T t d / o 4 l T w N b C m F g V K W T j g K A A A A A A 6 A A A A A A g A A I A A A A I h H k Y x 8 R 7 g I P w I C P Q j d U W I s Q 6 G N 9 7 b V X U P h 3 0 3 D l Q L R U A A A A L p X T H F v 3 K 7 I q Q y g W R + C 0 R w Z C R T J l Z t H v a n 4 c 0 y D Z A / 7 q J s i I M T a r P O k k A 5 z q o P L g t 4 Z h x g j D 2 9 C z 9 s V g L U 1 X j M E a 6 i y E w i H 4 O c J o g O + 5 D L j Q A A A A J w P C D h 3 P U o F 6 1 A w Q Z y D B 3 X 5 C m e m E z g M / Y 4 M P B E 0 E p l c x W k U P P g r S R o J j v e m I 8 N s i Y c h c g z N e 1 3 l 0 a 5 Y Q W 6 g C s U = < / D a t a M a s h u p > 
</file>

<file path=customXml/item17.xml>��< ? x m l   v e r s i o n = " 1 . 0 "   e n c o d i n g = " U T F - 1 6 " ? > < G e m i n i   x m l n s = " h t t p : / / g e m i n i / p i v o t c u s t o m i z a t i o n / 0 c f a 1 e b 6 - e f 7 9 - 4 a 2 4 - b 0 4 2 - f a 8 b a c 5 5 0 6 c 3 " > < 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18.xml>��< ? x m l   v e r s i o n = " 1 . 0 "   e n c o d i n g = " U T F - 1 6 " ? > < G e m i n i   x m l n s = " h t t p : / / g e m i n i / p i v o t c u s t o m i z a t i o n / 7 7 d e a 4 6 0 - a f 4 d - 4 c b 5 - a e 0 6 - 0 6 6 4 e 2 2 b f 6 6 2 " > < 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 F a l s e < / V i s i b l e > < / i t e m > < i t e m > < M e a s u r e N a m e > A v g   R i d e r s   P e r   T r i p < / M e a s u r e N a m e > < D i s p l a y N a m e > A v g   R i d e r s   P e r   T r i p < / D i s p l a y N a m e > < V i s i b l e > F a l s e < / V i s i b l e > < / i t e m > < / C a l c u l a t e d F i e l d s > < S A H o s t H a s h > 0 < / S A H o s t H a s h > < G e m i n i F i e l d L i s t V i s i b l e > T r u e < / G e m i n i F i e l d L i s t V i s i b l e > < / S e t t i n g s > ] ] > < / C u s t o m C o n t e n t > < / G e m i n i > 
</file>

<file path=customXml/item19.xml>��< ? x m l   v e r s i o n = " 1 . 0 "   e n c o d i n g = " U T F - 1 6 " ? > < G e m i n i   x m l n s = " h t t p : / / g e m i n i / p i v o t c u s t o m i z a t i o n / 5 2 8 f 5 1 7 e - 2 3 c 1 - 4 2 5 6 - 8 3 1 3 - 0 8 f c 3 c f 2 0 b c f " > < 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xml>��< ? x m l   v e r s i o n = " 1 . 0 "   e n c o d i n g = " U T F - 1 6 " ? > < G e m i n i   x m l n s = " h t t p : / / g e m i n i / p i v o t c u s t o m i z a t i o n / T a b l e X M L _ D i m _ d e m o g r a p h i c s _ 1 8 6 c a 2 4 2 - 0 6 f c - 4 9 3 3 - a 4 d 1 - e 1 b 6 8 c d 1 0 d d 6 " > < C u s t o m C o n t e n t > < ! [ C D A T A [ < T a b l e W i d g e t G r i d S e r i a l i z a t i o n   x m l n s : x s d = " h t t p : / / w w w . w 3 . o r g / 2 0 0 1 / X M L S c h e m a "   x m l n s : x s i = " h t t p : / / w w w . w 3 . o r g / 2 0 0 1 / X M L S c h e m a - i n s t a n c e " > < C o l u m n S u g g e s t e d T y p e   / > < C o l u m n F o r m a t   / > < C o l u m n A c c u r a c y   / > < C o l u m n C u r r e n c y S y m b o l   / > < C o l u m n P o s i t i v e P a t t e r n   / > < C o l u m n N e g a t i v e P a t t e r n   / > < C o l u m n W i d t h s > < i t e m > < k e y > < s t r i n g > R i d e r I D < / s t r i n g > < / k e y > < v a l u e > < i n t > 1 0 1 < / i n t > < / v a l u e > < / i t e m > < i t e m > < k e y > < s t r i n g > A g e < / s t r i n g > < / k e y > < v a l u e > < i n t > 7 2 < / i n t > < / v a l u e > < / i t e m > < i t e m > < k e y > < s t r i n g > G e n d e r < / s t r i n g > < / k e y > < v a l u e > < i n t > 1 0 0 < / i n t > < / v a l u e > < / i t e m > < i t e m > < k e y > < s t r i n g > O c c u p a t i o n < / s t r i n g > < / k e y > < v a l u e > < i n t > 1 3 2 < / i n t > < / v a l u e > < / i t e m > < i t e m > < k e y > < s t r i n g > A g e - G r o u p < / s t r i n g > < / k e y > < v a l u e > < i n t > 1 2 7 < / i n t > < / v a l u e > < / i t e m > < / C o l u m n W i d t h s > < C o l u m n D i s p l a y I n d e x > < i t e m > < k e y > < s t r i n g > R i d e r I D < / s t r i n g > < / k e y > < v a l u e > < i n t > 0 < / i n t > < / v a l u e > < / i t e m > < i t e m > < k e y > < s t r i n g > A g e < / s t r i n g > < / k e y > < v a l u e > < i n t > 1 < / i n t > < / v a l u e > < / i t e m > < i t e m > < k e y > < s t r i n g > G e n d e r < / s t r i n g > < / k e y > < v a l u e > < i n t > 2 < / i n t > < / v a l u e > < / i t e m > < i t e m > < k e y > < s t r i n g > O c c u p a t i o n < / s t r i n g > < / k e y > < v a l u e > < i n t > 3 < / i n t > < / v a l u e > < / i t e m > < i t e m > < k e y > < s t r i n g > A g e - G r o u p < / 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4 e a 7 e 9 c 9 - 4 2 a 2 - 4 2 c 4 - 9 1 7 a - 1 d d 7 c d b 5 f 1 6 c " > < 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1.xml>��< ? x m l   v e r s i o n = " 1 . 0 "   e n c o d i n g = " U T F - 1 6 " ? > < G e m i n i   x m l n s = " h t t p : / / g e m i n i / p i v o t c u s t o m i z a t i o n / 6 8 f 4 1 c 2 6 - 7 a 7 9 - 4 6 7 3 - a 1 3 5 - a 6 6 3 9 f 8 a 1 0 5 f " > < 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2.xml>��< ? x m l   v e r s i o n = " 1 . 0 "   e n c o d i n g = " U T F - 1 6 " ? > < G e m i n i   x m l n s = " h t t p : / / g e m i n i / p i v o t c u s t o m i z a t i o n / c b e 8 2 4 a f - 2 d 3 b - 4 5 1 1 - 9 7 4 d - d e 4 6 4 d 5 3 7 a 8 2 " > < 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3.xml>��< ? x m l   v e r s i o n = " 1 . 0 "   e n c o d i n g = " U T F - 1 6 " ? > < G e m i n i   x m l n s = " h t t p : / / g e m i n i / p i v o t c u s t o m i z a t i o n / c 8 0 7 e 7 f a - 4 9 b d - 4 9 8 3 - 9 d 2 5 - c 7 9 e 6 4 e 3 3 a 0 2 " > < 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4.xml>��< ? x m l   v e r s i o n = " 1 . 0 "   e n c o d i n g = " U T F - 1 6 " ? > < G e m i n i   x m l n s = " h t t p : / / g e m i n i / p i v o t c u s t o m i z a t i o n / 4 1 c 5 4 5 9 a - a 4 b b - 4 4 b c - 8 9 b e - 6 b 7 b 5 1 0 0 4 b f 1 " > < 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5.xml>��< ? x m l   v e r s i o n = " 1 . 0 "   e n c o d i n g = " U T F - 1 6 " ? > < G e m i n i   x m l n s = " h t t p : / / g e m i n i / p i v o t c u s t o m i z a t i o n / 0 a 2 7 2 4 6 1 - 9 2 d e - 4 b 6 4 - b b 0 4 - b 0 8 6 c 1 b b c 6 b 2 " > < 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C a l c u l a t e d F i e l d s > < S A H o s t H a s h > 0 < / S A H o s t H a s h > < G e m i n i F i e l d L i s t V i s i b l e > T r u e < / G e m i n i F i e l d L i s t V i s i b l e > < / S e t t i n g s > ] ] > < / C u s t o m C o n t e n t > < / G e m i n i > 
</file>

<file path=customXml/item26.xml>��< ? x m l   v e r s i o n = " 1 . 0 "   e n c o d i n g = " U T F - 1 6 " ? > < G e m i n i   x m l n s = " h t t p : / / g e m i n i / p i v o t c u s t o m i z a t i o n / 7 b 2 1 b c 4 1 - 1 2 e f - 4 d a 7 - a 0 d 9 - 1 5 b a a c 0 6 c e 9 c " > < 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7.xml>��< ? x m l   v e r s i o n = " 1 . 0 "   e n c o d i n g = " U T F - 1 6 " ? > < G e m i n i   x m l n s = " h t t p : / / g e m i n i / p i v o t c u s t o m i z a t i o n / a 3 3 3 4 7 2 4 - 1 4 8 0 - 4 b 8 8 - 9 b 3 1 - c c 5 1 2 a e f a 7 8 a " > < 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8.xml>��< ? x m l   v e r s i o n = " 1 . 0 "   e n c o d i n g = " U T F - 1 6 " ? > < G e m i n i   x m l n s = " h t t p : / / g e m i n i / p i v o t c u s t o m i z a t i o n / 6 5 9 c 2 5 f 3 - 5 2 1 e - 4 8 e a - 9 7 6 0 - 1 7 8 3 9 f 4 4 6 9 5 1 " > < 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29.xml>��< ? x m l   v e r s i o n = " 1 . 0 "   e n c o d i n g = " U T F - 1 6 " ? > < G e m i n i   x m l n s = " h t t p : / / g e m i n i / p i v o t c u s t o m i z a t i o n / b 0 9 c f 1 f 8 - b 5 a 7 - 4 3 3 b - b c 3 8 - 6 6 c b f 4 3 f a 9 b 5 " > < 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3.xml>��< ? x m l   v e r s i o n = " 1 . 0 "   e n c o d i n g = " U T F - 1 6 " ? > < G e m i n i   x m l n s = " h t t p : / / g e m i n i / p i v o t c u s t o m i z a t i o n / T a b l e X M L _ D I m _ D a t e T a b l e _ 9 e b 8 7 2 9 a - e d 4 c - 4 a 4 8 - 9 a 0 9 - 5 e 8 9 9 e c 9 8 e e 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 N a m e < / s t r i n g > < / k e y > < v a l u e > < i n t > 1 4 4 < / i n t > < / v a l u e > < / i t e m > < i t e m > < k e y > < s t r i n g > M o n t h < / s t r i n g > < / k e y > < v a l u e > < i n t > 9 5 < / i n t > < / v a l u e > < / i t e m > < i t e m > < k e y > < s t r i n g > D a y   N a m e < / s t r i n g > < / k e y > < v a l u e > < i n t > 1 2 2 < / i n t > < / v a l u e > < / i t e m > < i t e m > < k e y > < s t r i n g > W e e k   N u m b e r < / s t r i n g > < / k e y > < v a l u e > < i n t > 1 5 3 < / i n t > < / v a l u e > < / i t e m > < i t e m > < k e y > < s t r i n g > W e e k T y p e < / s t r i n g > < / k e y > < v a l u e > < i n t > 1 2 2 < / i n t > < / v a l u e > < / i t e m > < / C o l u m n W i d t h s > < C o l u m n D i s p l a y I n d e x > < i t e m > < k e y > < s t r i n g > D a t e < / s t r i n g > < / k e y > < v a l u e > < i n t > 0 < / i n t > < / v a l u e > < / i t e m > < i t e m > < k e y > < s t r i n g > Y e a r < / s t r i n g > < / k e y > < v a l u e > < i n t > 1 < / i n t > < / v a l u e > < / i t e m > < i t e m > < k e y > < s t r i n g > M o n t h   N a m e < / s t r i n g > < / k e y > < v a l u e > < i n t > 2 < / i n t > < / v a l u e > < / i t e m > < i t e m > < k e y > < s t r i n g > M o n t h < / s t r i n g > < / k e y > < v a l u e > < i n t > 3 < / i n t > < / v a l u e > < / i t e m > < i t e m > < k e y > < s t r i n g > D a y   N a m e < / s t r i n g > < / k e y > < v a l u e > < i n t > 4 < / i n t > < / v a l u e > < / i t e m > < i t e m > < k e y > < s t r i n g > W e e k   N u m b e r < / s t r i n g > < / k e y > < v a l u e > < i n t > 5 < / i n t > < / v a l u e > < / i t e m > < i t e m > < k e y > < s t r i n g > W e e k T y p e < / 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5 8 9 b 9 0 6 d - b 4 a 9 - 4 2 f 8 - 9 7 a 8 - 0 c 1 5 0 9 8 e d 1 5 a " > < 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31.xml>��< ? x m l   v e r s i o n = " 1 . 0 "   e n c o d i n g = " U T F - 1 6 " ? > < G e m i n i   x m l n s = " h t t p : / / g e m i n i / p i v o t c u s t o m i z a t i o n / 6 5 c d 8 4 0 e - 8 c 8 6 - 4 6 8 0 - a 8 a f - f 2 6 9 6 8 7 d c 9 0 1 " > < C u s t o m C o n t e n t > < ! [ C D A T A [ < ? x m l   v e r s i o n = " 1 . 0 "   e n c o d i n g = " u t f - 1 6 " ? > < S e t t i n g s > < C a l c u l a t e d F i e l d s > < i t e m > < M e a s u r e N a m e > T o t a l   T r a n s a c t i o n < / M e a s u r e N a m e > < D i s p l a y N a m e > T o t a l   T r a n s a c t i o n < / D i s p l a y N a m e > < V i s i b l e > T r u e < / V i s i b l e > < / i t e m > < i t e m > < M e a s u r e N a m e > A v e r a g e   A g e < / M e a s u r e N a m e > < D i s p l a y N a m e > A v e r a g e   A g e < / D i s p l a y N a m e > < V i s i b l e > T r u e < / V i s i b l e > < / i t e m > < i t e m > < M e a s u r e N a m e > T o t a l   R i d e r s   ( P a s s e n g e r s ) < / M e a s u r e N a m e > < D i s p l a y N a m e > T o t a l   R i d e r s   ( P a s s e n g e r s ) < / D i s p l a y N a m e > < V i s i b l e > T r u e < / V i s i b l e > < / i t e m > < i t e m > < M e a s u r e N a m e > A v g   R i d e r s   P e r   T r i p < / M e a s u r e N a m e > < D i s p l a y N a m e > A v g   R i d e r s   P e r   T r i p < / D i s p l a y N a m e > < V i s i b l e > T r u e < / V i s i b l e > < / i t e m > < i t e m > < M e a s u r e N a m e > T o t a l   B u s e s < / M e a s u r e N a m e > < D i s p l a y N a m e > T o t a l   B u s e s < / 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5 . 1 3 0 . 1 6 0 5 . 1 5 6 7 ] ] > < / 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 2 0 2 4 - 0 5 - 0 9 T 0 8 : 5 4 : 1 3 . 0 6 3 6 8 0 7 + 0 5 : 3 0 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i m _ b u s e s _ 8 5 d 0 c 4 d 8 - d b 3 c - 4 5 1 c - b 9 1 b - 4 e d b b 4 a a 0 c 9 6 , D i m _ d e m o g r a p h i c s _ 1 8 6 c a 2 4 2 - 0 6 f c - 4 9 3 3 - a 4 d 1 - e 1 b 6 8 c d 1 0 d d 6 , D i m _ r o u t e s _ 0 7 f 9 6 c 6 6 - b b 9 c - 4 c e 3 - b e 2 7 - 2 6 e 6 3 d 8 2 3 d a d , F a c t t a b l e _ r i d e r s h i p _ 3 b 3 c a b 0 7 - 1 9 6 3 - 4 4 e e - 9 3 6 e - 6 1 b 8 f 4 c c 8 c b 8 , D I m _ D a t e T a b l e _ 9 e b 8 7 2 9 a - e d 4 c - 4 a 4 8 - 9 a 0 9 - 5 e 8 9 9 e c 9 8 e e c , C a l c u l a t i o n s _ a b 8 7 0 3 4 a - 5 2 d 8 - 4 c 4 2 - a d 3 0 - 0 b 8 3 4 0 7 a e a 9 c ] ] > < / 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D7205EC-F804-4BE5-A5DA-84973B835BA3}">
  <ds:schemaRefs/>
</ds:datastoreItem>
</file>

<file path=customXml/itemProps10.xml><?xml version="1.0" encoding="utf-8"?>
<ds:datastoreItem xmlns:ds="http://schemas.openxmlformats.org/officeDocument/2006/customXml" ds:itemID="{08A37F62-9490-47A7-BFDD-89E5BBCD3933}">
  <ds:schemaRefs/>
</ds:datastoreItem>
</file>

<file path=customXml/itemProps11.xml><?xml version="1.0" encoding="utf-8"?>
<ds:datastoreItem xmlns:ds="http://schemas.openxmlformats.org/officeDocument/2006/customXml" ds:itemID="{0D2B5F2C-D844-481A-A01C-6DE949008FB2}">
  <ds:schemaRefs/>
</ds:datastoreItem>
</file>

<file path=customXml/itemProps12.xml><?xml version="1.0" encoding="utf-8"?>
<ds:datastoreItem xmlns:ds="http://schemas.openxmlformats.org/officeDocument/2006/customXml" ds:itemID="{EF09BEF7-2CC5-4141-BCFC-A221D0923A74}">
  <ds:schemaRefs/>
</ds:datastoreItem>
</file>

<file path=customXml/itemProps13.xml><?xml version="1.0" encoding="utf-8"?>
<ds:datastoreItem xmlns:ds="http://schemas.openxmlformats.org/officeDocument/2006/customXml" ds:itemID="{C0BFC665-ED2F-4B2A-8238-206D306EEEB9}">
  <ds:schemaRefs/>
</ds:datastoreItem>
</file>

<file path=customXml/itemProps14.xml><?xml version="1.0" encoding="utf-8"?>
<ds:datastoreItem xmlns:ds="http://schemas.openxmlformats.org/officeDocument/2006/customXml" ds:itemID="{E48ADAE8-8564-415A-A75E-E7E3324F911F}">
  <ds:schemaRefs/>
</ds:datastoreItem>
</file>

<file path=customXml/itemProps15.xml><?xml version="1.0" encoding="utf-8"?>
<ds:datastoreItem xmlns:ds="http://schemas.openxmlformats.org/officeDocument/2006/customXml" ds:itemID="{67686853-D404-40F0-878D-77957615DA18}">
  <ds:schemaRefs/>
</ds:datastoreItem>
</file>

<file path=customXml/itemProps16.xml><?xml version="1.0" encoding="utf-8"?>
<ds:datastoreItem xmlns:ds="http://schemas.openxmlformats.org/officeDocument/2006/customXml" ds:itemID="{8C7DE876-E51B-4B88-A6BD-C86CA1CCDE14}">
  <ds:schemaRefs>
    <ds:schemaRef ds:uri="http://schemas.microsoft.com/DataMashup"/>
  </ds:schemaRefs>
</ds:datastoreItem>
</file>

<file path=customXml/itemProps17.xml><?xml version="1.0" encoding="utf-8"?>
<ds:datastoreItem xmlns:ds="http://schemas.openxmlformats.org/officeDocument/2006/customXml" ds:itemID="{B6E34DE5-5C16-408C-9C06-AF1461CEC010}">
  <ds:schemaRefs/>
</ds:datastoreItem>
</file>

<file path=customXml/itemProps18.xml><?xml version="1.0" encoding="utf-8"?>
<ds:datastoreItem xmlns:ds="http://schemas.openxmlformats.org/officeDocument/2006/customXml" ds:itemID="{1E1821ED-2AFB-4478-9464-D25FCE5800A4}">
  <ds:schemaRefs/>
</ds:datastoreItem>
</file>

<file path=customXml/itemProps19.xml><?xml version="1.0" encoding="utf-8"?>
<ds:datastoreItem xmlns:ds="http://schemas.openxmlformats.org/officeDocument/2006/customXml" ds:itemID="{52287F74-6729-466F-B251-DD7C158176B9}">
  <ds:schemaRefs/>
</ds:datastoreItem>
</file>

<file path=customXml/itemProps2.xml><?xml version="1.0" encoding="utf-8"?>
<ds:datastoreItem xmlns:ds="http://schemas.openxmlformats.org/officeDocument/2006/customXml" ds:itemID="{01DAF321-6EB8-45AC-B687-B61A6664D1A7}">
  <ds:schemaRefs/>
</ds:datastoreItem>
</file>

<file path=customXml/itemProps20.xml><?xml version="1.0" encoding="utf-8"?>
<ds:datastoreItem xmlns:ds="http://schemas.openxmlformats.org/officeDocument/2006/customXml" ds:itemID="{AB396F5F-3D43-4600-B022-28A959372A99}">
  <ds:schemaRefs/>
</ds:datastoreItem>
</file>

<file path=customXml/itemProps21.xml><?xml version="1.0" encoding="utf-8"?>
<ds:datastoreItem xmlns:ds="http://schemas.openxmlformats.org/officeDocument/2006/customXml" ds:itemID="{0E07B809-D20D-4E09-8614-87FF79E457D9}">
  <ds:schemaRefs/>
</ds:datastoreItem>
</file>

<file path=customXml/itemProps22.xml><?xml version="1.0" encoding="utf-8"?>
<ds:datastoreItem xmlns:ds="http://schemas.openxmlformats.org/officeDocument/2006/customXml" ds:itemID="{828CB607-DED4-47E2-A1D6-9E988DE7DE26}">
  <ds:schemaRefs/>
</ds:datastoreItem>
</file>

<file path=customXml/itemProps23.xml><?xml version="1.0" encoding="utf-8"?>
<ds:datastoreItem xmlns:ds="http://schemas.openxmlformats.org/officeDocument/2006/customXml" ds:itemID="{C49F1523-0B1A-48EA-A465-04ECCDA80DC2}">
  <ds:schemaRefs/>
</ds:datastoreItem>
</file>

<file path=customXml/itemProps24.xml><?xml version="1.0" encoding="utf-8"?>
<ds:datastoreItem xmlns:ds="http://schemas.openxmlformats.org/officeDocument/2006/customXml" ds:itemID="{27B6ADED-AA43-4BDC-B484-C4D62141F2C5}">
  <ds:schemaRefs/>
</ds:datastoreItem>
</file>

<file path=customXml/itemProps25.xml><?xml version="1.0" encoding="utf-8"?>
<ds:datastoreItem xmlns:ds="http://schemas.openxmlformats.org/officeDocument/2006/customXml" ds:itemID="{D67B40B7-A368-47E8-9F1B-35C274B81023}">
  <ds:schemaRefs/>
</ds:datastoreItem>
</file>

<file path=customXml/itemProps26.xml><?xml version="1.0" encoding="utf-8"?>
<ds:datastoreItem xmlns:ds="http://schemas.openxmlformats.org/officeDocument/2006/customXml" ds:itemID="{08D1CA74-6B0E-4A88-9AC6-3157F31D76CE}">
  <ds:schemaRefs/>
</ds:datastoreItem>
</file>

<file path=customXml/itemProps27.xml><?xml version="1.0" encoding="utf-8"?>
<ds:datastoreItem xmlns:ds="http://schemas.openxmlformats.org/officeDocument/2006/customXml" ds:itemID="{5685463E-5B9A-4447-B2E7-AFA78728D8E9}">
  <ds:schemaRefs/>
</ds:datastoreItem>
</file>

<file path=customXml/itemProps28.xml><?xml version="1.0" encoding="utf-8"?>
<ds:datastoreItem xmlns:ds="http://schemas.openxmlformats.org/officeDocument/2006/customXml" ds:itemID="{2D6B3647-41AA-4DBD-AE0A-9123877B070D}">
  <ds:schemaRefs/>
</ds:datastoreItem>
</file>

<file path=customXml/itemProps29.xml><?xml version="1.0" encoding="utf-8"?>
<ds:datastoreItem xmlns:ds="http://schemas.openxmlformats.org/officeDocument/2006/customXml" ds:itemID="{31685D92-5ACE-4258-A5E9-BD18FE93A735}">
  <ds:schemaRefs/>
</ds:datastoreItem>
</file>

<file path=customXml/itemProps3.xml><?xml version="1.0" encoding="utf-8"?>
<ds:datastoreItem xmlns:ds="http://schemas.openxmlformats.org/officeDocument/2006/customXml" ds:itemID="{EBF43902-09E7-4A11-9630-077A94147BBD}">
  <ds:schemaRefs/>
</ds:datastoreItem>
</file>

<file path=customXml/itemProps30.xml><?xml version="1.0" encoding="utf-8"?>
<ds:datastoreItem xmlns:ds="http://schemas.openxmlformats.org/officeDocument/2006/customXml" ds:itemID="{470EFAE0-992E-4C5B-AA88-4FF1A00D72F2}">
  <ds:schemaRefs/>
</ds:datastoreItem>
</file>

<file path=customXml/itemProps31.xml><?xml version="1.0" encoding="utf-8"?>
<ds:datastoreItem xmlns:ds="http://schemas.openxmlformats.org/officeDocument/2006/customXml" ds:itemID="{E160212A-883E-419A-8831-CE39DDFCF402}">
  <ds:schemaRefs/>
</ds:datastoreItem>
</file>

<file path=customXml/itemProps32.xml><?xml version="1.0" encoding="utf-8"?>
<ds:datastoreItem xmlns:ds="http://schemas.openxmlformats.org/officeDocument/2006/customXml" ds:itemID="{C8E5CF74-19F7-47C2-B98B-74DA4E6E125C}">
  <ds:schemaRefs/>
</ds:datastoreItem>
</file>

<file path=customXml/itemProps33.xml><?xml version="1.0" encoding="utf-8"?>
<ds:datastoreItem xmlns:ds="http://schemas.openxmlformats.org/officeDocument/2006/customXml" ds:itemID="{2C1381E7-3C23-45C6-BC8C-80A9CCB6CFFC}">
  <ds:schemaRefs/>
</ds:datastoreItem>
</file>

<file path=customXml/itemProps34.xml><?xml version="1.0" encoding="utf-8"?>
<ds:datastoreItem xmlns:ds="http://schemas.openxmlformats.org/officeDocument/2006/customXml" ds:itemID="{8D89CF84-AE56-4322-A0B5-7BAD5E2463D3}">
  <ds:schemaRefs/>
</ds:datastoreItem>
</file>

<file path=customXml/itemProps35.xml><?xml version="1.0" encoding="utf-8"?>
<ds:datastoreItem xmlns:ds="http://schemas.openxmlformats.org/officeDocument/2006/customXml" ds:itemID="{177FCD02-1924-434B-950F-5D8D6B8FE436}">
  <ds:schemaRefs/>
</ds:datastoreItem>
</file>

<file path=customXml/itemProps36.xml><?xml version="1.0" encoding="utf-8"?>
<ds:datastoreItem xmlns:ds="http://schemas.openxmlformats.org/officeDocument/2006/customXml" ds:itemID="{5BECAE01-0638-452F-8DF0-B0774D2F1F9B}">
  <ds:schemaRefs/>
</ds:datastoreItem>
</file>

<file path=customXml/itemProps4.xml><?xml version="1.0" encoding="utf-8"?>
<ds:datastoreItem xmlns:ds="http://schemas.openxmlformats.org/officeDocument/2006/customXml" ds:itemID="{D6CF2188-7325-4F7C-B80D-726002DA54B7}">
  <ds:schemaRefs/>
</ds:datastoreItem>
</file>

<file path=customXml/itemProps5.xml><?xml version="1.0" encoding="utf-8"?>
<ds:datastoreItem xmlns:ds="http://schemas.openxmlformats.org/officeDocument/2006/customXml" ds:itemID="{370EC037-82CC-4F19-96A7-6BD6789C6B36}">
  <ds:schemaRefs/>
</ds:datastoreItem>
</file>

<file path=customXml/itemProps6.xml><?xml version="1.0" encoding="utf-8"?>
<ds:datastoreItem xmlns:ds="http://schemas.openxmlformats.org/officeDocument/2006/customXml" ds:itemID="{6453DBD4-9175-4F03-89A8-742AF5114EC0}">
  <ds:schemaRefs/>
</ds:datastoreItem>
</file>

<file path=customXml/itemProps7.xml><?xml version="1.0" encoding="utf-8"?>
<ds:datastoreItem xmlns:ds="http://schemas.openxmlformats.org/officeDocument/2006/customXml" ds:itemID="{317F7B8D-EC55-473C-8E21-91D0BB350681}">
  <ds:schemaRefs/>
</ds:datastoreItem>
</file>

<file path=customXml/itemProps8.xml><?xml version="1.0" encoding="utf-8"?>
<ds:datastoreItem xmlns:ds="http://schemas.openxmlformats.org/officeDocument/2006/customXml" ds:itemID="{E2CA8558-032C-480F-86AC-93A15E13B3EB}">
  <ds:schemaRefs/>
</ds:datastoreItem>
</file>

<file path=customXml/itemProps9.xml><?xml version="1.0" encoding="utf-8"?>
<ds:datastoreItem xmlns:ds="http://schemas.openxmlformats.org/officeDocument/2006/customXml" ds:itemID="{9E5556BD-79BD-4F82-A013-2016CA726A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01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Afreenzehra Sayed</dc:creator>
  <cp:lastModifiedBy>Afreenzehra Sayed</cp:lastModifiedBy>
  <dcterms:created xsi:type="dcterms:W3CDTF">2024-05-02T14:26:56Z</dcterms:created>
  <dcterms:modified xsi:type="dcterms:W3CDTF">2024-05-09T03:24:23Z</dcterms:modified>
</cp:coreProperties>
</file>