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1"/>
  </bookViews>
  <sheets>
    <sheet name="PayOuts" sheetId="1" r:id="rId2"/>
    <sheet name="Report Templates" sheetId="2" r:id="rId3"/>
  </sheets>
  <calcPr calcId="0"/>
</workbook>
</file>

<file path=xl/sharedStrings.xml><?xml version="1.0" encoding="utf-8"?>
<sst xmlns="http://schemas.openxmlformats.org/spreadsheetml/2006/main" count="148" uniqueCount="79">
  <si>
    <t>BILL PAYEMENTS (TVs, NWSC, UMEME-POSTPAID, URA, KCCA, MWE  E.T.C)</t>
  </si>
  <si>
    <t>Yoya Pay 30%</t>
  </si>
  <si>
    <t>Agent 70%</t>
  </si>
  <si>
    <t>Excise Duty 15%</t>
  </si>
  <si>
    <t>Tier</t>
  </si>
  <si>
    <t>Transaction Fee</t>
  </si>
  <si>
    <t xml:space="preserve">Excise (15%) </t>
  </si>
  <si>
    <t>Third Party (10%)</t>
  </si>
  <si>
    <t>Net Fee (85%)</t>
  </si>
  <si>
    <t>Agent Commission (75% of Net)</t>
  </si>
  <si>
    <t>Yoya Pay Com (25% of Net)</t>
  </si>
  <si>
    <t>500-2,500</t>
  </si>
  <si>
    <t>5,001-15,000</t>
  </si>
  <si>
    <t>S</t>
  </si>
  <si>
    <t>15,001 - 30,000</t>
  </si>
  <si>
    <t>30,001 - 45,000</t>
  </si>
  <si>
    <t>45,001 - 60,000</t>
  </si>
  <si>
    <t>60,001 - 125,000</t>
  </si>
  <si>
    <t>125,001 - 250,000</t>
  </si>
  <si>
    <t>250,001 - 500,000</t>
  </si>
  <si>
    <t>500,001 - 1,000,000</t>
  </si>
  <si>
    <t>1,000,001 - 2,000,000</t>
  </si>
  <si>
    <t>2,000,001 - 3,000,000</t>
  </si>
  <si>
    <t>3,000,001 - 4,000,000</t>
  </si>
  <si>
    <t>4,000,001 - 5,000,000</t>
  </si>
  <si>
    <t xml:space="preserve">UMEME YAKA </t>
  </si>
  <si>
    <t>Sample Transaction Amounts</t>
  </si>
  <si>
    <t>Commission (%)</t>
  </si>
  <si>
    <t>Excise Duty</t>
  </si>
  <si>
    <t>Net Commission</t>
  </si>
  <si>
    <t>AIRTIME AND DATA / INTERNET</t>
  </si>
  <si>
    <t>MOBILE MONEY DEPOSITS</t>
  </si>
  <si>
    <t>Min – Max</t>
  </si>
  <si>
    <t>Commission</t>
  </si>
  <si>
    <t>Third Party  (10% )</t>
  </si>
  <si>
    <t>500 – 2,500</t>
  </si>
  <si>
    <t>5% of amount</t>
  </si>
  <si>
    <t>2,501 – 5,000</t>
  </si>
  <si>
    <t>5,001 – 15,000</t>
  </si>
  <si>
    <t>15,001 – 30,000</t>
  </si>
  <si>
    <t>30,001 – 45,000</t>
  </si>
  <si>
    <t>45,001 – 60,000</t>
  </si>
  <si>
    <t>60,001 – 125,000</t>
  </si>
  <si>
    <t>125,001 – 250,000</t>
  </si>
  <si>
    <t>250,001 – 500,000</t>
  </si>
  <si>
    <t>500,001 – 1,000,000</t>
  </si>
  <si>
    <t>1,000,001 – 2,000,000</t>
  </si>
  <si>
    <t>2,000,001 – 4,000,000</t>
  </si>
  <si>
    <t>4,000,001 – 7,000,000</t>
  </si>
  <si>
    <t>MOBILE MONEY WITHDRAWS</t>
  </si>
  <si>
    <t>SALES TRACKING REPORT</t>
  </si>
  <si>
    <t>From Date</t>
  </si>
  <si>
    <t>……………………………..</t>
  </si>
  <si>
    <t>To Date</t>
  </si>
  <si>
    <t>…………………………</t>
  </si>
  <si>
    <t>Choosen Product</t>
  </si>
  <si>
    <t>Merchant ID</t>
  </si>
  <si>
    <t>Merchant Name</t>
  </si>
  <si>
    <t>Number of Transactions</t>
  </si>
  <si>
    <t>Status</t>
  </si>
  <si>
    <t>TRANSACTION  REPORT PER MERCHANT</t>
  </si>
  <si>
    <t>Choosen Merchant</t>
  </si>
  <si>
    <t>Transaction ID</t>
  </si>
  <si>
    <t>Product</t>
  </si>
  <si>
    <t>Trans Status</t>
  </si>
  <si>
    <t>Trans Amount</t>
  </si>
  <si>
    <t>Balance</t>
  </si>
  <si>
    <t>MERCHANT REGISTRATION REPORT</t>
  </si>
  <si>
    <t>Document Status (A/NA)</t>
  </si>
  <si>
    <t>Merchant Status (</t>
  </si>
  <si>
    <t>Approved OR Not Approved</t>
  </si>
  <si>
    <t>Active or Not Active</t>
  </si>
  <si>
    <t>COMMISSION REPORT</t>
  </si>
  <si>
    <t>Value</t>
  </si>
  <si>
    <t xml:space="preserve">Commission </t>
  </si>
  <si>
    <t>PREFUND REPORT</t>
  </si>
  <si>
    <t>Available Balance</t>
  </si>
  <si>
    <t>Daily Consumption</t>
  </si>
  <si>
    <t>TRANSACTION  REPORT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</si>
</sst>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2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libri Light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b/>
      <color theme="1"/>
      <sz val="11"/>
      <name val="Cambria"/>
    </font>
    <font>
      <color theme="1"/>
      <sz val="11"/>
      <name val="Cambria"/>
    </font>
    <font>
      <b/>
      <color theme="1"/>
      <sz val="10"/>
      <name val="Cambria"/>
    </font>
    <font>
      <color theme="1"/>
      <sz val="1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25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47">
    <xf numFmtId="0" fontId="0" fillId="0" borderId="0" applyFont="1"/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155">
    <xf numFmtId="0" fontId="0" fillId="0" borderId="0" xfId="0" applyFont="1"/>
    <xf numFmtId="0" fontId="0" fillId="0" borderId="0" xfId="0" applyFont="1"/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  <xf numFmtId="0" fontId="18" fillId="0" borderId="0" xfId="0" applyFont="1">
      <alignment vertical="center"/>
    </xf>
    <xf numFmtId="0" fontId="18" fillId="0" borderId="0" xfId="0" applyFont="1">
      <alignment horizontal="center" vertical="center" wrapText="1"/>
    </xf>
    <xf numFmtId="0" fontId="0" fillId="0" borderId="10" xfId="0" applyFont="1" applyBorder="1"/>
    <xf numFmtId="0" fontId="0" fillId="0" borderId="11" xfId="0" applyFont="1" applyBorder="1"/>
    <xf numFmtId="0" fontId="18" fillId="0" borderId="12" xfId="0" applyFont="1" applyBorder="1">
      <alignment horizontal="center" vertical="center"/>
    </xf>
    <xf numFmtId="0" fontId="18" fillId="0" borderId="12" xfId="0" applyFont="1" applyBorder="1">
      <alignment horizontal="center" vertical="center" wrapText="1"/>
    </xf>
    <xf numFmtId="0" fontId="19" fillId="0" borderId="13" xfId="0" applyFont="1" applyBorder="1"/>
    <xf numFmtId="1" fontId="19" fillId="0" borderId="13" xfId="0" applyNumberFormat="1" applyFont="1" applyBorder="1">
      <alignment horizontal="center" vertical="center"/>
    </xf>
    <xf numFmtId="0" fontId="19" fillId="0" borderId="13" xfId="0" applyFont="1" applyBorder="1">
      <alignment horizontal="center" vertical="center"/>
    </xf>
    <xf numFmtId="0" fontId="19" fillId="0" borderId="14" xfId="0" applyFont="1" applyBorder="1"/>
    <xf numFmtId="1" fontId="19" fillId="0" borderId="14" xfId="0" applyNumberFormat="1" applyFont="1" applyBorder="1">
      <alignment horizontal="center" vertical="center"/>
    </xf>
    <xf numFmtId="0" fontId="19" fillId="0" borderId="14" xfId="0" applyFont="1" applyBorder="1">
      <alignment horizontal="center" vertical="center"/>
    </xf>
    <xf numFmtId="0" fontId="19" fillId="0" borderId="15" xfId="0" applyFont="1" applyBorder="1"/>
    <xf numFmtId="1" fontId="19" fillId="0" borderId="15" xfId="0" applyNumberFormat="1" applyFont="1" applyBorder="1">
      <alignment horizontal="center" vertical="center"/>
    </xf>
    <xf numFmtId="0" fontId="19" fillId="0" borderId="15" xfId="0" applyFont="1" applyBorder="1">
      <alignment horizontal="center" vertical="center"/>
    </xf>
    <xf numFmtId="0" fontId="19" fillId="9" borderId="16" xfId="0" applyFont="1" applyFill="1" applyBorder="1">
      <alignment horizontal="center" vertical="center"/>
    </xf>
    <xf numFmtId="0" fontId="19" fillId="9" borderId="17" xfId="0" applyFont="1" applyFill="1" applyBorder="1">
      <alignment horizontal="center" vertical="center"/>
    </xf>
    <xf numFmtId="0" fontId="19" fillId="9" borderId="18" xfId="0" applyFont="1" applyFill="1" applyBorder="1"/>
    <xf numFmtId="0" fontId="0" fillId="9" borderId="18" xfId="0" applyFont="1" applyFill="1" applyBorder="1"/>
    <xf numFmtId="0" fontId="0" fillId="9" borderId="16" xfId="0" applyFont="1" applyFill="1" applyBorder="1">
      <alignment horizontal="center" vertical="center"/>
    </xf>
    <xf numFmtId="0" fontId="0" fillId="9" borderId="16" xfId="0" applyFont="1" applyFill="1" applyBorder="1">
      <alignment horizontal="center"/>
    </xf>
    <xf numFmtId="0" fontId="0" fillId="9" borderId="17" xfId="0" applyFont="1" applyFill="1" applyBorder="1">
      <alignment horizontal="center" vertical="center"/>
    </xf>
    <xf numFmtId="0" fontId="0" fillId="9" borderId="19" xfId="0" applyFont="1" applyFill="1" applyBorder="1"/>
    <xf numFmtId="0" fontId="0" fillId="9" borderId="20" xfId="0" applyFont="1" applyFill="1" applyBorder="1">
      <alignment horizontal="center" vertical="center"/>
    </xf>
    <xf numFmtId="0" fontId="19" fillId="9" borderId="20" xfId="0" applyFont="1" applyFill="1" applyBorder="1">
      <alignment horizontal="center" vertical="center"/>
    </xf>
    <xf numFmtId="0" fontId="0" fillId="9" borderId="20" xfId="0" applyFont="1" applyFill="1" applyBorder="1">
      <alignment horizontal="center"/>
    </xf>
    <xf numFmtId="0" fontId="0" fillId="9" borderId="21" xfId="0" applyFont="1" applyFill="1" applyBorder="1">
      <alignment horizontal="center" vertical="center"/>
    </xf>
    <xf numFmtId="3" fontId="19" fillId="9" borderId="22" xfId="0" applyNumberFormat="1" applyFont="1" applyFill="1" applyBorder="1"/>
    <xf numFmtId="0" fontId="19" fillId="9" borderId="23" xfId="0" applyFont="1" applyFill="1" applyBorder="1">
      <alignment horizontal="center" vertical="center"/>
    </xf>
    <xf numFmtId="0" fontId="19" fillId="9" borderId="24" xfId="0" applyFont="1" applyFill="1" applyBorder="1">
      <alignment horizontal="center" vertical="center"/>
    </xf>
    <xf numFmtId="0" fontId="19" fillId="19" borderId="25" xfId="0" applyFont="1" applyFill="1" applyBorder="1"/>
    <xf numFmtId="2" fontId="18" fillId="19" borderId="26" xfId="0" applyNumberFormat="1" applyFont="1" applyFill="1" applyBorder="1">
      <alignment horizontal="center" vertical="center"/>
    </xf>
    <xf numFmtId="0" fontId="18" fillId="19" borderId="26" xfId="0" applyFont="1" applyFill="1" applyBorder="1">
      <alignment horizontal="center" vertical="center"/>
    </xf>
    <xf numFmtId="0" fontId="18" fillId="19" borderId="27" xfId="0" applyFont="1" applyFill="1" applyBorder="1">
      <alignment horizontal="center" vertical="center"/>
    </xf>
    <xf numFmtId="0" fontId="19" fillId="9" borderId="28" xfId="0" applyFont="1" applyFill="1" applyBorder="1"/>
    <xf numFmtId="0" fontId="19" fillId="9" borderId="29" xfId="0" applyFont="1" applyFill="1" applyBorder="1">
      <alignment horizontal="center" vertical="center"/>
    </xf>
    <xf numFmtId="0" fontId="19" fillId="9" borderId="30" xfId="0" applyFont="1" applyFill="1" applyBorder="1">
      <alignment horizontal="center" vertical="center"/>
    </xf>
    <xf numFmtId="0" fontId="0" fillId="9" borderId="22" xfId="0" applyFont="1" applyFill="1" applyBorder="1"/>
    <xf numFmtId="0" fontId="0" fillId="9" borderId="23" xfId="0" applyFont="1" applyFill="1" applyBorder="1">
      <alignment horizontal="center" vertical="center"/>
    </xf>
    <xf numFmtId="0" fontId="0" fillId="9" borderId="23" xfId="0" applyFont="1" applyFill="1" applyBorder="1">
      <alignment horizontal="center"/>
    </xf>
    <xf numFmtId="0" fontId="0" fillId="9" borderId="24" xfId="0" applyFont="1" applyFill="1" applyBorder="1">
      <alignment horizontal="center" vertical="center"/>
    </xf>
    <xf numFmtId="0" fontId="16" fillId="19" borderId="25" xfId="0" applyFont="1" applyFill="1" applyBorder="1"/>
    <xf numFmtId="0" fontId="16" fillId="19" borderId="26" xfId="0" applyFont="1" applyFill="1" applyBorder="1">
      <alignment horizontal="center" vertical="center"/>
    </xf>
    <xf numFmtId="0" fontId="16" fillId="19" borderId="27" xfId="0" applyFont="1" applyFill="1" applyBorder="1">
      <alignment horizontal="center" vertical="center"/>
    </xf>
    <xf numFmtId="0" fontId="19" fillId="9" borderId="19" xfId="0" applyFont="1" applyFill="1" applyBorder="1"/>
    <xf numFmtId="0" fontId="19" fillId="9" borderId="21" xfId="0" applyFont="1" applyFill="1" applyBorder="1">
      <alignment horizontal="center" vertical="center"/>
    </xf>
    <xf numFmtId="3" fontId="0" fillId="0" borderId="0" xfId="0" applyNumberFormat="1" applyFont="1"/>
    <xf numFmtId="0" fontId="18" fillId="0" borderId="25" xfId="0" applyFont="1" applyBorder="1">
      <alignment horizontal="center" vertical="center"/>
    </xf>
    <xf numFmtId="0" fontId="18" fillId="0" borderId="26" xfId="0" applyFont="1" applyBorder="1">
      <alignment horizontal="center" vertical="center"/>
    </xf>
    <xf numFmtId="0" fontId="18" fillId="0" borderId="26" xfId="0" applyFont="1" applyBorder="1">
      <alignment horizontal="center" vertical="center" wrapText="1"/>
    </xf>
    <xf numFmtId="0" fontId="18" fillId="0" borderId="27" xfId="0" applyFont="1" applyBorder="1">
      <alignment horizontal="center" vertical="center" wrapText="1"/>
    </xf>
    <xf numFmtId="0" fontId="18" fillId="19" borderId="16" xfId="0" applyFont="1" applyFill="1" applyBorder="1">
      <alignment horizontal="center" vertical="center"/>
    </xf>
    <xf numFmtId="0" fontId="18" fillId="19" borderId="17" xfId="0" applyFont="1" applyFill="1" applyBorder="1">
      <alignment horizontal="center" vertical="center"/>
    </xf>
    <xf numFmtId="0" fontId="18" fillId="19" borderId="20" xfId="0" applyFont="1" applyFill="1" applyBorder="1">
      <alignment horizontal="center" vertical="center"/>
    </xf>
    <xf numFmtId="0" fontId="18" fillId="19" borderId="21" xfId="0" applyFont="1" applyFill="1" applyBorder="1">
      <alignment horizontal="center" vertical="center"/>
    </xf>
    <xf numFmtId="0" fontId="19" fillId="0" borderId="31" xfId="0" applyFont="1" applyBorder="1"/>
    <xf numFmtId="0" fontId="19" fillId="0" borderId="32" xfId="0" applyFont="1" applyBorder="1">
      <alignment horizontal="center"/>
    </xf>
    <xf numFmtId="0" fontId="19" fillId="0" borderId="32" xfId="0" applyFont="1" applyBorder="1"/>
    <xf numFmtId="0" fontId="19" fillId="0" borderId="33" xfId="0" applyFont="1" applyBorder="1"/>
    <xf numFmtId="0" fontId="19" fillId="0" borderId="18" xfId="0" applyFont="1" applyBorder="1"/>
    <xf numFmtId="0" fontId="19" fillId="0" borderId="16" xfId="0" applyFont="1" applyBorder="1">
      <alignment horizontal="center"/>
    </xf>
    <xf numFmtId="0" fontId="19" fillId="0" borderId="19" xfId="0" applyFont="1" applyBorder="1"/>
    <xf numFmtId="0" fontId="19" fillId="0" borderId="20" xfId="0" applyFont="1" applyBorder="1">
      <alignment horizontal="center"/>
    </xf>
    <xf numFmtId="0" fontId="18" fillId="0" borderId="0" xfId="0" applyFont="1"/>
    <xf numFmtId="3" fontId="18" fillId="0" borderId="0" xfId="0" applyNumberFormat="1" applyFont="1"/>
    <xf numFmtId="0" fontId="18" fillId="15" borderId="12" xfId="0" applyFont="1" applyFill="1" applyBorder="1">
      <alignment horizontal="center" vertical="center"/>
    </xf>
    <xf numFmtId="3" fontId="18" fillId="15" borderId="12" xfId="0" applyNumberFormat="1" applyFont="1" applyFill="1" applyBorder="1">
      <alignment horizontal="center" vertical="center"/>
    </xf>
    <xf numFmtId="0" fontId="18" fillId="15" borderId="12" xfId="0" applyFont="1" applyFill="1" applyBorder="1"/>
    <xf numFmtId="0" fontId="0" fillId="0" borderId="0" xfId="0" applyFont="1">
      <alignment horizontal="center" vertical="center"/>
    </xf>
    <xf numFmtId="0" fontId="20" fillId="33" borderId="12" xfId="0" applyFont="1" applyFill="1" applyBorder="1"/>
    <xf numFmtId="0" fontId="20" fillId="0" borderId="0" xfId="0" applyFont="1"/>
    <xf numFmtId="0" fontId="21" fillId="0" borderId="0" xfId="0" applyFont="1"/>
    <xf numFmtId="0" fontId="20" fillId="15" borderId="12" xfId="0" applyFont="1" applyFill="1" applyBorder="1"/>
    <xf numFmtId="0" fontId="20" fillId="15" borderId="12" xfId="0" applyFont="1" applyFill="1" applyBorder="1">
      <alignment horizontal="center" vertical="center"/>
    </xf>
    <xf numFmtId="3" fontId="20" fillId="15" borderId="12" xfId="0" applyNumberFormat="1" applyFont="1" applyFill="1" applyBorder="1">
      <alignment horizontal="center" vertical="center"/>
    </xf>
    <xf numFmtId="3" fontId="21" fillId="0" borderId="0" xfId="0" applyNumberFormat="1" applyFont="1"/>
    <xf numFmtId="0" fontId="18" fillId="0" borderId="0" xfId="0" applyFont="1">
      <alignment horizontal="center" vertical="center"/>
    </xf>
    <xf numFmtId="0" fontId="19" fillId="0" borderId="0" xfId="0" applyFont="1">
      <alignment horizontal="center" vertical="center"/>
    </xf>
    <xf numFmtId="0" fontId="18" fillId="0" borderId="0" xfId="0" applyFont="1">
      <alignment horizontal="center" vertical="center" wrapText="1"/>
    </xf>
    <xf numFmtId="0" fontId="18" fillId="34" borderId="0" xfId="0" applyFont="1" applyFill="1">
      <alignment horizontal="center" vertical="center"/>
    </xf>
    <xf numFmtId="0" fontId="19" fillId="34" borderId="0" xfId="0" applyFont="1" applyFill="1">
      <alignment horizontal="center" vertical="center"/>
    </xf>
    <xf numFmtId="0" fontId="16" fillId="34" borderId="0" xfId="0" applyFont="1" applyFill="1">
      <alignment horizontal="center" vertical="center"/>
    </xf>
    <xf numFmtId="0" fontId="0" fillId="34" borderId="0" xfId="0" applyFont="1" applyFill="1">
      <alignment horizontal="center" vertical="center"/>
    </xf>
    <xf numFmtId="0" fontId="19" fillId="34" borderId="14" xfId="0" applyFont="1" applyFill="1" applyBorder="1"/>
    <xf numFmtId="1" fontId="19" fillId="34" borderId="14" xfId="0" applyNumberFormat="1" applyFont="1" applyFill="1" applyBorder="1">
      <alignment horizontal="center" vertical="center"/>
    </xf>
    <xf numFmtId="0" fontId="19" fillId="34" borderId="14" xfId="0" applyFont="1" applyFill="1" applyBorder="1">
      <alignment horizontal="center" vertical="center"/>
    </xf>
    <xf numFmtId="0" fontId="0" fillId="34" borderId="0" xfId="0" applyFont="1" applyFill="1"/>
    <xf numFmtId="0" fontId="0" fillId="0" borderId="0" xfId="0" applyFont="1">
      <alignment vertical="center" wrapText="1"/>
    </xf>
    <xf numFmtId="0" fontId="16" fillId="0" borderId="0" xfId="0" applyFont="1">
      <alignment vertical="center" wrapText="1"/>
    </xf>
    <xf numFmtId="3" fontId="0" fillId="0" borderId="0" xfId="0" applyNumberFormat="1" applyFont="1">
      <alignment vertical="center" wrapText="1"/>
    </xf>
    <xf numFmtId="0" fontId="19" fillId="0" borderId="23" xfId="0" applyFont="1" applyBorder="1">
      <alignment horizontal="center" vertical="center" wrapText="1"/>
    </xf>
    <xf numFmtId="0" fontId="19" fillId="0" borderId="16" xfId="0" applyFont="1" applyBorder="1">
      <alignment horizontal="center" vertical="center" wrapText="1"/>
    </xf>
    <xf numFmtId="3" fontId="19" fillId="0" borderId="16" xfId="0" applyNumberFormat="1" applyFont="1" applyBorder="1">
      <alignment horizontal="center" vertical="center" wrapText="1"/>
    </xf>
    <xf numFmtId="3" fontId="19" fillId="0" borderId="20" xfId="0" applyNumberFormat="1" applyFont="1" applyBorder="1">
      <alignment horizontal="center" vertical="center" wrapText="1"/>
    </xf>
    <xf numFmtId="0" fontId="18" fillId="0" borderId="0" xfId="0" applyFont="1">
      <alignment horizontal="center" vertical="center"/>
    </xf>
    <xf numFmtId="0" fontId="18" fillId="0" borderId="34" xfId="0" applyFont="1" applyBorder="1">
      <alignment horizontal="center" vertical="center"/>
    </xf>
    <xf numFmtId="0" fontId="18" fillId="0" borderId="35" xfId="0" applyFont="1" applyBorder="1">
      <alignment horizontal="center" vertical="center"/>
    </xf>
    <xf numFmtId="0" fontId="18" fillId="0" borderId="36" xfId="0" applyFont="1" applyBorder="1">
      <alignment horizontal="center" vertical="center"/>
    </xf>
    <xf numFmtId="0" fontId="18" fillId="0" borderId="37" xfId="0" applyFont="1" applyBorder="1">
      <alignment horizontal="center" vertical="center"/>
    </xf>
    <xf numFmtId="0" fontId="18" fillId="0" borderId="38" xfId="0" applyFont="1" applyBorder="1">
      <alignment horizontal="center" vertical="center"/>
    </xf>
    <xf numFmtId="0" fontId="18" fillId="0" borderId="39" xfId="0" applyFont="1" applyBorder="1">
      <alignment horizontal="center" vertical="center"/>
    </xf>
    <xf numFmtId="0" fontId="18" fillId="33" borderId="40" xfId="0" applyFont="1" applyFill="1" applyBorder="1">
      <alignment horizontal="left"/>
    </xf>
    <xf numFmtId="0" fontId="18" fillId="33" borderId="41" xfId="0" applyFont="1" applyFill="1" applyBorder="1">
      <alignment horizontal="left"/>
    </xf>
    <xf numFmtId="0" fontId="18" fillId="33" borderId="10" xfId="0" applyFont="1" applyFill="1" applyBorder="1">
      <alignment horizontal="left"/>
    </xf>
    <xf numFmtId="0" fontId="18" fillId="33" borderId="0" xfId="0" applyFont="1" applyFill="1">
      <alignment horizontal="left"/>
    </xf>
    <xf numFmtId="1" fontId="0" fillId="0" borderId="0" xfId="0" applyNumberFormat="1" applyFont="1"/>
    <xf numFmtId="0" fontId="18" fillId="0" borderId="10" xfId="0" applyFont="1" applyBorder="1">
      <alignment horizontal="center" vertical="center" wrapText="1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C97" sqref="C97"/>
    </sheetView>
  </sheetViews>
  <sheetFormatPr defaultColWidth="9.140625" customHeight="1" defaultRowHeight="14.497499999999997"/>
  <cols>
    <col min="1" max="1" width="20.57421875" customWidth="1"/>
    <col min="2" max="2" width="16.7109375" customWidth="1"/>
    <col min="3" max="3" width="12.421875" customWidth="1"/>
    <col min="4" max="4" width="13.57421875" customWidth="1"/>
    <col min="5" max="5" width="13.8515625" customWidth="1"/>
    <col min="6" max="6" width="19.00390625" customWidth="1"/>
    <col min="7" max="7" width="14.57421875" customWidth="1"/>
    <col min="8" max="8" width="9.7109375" customWidth="1"/>
    <col min="9" max="9" width="0" hidden="1" customWidth="1"/>
    <col min="10" max="10" width="15.140625" customWidth="1"/>
    <col min="11" max="11" width="13.421875" customWidth="1"/>
    <col min="12" max="12" width="19.421875" customWidth="1"/>
    <col min="13" max="13" width="19.140625" customWidth="1"/>
  </cols>
  <sheetData>
    <row customHeight="1" ht="15"/>
    <row customHeight="1" ht="14.25">
      <c s="144" t="s">
        <v>0</v>
      </c>
      <c s="145"/>
      <c s="145"/>
      <c s="145"/>
      <c s="145"/>
      <c s="145"/>
      <c s="146"/>
      <c s="124"/>
      <c s="48"/>
    </row>
    <row customHeight="1" ht="17.25">
      <c s="147"/>
      <c s="143"/>
      <c s="143"/>
      <c s="143"/>
      <c s="143"/>
      <c s="143"/>
      <c s="148"/>
      <c s="124"/>
      <c s="48"/>
      <c s="49" t="s">
        <v>1</v>
      </c>
      <c s="49" t="s">
        <v>2</v>
      </c>
      <c s="49" t="s">
        <v>3</v>
      </c>
      <c s="49"/>
    </row>
    <row customHeight="1" ht="15">
      <c s="50"/>
      <c s="0"/>
      <c s="0"/>
      <c s="0"/>
      <c s="0"/>
      <c s="0"/>
      <c s="51"/>
      <c s="0"/>
      <c r="J4" s="49">
        <v>0.25</v>
      </c>
      <c s="49">
        <v>0.75</v>
      </c>
      <c s="49">
        <v>0.15</v>
      </c>
      <c s="49"/>
    </row>
    <row customHeight="1" ht="34.5">
      <c s="52" t="s">
        <v>4</v>
      </c>
      <c s="53" t="s">
        <v>5</v>
      </c>
      <c s="53" t="s">
        <v>6</v>
      </c>
      <c s="53" t="s">
        <v>7</v>
      </c>
      <c s="53" t="s">
        <v>8</v>
      </c>
      <c s="53" t="s">
        <v>9</v>
      </c>
      <c s="53" t="s">
        <v>10</v>
      </c>
      <c s="154"/>
      <c r="J5" s="153"/>
    </row>
    <row customHeight="1" ht="14.25">
      <c s="54" t="s">
        <v>11</v>
      </c>
      <c s="55">
        <v>300</v>
      </c>
      <c s="56">
        <f>L4*B6</f>
        <v>45</v>
      </c>
      <c s="56">
        <f>0.1*B6</f>
        <v>30</v>
      </c>
      <c s="55">
        <f>B6-C6-D6</f>
        <v>225</v>
      </c>
      <c s="56">
        <f>K4*E6</f>
        <v>168.75</v>
      </c>
      <c s="56">
        <f>J4*E6</f>
        <v>56.25</v>
      </c>
      <c s="125"/>
    </row>
    <row customHeight="1" ht="14.25">
      <c s="57" t="s">
        <v>12</v>
      </c>
      <c s="58">
        <v>500</v>
      </c>
      <c s="59">
        <f>L4*B7</f>
        <v>75</v>
      </c>
      <c s="59">
        <f>0.1*B7</f>
        <v>50</v>
      </c>
      <c s="58">
        <f>B7-C7-D7</f>
        <v>375</v>
      </c>
      <c s="59">
        <f>K4*E7</f>
        <v>281.25</v>
      </c>
      <c s="59">
        <f>J4*E7</f>
        <v>93.75</v>
      </c>
      <c s="125"/>
      <c r="K7" s="1" t="s">
        <v>13</v>
      </c>
    </row>
    <row customHeight="1" ht="14.25">
      <c s="57" t="s">
        <v>14</v>
      </c>
      <c s="58">
        <v>1200</v>
      </c>
      <c s="59">
        <f>L4*B8</f>
        <v>180</v>
      </c>
      <c s="59">
        <f>0.1*B8</f>
        <v>120</v>
      </c>
      <c s="58">
        <f>B8-C8-D8</f>
        <v>900</v>
      </c>
      <c s="59">
        <f>K4*E8</f>
        <v>675</v>
      </c>
      <c s="59">
        <f>J4*E8</f>
        <v>225</v>
      </c>
      <c s="125"/>
    </row>
    <row customHeight="1" ht="14.25">
      <c s="57" t="s">
        <v>15</v>
      </c>
      <c s="58">
        <v>1800</v>
      </c>
      <c s="59">
        <f>L4*B9</f>
        <v>270</v>
      </c>
      <c s="59">
        <f>0.1*B9</f>
        <v>180</v>
      </c>
      <c s="58">
        <f>B9-C9-D9</f>
        <v>1350</v>
      </c>
      <c s="59">
        <f>K4*E9</f>
        <v>1012.5</v>
      </c>
      <c s="59">
        <f>J4*E9</f>
        <v>337.5</v>
      </c>
      <c s="125"/>
      <c r="J9" s="134"/>
    </row>
    <row s="134" customFormat="1" customHeight="1" ht="14.25">
      <c s="131" t="s">
        <v>16</v>
      </c>
      <c s="132">
        <v>2200</v>
      </c>
      <c s="133">
        <f>L4*B10</f>
        <v>330</v>
      </c>
      <c s="133">
        <f>0.1*B10</f>
        <v>220</v>
      </c>
      <c s="132">
        <f>B10-C10-D10</f>
        <v>1650</v>
      </c>
      <c s="133">
        <f>K4*E10</f>
        <v>1237.5</v>
      </c>
      <c s="133">
        <f>J4*E10</f>
        <v>412.5</v>
      </c>
      <c s="128"/>
      <c r="J10" s="1"/>
    </row>
    <row customHeight="1" ht="14.25">
      <c s="57" t="s">
        <v>17</v>
      </c>
      <c s="58">
        <v>2800</v>
      </c>
      <c s="59">
        <f>0.15*B11</f>
        <v>420</v>
      </c>
      <c s="59">
        <f>0.1*B11</f>
        <v>280</v>
      </c>
      <c s="58">
        <f>B11-C11-D11</f>
        <v>2100</v>
      </c>
      <c s="59">
        <f>K4*E11</f>
        <v>1575</v>
      </c>
      <c s="59">
        <f>J4*E11</f>
        <v>525</v>
      </c>
      <c s="125"/>
    </row>
    <row customHeight="1" ht="14.25">
      <c s="57" t="s">
        <v>18</v>
      </c>
      <c s="58">
        <v>4000</v>
      </c>
      <c s="59">
        <f>L4*B12</f>
        <v>600</v>
      </c>
      <c s="59">
        <f>0.1*B12</f>
        <v>400</v>
      </c>
      <c s="58">
        <f>B12-C12-D12</f>
        <v>3000</v>
      </c>
      <c s="59">
        <f>K4*E12</f>
        <v>2250</v>
      </c>
      <c s="59">
        <f>J4*E12</f>
        <v>750</v>
      </c>
      <c s="125"/>
    </row>
    <row customHeight="1" ht="14.25">
      <c s="57" t="s">
        <v>19</v>
      </c>
      <c s="58">
        <v>5500</v>
      </c>
      <c s="59">
        <f>L4*B13</f>
        <v>825</v>
      </c>
      <c s="59">
        <f>0.1*B13</f>
        <v>550</v>
      </c>
      <c s="58">
        <f>B13-C13-D13</f>
        <v>4125</v>
      </c>
      <c s="59">
        <f>K4*E13</f>
        <v>3093.75</v>
      </c>
      <c s="59">
        <f>J4*E13</f>
        <v>1031.25</v>
      </c>
      <c s="125"/>
    </row>
    <row customHeight="1" ht="14.25">
      <c s="57" t="s">
        <v>20</v>
      </c>
      <c s="58">
        <v>12000</v>
      </c>
      <c s="59">
        <f>L4*B14</f>
        <v>1800</v>
      </c>
      <c s="59">
        <f>0.1*B14</f>
        <v>1200</v>
      </c>
      <c s="58">
        <f>B14-C14-D14</f>
        <v>9000</v>
      </c>
      <c s="59">
        <f>K4*E14</f>
        <v>6750</v>
      </c>
      <c s="59">
        <f>J4*E14</f>
        <v>2250</v>
      </c>
      <c s="125"/>
    </row>
    <row customHeight="1" ht="14.25">
      <c s="57" t="s">
        <v>21</v>
      </c>
      <c s="58">
        <v>23000</v>
      </c>
      <c s="59">
        <f>L4*B15</f>
        <v>3450</v>
      </c>
      <c s="59">
        <f>0.1*B15</f>
        <v>2300</v>
      </c>
      <c s="58">
        <f>B15-C15-D15</f>
        <v>17250</v>
      </c>
      <c s="59">
        <f>K4*E15</f>
        <v>12937.5</v>
      </c>
      <c s="59">
        <f>J4*E15</f>
        <v>4312.5</v>
      </c>
      <c s="125"/>
    </row>
    <row customHeight="1" ht="14.25">
      <c s="57" t="s">
        <v>22</v>
      </c>
      <c s="58">
        <v>42000</v>
      </c>
      <c s="59">
        <f>L4*B16</f>
        <v>6300</v>
      </c>
      <c s="59">
        <f>0.1*B16</f>
        <v>4200</v>
      </c>
      <c s="58">
        <f>B16-C16-D16</f>
        <v>31500</v>
      </c>
      <c s="59">
        <f>K4*E16</f>
        <v>23625</v>
      </c>
      <c s="59">
        <f>J4*E16</f>
        <v>7875</v>
      </c>
      <c s="125"/>
    </row>
    <row customHeight="1" ht="14.25">
      <c s="57" t="s">
        <v>23</v>
      </c>
      <c s="58">
        <v>42000</v>
      </c>
      <c s="59">
        <f>L4*B17</f>
        <v>6300</v>
      </c>
      <c s="59">
        <f>0.1*B17</f>
        <v>4200</v>
      </c>
      <c s="58">
        <f>B17-C17-D17</f>
        <v>31500</v>
      </c>
      <c s="59">
        <f>0.7*E17</f>
        <v>22050</v>
      </c>
      <c s="59">
        <f>J4*E17</f>
        <v>7875</v>
      </c>
      <c s="125"/>
    </row>
    <row customHeight="1" ht="15">
      <c s="60" t="s">
        <v>24</v>
      </c>
      <c s="61">
        <v>42000</v>
      </c>
      <c s="62">
        <f>L4*B18</f>
        <v>6300</v>
      </c>
      <c s="62">
        <f>0.1*B18</f>
        <v>4200</v>
      </c>
      <c s="61">
        <f>B18-C18-D18</f>
        <v>31500</v>
      </c>
      <c s="62">
        <f>0.7*E18</f>
        <v>22050</v>
      </c>
      <c s="62">
        <f>J4*E18</f>
        <v>7875</v>
      </c>
      <c s="125"/>
    </row>
    <row r="20" customHeight="1" ht="15"/>
    <row customHeight="1" ht="14.25">
      <c s="144" t="s">
        <v>25</v>
      </c>
      <c s="145"/>
      <c s="145"/>
      <c s="145"/>
      <c s="145"/>
      <c s="145"/>
      <c s="146"/>
      <c s="124"/>
    </row>
    <row customHeight="1" ht="15">
      <c s="147"/>
      <c s="143"/>
      <c s="143"/>
      <c s="143"/>
      <c s="143"/>
      <c s="143"/>
      <c s="148"/>
      <c s="124"/>
    </row>
    <row customHeight="1" ht="28.5">
      <c s="53" t="s">
        <v>26</v>
      </c>
      <c s="52" t="s">
        <v>27</v>
      </c>
      <c s="52" t="s">
        <v>28</v>
      </c>
      <c s="53" t="s">
        <v>7</v>
      </c>
      <c s="52" t="s">
        <v>29</v>
      </c>
      <c s="53" t="s">
        <v>9</v>
      </c>
      <c s="53" t="s">
        <v>10</v>
      </c>
      <c s="126"/>
    </row>
    <row customHeight="1" ht="15">
      <c s="78">
        <v>1</v>
      </c>
      <c s="79">
        <v>2.5</v>
      </c>
      <c s="80">
        <f>L4*B24</f>
        <v>0.375</v>
      </c>
      <c s="80">
        <f>0.1*B24</f>
        <v>0.25</v>
      </c>
      <c s="79">
        <f>B24-C24-D24</f>
        <v>1.875</v>
      </c>
      <c s="80">
        <f>K4*E24</f>
        <v>1.40625</v>
      </c>
      <c s="81">
        <f>J4*E24</f>
        <v>0.46875</v>
      </c>
      <c s="127"/>
    </row>
    <row customHeight="1" ht="14.25">
      <c s="75">
        <v>10000</v>
      </c>
      <c s="76">
        <f>0.025*A25</f>
        <v>250</v>
      </c>
      <c s="76">
        <f>L4*B25</f>
        <v>37.5</v>
      </c>
      <c s="76">
        <f>0.1*B25</f>
        <v>25</v>
      </c>
      <c s="76">
        <f>B25-C25</f>
        <v>212.5</v>
      </c>
      <c s="76">
        <f>K4*E25</f>
        <v>159.375</v>
      </c>
      <c s="77">
        <f>J4*E25</f>
        <v>53.125</v>
      </c>
      <c s="128"/>
    </row>
    <row customHeight="1" ht="14.25">
      <c s="65">
        <v>60000</v>
      </c>
      <c s="63">
        <f>0.025*A26</f>
        <v>1500</v>
      </c>
      <c s="63">
        <f>L4*B26</f>
        <v>225</v>
      </c>
      <c s="76">
        <f>0.1*B26</f>
        <v>150</v>
      </c>
      <c s="63">
        <f>B26-C26</f>
        <v>1275</v>
      </c>
      <c s="63">
        <f>K4*E26</f>
        <v>956.25</v>
      </c>
      <c s="64">
        <f>J4*E26</f>
        <v>318.75</v>
      </c>
      <c s="128"/>
    </row>
    <row customHeight="1" ht="15">
      <c s="82">
        <v>200000</v>
      </c>
      <c s="83">
        <f>0.025*A27</f>
        <v>5000</v>
      </c>
      <c s="83">
        <f>L4*B27</f>
        <v>750</v>
      </c>
      <c s="76">
        <f>0.1*B27</f>
        <v>500</v>
      </c>
      <c s="83">
        <f>B27-C27</f>
        <v>4250</v>
      </c>
      <c s="83">
        <f>K4*E27</f>
        <v>3187.5</v>
      </c>
      <c s="84">
        <f>J4*E27</f>
        <v>1062.5</v>
      </c>
      <c s="128"/>
    </row>
    <row customHeight="1" ht="15">
      <c s="89">
        <v>1</v>
      </c>
      <c s="90">
        <v>10</v>
      </c>
      <c s="90">
        <f>L4*B28</f>
        <v>1.5</v>
      </c>
      <c s="90">
        <f>0.1*B28</f>
        <v>1</v>
      </c>
      <c s="80">
        <f>B28-C28-D28</f>
        <v>7.5</v>
      </c>
      <c s="90">
        <f>K4*E28</f>
        <v>5.625</v>
      </c>
      <c s="91">
        <f>J4*E28</f>
        <v>1.875</v>
      </c>
      <c s="129"/>
    </row>
    <row customHeight="1" ht="14.25">
      <c s="85">
        <v>10000</v>
      </c>
      <c s="86">
        <f>0.1*A29</f>
        <v>1000</v>
      </c>
      <c s="86">
        <f>L4*B29</f>
        <v>150</v>
      </c>
      <c s="86">
        <f>0.1*B29</f>
        <v>100</v>
      </c>
      <c s="76">
        <f>B29-C29-D29</f>
        <v>750</v>
      </c>
      <c s="87">
        <f>K4*E29</f>
        <v>562.5</v>
      </c>
      <c s="88">
        <f>J4*E29</f>
        <v>187.5</v>
      </c>
      <c s="130"/>
    </row>
    <row customHeight="1" ht="14.25">
      <c s="66">
        <v>60000</v>
      </c>
      <c s="67">
        <f>0.1*A30</f>
        <v>6000</v>
      </c>
      <c s="67">
        <f>L4*B30</f>
        <v>900</v>
      </c>
      <c s="67">
        <f>0.1*B30</f>
        <v>600</v>
      </c>
      <c s="63">
        <f>B30-C30-D30</f>
        <v>4500</v>
      </c>
      <c s="68">
        <f>K4*E30</f>
        <v>3375</v>
      </c>
      <c s="69">
        <f>J4*E30</f>
        <v>1125</v>
      </c>
      <c s="130"/>
    </row>
    <row customHeight="1" ht="15">
      <c s="70">
        <v>200000</v>
      </c>
      <c s="71">
        <f>0.1*A31</f>
        <v>20000</v>
      </c>
      <c s="71">
        <f>L4*B31</f>
        <v>3000</v>
      </c>
      <c s="67">
        <f>0.1*B31</f>
        <v>2000</v>
      </c>
      <c s="72">
        <f>B31-C31-D31</f>
        <v>15000</v>
      </c>
      <c s="73">
        <f>K4*E31</f>
        <v>11250</v>
      </c>
      <c s="74">
        <f>J4*E31</f>
        <v>3750</v>
      </c>
      <c s="130"/>
    </row>
    <row r="34" customHeight="1" ht="15"/>
    <row customHeight="1" ht="14.25">
      <c s="144" t="s">
        <v>30</v>
      </c>
      <c s="145"/>
      <c s="145"/>
      <c s="145"/>
      <c s="145"/>
      <c s="145"/>
      <c s="146"/>
      <c s="124"/>
    </row>
    <row customHeight="1" ht="15">
      <c s="147"/>
      <c s="143"/>
      <c s="143"/>
      <c s="143"/>
      <c s="143"/>
      <c s="143"/>
      <c s="148"/>
      <c s="124"/>
    </row>
    <row customHeight="1" ht="28.5">
      <c s="53" t="s">
        <v>26</v>
      </c>
      <c s="52" t="s">
        <v>27</v>
      </c>
      <c s="52" t="s">
        <v>28</v>
      </c>
      <c s="53" t="s">
        <v>7</v>
      </c>
      <c s="52" t="s">
        <v>29</v>
      </c>
      <c s="53" t="s">
        <v>9</v>
      </c>
      <c s="53" t="s">
        <v>10</v>
      </c>
      <c s="126"/>
    </row>
    <row customHeight="1" ht="15">
      <c s="78">
        <v>1</v>
      </c>
      <c s="79">
        <v>4.44</v>
      </c>
      <c s="80">
        <f>L4*B38</f>
        <v>0.666</v>
      </c>
      <c s="80">
        <f>0.1*B38</f>
        <v>0.444</v>
      </c>
      <c s="79">
        <f>B38-C38-D38</f>
        <v>3.33</v>
      </c>
      <c s="80">
        <f>K4*E38</f>
        <v>2.4975</v>
      </c>
      <c s="81">
        <f>J4*E38</f>
        <v>0.8325</v>
      </c>
      <c s="127"/>
    </row>
    <row customHeight="1" ht="14.25">
      <c s="75">
        <v>1000</v>
      </c>
      <c s="76">
        <f>0.0444*A39</f>
        <v>44.4</v>
      </c>
      <c s="76">
        <f>L4*B39</f>
        <v>6.66</v>
      </c>
      <c s="76">
        <f>0.1*B39</f>
        <v>4.44</v>
      </c>
      <c s="76">
        <f>B39-C39-D39</f>
        <v>33.3</v>
      </c>
      <c s="76">
        <f>K4*E39</f>
        <v>24.975</v>
      </c>
      <c s="77">
        <f>J4*E39</f>
        <v>8.325</v>
      </c>
      <c s="128"/>
    </row>
    <row customHeight="1" ht="14.25">
      <c s="65">
        <v>5000</v>
      </c>
      <c s="76">
        <f>0.0444*A40</f>
        <v>222</v>
      </c>
      <c s="63">
        <f>L4*B40</f>
        <v>33.3</v>
      </c>
      <c s="76">
        <f>0.1*B40</f>
        <v>22.2</v>
      </c>
      <c s="76">
        <f>B40-C40-D40</f>
        <v>166.5</v>
      </c>
      <c s="63">
        <f>K4*E40</f>
        <v>124.875</v>
      </c>
      <c s="64">
        <f>J4*E40</f>
        <v>41.625</v>
      </c>
      <c s="128"/>
    </row>
    <row customHeight="1" ht="15">
      <c s="82">
        <v>30000</v>
      </c>
      <c s="76">
        <f>0.0444*A41</f>
        <v>1332</v>
      </c>
      <c s="83">
        <f>L4*B41</f>
        <v>199.8</v>
      </c>
      <c s="76">
        <f>0.1*B41</f>
        <v>133.2</v>
      </c>
      <c s="76">
        <f>B41-C41-D41</f>
        <v>999</v>
      </c>
      <c s="83">
        <f>K4*E41</f>
        <v>749.25</v>
      </c>
      <c s="84">
        <f>J4*E41</f>
        <v>249.75</v>
      </c>
      <c s="128"/>
    </row>
    <row customHeight="1" ht="15">
      <c s="78">
        <v>1</v>
      </c>
      <c s="79">
        <v>5</v>
      </c>
      <c s="80">
        <f>L4*B42</f>
        <v>0.75</v>
      </c>
      <c s="80">
        <f>0.1*B42</f>
        <v>0.5</v>
      </c>
      <c s="79">
        <f>B42-C42-D42</f>
        <v>3.75</v>
      </c>
      <c s="80">
        <f>K4*E42</f>
        <v>2.8125</v>
      </c>
      <c s="81">
        <f>J4*E42</f>
        <v>0.9375</v>
      </c>
      <c s="127"/>
    </row>
    <row customHeight="1" ht="14.25">
      <c s="75">
        <v>1000</v>
      </c>
      <c s="76">
        <f>0.05*A43</f>
        <v>50</v>
      </c>
      <c s="76">
        <f>L4*B43</f>
        <v>7.5</v>
      </c>
      <c s="76">
        <f>0.1*B43</f>
        <v>5</v>
      </c>
      <c s="76">
        <f>B43-C43-D43</f>
        <v>37.5</v>
      </c>
      <c s="76">
        <f>K4*E43</f>
        <v>28.125</v>
      </c>
      <c s="77">
        <f>J4*E43</f>
        <v>9.375</v>
      </c>
      <c s="128"/>
    </row>
    <row customHeight="1" ht="14.25">
      <c s="65">
        <v>5000</v>
      </c>
      <c s="76">
        <f>0.05*A44</f>
        <v>250</v>
      </c>
      <c s="63">
        <f>L4*B44</f>
        <v>37.5</v>
      </c>
      <c s="76">
        <f>0.1*B44</f>
        <v>25</v>
      </c>
      <c s="76">
        <f>B44-C44-D44</f>
        <v>187.5</v>
      </c>
      <c s="63">
        <f>K4*E44</f>
        <v>140.625</v>
      </c>
      <c s="64">
        <f>J4*E44</f>
        <v>46.875</v>
      </c>
      <c s="128"/>
    </row>
    <row customHeight="1" ht="15">
      <c s="92">
        <v>30000</v>
      </c>
      <c s="72">
        <f>0.05*A45</f>
        <v>1500</v>
      </c>
      <c s="72">
        <f>L4*B45</f>
        <v>225</v>
      </c>
      <c s="72">
        <f>0.1*B45</f>
        <v>150</v>
      </c>
      <c s="72">
        <f>B45-C45-D45</f>
        <v>1125</v>
      </c>
      <c s="72">
        <f>K4*E45</f>
        <v>843.75</v>
      </c>
      <c s="93">
        <f>J4*E45</f>
        <v>281.25</v>
      </c>
      <c s="128"/>
    </row>
    <row r="48" customHeight="1" ht="14.25">
      <c s="142" t="s">
        <v>31</v>
      </c>
      <c s="142"/>
      <c s="142"/>
      <c s="142"/>
      <c s="142"/>
      <c s="142"/>
    </row>
    <row customHeight="1" ht="15">
      <c s="143"/>
      <c s="143"/>
      <c s="143"/>
      <c s="143"/>
      <c s="143"/>
      <c s="143"/>
    </row>
    <row customHeight="1" ht="42.75">
      <c s="95" t="s">
        <v>32</v>
      </c>
      <c s="96" t="s">
        <v>33</v>
      </c>
      <c s="97" t="s">
        <v>34</v>
      </c>
      <c s="97" t="s">
        <v>29</v>
      </c>
      <c s="97" t="s">
        <v>9</v>
      </c>
      <c s="98" t="s">
        <v>10</v>
      </c>
    </row>
    <row customHeight="1" ht="14.25">
      <c s="103" t="s">
        <v>35</v>
      </c>
      <c s="104" t="s">
        <v>36</v>
      </c>
      <c s="105"/>
      <c s="105"/>
      <c s="105"/>
      <c s="106"/>
    </row>
    <row customHeight="1" ht="14.25">
      <c s="107" t="s">
        <v>37</v>
      </c>
      <c s="108">
        <v>125</v>
      </c>
      <c s="99">
        <f>0.1*B52</f>
        <v>12.5</v>
      </c>
      <c s="99">
        <f>B52-C52</f>
        <v>112.5</v>
      </c>
      <c s="99">
        <f>K4*D52</f>
        <v>84.375</v>
      </c>
      <c s="100">
        <f>J4*D52</f>
        <v>28.125</v>
      </c>
    </row>
    <row customHeight="1" ht="14.25">
      <c s="107" t="s">
        <v>38</v>
      </c>
      <c s="108">
        <v>175</v>
      </c>
      <c s="99">
        <f>0.1*B53</f>
        <v>17.5</v>
      </c>
      <c s="99">
        <f>B53-C53</f>
        <v>157.5</v>
      </c>
      <c s="99">
        <f>K4*D53</f>
        <v>118.125</v>
      </c>
      <c s="100">
        <f>J4*D53</f>
        <v>39.375</v>
      </c>
    </row>
    <row customHeight="1" ht="14.25">
      <c s="107" t="s">
        <v>39</v>
      </c>
      <c s="108">
        <v>225</v>
      </c>
      <c s="99">
        <f>0.1*B54</f>
        <v>22.5</v>
      </c>
      <c s="99">
        <f>B54-C54</f>
        <v>202.5</v>
      </c>
      <c s="99">
        <f>K4*D54</f>
        <v>151.875</v>
      </c>
      <c s="100">
        <f>J4*D54</f>
        <v>50.625</v>
      </c>
    </row>
    <row customHeight="1" ht="14.25">
      <c s="107" t="s">
        <v>40</v>
      </c>
      <c s="108">
        <v>275</v>
      </c>
      <c s="99">
        <f>0.1*B55</f>
        <v>27.5</v>
      </c>
      <c s="99">
        <f>B55-C55</f>
        <v>247.5</v>
      </c>
      <c s="99">
        <f>K4*D55</f>
        <v>185.625</v>
      </c>
      <c s="100">
        <f>J4*D55</f>
        <v>61.875</v>
      </c>
    </row>
    <row customHeight="1" ht="14.25">
      <c s="107" t="s">
        <v>41</v>
      </c>
      <c s="108">
        <v>325</v>
      </c>
      <c s="99">
        <f>0.1*B56</f>
        <v>32.5</v>
      </c>
      <c s="99">
        <f>B56-C56</f>
        <v>292.5</v>
      </c>
      <c s="99">
        <f>K4*D56</f>
        <v>219.375</v>
      </c>
      <c s="100">
        <f>J4*D56</f>
        <v>73.125</v>
      </c>
    </row>
    <row customHeight="1" ht="14.25">
      <c s="107" t="s">
        <v>42</v>
      </c>
      <c s="108">
        <v>400</v>
      </c>
      <c s="99">
        <f>0.1*B57</f>
        <v>40</v>
      </c>
      <c s="99">
        <f>B57-C57</f>
        <v>360</v>
      </c>
      <c s="99">
        <f>K4*D57</f>
        <v>270</v>
      </c>
      <c s="100">
        <f>J4*D57</f>
        <v>90</v>
      </c>
    </row>
    <row customHeight="1" ht="14.25">
      <c s="107" t="s">
        <v>43</v>
      </c>
      <c s="108">
        <v>500</v>
      </c>
      <c s="99">
        <f>0.1*B58</f>
        <v>50</v>
      </c>
      <c s="99">
        <f>B58-C58</f>
        <v>450</v>
      </c>
      <c s="99">
        <f>K4*D58</f>
        <v>337.5</v>
      </c>
      <c s="100">
        <f>J4*D58</f>
        <v>112.5</v>
      </c>
    </row>
    <row customHeight="1" ht="14.25">
      <c s="107" t="s">
        <v>44</v>
      </c>
      <c s="108">
        <v>950</v>
      </c>
      <c s="99">
        <f>0.1*B59</f>
        <v>95</v>
      </c>
      <c s="99">
        <f>B59-C59</f>
        <v>855</v>
      </c>
      <c s="99">
        <f>K4*D59</f>
        <v>641.25</v>
      </c>
      <c s="100">
        <f>J4*D59</f>
        <v>213.75</v>
      </c>
    </row>
    <row customHeight="1" ht="14.25">
      <c s="107" t="s">
        <v>45</v>
      </c>
      <c s="108">
        <v>1600</v>
      </c>
      <c s="99">
        <f>0.1*B60</f>
        <v>160</v>
      </c>
      <c s="99">
        <f>B60-C60</f>
        <v>1440</v>
      </c>
      <c s="99">
        <f>K4*D60</f>
        <v>1080</v>
      </c>
      <c s="100">
        <f>J4*D60</f>
        <v>360</v>
      </c>
    </row>
    <row customHeight="1" ht="14.25">
      <c s="107" t="s">
        <v>46</v>
      </c>
      <c s="108">
        <v>3000</v>
      </c>
      <c s="99">
        <f>0.1*B61</f>
        <v>300</v>
      </c>
      <c s="99">
        <f>B61-C61</f>
        <v>2700</v>
      </c>
      <c s="99">
        <f>K4*D61</f>
        <v>2025</v>
      </c>
      <c s="100">
        <f>J4*D61</f>
        <v>675</v>
      </c>
    </row>
    <row customHeight="1" ht="14.25">
      <c s="107" t="s">
        <v>47</v>
      </c>
      <c s="108">
        <v>5500</v>
      </c>
      <c s="99">
        <f>0.1*B62</f>
        <v>550</v>
      </c>
      <c s="99">
        <f>B62-C62</f>
        <v>4950</v>
      </c>
      <c s="99">
        <f>K4*D62</f>
        <v>3712.5</v>
      </c>
      <c s="100">
        <f>J4*D62</f>
        <v>1237.5</v>
      </c>
    </row>
    <row customHeight="1" ht="15">
      <c s="109" t="s">
        <v>48</v>
      </c>
      <c s="110">
        <v>9000</v>
      </c>
      <c s="101">
        <f>0.1*B63</f>
        <v>900</v>
      </c>
      <c s="101">
        <f>B63-C63</f>
        <v>8100</v>
      </c>
      <c s="101">
        <f>K4*B63</f>
        <v>6750</v>
      </c>
      <c s="102">
        <f>J4*D63</f>
        <v>2025</v>
      </c>
    </row>
    <row r="66" customHeight="1" ht="14.25">
      <c s="142" t="s">
        <v>49</v>
      </c>
      <c s="142"/>
      <c s="142"/>
      <c s="142"/>
      <c s="142"/>
      <c s="142"/>
    </row>
    <row customHeight="1" ht="15">
      <c s="143"/>
      <c s="143"/>
      <c s="143"/>
      <c s="143"/>
      <c s="143"/>
      <c s="143"/>
    </row>
    <row customHeight="1" ht="42.75">
      <c s="95" t="s">
        <v>32</v>
      </c>
      <c s="96" t="s">
        <v>33</v>
      </c>
      <c s="97" t="s">
        <v>34</v>
      </c>
      <c s="97" t="s">
        <v>29</v>
      </c>
      <c s="97" t="s">
        <v>9</v>
      </c>
      <c s="98" t="s">
        <v>10</v>
      </c>
    </row>
    <row customHeight="1" ht="14.25">
      <c s="103" t="s">
        <v>35</v>
      </c>
      <c s="138">
        <v>100</v>
      </c>
      <c s="99">
        <f>0.1*B69</f>
        <v>10</v>
      </c>
      <c s="99">
        <f>B69-C69</f>
        <v>90</v>
      </c>
      <c s="99">
        <f>K4*D69</f>
        <v>67.5</v>
      </c>
      <c s="100">
        <f>J4*D69</f>
        <v>22.5</v>
      </c>
    </row>
    <row customHeight="1" ht="14.25">
      <c s="107" t="s">
        <v>37</v>
      </c>
      <c s="139">
        <v>125</v>
      </c>
      <c s="99">
        <f>0.1*B70</f>
        <v>12.5</v>
      </c>
      <c s="99">
        <f>B70-C70</f>
        <v>112.5</v>
      </c>
      <c s="99">
        <f>K4*D70</f>
        <v>84.375</v>
      </c>
      <c s="100">
        <f>J4*D70</f>
        <v>28.125</v>
      </c>
    </row>
    <row customHeight="1" ht="14.25">
      <c s="107" t="s">
        <v>38</v>
      </c>
      <c s="139">
        <v>200</v>
      </c>
      <c s="99">
        <f>0.1*B71</f>
        <v>20</v>
      </c>
      <c s="99">
        <f>B71-C71</f>
        <v>180</v>
      </c>
      <c s="99">
        <f>K4*D71</f>
        <v>135</v>
      </c>
      <c s="100">
        <f>J4*D71</f>
        <v>45</v>
      </c>
    </row>
    <row customHeight="1" ht="14.25">
      <c s="107" t="s">
        <v>39</v>
      </c>
      <c s="139">
        <v>300</v>
      </c>
      <c s="99">
        <f>0.1*B72</f>
        <v>30</v>
      </c>
      <c s="99">
        <f>B72-C72</f>
        <v>270</v>
      </c>
      <c s="99">
        <f>K4*D72</f>
        <v>202.5</v>
      </c>
      <c s="100">
        <f>J4*D72</f>
        <v>67.5</v>
      </c>
    </row>
    <row customHeight="1" ht="14.25">
      <c s="107" t="s">
        <v>40</v>
      </c>
      <c s="139">
        <v>400</v>
      </c>
      <c s="99">
        <f>0.1*B73</f>
        <v>40</v>
      </c>
      <c s="99">
        <f>B73-C73</f>
        <v>360</v>
      </c>
      <c s="99">
        <f>K4*D73</f>
        <v>270</v>
      </c>
      <c s="100">
        <f>J4*D73</f>
        <v>90</v>
      </c>
    </row>
    <row customHeight="1" ht="14.25">
      <c s="107" t="s">
        <v>41</v>
      </c>
      <c s="139">
        <v>500</v>
      </c>
      <c s="99">
        <f>0.1*B74</f>
        <v>50</v>
      </c>
      <c s="99">
        <f>B74-C74</f>
        <v>450</v>
      </c>
      <c s="99">
        <f>K4*D74</f>
        <v>337.5</v>
      </c>
      <c s="100">
        <f>J4*D74</f>
        <v>112.5</v>
      </c>
    </row>
    <row customHeight="1" ht="14.25">
      <c s="107" t="s">
        <v>42</v>
      </c>
      <c s="139">
        <v>650</v>
      </c>
      <c s="99">
        <f>0.1*B75</f>
        <v>65</v>
      </c>
      <c s="99">
        <f>B75-C75</f>
        <v>585</v>
      </c>
      <c s="99">
        <f>K4*D75</f>
        <v>438.75</v>
      </c>
      <c s="100">
        <f>J4*D75</f>
        <v>146.25</v>
      </c>
    </row>
    <row customHeight="1" ht="14.25">
      <c s="107" t="s">
        <v>43</v>
      </c>
      <c s="140">
        <v>1100</v>
      </c>
      <c s="99">
        <f>0.1*B76</f>
        <v>110</v>
      </c>
      <c s="99">
        <f>B76-C76</f>
        <v>990</v>
      </c>
      <c s="99">
        <f>K4*D76</f>
        <v>742.5</v>
      </c>
      <c s="100">
        <f>J4*D76</f>
        <v>247.5</v>
      </c>
    </row>
    <row customHeight="1" ht="14.25">
      <c s="107" t="s">
        <v>44</v>
      </c>
      <c s="140">
        <v>2200</v>
      </c>
      <c s="99">
        <f>0.1*B77</f>
        <v>220</v>
      </c>
      <c s="99">
        <f>B77-C77</f>
        <v>1980</v>
      </c>
      <c s="99">
        <f>K4*D77</f>
        <v>1485</v>
      </c>
      <c s="100">
        <f>J4*D77</f>
        <v>495</v>
      </c>
    </row>
    <row customHeight="1" ht="14.25">
      <c s="107" t="s">
        <v>45</v>
      </c>
      <c s="140">
        <v>4400</v>
      </c>
      <c s="99">
        <f>0.1*B78</f>
        <v>440</v>
      </c>
      <c s="99">
        <f>B78-C78</f>
        <v>3960</v>
      </c>
      <c s="99">
        <f>K4*D78</f>
        <v>2970</v>
      </c>
      <c s="100">
        <f>J4*D78</f>
        <v>990</v>
      </c>
    </row>
    <row customHeight="1" ht="14.25">
      <c s="107" t="s">
        <v>46</v>
      </c>
      <c s="140">
        <v>6000</v>
      </c>
      <c s="99">
        <f>0.1*B79</f>
        <v>600</v>
      </c>
      <c s="99">
        <f>B79-C79</f>
        <v>5400</v>
      </c>
      <c s="99">
        <f>K4*D79</f>
        <v>4050</v>
      </c>
      <c s="100">
        <f>J4*D79</f>
        <v>1350</v>
      </c>
    </row>
    <row customHeight="1" ht="14.25">
      <c s="107" t="s">
        <v>47</v>
      </c>
      <c s="140">
        <v>8000</v>
      </c>
      <c s="99">
        <f>0.1*B80</f>
        <v>800</v>
      </c>
      <c s="99">
        <f>B80-C80</f>
        <v>7200</v>
      </c>
      <c s="99">
        <f>K4*D80</f>
        <v>5400</v>
      </c>
      <c s="100">
        <f>J4*D80</f>
        <v>1800</v>
      </c>
    </row>
    <row customHeight="1" ht="15">
      <c s="109" t="s">
        <v>48</v>
      </c>
      <c s="141">
        <v>8000</v>
      </c>
      <c s="101">
        <f>0.1*B81</f>
        <v>800</v>
      </c>
      <c s="101">
        <f>B81-C81</f>
        <v>7200</v>
      </c>
      <c s="101">
        <f>K4*B81</f>
        <v>6000</v>
      </c>
      <c s="102">
        <f>J4*D81</f>
        <v>1800</v>
      </c>
    </row>
    <row r="88" customHeight="1" ht="14.25">
      <c s="136"/>
      <c s="136"/>
      <c s="136"/>
      <c s="136"/>
      <c s="136"/>
    </row>
    <row customHeight="1" ht="14.25">
      <c s="135"/>
      <c s="135"/>
      <c s="135"/>
      <c s="135"/>
      <c s="135"/>
    </row>
    <row customHeight="1" ht="14.25">
      <c s="135"/>
      <c s="135"/>
      <c s="135"/>
      <c s="135"/>
      <c s="135"/>
    </row>
    <row customHeight="1" ht="14.25">
      <c s="135"/>
      <c s="135"/>
      <c s="135"/>
      <c s="135"/>
      <c s="135"/>
    </row>
    <row customHeight="1" ht="14.25">
      <c s="135"/>
      <c s="135"/>
      <c s="135"/>
      <c s="135"/>
      <c s="135"/>
    </row>
    <row customHeight="1" ht="14.25">
      <c s="135"/>
      <c s="135"/>
      <c s="135"/>
      <c s="135"/>
      <c s="135"/>
    </row>
    <row customHeight="1" ht="14.25">
      <c s="135"/>
      <c s="135"/>
      <c s="135"/>
      <c s="135"/>
      <c s="135"/>
    </row>
    <row customHeight="1" ht="14.25">
      <c s="135"/>
      <c s="135"/>
      <c s="135"/>
      <c s="135"/>
      <c s="135"/>
    </row>
    <row customHeight="1" ht="14.25">
      <c s="135"/>
      <c s="135"/>
      <c s="135"/>
      <c s="137"/>
      <c s="135"/>
    </row>
    <row customHeight="1" ht="14.25">
      <c s="135"/>
      <c s="135"/>
      <c s="135"/>
      <c s="137"/>
      <c s="137"/>
    </row>
    <row customHeight="1" ht="14.25">
      <c s="135"/>
      <c s="135"/>
      <c s="135"/>
      <c s="137"/>
      <c s="137"/>
    </row>
    <row customHeight="1" ht="14.25">
      <c s="135"/>
      <c s="135"/>
      <c s="135"/>
      <c s="137"/>
      <c s="137"/>
    </row>
    <row customHeight="1" ht="14.25">
      <c s="135"/>
      <c s="135"/>
      <c s="135"/>
      <c s="137"/>
      <c s="137"/>
    </row>
    <row customHeight="1" ht="14.25">
      <c s="135"/>
      <c s="135"/>
      <c s="135"/>
      <c s="137"/>
      <c s="137"/>
    </row>
  </sheetData>
  <mergeCells count="5">
    <mergeCell ref="A66:F67"/>
    <mergeCell ref="A2:G3"/>
    <mergeCell ref="A21:G22"/>
    <mergeCell ref="A35:G36"/>
    <mergeCell ref="A48:F49"/>
  </mergeCells>
  <pageSetup pageOrder="downThenOver" orientation="portrait"/>
  <headerFooter>
    <oddHeader>&amp;L&amp;C&amp;R</oddHeader>
    <oddFooter>&amp;L&amp;C&amp;R</oddFooter>
    <evenHeader>&amp;L&amp;C&amp;R</evenHeader>
    <evenFooter>&amp;L&amp;C&amp;R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="115" workbookViewId="0">
      <selection activeCell="F40" sqref="F40"/>
    </sheetView>
  </sheetViews>
  <sheetFormatPr defaultColWidth="9.140625" customHeight="1" defaultRowHeight="14.497499999999997"/>
  <cols>
    <col min="1" max="1" width="25.57421875" customWidth="1"/>
    <col min="2" max="2" width="27.421875" customWidth="1"/>
    <col min="3" max="3" width="26.140625" customWidth="1"/>
    <col min="4" max="4" width="25.00390625" customWidth="1"/>
    <col min="5" max="5" width="24.57421875" customWidth="1"/>
    <col min="6" max="6" width="12.421875" customWidth="1"/>
  </cols>
  <sheetData>
    <row customHeight="1" ht="15">
      <c s="117" t="s">
        <v>50</v>
      </c>
      <c s="118"/>
      <c s="118"/>
      <c s="119"/>
    </row>
    <row customHeight="1" ht="15">
      <c s="118"/>
      <c s="118"/>
      <c s="118"/>
      <c s="119"/>
    </row>
    <row customHeight="1" ht="16.5">
      <c s="120" t="s">
        <v>51</v>
      </c>
      <c s="118" t="s">
        <v>52</v>
      </c>
      <c s="120" t="s">
        <v>53</v>
      </c>
      <c s="118" t="s">
        <v>54</v>
      </c>
    </row>
    <row customHeight="1" ht="15">
      <c s="120" t="s">
        <v>55</v>
      </c>
      <c s="118" t="s">
        <v>52</v>
      </c>
      <c s="118"/>
      <c s="119"/>
    </row>
    <row customHeight="1" ht="15">
      <c s="118"/>
      <c s="118"/>
      <c s="118"/>
      <c s="119"/>
    </row>
    <row customHeight="1" ht="15.75">
      <c s="121" t="s">
        <v>56</v>
      </c>
      <c s="121" t="s">
        <v>57</v>
      </c>
      <c s="121" t="s">
        <v>58</v>
      </c>
      <c s="122" t="s">
        <v>59</v>
      </c>
    </row>
    <row customHeight="1" ht="14.25">
      <c s="111"/>
      <c s="111"/>
      <c s="112"/>
      <c r="E7" s="94"/>
    </row>
    <row customHeight="1" ht="14.25">
      <c r="C8" s="94"/>
      <c r="E8" s="94"/>
    </row>
    <row customHeight="1" ht="14.25">
      <c r="C9" s="94"/>
      <c r="E9" s="94"/>
    </row>
    <row customHeight="1" ht="14.25">
      <c s="151" t="s">
        <v>60</v>
      </c>
      <c s="152"/>
      <c s="94"/>
      <c r="E10" s="94"/>
    </row>
    <row customHeight="1" ht="15"/>
    <row customHeight="1" ht="15">
      <c s="115" t="s">
        <v>51</v>
      </c>
      <c s="111" t="s">
        <v>52</v>
      </c>
      <c s="115" t="s">
        <v>53</v>
      </c>
      <c s="111" t="s">
        <v>54</v>
      </c>
    </row>
    <row customHeight="1" ht="15"/>
    <row customHeight="1" ht="15">
      <c s="115" t="s">
        <v>61</v>
      </c>
      <c s="111" t="s">
        <v>52</v>
      </c>
    </row>
    <row r="16" customHeight="1" ht="15"/>
    <row customHeight="1" ht="15">
      <c s="113" t="s">
        <v>62</v>
      </c>
      <c s="113" t="s">
        <v>63</v>
      </c>
      <c s="114" t="s">
        <v>64</v>
      </c>
      <c s="114" t="s">
        <v>65</v>
      </c>
      <c s="114" t="s">
        <v>66</v>
      </c>
    </row>
    <row r="20" customHeight="1" ht="15"/>
    <row customHeight="1" ht="15">
      <c s="149" t="s">
        <v>67</v>
      </c>
      <c s="150"/>
      <c s="94"/>
      <c r="E21" s="94"/>
    </row>
    <row customHeight="1" ht="15"/>
    <row customHeight="1" ht="15">
      <c s="115" t="s">
        <v>51</v>
      </c>
      <c s="111" t="s">
        <v>52</v>
      </c>
      <c s="115" t="s">
        <v>53</v>
      </c>
      <c s="111" t="s">
        <v>54</v>
      </c>
    </row>
    <row r="25" customHeight="1" ht="15"/>
    <row customHeight="1" ht="15">
      <c s="113" t="s">
        <v>56</v>
      </c>
      <c s="113" t="s">
        <v>57</v>
      </c>
      <c s="113" t="s">
        <v>68</v>
      </c>
      <c s="114" t="s">
        <v>69</v>
      </c>
    </row>
    <row customHeight="1" ht="14.25">
      <c r="C27" s="116" t="s">
        <v>70</v>
      </c>
      <c s="116" t="s">
        <v>71</v>
      </c>
    </row>
    <row r="29" customHeight="1" ht="15"/>
    <row customHeight="1" ht="15">
      <c s="117" t="s">
        <v>72</v>
      </c>
      <c s="119"/>
      <c s="123"/>
      <c s="119"/>
      <c s="94"/>
    </row>
    <row customHeight="1" ht="15">
      <c s="119"/>
      <c s="119"/>
      <c s="119"/>
      <c s="119"/>
    </row>
    <row customHeight="1" ht="15">
      <c s="120" t="s">
        <v>51</v>
      </c>
      <c s="118" t="s">
        <v>52</v>
      </c>
      <c s="120" t="s">
        <v>53</v>
      </c>
      <c s="118" t="s">
        <v>54</v>
      </c>
    </row>
    <row customHeight="1" ht="15">
      <c s="119"/>
      <c s="119"/>
      <c s="119"/>
      <c s="119"/>
    </row>
    <row customHeight="1" ht="15">
      <c s="120" t="s">
        <v>61</v>
      </c>
      <c s="118" t="s">
        <v>52</v>
      </c>
      <c s="119"/>
      <c s="119"/>
    </row>
    <row customHeight="1" ht="15">
      <c s="119"/>
      <c s="119"/>
      <c s="119"/>
      <c s="119"/>
    </row>
    <row customHeight="1" ht="15">
      <c s="121" t="s">
        <v>62</v>
      </c>
      <c s="121" t="s">
        <v>63</v>
      </c>
      <c s="122" t="s">
        <v>73</v>
      </c>
      <c s="122" t="s">
        <v>74</v>
      </c>
    </row>
    <row r="38" customHeight="1" ht="15"/>
    <row customHeight="1" ht="15">
      <c s="117" t="s">
        <v>75</v>
      </c>
      <c s="119"/>
      <c s="123"/>
      <c s="119"/>
    </row>
    <row customHeight="1" ht="15">
      <c s="119"/>
      <c s="119"/>
      <c s="119"/>
      <c s="119"/>
    </row>
    <row customHeight="1" ht="15">
      <c s="120" t="s">
        <v>51</v>
      </c>
      <c s="118" t="s">
        <v>52</v>
      </c>
      <c s="120" t="s">
        <v>53</v>
      </c>
      <c s="118" t="s">
        <v>54</v>
      </c>
    </row>
    <row customHeight="1" ht="14.25">
      <c s="119"/>
      <c s="119"/>
      <c s="119"/>
      <c s="119"/>
    </row>
    <row customHeight="1" ht="15">
      <c s="119"/>
      <c s="119"/>
      <c s="119"/>
      <c s="119"/>
    </row>
    <row customHeight="1" ht="15">
      <c s="121" t="s">
        <v>63</v>
      </c>
      <c s="121" t="s">
        <v>76</v>
      </c>
      <c s="122" t="s">
        <v>77</v>
      </c>
      <c s="119"/>
    </row>
    <row r="47" customHeight="1" ht="14.25">
      <c s="151" t="s">
        <v>78</v>
      </c>
      <c s="152"/>
      <c s="94"/>
      <c r="E47" s="94"/>
    </row>
    <row customHeight="1" ht="15"/>
    <row customHeight="1" ht="15">
      <c s="115" t="s">
        <v>51</v>
      </c>
      <c s="111" t="s">
        <v>52</v>
      </c>
      <c s="115" t="s">
        <v>53</v>
      </c>
      <c s="111" t="s">
        <v>54</v>
      </c>
    </row>
    <row customHeight="1" ht="15"/>
    <row customHeight="1" ht="15">
      <c s="115" t="s">
        <v>55</v>
      </c>
      <c s="111" t="s">
        <v>52</v>
      </c>
    </row>
    <row r="53" customHeight="1" ht="15"/>
    <row customHeight="1" ht="15">
      <c s="113" t="s">
        <v>62</v>
      </c>
      <c s="113" t="s">
        <v>56</v>
      </c>
      <c s="113" t="s">
        <v>57</v>
      </c>
      <c s="114" t="s">
        <v>64</v>
      </c>
      <c s="114" t="s">
        <v>65</v>
      </c>
      <c s="114" t="s">
        <v>66</v>
      </c>
    </row>
  </sheetData>
  <mergeCells count="3">
    <mergeCell ref="A21:B21"/>
    <mergeCell ref="A10:B10"/>
    <mergeCell ref="A47:B47"/>
  </mergeCells>
  <pageSetup pageOrder="downThenOver" orientation="portrait"/>
  <headerFooter>
    <oddHeader>&amp;L&amp;C&amp;R</oddHeader>
    <oddFooter>&amp;L&amp;C&amp;R</oddFooter>
    <evenHeader>&amp;L&amp;C&amp;R</evenHeader>
    <evenFooter>&amp;L&amp;C&amp;R</evenFooter>
  </headerFooter>
</worksheet>
</file>