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wnload new\Data Analysis Course Projects\Excel Projects\"/>
    </mc:Choice>
  </mc:AlternateContent>
  <xr:revisionPtr revIDLastSave="0" documentId="13_ncr:1_{8CCF3B77-3C96-4A7B-B8F3-741902848D9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<sst xmlns="http://schemas.openxmlformats.org/spreadsheetml/2006/main" count="884" uniqueCount="61">
  <si>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</si>
  <si>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</si>
  <si>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</si>
  <si>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</si>
  <si>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</si>
  <si>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</si>
  <si>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</si>
  <si>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</si>
  <si>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</si>
  <si>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</si>
  <si>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</si>
  <si>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</si>
  <si>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</si>
  <si>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</si>
  <si>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</si>
  <si>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</si>
  <si>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</si>
  <si>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</si>
  <si>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</si>
  <si>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</si>
  <si>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</si>
  <si>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</si>
  <si>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</si>
  <si>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</si>
  <si>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</si>
  <si>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</si>
  <si>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</si>
  <si>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</si>
  <si>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</si>
  <si>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</si>
  <si>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</si>
  <si>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</si>
  <si>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</si>
  <si>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</si>
  <si>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</si>
  <si>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</si>
  <si>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</si>
  <si>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text to column</t>
  </si>
  <si>
    <t>if</t>
  </si>
  <si>
    <t>sumif</t>
  </si>
  <si>
    <t>sort</t>
  </si>
  <si>
    <t>filter</t>
  </si>
  <si>
    <t>pivot table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</si>
  <si>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</si>
  <si>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</si>
  <si>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</si>
  <si>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</si>
  <si>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</si>
  <si>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</si>
  <si>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</si>
  <si>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</si>
  <si>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</si>
  <si>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</si>
  <si>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</si>
  <si>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</si>
  <si>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</si>
  <si>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</si>
  <si>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</si>
  <si>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</si>
  <si>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</si>
  <si>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Afsa Riaz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</si>
</sst>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4 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59D59C-9C1E-45D6-96D8-F104AD7A6D3F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F5726B-8583-46C9-9CAE-E535CC2DBEDD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179A71-2FD1-4271-81BD-C55F40727961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622612-9015-4B03-BDFB-FB1E6643587C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09-4541-AD2A-8C6B390E3B7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F09-4541-AD2A-8C6B390E3B7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F09-4541-AD2A-8C6B390E3B7D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09-4541-AD2A-8C6B390E3B7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5F5726B-8583-46C9-9CAE-E535CC2DBED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F09-4541-AD2A-8C6B390E3B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59D59C-9C1E-45D6-96D8-F104AD7A6D3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09-4541-AD2A-8C6B390E3B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179A71-2FD1-4271-81BD-C55F4072796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F09-4541-AD2A-8C6B390E3B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622612-9015-4B03-BDFB-FB1E6643587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F09-4541-AD2A-8C6B390E3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541-AD2A-8C6B390E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190500</xdr:rowOff>
    </xdr:from>
    <xdr:to>
      <xdr:col>10</xdr:col>
      <xdr:colOff>438149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60CE5-B7C4-56C6-E345-F15FED24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71.651940625001" createdVersion="8" refreshedVersion="8" minRefreshableVersion="3" recordCount="171" xr:uid="{227A75C9-5641-48BD-A244-2CEA6AAB930F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2"/>
    <n v="2877"/>
    <s v="Net"/>
    <n v="11.4"/>
    <n v="16.3"/>
    <n v="4.9000000000000004"/>
    <n v="0.49000000000000005"/>
    <x v="1"/>
    <s v="Hernandez"/>
    <s v="CA"/>
  </r>
  <r>
    <s v="Jan"/>
    <n v="1003"/>
    <n v="2499"/>
    <s v="8 ft Hose"/>
    <n v="6.2"/>
    <n v="9.1999999999999993"/>
    <n v="2.9999999999999991"/>
    <n v="0.29999999999999993"/>
    <x v="2"/>
    <s v="Smith"/>
    <s v="AZ"/>
  </r>
  <r>
    <s v="Jan"/>
    <n v="1004"/>
    <n v="8722"/>
    <s v="Water Pump"/>
    <n v="344"/>
    <n v="502"/>
    <n v="158"/>
    <n v="31.6"/>
    <x v="0"/>
    <s v="Barns"/>
    <s v="AZ"/>
  </r>
  <r>
    <s v="Jan"/>
    <n v="1005"/>
    <n v="1109"/>
    <s v="Chlorine Test Kit"/>
    <n v="3"/>
    <n v="8"/>
    <n v="5"/>
    <n v="0.5"/>
    <x v="2"/>
    <s v="Smith"/>
    <s v="AZ"/>
  </r>
  <r>
    <s v="Jan"/>
    <n v="1006"/>
    <n v="9822"/>
    <s v="Pool Cover"/>
    <n v="58.3"/>
    <n v="98.4"/>
    <n v="40.100000000000009"/>
    <n v="8.0200000000000014"/>
    <x v="2"/>
    <s v="Smith"/>
    <s v="AZ"/>
  </r>
  <r>
    <s v="Jan"/>
    <n v="1007"/>
    <n v="1109"/>
    <s v="Chlorine Test Kit"/>
    <n v="3"/>
    <n v="8"/>
    <n v="5"/>
    <n v="0.5"/>
    <x v="3"/>
    <s v="Johnson"/>
    <s v="NM"/>
  </r>
  <r>
    <s v="Jan"/>
    <n v="1008"/>
    <n v="2877"/>
    <s v="Net"/>
    <n v="11.4"/>
    <n v="16.3"/>
    <n v="4.9000000000000004"/>
    <n v="0.49000000000000005"/>
    <x v="2"/>
    <s v="Smith"/>
    <s v="NM"/>
  </r>
  <r>
    <s v="Jan"/>
    <n v="1009"/>
    <n v="1109"/>
    <s v="Chlorine Test Kit"/>
    <n v="3"/>
    <n v="8"/>
    <n v="5"/>
    <n v="0.5"/>
    <x v="2"/>
    <s v="Smith"/>
    <s v="AZ"/>
  </r>
  <r>
    <s v="Jan"/>
    <n v="1010"/>
    <n v="2877"/>
    <s v="Net"/>
    <n v="11.4"/>
    <n v="16.3"/>
    <n v="4.9000000000000004"/>
    <n v="0.49000000000000005"/>
    <x v="1"/>
    <s v="Hernandez"/>
    <s v="CO"/>
  </r>
  <r>
    <s v="Jan"/>
    <n v="1011"/>
    <n v="2877"/>
    <s v="Net"/>
    <n v="11.4"/>
    <n v="16.3"/>
    <n v="4.9000000000000004"/>
    <n v="0.49000000000000005"/>
    <x v="1"/>
    <s v="Hernandez"/>
    <s v="AZ"/>
  </r>
  <r>
    <s v="Jan"/>
    <n v="1012"/>
    <n v="4421"/>
    <s v="Skimmer"/>
    <n v="45"/>
    <n v="87"/>
    <n v="42"/>
    <n v="8.4"/>
    <x v="2"/>
    <s v="Smith"/>
    <s v="NM"/>
  </r>
  <r>
    <s v="Jan"/>
    <n v="1013"/>
    <n v="9212"/>
    <s v="1 Gal Muratic Acid"/>
    <n v="4"/>
    <n v="7"/>
    <n v="3"/>
    <n v="0.30000000000000004"/>
    <x v="3"/>
    <s v="Johnson"/>
    <s v="CO"/>
  </r>
  <r>
    <s v="Jan"/>
    <n v="1014"/>
    <n v="8722"/>
    <s v="Water Pump"/>
    <n v="344"/>
    <n v="502"/>
    <n v="158"/>
    <n v="31.6"/>
    <x v="0"/>
    <s v="Barns"/>
    <s v="CA"/>
  </r>
  <r>
    <s v="Jan"/>
    <n v="1015"/>
    <n v="2877"/>
    <s v="Net"/>
    <n v="11.4"/>
    <n v="16.3"/>
    <n v="4.9000000000000004"/>
    <n v="0.49000000000000005"/>
    <x v="3"/>
    <s v="Johnson"/>
    <s v="AZ"/>
  </r>
  <r>
    <s v="Jan"/>
    <n v="1016"/>
    <n v="2499"/>
    <s v="8 ft Hose"/>
    <n v="6.2"/>
    <n v="9.1999999999999993"/>
    <n v="2.9999999999999991"/>
    <n v="0.29999999999999993"/>
    <x v="2"/>
    <s v="Smith"/>
    <s v="CA"/>
  </r>
  <r>
    <s v="Feb"/>
    <n v="1017"/>
    <n v="2242"/>
    <s v="AutoVac"/>
    <n v="60"/>
    <n v="124"/>
    <n v="64"/>
    <n v="12.8"/>
    <x v="1"/>
    <s v="Hernandez"/>
    <s v="NM"/>
  </r>
  <r>
    <s v="Feb"/>
    <n v="1018"/>
    <n v="1109"/>
    <s v="Chlorine Test Kit"/>
    <n v="3"/>
    <n v="8"/>
    <n v="5"/>
    <n v="0.5"/>
    <x v="2"/>
    <s v="Smith"/>
    <s v="CA"/>
  </r>
  <r>
    <s v="Feb"/>
    <n v="1019"/>
    <n v="2499"/>
    <s v="8 ft Hose"/>
    <n v="6.2"/>
    <n v="9.1999999999999993"/>
    <n v="2.9999999999999991"/>
    <n v="0.29999999999999993"/>
    <x v="2"/>
    <s v="Smith"/>
    <s v="CO"/>
  </r>
  <r>
    <s v="Feb"/>
    <n v="1020"/>
    <n v="2499"/>
    <s v="8 ft Hose"/>
    <n v="6.2"/>
    <n v="9.1999999999999993"/>
    <n v="2.9999999999999991"/>
    <n v="0.29999999999999993"/>
    <x v="2"/>
    <s v="Smith"/>
    <s v="NV"/>
  </r>
  <r>
    <s v="Feb"/>
    <n v="1021"/>
    <n v="1109"/>
    <s v="Chlorine Test Kit"/>
    <n v="3"/>
    <n v="8"/>
    <n v="5"/>
    <n v="0.5"/>
    <x v="1"/>
    <s v="Hernandez"/>
    <s v="CO"/>
  </r>
  <r>
    <s v="Feb"/>
    <n v="1022"/>
    <n v="2877"/>
    <s v="Net"/>
    <n v="11.4"/>
    <n v="16.3"/>
    <n v="4.9000000000000004"/>
    <n v="0.49000000000000005"/>
    <x v="2"/>
    <s v="Smith"/>
    <s v="UT"/>
  </r>
  <r>
    <s v="Feb"/>
    <n v="1023"/>
    <n v="1109"/>
    <s v="Chlorine Test Kit"/>
    <n v="3"/>
    <n v="8"/>
    <n v="5"/>
    <n v="0.5"/>
    <x v="3"/>
    <s v="Johnson"/>
    <s v="NM"/>
  </r>
  <r>
    <s v="Feb"/>
    <n v="1024"/>
    <n v="9212"/>
    <s v="1 Gal Muratic Acid"/>
    <n v="4"/>
    <n v="7"/>
    <n v="3"/>
    <n v="0.30000000000000004"/>
    <x v="1"/>
    <s v="Hernandez"/>
    <s v="UT"/>
  </r>
  <r>
    <s v="Feb"/>
    <n v="1025"/>
    <n v="2877"/>
    <s v="Net"/>
    <n v="11.4"/>
    <n v="16.3"/>
    <n v="4.9000000000000004"/>
    <n v="0.49000000000000005"/>
    <x v="3"/>
    <s v="Johnson"/>
    <s v="NV"/>
  </r>
  <r>
    <s v="Feb"/>
    <n v="1026"/>
    <n v="6119"/>
    <s v="Algea Killer 8 oz"/>
    <n v="9"/>
    <n v="14"/>
    <n v="5"/>
    <n v="0.5"/>
    <x v="3"/>
    <s v="Johnson"/>
    <s v="NM"/>
  </r>
  <r>
    <s v="Feb"/>
    <n v="1027"/>
    <n v="6119"/>
    <s v="Algea Killer 8 oz"/>
    <n v="9"/>
    <n v="14"/>
    <n v="5"/>
    <n v="0.5"/>
    <x v="0"/>
    <s v="Barns"/>
    <s v="NV"/>
  </r>
  <r>
    <s v="Feb"/>
    <n v="1028"/>
    <n v="8722"/>
    <s v="Water Pump"/>
    <n v="344"/>
    <n v="502"/>
    <n v="158"/>
    <n v="31.6"/>
    <x v="0"/>
    <s v="Barns"/>
    <s v="AZ"/>
  </r>
  <r>
    <s v="Feb"/>
    <n v="1029"/>
    <n v="2499"/>
    <s v="8 ft Hose"/>
    <n v="6.2"/>
    <n v="9.1999999999999993"/>
    <n v="2.9999999999999991"/>
    <n v="0.29999999999999993"/>
    <x v="1"/>
    <s v="Hernandez"/>
    <s v="AZ"/>
  </r>
  <r>
    <s v="Feb"/>
    <n v="1030"/>
    <n v="4421"/>
    <s v="Skimmer"/>
    <n v="45"/>
    <n v="87"/>
    <n v="42"/>
    <n v="8.4"/>
    <x v="1"/>
    <s v="Hernandez"/>
    <s v="NV"/>
  </r>
  <r>
    <s v="Feb"/>
    <n v="1031"/>
    <n v="1109"/>
    <s v="Chlorine Test Kit"/>
    <n v="3"/>
    <n v="8"/>
    <n v="5"/>
    <n v="0.5"/>
    <x v="1"/>
    <s v="Hernandez"/>
    <s v="CA"/>
  </r>
  <r>
    <s v="Feb"/>
    <n v="1032"/>
    <n v="2877"/>
    <s v="Net"/>
    <n v="11.4"/>
    <n v="16.3"/>
    <n v="4.9000000000000004"/>
    <n v="0.49000000000000005"/>
    <x v="0"/>
    <s v="Barns"/>
    <s v="AZ"/>
  </r>
  <r>
    <s v="Feb"/>
    <n v="1033"/>
    <n v="9822"/>
    <s v="Pool Cover"/>
    <n v="58.3"/>
    <n v="98.4"/>
    <n v="40.100000000000009"/>
    <n v="8.0200000000000014"/>
    <x v="1"/>
    <s v="Hernandez"/>
    <s v="CA"/>
  </r>
  <r>
    <s v="Feb"/>
    <n v="1034"/>
    <n v="2877"/>
    <s v="Net"/>
    <n v="11.4"/>
    <n v="16.3"/>
    <n v="4.9000000000000004"/>
    <n v="0.49000000000000005"/>
    <x v="1"/>
    <s v="Hernandez"/>
    <s v="CO"/>
  </r>
  <r>
    <s v="Mar"/>
    <n v="1035"/>
    <n v="2499"/>
    <s v="8 ft Hose"/>
    <n v="6.2"/>
    <n v="9.1999999999999993"/>
    <n v="2.9999999999999991"/>
    <n v="0.29999999999999993"/>
    <x v="3"/>
    <s v="Johnson"/>
    <s v="CA"/>
  </r>
  <r>
    <s v="Mar"/>
    <n v="1036"/>
    <n v="2499"/>
    <s v="8 ft Hose"/>
    <n v="6.2"/>
    <n v="9.1999999999999993"/>
    <n v="2.9999999999999991"/>
    <n v="0.29999999999999993"/>
    <x v="1"/>
    <s v="Hernandez"/>
    <s v="NV"/>
  </r>
  <r>
    <s v="Mar"/>
    <n v="1037"/>
    <n v="6622"/>
    <s v="5 Gal Chlorine"/>
    <n v="42"/>
    <n v="77"/>
    <n v="35"/>
    <n v="7"/>
    <x v="1"/>
    <s v="Hernandez"/>
    <s v="NV"/>
  </r>
  <r>
    <s v="Mar"/>
    <n v="1038"/>
    <n v="2499"/>
    <s v="8 ft Hose"/>
    <n v="6.2"/>
    <n v="9.1999999999999993"/>
    <n v="2.9999999999999991"/>
    <n v="0.29999999999999993"/>
    <x v="1"/>
    <s v="Hernandez"/>
    <s v="NV"/>
  </r>
  <r>
    <s v="Mar"/>
    <n v="1039"/>
    <n v="2877"/>
    <s v="Net"/>
    <n v="11.4"/>
    <n v="16.3"/>
    <n v="4.9000000000000004"/>
    <n v="0.49000000000000005"/>
    <x v="1"/>
    <s v="Hernandez"/>
    <s v="CA"/>
  </r>
  <r>
    <s v="Mar"/>
    <n v="1040"/>
    <n v="1109"/>
    <s v="Chlorine Test Kit"/>
    <n v="3"/>
    <n v="8"/>
    <n v="5"/>
    <n v="0.5"/>
    <x v="1"/>
    <s v="Hernandez"/>
    <s v="AZ"/>
  </r>
  <r>
    <s v="Mar"/>
    <n v="1041"/>
    <n v="2499"/>
    <s v="8 ft Hose"/>
    <n v="6.2"/>
    <n v="9.1999999999999993"/>
    <n v="2.9999999999999991"/>
    <n v="0.29999999999999993"/>
    <x v="0"/>
    <s v="Barns"/>
    <s v="NM"/>
  </r>
  <r>
    <s v="Mar"/>
    <n v="1042"/>
    <n v="8722"/>
    <s v="Water Pump"/>
    <n v="344"/>
    <n v="502"/>
    <n v="158"/>
    <n v="31.6"/>
    <x v="2"/>
    <s v="Smith"/>
    <s v="NM"/>
  </r>
  <r>
    <s v="Mar"/>
    <n v="1043"/>
    <n v="2242"/>
    <s v="AutoVac"/>
    <n v="60"/>
    <n v="124"/>
    <n v="64"/>
    <n v="12.8"/>
    <x v="2"/>
    <s v="Smith"/>
    <s v="CA"/>
  </r>
  <r>
    <s v="Mar"/>
    <n v="1044"/>
    <n v="2877"/>
    <s v="Net"/>
    <n v="11.4"/>
    <n v="16.3"/>
    <n v="4.9000000000000004"/>
    <n v="0.49000000000000005"/>
    <x v="2"/>
    <s v="Smith"/>
    <s v="CA"/>
  </r>
  <r>
    <s v="Mar"/>
    <n v="1045"/>
    <n v="8722"/>
    <s v="Water Pump"/>
    <n v="344"/>
    <n v="502"/>
    <n v="158"/>
    <n v="31.6"/>
    <x v="3"/>
    <s v="Johnson"/>
    <s v="AZ"/>
  </r>
  <r>
    <s v="Mar"/>
    <n v="1046"/>
    <n v="6119"/>
    <s v="Algea Killer 8 oz"/>
    <n v="9"/>
    <n v="14"/>
    <n v="5"/>
    <n v="0.5"/>
    <x v="1"/>
    <s v="Hernandez"/>
    <s v="UT"/>
  </r>
  <r>
    <s v="Mar"/>
    <n v="1047"/>
    <n v="6622"/>
    <s v="5 Gal Chlorine"/>
    <n v="42"/>
    <n v="77"/>
    <n v="35"/>
    <n v="7"/>
    <x v="3"/>
    <s v="Johnson"/>
    <s v="AZ"/>
  </r>
  <r>
    <s v="Mar"/>
    <n v="1048"/>
    <n v="8722"/>
    <s v="Water Pump"/>
    <n v="344"/>
    <n v="502"/>
    <n v="158"/>
    <n v="31.6"/>
    <x v="0"/>
    <s v="Barns"/>
    <s v="AZ"/>
  </r>
  <r>
    <s v="April"/>
    <n v="1049"/>
    <n v="2499"/>
    <s v="8 ft Hose"/>
    <n v="6.2"/>
    <n v="9.1999999999999993"/>
    <n v="2.9999999999999991"/>
    <n v="0.29999999999999993"/>
    <x v="0"/>
    <s v="Barns"/>
    <s v="CO"/>
  </r>
  <r>
    <s v="April"/>
    <n v="1050"/>
    <n v="2877"/>
    <s v="Net"/>
    <n v="11.4"/>
    <n v="16.3"/>
    <n v="4.9000000000000004"/>
    <n v="0.49000000000000005"/>
    <x v="0"/>
    <s v="Barns"/>
    <s v="AZ"/>
  </r>
  <r>
    <s v="April"/>
    <n v="1051"/>
    <n v="6119"/>
    <s v="Algea Killer 8 oz"/>
    <n v="9"/>
    <n v="14"/>
    <n v="5"/>
    <n v="0.5"/>
    <x v="2"/>
    <s v="Smith"/>
    <s v="UT"/>
  </r>
  <r>
    <s v="April"/>
    <n v="1052"/>
    <n v="6622"/>
    <s v="5 Gal Chlorine"/>
    <n v="42"/>
    <n v="77"/>
    <n v="35"/>
    <n v="7"/>
    <x v="2"/>
    <s v="Smith"/>
    <s v="AZ"/>
  </r>
  <r>
    <s v="April"/>
    <n v="1053"/>
    <n v="2242"/>
    <s v="AutoVac"/>
    <n v="60"/>
    <n v="124"/>
    <n v="64"/>
    <n v="12.8"/>
    <x v="0"/>
    <s v="Barns"/>
    <s v="CA"/>
  </r>
  <r>
    <s v="April"/>
    <n v="1054"/>
    <n v="4421"/>
    <s v="Skimmer"/>
    <n v="45"/>
    <n v="87"/>
    <n v="42"/>
    <n v="8.4"/>
    <x v="2"/>
    <s v="Smith"/>
    <s v="NV"/>
  </r>
  <r>
    <s v="April"/>
    <n v="1055"/>
    <n v="6119"/>
    <s v="Algea Killer 8 oz"/>
    <n v="9"/>
    <n v="14"/>
    <n v="5"/>
    <n v="0.5"/>
    <x v="1"/>
    <s v="Hernandez"/>
    <s v="NV"/>
  </r>
  <r>
    <s v="April"/>
    <n v="1056"/>
    <n v="1109"/>
    <s v="Chlorine Test Kit"/>
    <n v="3"/>
    <n v="8"/>
    <n v="5"/>
    <n v="0.5"/>
    <x v="2"/>
    <s v="Smith"/>
    <s v="CA"/>
  </r>
  <r>
    <s v="April"/>
    <n v="1057"/>
    <n v="2499"/>
    <s v="8 ft Hose"/>
    <n v="6.2"/>
    <n v="9.1999999999999993"/>
    <n v="2.9999999999999991"/>
    <n v="0.29999999999999993"/>
    <x v="1"/>
    <s v="Hernandez"/>
    <s v="CA"/>
  </r>
  <r>
    <s v="April"/>
    <n v="1058"/>
    <n v="6119"/>
    <s v="Algea Killer 8 oz"/>
    <n v="9"/>
    <n v="14"/>
    <n v="5"/>
    <n v="0.5"/>
    <x v="3"/>
    <s v="Johnson"/>
    <s v="AZ"/>
  </r>
  <r>
    <s v="April"/>
    <n v="1059"/>
    <n v="2242"/>
    <s v="AutoVac"/>
    <n v="60"/>
    <n v="124"/>
    <n v="64"/>
    <n v="12.8"/>
    <x v="2"/>
    <s v="Smith"/>
    <s v="AZ"/>
  </r>
  <r>
    <s v="April"/>
    <n v="1060"/>
    <n v="6119"/>
    <s v="Algea Killer 8 oz"/>
    <n v="9"/>
    <n v="14"/>
    <n v="5"/>
    <n v="0.5"/>
    <x v="2"/>
    <s v="Smith"/>
    <s v="NV"/>
  </r>
  <r>
    <s v="May"/>
    <n v="1061"/>
    <n v="1109"/>
    <s v="Chlorine Test Kit"/>
    <n v="3"/>
    <n v="8"/>
    <n v="5"/>
    <n v="0.5"/>
    <x v="2"/>
    <s v="Smith"/>
    <s v="NV"/>
  </r>
  <r>
    <s v="May"/>
    <n v="1062"/>
    <n v="2499"/>
    <s v="8 ft Hose"/>
    <n v="6.2"/>
    <n v="9.1999999999999993"/>
    <n v="2.9999999999999991"/>
    <n v="0.29999999999999993"/>
    <x v="0"/>
    <s v="Barns"/>
    <s v="AZ"/>
  </r>
  <r>
    <s v="May"/>
    <n v="1063"/>
    <n v="1109"/>
    <s v="Chlorine Test Kit"/>
    <n v="3"/>
    <n v="8"/>
    <n v="5"/>
    <n v="0.5"/>
    <x v="2"/>
    <s v="Smith"/>
    <s v="CA"/>
  </r>
  <r>
    <s v="May"/>
    <n v="1064"/>
    <n v="2499"/>
    <s v="8 ft Hose"/>
    <n v="6.2"/>
    <n v="9.1999999999999993"/>
    <n v="2.9999999999999991"/>
    <n v="0.29999999999999993"/>
    <x v="3"/>
    <s v="Johnson"/>
    <s v="AZ"/>
  </r>
  <r>
    <s v="May"/>
    <n v="1065"/>
    <n v="2499"/>
    <s v="8 ft Hose"/>
    <n v="6.2"/>
    <n v="9.1999999999999993"/>
    <n v="2.9999999999999991"/>
    <n v="0.29999999999999993"/>
    <x v="2"/>
    <s v="Smith"/>
    <s v="NM"/>
  </r>
  <r>
    <s v="May"/>
    <n v="1066"/>
    <n v="2877"/>
    <s v="Net"/>
    <n v="11.4"/>
    <n v="16.3"/>
    <n v="4.9000000000000004"/>
    <n v="0.49000000000000005"/>
    <x v="2"/>
    <s v="Smith"/>
    <s v="NV"/>
  </r>
  <r>
    <s v="May"/>
    <n v="1067"/>
    <n v="2877"/>
    <s v="Net"/>
    <n v="11.4"/>
    <n v="16.3"/>
    <n v="4.9000000000000004"/>
    <n v="0.49000000000000005"/>
    <x v="2"/>
    <s v="Smith"/>
    <s v="UT"/>
  </r>
  <r>
    <s v="May"/>
    <n v="1068"/>
    <n v="6119"/>
    <s v="Algea Killer 8 oz"/>
    <n v="9"/>
    <n v="14"/>
    <n v="5"/>
    <n v="0.5"/>
    <x v="1"/>
    <s v="Hernandez"/>
    <s v="CA"/>
  </r>
  <r>
    <s v="May"/>
    <n v="1069"/>
    <n v="1109"/>
    <s v="Chlorine Test Kit"/>
    <n v="3"/>
    <n v="8"/>
    <n v="5"/>
    <n v="0.5"/>
    <x v="2"/>
    <s v="Smith"/>
    <s v="AZ"/>
  </r>
  <r>
    <s v="May"/>
    <n v="1070"/>
    <n v="2499"/>
    <s v="8 ft Hose"/>
    <n v="6.2"/>
    <n v="9.1999999999999993"/>
    <n v="2.9999999999999991"/>
    <n v="0.29999999999999993"/>
    <x v="3"/>
    <s v="Johnson"/>
    <s v="AZ"/>
  </r>
  <r>
    <s v="May"/>
    <n v="1071"/>
    <n v="1109"/>
    <s v="Chlorine Test Kit"/>
    <n v="3"/>
    <n v="8"/>
    <n v="5"/>
    <n v="0.5"/>
    <x v="0"/>
    <s v="Barns"/>
    <s v="AZ"/>
  </r>
  <r>
    <s v="May"/>
    <n v="1072"/>
    <n v="1109"/>
    <s v="Chlorine Test Kit"/>
    <n v="3"/>
    <n v="8"/>
    <n v="5"/>
    <n v="0.5"/>
    <x v="2"/>
    <s v="Smith"/>
    <s v="NV"/>
  </r>
  <r>
    <s v="May"/>
    <n v="1073"/>
    <n v="6622"/>
    <s v="5 Gal Chlorine"/>
    <n v="42"/>
    <n v="77"/>
    <n v="35"/>
    <n v="7"/>
    <x v="2"/>
    <s v="Smith"/>
    <s v="CA"/>
  </r>
  <r>
    <s v="May"/>
    <n v="1074"/>
    <n v="2877"/>
    <s v="Net"/>
    <n v="11.4"/>
    <n v="16.3"/>
    <n v="4.9000000000000004"/>
    <n v="0.49000000000000005"/>
    <x v="2"/>
    <s v="Smith"/>
    <s v="AZ"/>
  </r>
  <r>
    <s v="May"/>
    <n v="1075"/>
    <n v="1109"/>
    <s v="Chlorine Test Kit"/>
    <n v="3"/>
    <n v="8"/>
    <n v="5"/>
    <n v="0.5"/>
    <x v="3"/>
    <s v="Johnson"/>
    <s v="CA"/>
  </r>
  <r>
    <s v="May"/>
    <n v="1076"/>
    <n v="1109"/>
    <s v="Chlorine Test Kit"/>
    <n v="3"/>
    <n v="8"/>
    <n v="5"/>
    <n v="0.5"/>
    <x v="1"/>
    <s v="Hernandez"/>
    <s v="AZ"/>
  </r>
  <r>
    <s v="May"/>
    <n v="1077"/>
    <n v="9822"/>
    <s v="Pool Cover"/>
    <n v="58.3"/>
    <n v="98.4"/>
    <n v="40.100000000000009"/>
    <n v="8.0200000000000014"/>
    <x v="3"/>
    <s v="Johnson"/>
    <s v="AZ"/>
  </r>
  <r>
    <s v="May"/>
    <n v="1078"/>
    <n v="2877"/>
    <s v="Net"/>
    <n v="11.4"/>
    <n v="16.3"/>
    <n v="4.9000000000000004"/>
    <n v="0.49000000000000005"/>
    <x v="1"/>
    <s v="Hernandez"/>
    <s v="NV"/>
  </r>
  <r>
    <s v="June"/>
    <n v="1079"/>
    <n v="2877"/>
    <s v="Net"/>
    <n v="11.4"/>
    <n v="16.3"/>
    <n v="4.9000000000000004"/>
    <n v="0.49000000000000005"/>
    <x v="1"/>
    <s v="Hernandez"/>
    <s v="NM"/>
  </r>
  <r>
    <s v="June"/>
    <n v="1080"/>
    <n v="4421"/>
    <s v="Skimmer"/>
    <n v="45"/>
    <n v="87"/>
    <n v="42"/>
    <n v="8.4"/>
    <x v="2"/>
    <s v="Smith"/>
    <s v="CA"/>
  </r>
  <r>
    <s v="June"/>
    <n v="1081"/>
    <n v="6119"/>
    <s v="Algea Killer 8 oz"/>
    <n v="9"/>
    <n v="14"/>
    <n v="5"/>
    <n v="0.5"/>
    <x v="2"/>
    <s v="Smith"/>
    <s v="UT"/>
  </r>
  <r>
    <s v="June"/>
    <n v="1082"/>
    <n v="1109"/>
    <s v="Chlorine Test Kit"/>
    <n v="3"/>
    <n v="8"/>
    <n v="5"/>
    <n v="0.5"/>
    <x v="0"/>
    <s v="Barns"/>
    <s v="CA"/>
  </r>
  <r>
    <s v="June"/>
    <n v="1083"/>
    <n v="1109"/>
    <s v="Chlorine Test Kit"/>
    <n v="3"/>
    <n v="8"/>
    <n v="5"/>
    <n v="0.5"/>
    <x v="0"/>
    <s v="Barns"/>
    <s v="NV"/>
  </r>
  <r>
    <s v="June"/>
    <n v="1084"/>
    <n v="6119"/>
    <s v="Algea Killer 8 oz"/>
    <n v="9"/>
    <n v="14"/>
    <n v="5"/>
    <n v="0.5"/>
    <x v="0"/>
    <s v="Barns"/>
    <s v="AZ"/>
  </r>
  <r>
    <s v="June"/>
    <n v="1085"/>
    <n v="9822"/>
    <s v="Pool Cover"/>
    <n v="58.3"/>
    <n v="98.4"/>
    <n v="40.100000000000009"/>
    <n v="8.0200000000000014"/>
    <x v="2"/>
    <s v="Smith"/>
    <s v="NV"/>
  </r>
  <r>
    <s v="June"/>
    <n v="1086"/>
    <n v="1109"/>
    <s v="Chlorine Test Kit"/>
    <n v="3"/>
    <n v="8"/>
    <n v="5"/>
    <n v="0.5"/>
    <x v="3"/>
    <s v="Johnson"/>
    <s v="AZ"/>
  </r>
  <r>
    <s v="June"/>
    <n v="1087"/>
    <n v="2499"/>
    <s v="8 ft Hose"/>
    <n v="6.2"/>
    <n v="9.1999999999999993"/>
    <n v="2.9999999999999991"/>
    <n v="0.29999999999999993"/>
    <x v="0"/>
    <s v="Barns"/>
    <s v="CA"/>
  </r>
  <r>
    <s v="June"/>
    <n v="1088"/>
    <n v="2499"/>
    <s v="8 ft Hose"/>
    <n v="6.2"/>
    <n v="9.1999999999999993"/>
    <n v="2.9999999999999991"/>
    <n v="0.29999999999999993"/>
    <x v="0"/>
    <s v="Barns"/>
    <s v="NM"/>
  </r>
  <r>
    <s v="June"/>
    <n v="1089"/>
    <n v="6119"/>
    <s v="Algea Killer 8 oz"/>
    <n v="9"/>
    <n v="14"/>
    <n v="5"/>
    <n v="0.5"/>
    <x v="2"/>
    <s v="Smith"/>
    <s v="NV"/>
  </r>
  <r>
    <s v="June"/>
    <n v="1090"/>
    <n v="2877"/>
    <s v="Net"/>
    <n v="11.4"/>
    <n v="16.3"/>
    <n v="4.9000000000000004"/>
    <n v="0.49000000000000005"/>
    <x v="0"/>
    <s v="Barns"/>
    <s v="CA"/>
  </r>
  <r>
    <s v="June"/>
    <n v="1091"/>
    <n v="2877"/>
    <s v="Net"/>
    <n v="11.4"/>
    <n v="16.3"/>
    <n v="4.9000000000000004"/>
    <n v="0.49000000000000005"/>
    <x v="3"/>
    <s v="Johnson"/>
    <s v="NV"/>
  </r>
  <r>
    <s v="June"/>
    <n v="1092"/>
    <n v="2877"/>
    <s v="Net"/>
    <n v="11.4"/>
    <n v="16.3"/>
    <n v="4.9000000000000004"/>
    <n v="0.49000000000000005"/>
    <x v="2"/>
    <s v="Smith"/>
    <s v="CA"/>
  </r>
  <r>
    <s v="June"/>
    <n v="1093"/>
    <n v="6119"/>
    <s v="Algea Killer 8 oz"/>
    <n v="9"/>
    <n v="14"/>
    <n v="5"/>
    <n v="0.5"/>
    <x v="1"/>
    <s v="Hernandez"/>
    <s v="AZ"/>
  </r>
  <r>
    <s v="June"/>
    <n v="1094"/>
    <n v="6119"/>
    <s v="Algea Killer 8 oz"/>
    <n v="9"/>
    <n v="14"/>
    <n v="5"/>
    <n v="0.5"/>
    <x v="2"/>
    <s v="Smith"/>
    <s v="CA"/>
  </r>
  <r>
    <s v="June"/>
    <n v="1095"/>
    <n v="2499"/>
    <s v="8 ft Hose"/>
    <n v="6.2"/>
    <n v="9.1999999999999993"/>
    <n v="2.9999999999999991"/>
    <n v="0.29999999999999993"/>
    <x v="3"/>
    <s v="Johnson"/>
    <s v="AZ"/>
  </r>
  <r>
    <s v="June"/>
    <n v="1096"/>
    <n v="6119"/>
    <s v="Algea Killer 8 oz"/>
    <n v="9"/>
    <n v="14"/>
    <n v="5"/>
    <n v="0.5"/>
    <x v="2"/>
    <s v="Smith"/>
    <s v="AZ"/>
  </r>
  <r>
    <s v="June"/>
    <n v="1097"/>
    <n v="9212"/>
    <s v="1 Gal Muratic Acid"/>
    <n v="4"/>
    <n v="7"/>
    <n v="3"/>
    <n v="0.30000000000000004"/>
    <x v="3"/>
    <s v="Johnson"/>
    <s v="NV"/>
  </r>
  <r>
    <s v="June"/>
    <n v="1098"/>
    <n v="2877"/>
    <s v="Net"/>
    <n v="11.4"/>
    <n v="16.3"/>
    <n v="4.9000000000000004"/>
    <n v="0.49000000000000005"/>
    <x v="1"/>
    <s v="Hernandez"/>
    <s v="NM"/>
  </r>
  <r>
    <s v="July"/>
    <n v="1099"/>
    <n v="2877"/>
    <s v="Net"/>
    <n v="11.4"/>
    <n v="16.3"/>
    <n v="4.9000000000000004"/>
    <n v="0.49000000000000005"/>
    <x v="2"/>
    <s v="Smith"/>
    <s v="CA"/>
  </r>
  <r>
    <s v="July"/>
    <n v="1100"/>
    <n v="6119"/>
    <s v="Algea Killer 8 oz"/>
    <n v="9"/>
    <n v="14"/>
    <n v="5"/>
    <n v="0.5"/>
    <x v="0"/>
    <s v="Barns"/>
    <s v="UT"/>
  </r>
  <r>
    <s v="July"/>
    <n v="1101"/>
    <n v="2499"/>
    <s v="8 ft Hose"/>
    <n v="6.2"/>
    <n v="9.1999999999999993"/>
    <n v="2.9999999999999991"/>
    <n v="0.29999999999999993"/>
    <x v="2"/>
    <s v="Smith"/>
    <s v="CA"/>
  </r>
  <r>
    <s v="July"/>
    <n v="1102"/>
    <n v="2242"/>
    <s v="AutoVac"/>
    <n v="60"/>
    <n v="124"/>
    <n v="64"/>
    <n v="12.8"/>
    <x v="1"/>
    <s v="Hernandez"/>
    <s v="NV"/>
  </r>
  <r>
    <s v="July"/>
    <n v="1103"/>
    <n v="2877"/>
    <s v="Net"/>
    <n v="11.4"/>
    <n v="16.3"/>
    <n v="4.9000000000000004"/>
    <n v="0.49000000000000005"/>
    <x v="1"/>
    <s v="Hernandez"/>
    <s v="AZ"/>
  </r>
  <r>
    <s v="July"/>
    <n v="1104"/>
    <n v="2877"/>
    <s v="Net"/>
    <n v="11.4"/>
    <n v="16.3"/>
    <n v="4.9000000000000004"/>
    <n v="0.49000000000000005"/>
    <x v="2"/>
    <s v="Smith"/>
    <s v="NV"/>
  </r>
  <r>
    <s v="July"/>
    <n v="1105"/>
    <n v="2499"/>
    <s v="8 ft Hose"/>
    <n v="6.2"/>
    <n v="9.1999999999999993"/>
    <n v="2.9999999999999991"/>
    <n v="0.29999999999999993"/>
    <x v="1"/>
    <s v="Hernandez"/>
    <s v="AZ"/>
  </r>
  <r>
    <s v="July"/>
    <n v="1106"/>
    <n v="9822"/>
    <s v="Pool Cover"/>
    <n v="58.3"/>
    <n v="98.4"/>
    <n v="40.100000000000009"/>
    <n v="8.0200000000000014"/>
    <x v="1"/>
    <s v="Hernandez"/>
    <s v="CA"/>
  </r>
  <r>
    <s v="July"/>
    <n v="1107"/>
    <n v="1109"/>
    <s v="Chlorine Test Kit"/>
    <n v="3"/>
    <n v="8"/>
    <n v="5"/>
    <n v="0.5"/>
    <x v="3"/>
    <s v="Johnson"/>
    <s v="NM"/>
  </r>
  <r>
    <s v="July"/>
    <n v="1108"/>
    <n v="9822"/>
    <s v="Pool Cover"/>
    <n v="58.3"/>
    <n v="98.4"/>
    <n v="40.100000000000009"/>
    <n v="8.0200000000000014"/>
    <x v="2"/>
    <s v="Smith"/>
    <s v="NV"/>
  </r>
  <r>
    <s v="July"/>
    <n v="1109"/>
    <n v="8722"/>
    <s v="Water Pump"/>
    <n v="344"/>
    <n v="502"/>
    <n v="158"/>
    <n v="31.6"/>
    <x v="1"/>
    <s v="Hernandez"/>
    <s v="CA"/>
  </r>
  <r>
    <s v="July"/>
    <n v="1110"/>
    <n v="8722"/>
    <s v="Water Pump"/>
    <n v="344"/>
    <n v="502"/>
    <n v="158"/>
    <n v="31.6"/>
    <x v="3"/>
    <s v="Johnson"/>
    <s v="NV"/>
  </r>
  <r>
    <s v="July"/>
    <n v="1111"/>
    <n v="6622"/>
    <s v="5 Gal Chlorine"/>
    <n v="42"/>
    <n v="77"/>
    <n v="35"/>
    <n v="7"/>
    <x v="3"/>
    <s v="Johnson"/>
    <s v="CA"/>
  </r>
  <r>
    <s v="July"/>
    <n v="1112"/>
    <n v="6622"/>
    <s v="5 Gal Chlorine"/>
    <n v="42"/>
    <n v="77"/>
    <n v="35"/>
    <n v="7"/>
    <x v="2"/>
    <s v="Smith"/>
    <s v="AZ"/>
  </r>
  <r>
    <s v="July"/>
    <n v="1113"/>
    <n v="9822"/>
    <s v="Pool Cover"/>
    <n v="58.3"/>
    <n v="98.4"/>
    <n v="40.100000000000009"/>
    <n v="8.0200000000000014"/>
    <x v="0"/>
    <s v="Barns"/>
    <s v="CA"/>
  </r>
  <r>
    <s v="July"/>
    <n v="1114"/>
    <n v="2242"/>
    <s v="AutoVac"/>
    <n v="60"/>
    <n v="124"/>
    <n v="64"/>
    <n v="12.8"/>
    <x v="1"/>
    <s v="Hernandez"/>
    <s v="AZ"/>
  </r>
  <r>
    <s v="July"/>
    <n v="1115"/>
    <n v="8722"/>
    <s v="Water Pump"/>
    <n v="344"/>
    <n v="502"/>
    <n v="158"/>
    <n v="31.6"/>
    <x v="0"/>
    <s v="Barns"/>
    <s v="AZ"/>
  </r>
  <r>
    <s v="July"/>
    <n v="1116"/>
    <n v="6622"/>
    <s v="5 Gal Chlorine"/>
    <n v="42"/>
    <n v="77"/>
    <n v="35"/>
    <n v="7"/>
    <x v="2"/>
    <s v="Smith"/>
    <s v="NV"/>
  </r>
  <r>
    <s v="July"/>
    <n v="1117"/>
    <n v="8722"/>
    <s v="Water Pump"/>
    <n v="344"/>
    <n v="502"/>
    <n v="158"/>
    <n v="31.6"/>
    <x v="3"/>
    <s v="Johnson"/>
    <s v="NM"/>
  </r>
  <r>
    <s v="July"/>
    <n v="1118"/>
    <n v="9822"/>
    <s v="Pool Cover"/>
    <n v="58.3"/>
    <n v="98.4"/>
    <n v="40.100000000000009"/>
    <n v="8.0200000000000014"/>
    <x v="1"/>
    <s v="Hernandez"/>
    <s v="CA"/>
  </r>
  <r>
    <s v="July"/>
    <n v="1119"/>
    <n v="2242"/>
    <s v="AutoVac"/>
    <n v="60"/>
    <n v="124"/>
    <n v="64"/>
    <n v="12.8"/>
    <x v="0"/>
    <s v="Barns"/>
    <s v="UT"/>
  </r>
  <r>
    <s v="July"/>
    <n v="1120"/>
    <n v="2242"/>
    <s v="AutoVac"/>
    <n v="60"/>
    <n v="124"/>
    <n v="64"/>
    <n v="12.8"/>
    <x v="2"/>
    <s v="Smith"/>
    <s v="CA"/>
  </r>
  <r>
    <s v="July"/>
    <n v="1121"/>
    <n v="4421"/>
    <s v="Skimmer"/>
    <n v="45"/>
    <n v="87"/>
    <n v="42"/>
    <n v="8.4"/>
    <x v="2"/>
    <s v="Smith"/>
    <s v="NV"/>
  </r>
  <r>
    <s v="July"/>
    <n v="1122"/>
    <n v="8722"/>
    <s v="Water Pump"/>
    <n v="344"/>
    <n v="502"/>
    <n v="158"/>
    <n v="31.6"/>
    <x v="2"/>
    <s v="Smith"/>
    <s v="AZ"/>
  </r>
  <r>
    <s v="July"/>
    <n v="1123"/>
    <n v="9822"/>
    <s v="Pool Cover"/>
    <n v="58.3"/>
    <n v="98.4"/>
    <n v="40.100000000000009"/>
    <n v="8.0200000000000014"/>
    <x v="2"/>
    <s v="Smith"/>
    <s v="NV"/>
  </r>
  <r>
    <s v="July"/>
    <n v="1124"/>
    <n v="4421"/>
    <s v="Skimmer"/>
    <n v="45"/>
    <n v="87"/>
    <n v="42"/>
    <n v="8.4"/>
    <x v="2"/>
    <s v="Smith"/>
    <s v="AZ"/>
  </r>
  <r>
    <s v="Aug"/>
    <n v="1125"/>
    <n v="2242"/>
    <s v="AutoVac"/>
    <n v="60"/>
    <n v="124"/>
    <n v="64"/>
    <n v="12.8"/>
    <x v="2"/>
    <s v="Smith"/>
    <s v="CA"/>
  </r>
  <r>
    <s v="Aug"/>
    <n v="1126"/>
    <n v="9212"/>
    <s v="1 Gal Muratic Acid"/>
    <n v="4"/>
    <n v="7"/>
    <n v="3"/>
    <n v="0.30000000000000004"/>
    <x v="2"/>
    <s v="Smith"/>
    <s v="NM"/>
  </r>
  <r>
    <s v="Aug"/>
    <n v="1127"/>
    <n v="8722"/>
    <s v="Water Pump"/>
    <n v="344"/>
    <n v="502"/>
    <n v="158"/>
    <n v="31.6"/>
    <x v="0"/>
    <s v="Barns"/>
    <s v="NV"/>
  </r>
  <r>
    <s v="Aug"/>
    <n v="1128"/>
    <n v="6622"/>
    <s v="5 Gal Chlorine"/>
    <n v="42"/>
    <n v="77"/>
    <n v="35"/>
    <n v="7"/>
    <x v="1"/>
    <s v="Hernandez"/>
    <s v="CA"/>
  </r>
  <r>
    <s v="Aug"/>
    <n v="1129"/>
    <n v="9822"/>
    <s v="Pool Cover"/>
    <n v="58.3"/>
    <n v="98.4"/>
    <n v="40.100000000000009"/>
    <n v="8.0200000000000014"/>
    <x v="3"/>
    <s v="Johnson"/>
    <s v="NV"/>
  </r>
  <r>
    <s v="Aug"/>
    <n v="1130"/>
    <n v="4421"/>
    <s v="Skimmer"/>
    <n v="45"/>
    <n v="87"/>
    <n v="42"/>
    <n v="8.4"/>
    <x v="3"/>
    <s v="Johnson"/>
    <s v="CA"/>
  </r>
  <r>
    <s v="Aug"/>
    <n v="1131"/>
    <n v="9212"/>
    <s v="1 Gal Muratic Acid"/>
    <n v="4"/>
    <n v="7"/>
    <n v="3"/>
    <n v="0.30000000000000004"/>
    <x v="3"/>
    <s v="Johnson"/>
    <s v="AZ"/>
  </r>
  <r>
    <s v="Aug"/>
    <n v="1132"/>
    <n v="9212"/>
    <s v="1 Gal Muratic Acid"/>
    <n v="4"/>
    <n v="7"/>
    <n v="3"/>
    <n v="0.30000000000000004"/>
    <x v="3"/>
    <s v="Johnson"/>
    <s v="CA"/>
  </r>
  <r>
    <s v="Aug"/>
    <n v="1133"/>
    <n v="9822"/>
    <s v="Pool Cover"/>
    <n v="58.3"/>
    <n v="98.4"/>
    <n v="40.100000000000009"/>
    <n v="8.0200000000000014"/>
    <x v="0"/>
    <s v="Barns"/>
    <s v="AZ"/>
  </r>
  <r>
    <s v="Aug"/>
    <n v="1134"/>
    <n v="9822"/>
    <s v="Pool Cover"/>
    <n v="58.3"/>
    <n v="98.4"/>
    <n v="40.100000000000009"/>
    <n v="8.0200000000000014"/>
    <x v="2"/>
    <s v="Smith"/>
    <s v="AZ"/>
  </r>
  <r>
    <s v="Aug"/>
    <n v="1135"/>
    <n v="8722"/>
    <s v="Water Pump"/>
    <n v="344"/>
    <n v="502"/>
    <n v="158"/>
    <n v="31.6"/>
    <x v="0"/>
    <s v="Barns"/>
    <s v="NV"/>
  </r>
  <r>
    <s v="Aug"/>
    <n v="1136"/>
    <n v="2242"/>
    <s v="AutoVac"/>
    <n v="60"/>
    <n v="124"/>
    <n v="64"/>
    <n v="12.8"/>
    <x v="2"/>
    <s v="Smith"/>
    <s v="NM"/>
  </r>
  <r>
    <s v="Aug"/>
    <n v="1137"/>
    <n v="9822"/>
    <s v="Pool Cover"/>
    <n v="58.3"/>
    <n v="98.4"/>
    <n v="40.100000000000009"/>
    <n v="8.0200000000000014"/>
    <x v="1"/>
    <s v="Hernandez"/>
    <s v="CA"/>
  </r>
  <r>
    <s v="Aug"/>
    <n v="1138"/>
    <n v="8722"/>
    <s v="Water Pump"/>
    <n v="344"/>
    <n v="502"/>
    <n v="158"/>
    <n v="31.6"/>
    <x v="0"/>
    <s v="Barns"/>
    <s v="UT"/>
  </r>
  <r>
    <s v="Aug"/>
    <n v="1139"/>
    <n v="4421"/>
    <s v="Skimmer"/>
    <n v="45"/>
    <n v="87"/>
    <n v="42"/>
    <n v="8.4"/>
    <x v="2"/>
    <s v="Smith"/>
    <s v="CA"/>
  </r>
  <r>
    <s v="Aug"/>
    <n v="1140"/>
    <n v="4421"/>
    <s v="Skimmer"/>
    <n v="45"/>
    <n v="87"/>
    <n v="42"/>
    <n v="8.4"/>
    <x v="1"/>
    <s v="Hernandez"/>
    <s v="NV"/>
  </r>
  <r>
    <s v="Aug"/>
    <n v="1141"/>
    <n v="9212"/>
    <s v="1 Gal Muratic Acid"/>
    <n v="4"/>
    <n v="7"/>
    <n v="3"/>
    <n v="0.30000000000000004"/>
    <x v="1"/>
    <s v="Hernandez"/>
    <s v="AZ"/>
  </r>
  <r>
    <s v="Sept"/>
    <n v="1142"/>
    <n v="2242"/>
    <s v="AutoVac"/>
    <n v="60"/>
    <n v="124"/>
    <n v="64"/>
    <n v="12.8"/>
    <x v="1"/>
    <s v="Hernandez"/>
    <s v="NV"/>
  </r>
  <r>
    <s v="Sept"/>
    <n v="1143"/>
    <n v="9822"/>
    <s v="Pool Cover"/>
    <n v="58.3"/>
    <n v="98.4"/>
    <n v="40.100000000000009"/>
    <n v="8.0200000000000014"/>
    <x v="3"/>
    <s v="Johnson"/>
    <s v="AZ"/>
  </r>
  <r>
    <s v="Sept"/>
    <n v="1144"/>
    <n v="2242"/>
    <s v="AutoVac"/>
    <n v="60"/>
    <n v="124"/>
    <n v="64"/>
    <n v="12.8"/>
    <x v="3"/>
    <s v="Johnson"/>
    <s v="CA"/>
  </r>
  <r>
    <s v="Sept"/>
    <n v="1145"/>
    <n v="4421"/>
    <s v="Skimmer"/>
    <n v="45"/>
    <n v="87"/>
    <n v="42"/>
    <n v="8.4"/>
    <x v="3"/>
    <s v="Johnson"/>
    <s v="NM"/>
  </r>
  <r>
    <s v="Sept"/>
    <n v="1146"/>
    <n v="8722"/>
    <s v="Water Pump"/>
    <n v="344"/>
    <n v="502"/>
    <n v="158"/>
    <n v="31.6"/>
    <x v="3"/>
    <s v="Johnson"/>
    <s v="NV"/>
  </r>
  <r>
    <s v="Sept"/>
    <n v="1147"/>
    <n v="9822"/>
    <s v="Pool Cover"/>
    <n v="58.3"/>
    <n v="98.4"/>
    <n v="40.100000000000009"/>
    <n v="8.0200000000000014"/>
    <x v="0"/>
    <s v="Barns"/>
    <s v="CA"/>
  </r>
  <r>
    <s v="Sept"/>
    <n v="1148"/>
    <n v="9212"/>
    <s v="1 Gal Muratic Acid"/>
    <n v="4"/>
    <n v="7"/>
    <n v="3"/>
    <n v="0.30000000000000004"/>
    <x v="2"/>
    <s v="Smith"/>
    <s v="AZ"/>
  </r>
  <r>
    <s v="Sept"/>
    <n v="1149"/>
    <n v="8722"/>
    <s v="Water Pump"/>
    <n v="344"/>
    <n v="502"/>
    <n v="158"/>
    <n v="31.6"/>
    <x v="0"/>
    <s v="Barns"/>
    <s v="AZ"/>
  </r>
  <r>
    <s v="Oct"/>
    <n v="1150"/>
    <n v="2242"/>
    <s v="AutoVac"/>
    <n v="60"/>
    <n v="124"/>
    <n v="64"/>
    <n v="12.8"/>
    <x v="2"/>
    <s v="Smith"/>
    <s v="UT"/>
  </r>
  <r>
    <s v="Oct"/>
    <n v="1151"/>
    <n v="2242"/>
    <s v="AutoVac"/>
    <n v="60"/>
    <n v="124"/>
    <n v="64"/>
    <n v="12.8"/>
    <x v="1"/>
    <s v="Hernandez"/>
    <s v="CA"/>
  </r>
  <r>
    <s v="Oct"/>
    <n v="1152"/>
    <n v="4421"/>
    <s v="Skimmer"/>
    <n v="45"/>
    <n v="87"/>
    <n v="42"/>
    <n v="8.4"/>
    <x v="0"/>
    <s v="Barns"/>
    <s v="NV"/>
  </r>
  <r>
    <s v="Oct"/>
    <n v="1153"/>
    <n v="8722"/>
    <s v="Water Pump"/>
    <n v="344"/>
    <n v="502"/>
    <n v="158"/>
    <n v="31.6"/>
    <x v="2"/>
    <s v="Smith"/>
    <s v="AZ"/>
  </r>
  <r>
    <s v="Oct"/>
    <n v="1154"/>
    <n v="9822"/>
    <s v="Pool Cover"/>
    <n v="58.3"/>
    <n v="98.4"/>
    <n v="40.100000000000009"/>
    <n v="8.0200000000000014"/>
    <x v="1"/>
    <s v="Hernandez"/>
    <s v="NV"/>
  </r>
  <r>
    <s v="Oct"/>
    <n v="1155"/>
    <n v="4421"/>
    <s v="Skimmer"/>
    <n v="45"/>
    <n v="87"/>
    <n v="42"/>
    <n v="8.4"/>
    <x v="2"/>
    <s v="Smith"/>
    <s v="AZ"/>
  </r>
  <r>
    <s v="Oct"/>
    <n v="1156"/>
    <n v="2242"/>
    <s v="AutoVac"/>
    <n v="60"/>
    <n v="124"/>
    <n v="64"/>
    <n v="12.8"/>
    <x v="2"/>
    <s v="Smith"/>
    <s v="CA"/>
  </r>
  <r>
    <s v="Oct"/>
    <n v="1157"/>
    <n v="9212"/>
    <s v="1 Gal Muratic Acid"/>
    <n v="4"/>
    <n v="7"/>
    <n v="3"/>
    <n v="0.30000000000000004"/>
    <x v="2"/>
    <s v="Smith"/>
    <s v="NM"/>
  </r>
  <r>
    <s v="Nov"/>
    <n v="1158"/>
    <n v="8722"/>
    <s v="Water Pump"/>
    <n v="344"/>
    <n v="502"/>
    <n v="158"/>
    <n v="31.6"/>
    <x v="0"/>
    <s v="Barns"/>
    <s v="NV"/>
  </r>
  <r>
    <s v="Nov"/>
    <n v="1159"/>
    <n v="6622"/>
    <s v="5 Gal Chlorine"/>
    <n v="42"/>
    <n v="77"/>
    <n v="35"/>
    <n v="7"/>
    <x v="2"/>
    <s v="Smith"/>
    <s v="CA"/>
  </r>
  <r>
    <s v="Nov"/>
    <n v="1160"/>
    <n v="9822"/>
    <s v="Pool Cover"/>
    <n v="58.3"/>
    <n v="98.4"/>
    <n v="40.100000000000009"/>
    <n v="8.0200000000000014"/>
    <x v="3"/>
    <s v="Johnson"/>
    <s v="NV"/>
  </r>
  <r>
    <s v="Nov"/>
    <n v="1161"/>
    <n v="4421"/>
    <s v="Skimmer"/>
    <n v="45"/>
    <n v="87"/>
    <n v="42"/>
    <n v="8.4"/>
    <x v="1"/>
    <s v="Hernandez"/>
    <s v="CA"/>
  </r>
  <r>
    <s v="Nov"/>
    <n v="1162"/>
    <n v="9212"/>
    <s v="1 Gal Muratic Acid"/>
    <n v="4"/>
    <n v="7"/>
    <n v="3"/>
    <n v="0.30000000000000004"/>
    <x v="0"/>
    <s v="Barns"/>
    <s v="AZ"/>
  </r>
  <r>
    <s v="Nov"/>
    <n v="1163"/>
    <n v="9212"/>
    <s v="1 Gal Muratic Acid"/>
    <n v="4"/>
    <n v="7"/>
    <n v="3"/>
    <n v="0.30000000000000004"/>
    <x v="2"/>
    <s v="Smith"/>
    <s v="CA"/>
  </r>
  <r>
    <s v="Nov"/>
    <n v="1164"/>
    <n v="9822"/>
    <s v="Pool Cover"/>
    <n v="58.3"/>
    <n v="98.4"/>
    <n v="40.100000000000009"/>
    <n v="8.0200000000000014"/>
    <x v="2"/>
    <s v="Smith"/>
    <s v="AZ"/>
  </r>
  <r>
    <s v="Nov"/>
    <n v="1165"/>
    <n v="9822"/>
    <s v="Pool Cover"/>
    <n v="58.3"/>
    <n v="98.4"/>
    <n v="40.100000000000009"/>
    <n v="8.0200000000000014"/>
    <x v="2"/>
    <s v="Smith"/>
    <s v="AZ"/>
  </r>
  <r>
    <s v="Nov"/>
    <n v="1166"/>
    <n v="8722"/>
    <s v="Water Pump"/>
    <n v="344"/>
    <n v="502"/>
    <n v="158"/>
    <n v="31.6"/>
    <x v="2"/>
    <s v="Smith"/>
    <s v="NV"/>
  </r>
  <r>
    <s v="Dec"/>
    <n v="1167"/>
    <n v="2242"/>
    <s v="AutoVac"/>
    <n v="60"/>
    <n v="124"/>
    <n v="64"/>
    <n v="12.8"/>
    <x v="2"/>
    <s v="Smith"/>
    <s v="NM"/>
  </r>
  <r>
    <s v="Dec"/>
    <n v="1168"/>
    <n v="9822"/>
    <s v="Pool Cover"/>
    <n v="58.3"/>
    <n v="98.4"/>
    <n v="40.100000000000009"/>
    <n v="8.0200000000000014"/>
    <x v="2"/>
    <s v="Smith"/>
    <s v="CA"/>
  </r>
  <r>
    <s v="Dec"/>
    <n v="1169"/>
    <n v="8722"/>
    <s v="Water Pump"/>
    <n v="344"/>
    <n v="502"/>
    <n v="158"/>
    <n v="31.6"/>
    <x v="2"/>
    <s v="Smith"/>
    <s v="UT"/>
  </r>
  <r>
    <s v="Dec"/>
    <n v="1170"/>
    <n v="4421"/>
    <s v="Skimmer"/>
    <n v="45"/>
    <n v="87"/>
    <n v="42"/>
    <n v="8.4"/>
    <x v="0"/>
    <s v="Barns"/>
    <s v="CA"/>
  </r>
  <r>
    <s v="Dec"/>
    <n v="1171"/>
    <n v="4421"/>
    <s v="Skimmer"/>
    <n v="45"/>
    <n v="87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8D56F-B656-4F68-9F1A-6396516647A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numFmtId="4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D7CA-0ED0-4F7D-9489-D58004DD03F5}">
  <sheetPr>
    <pageSetUpPr fitToPage="1"/>
  </sheetPr>
  <dimension ref="A1:B8"/>
  <sheetViews>
    <sheetView tabSelected="1" workbookViewId="0"/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60</v>
      </c>
    </row>
    <row r="3" spans="1:2">
      <c r="A3" s="5" t="s">
        <v>57</v>
      </c>
      <c r="B3" t="s">
        <v>59</v>
      </c>
    </row>
    <row r="4" spans="1:2">
      <c r="A4" s="6" t="s">
        <v>44</v>
      </c>
      <c r="B4" s="7">
        <v>6003.5</v>
      </c>
    </row>
    <row r="5" spans="1:2">
      <c r="A5" s="6" t="s">
        <v>48</v>
      </c>
      <c r="B5" s="7">
        <v>5661.0999999999985</v>
      </c>
    </row>
    <row r="6" spans="1:2">
      <c r="A6" s="6" t="s">
        <v>50</v>
      </c>
      <c r="B6" s="7">
        <v>3035.3</v>
      </c>
    </row>
    <row r="7" spans="1:2">
      <c r="A7" s="6" t="s">
        <v>46</v>
      </c>
      <c r="B7" s="7">
        <v>2410.7000000000003</v>
      </c>
    </row>
    <row r="8" spans="1:2">
      <c r="A8" s="6" t="s">
        <v>58</v>
      </c>
      <c r="B8" s="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workbookViewId="0">
      <selection activeCell="E6" sqref="E6"/>
    </sheetView>
  </sheetViews>
  <sheetFormatPr defaultColWidth="11" defaultRowHeight="15.75"/>
  <cols>
    <col min="4" max="4" width="18.375" customWidth="1"/>
    <col min="8" max="8" width="13.875" customWidth="1"/>
    <col min="14" max="14" width="13.875" customWidth="1"/>
  </cols>
  <sheetData>
    <row r="1" spans="1:14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52</v>
      </c>
      <c r="J1" s="3" t="s">
        <v>53</v>
      </c>
      <c r="K1" s="3" t="s">
        <v>15</v>
      </c>
    </row>
    <row r="2" spans="1:14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 t="shared" ref="G2:G33" si="0">F2-E2</f>
        <v>40.100000000000009</v>
      </c>
      <c r="H2" s="4">
        <f t="shared" ref="H2:H33" si="1">IF(F2&gt;50,G2*0.2,G2*0.1)</f>
        <v>8.0200000000000014</v>
      </c>
      <c r="I2" t="s">
        <v>44</v>
      </c>
      <c r="J2" t="s">
        <v>45</v>
      </c>
      <c r="K2" t="s">
        <v>19</v>
      </c>
    </row>
    <row r="3" spans="1:14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 t="shared" si="0"/>
        <v>4.9000000000000004</v>
      </c>
      <c r="H3" s="4">
        <f t="shared" si="1"/>
        <v>0.49000000000000005</v>
      </c>
      <c r="I3" t="s">
        <v>46</v>
      </c>
      <c r="J3" t="s">
        <v>47</v>
      </c>
      <c r="K3" t="s">
        <v>18</v>
      </c>
      <c r="N3" t="s">
        <v>37</v>
      </c>
    </row>
    <row r="4" spans="1:14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48</v>
      </c>
      <c r="J4" t="s">
        <v>49</v>
      </c>
      <c r="K4" t="s">
        <v>16</v>
      </c>
      <c r="N4" t="s">
        <v>38</v>
      </c>
    </row>
    <row r="5" spans="1:14">
      <c r="A5" s="1" t="s">
        <v>23</v>
      </c>
      <c r="B5" s="2">
        <v>1004</v>
      </c>
      <c r="C5">
        <v>8722</v>
      </c>
      <c r="D5" t="s">
        <v>6</v>
      </c>
      <c r="E5">
        <v>450</v>
      </c>
      <c r="F5">
        <v>502</v>
      </c>
      <c r="G5" s="4">
        <f t="shared" si="0"/>
        <v>52</v>
      </c>
      <c r="H5" s="4">
        <f t="shared" si="1"/>
        <v>10.4</v>
      </c>
      <c r="I5" t="s">
        <v>44</v>
      </c>
      <c r="J5" t="s">
        <v>45</v>
      </c>
      <c r="K5" t="s">
        <v>16</v>
      </c>
      <c r="N5" t="s">
        <v>39</v>
      </c>
    </row>
    <row r="6" spans="1:14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 t="shared" si="0"/>
        <v>5</v>
      </c>
      <c r="H6" s="4">
        <f t="shared" si="1"/>
        <v>0.5</v>
      </c>
      <c r="I6" t="s">
        <v>48</v>
      </c>
      <c r="J6" t="s">
        <v>49</v>
      </c>
      <c r="K6" t="s">
        <v>16</v>
      </c>
      <c r="N6" t="s">
        <v>40</v>
      </c>
    </row>
    <row r="7" spans="1:14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 t="shared" si="0"/>
        <v>40.100000000000009</v>
      </c>
      <c r="H7" s="4">
        <f t="shared" si="1"/>
        <v>8.0200000000000014</v>
      </c>
      <c r="I7" t="s">
        <v>48</v>
      </c>
      <c r="J7" t="s">
        <v>49</v>
      </c>
      <c r="K7" t="s">
        <v>16</v>
      </c>
      <c r="N7" t="s">
        <v>41</v>
      </c>
    </row>
    <row r="8" spans="1:14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 t="shared" si="0"/>
        <v>5</v>
      </c>
      <c r="H8" s="4">
        <f t="shared" si="1"/>
        <v>0.5</v>
      </c>
      <c r="I8" t="s">
        <v>50</v>
      </c>
      <c r="J8" t="s">
        <v>51</v>
      </c>
      <c r="K8" t="s">
        <v>19</v>
      </c>
      <c r="N8" t="s">
        <v>42</v>
      </c>
    </row>
    <row r="9" spans="1:14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 t="shared" si="0"/>
        <v>4.9000000000000004</v>
      </c>
      <c r="H9" s="4">
        <f t="shared" si="1"/>
        <v>0.49000000000000005</v>
      </c>
      <c r="I9" t="s">
        <v>48</v>
      </c>
      <c r="J9" t="s">
        <v>49</v>
      </c>
      <c r="K9" t="s">
        <v>19</v>
      </c>
      <c r="N9" t="s">
        <v>43</v>
      </c>
    </row>
    <row r="10" spans="1:14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 t="shared" si="0"/>
        <v>5</v>
      </c>
      <c r="H10" s="4">
        <f t="shared" si="1"/>
        <v>0.5</v>
      </c>
      <c r="I10" t="s">
        <v>48</v>
      </c>
      <c r="J10" t="s">
        <v>49</v>
      </c>
      <c r="K10" t="s">
        <v>16</v>
      </c>
    </row>
    <row r="11" spans="1:14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 t="shared" si="0"/>
        <v>4.9000000000000004</v>
      </c>
      <c r="H11" s="4">
        <f t="shared" si="1"/>
        <v>0.49000000000000005</v>
      </c>
      <c r="I11" t="s">
        <v>46</v>
      </c>
      <c r="J11" t="s">
        <v>47</v>
      </c>
      <c r="K11" t="s">
        <v>20</v>
      </c>
    </row>
    <row r="12" spans="1:14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 t="shared" si="0"/>
        <v>4.9000000000000004</v>
      </c>
      <c r="H12" s="4">
        <f t="shared" si="1"/>
        <v>0.49000000000000005</v>
      </c>
      <c r="I12" t="s">
        <v>46</v>
      </c>
      <c r="J12" t="s">
        <v>47</v>
      </c>
      <c r="K12" t="s">
        <v>16</v>
      </c>
    </row>
    <row r="13" spans="1:14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 t="shared" si="0"/>
        <v>42</v>
      </c>
      <c r="H13" s="4">
        <f t="shared" si="1"/>
        <v>8.4</v>
      </c>
      <c r="I13" t="s">
        <v>48</v>
      </c>
      <c r="J13" t="s">
        <v>49</v>
      </c>
      <c r="K13" t="s">
        <v>19</v>
      </c>
    </row>
    <row r="14" spans="1:14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 t="shared" si="0"/>
        <v>3</v>
      </c>
      <c r="H14" s="4">
        <f t="shared" si="1"/>
        <v>0.30000000000000004</v>
      </c>
      <c r="I14" t="s">
        <v>50</v>
      </c>
      <c r="J14" t="s">
        <v>51</v>
      </c>
      <c r="K14" t="s">
        <v>20</v>
      </c>
    </row>
    <row r="15" spans="1:14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 t="shared" si="0"/>
        <v>158</v>
      </c>
      <c r="H15" s="4">
        <f t="shared" si="1"/>
        <v>31.6</v>
      </c>
      <c r="I15" t="s">
        <v>44</v>
      </c>
      <c r="J15" t="s">
        <v>45</v>
      </c>
      <c r="K15" t="s">
        <v>18</v>
      </c>
    </row>
    <row r="16" spans="1:14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 t="shared" si="0"/>
        <v>4.9000000000000004</v>
      </c>
      <c r="H16" s="4">
        <f t="shared" si="1"/>
        <v>0.49000000000000005</v>
      </c>
      <c r="I16" t="s">
        <v>50</v>
      </c>
      <c r="J16" t="s">
        <v>51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48</v>
      </c>
      <c r="J17" t="s">
        <v>49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 t="shared" si="0"/>
        <v>64</v>
      </c>
      <c r="H18" s="4">
        <f t="shared" si="1"/>
        <v>12.8</v>
      </c>
      <c r="I18" t="s">
        <v>46</v>
      </c>
      <c r="J18" t="s">
        <v>47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 t="shared" si="0"/>
        <v>5</v>
      </c>
      <c r="H19" s="4">
        <f t="shared" si="1"/>
        <v>0.5</v>
      </c>
      <c r="I19" t="s">
        <v>48</v>
      </c>
      <c r="J19" t="s">
        <v>49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48</v>
      </c>
      <c r="J20" t="s">
        <v>49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48</v>
      </c>
      <c r="J21" t="s">
        <v>49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 t="shared" si="0"/>
        <v>5</v>
      </c>
      <c r="H22" s="4">
        <f t="shared" si="1"/>
        <v>0.5</v>
      </c>
      <c r="I22" t="s">
        <v>46</v>
      </c>
      <c r="J22" t="s">
        <v>47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 t="shared" si="0"/>
        <v>4.9000000000000004</v>
      </c>
      <c r="H23" s="4">
        <f t="shared" si="1"/>
        <v>0.49000000000000005</v>
      </c>
      <c r="I23" t="s">
        <v>48</v>
      </c>
      <c r="J23" t="s">
        <v>49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 t="shared" si="0"/>
        <v>5</v>
      </c>
      <c r="H24" s="4">
        <f t="shared" si="1"/>
        <v>0.5</v>
      </c>
      <c r="I24" t="s">
        <v>50</v>
      </c>
      <c r="J24" t="s">
        <v>51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 t="shared" si="0"/>
        <v>3</v>
      </c>
      <c r="H25" s="4">
        <f t="shared" si="1"/>
        <v>0.30000000000000004</v>
      </c>
      <c r="I25" t="s">
        <v>46</v>
      </c>
      <c r="J25" t="s">
        <v>47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 t="shared" si="0"/>
        <v>4.9000000000000004</v>
      </c>
      <c r="H26" s="4">
        <f t="shared" si="1"/>
        <v>0.49000000000000005</v>
      </c>
      <c r="I26" t="s">
        <v>50</v>
      </c>
      <c r="J26" t="s">
        <v>51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 t="shared" si="0"/>
        <v>5</v>
      </c>
      <c r="H27" s="4">
        <f t="shared" si="1"/>
        <v>0.5</v>
      </c>
      <c r="I27" t="s">
        <v>50</v>
      </c>
      <c r="J27" t="s">
        <v>51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 t="shared" si="0"/>
        <v>5</v>
      </c>
      <c r="H28" s="4">
        <f t="shared" si="1"/>
        <v>0.5</v>
      </c>
      <c r="I28" t="s">
        <v>44</v>
      </c>
      <c r="J28" t="s">
        <v>45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 t="shared" si="0"/>
        <v>158</v>
      </c>
      <c r="H29" s="4">
        <f t="shared" si="1"/>
        <v>31.6</v>
      </c>
      <c r="I29" t="s">
        <v>44</v>
      </c>
      <c r="J29" t="s">
        <v>45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46</v>
      </c>
      <c r="J30" t="s">
        <v>47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 t="shared" si="0"/>
        <v>42</v>
      </c>
      <c r="H31" s="4">
        <f t="shared" si="1"/>
        <v>8.4</v>
      </c>
      <c r="I31" t="s">
        <v>46</v>
      </c>
      <c r="J31" t="s">
        <v>47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 t="shared" si="0"/>
        <v>5</v>
      </c>
      <c r="H32" s="4">
        <f t="shared" si="1"/>
        <v>0.5</v>
      </c>
      <c r="I32" t="s">
        <v>46</v>
      </c>
      <c r="J32" t="s">
        <v>47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 t="shared" si="0"/>
        <v>4.9000000000000004</v>
      </c>
      <c r="H33" s="4">
        <f t="shared" si="1"/>
        <v>0.49000000000000005</v>
      </c>
      <c r="I33" t="s">
        <v>44</v>
      </c>
      <c r="J33" t="s">
        <v>45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 t="shared" ref="G34:G65" si="2">F34-E34</f>
        <v>40.100000000000009</v>
      </c>
      <c r="H34" s="4">
        <f t="shared" ref="H34:H65" si="3">IF(F34&gt;50,G34*0.2,G34*0.1)</f>
        <v>8.0200000000000014</v>
      </c>
      <c r="I34" t="s">
        <v>46</v>
      </c>
      <c r="J34" t="s">
        <v>47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 t="shared" si="2"/>
        <v>4.9000000000000004</v>
      </c>
      <c r="H35" s="4">
        <f t="shared" si="3"/>
        <v>0.49000000000000005</v>
      </c>
      <c r="I35" t="s">
        <v>46</v>
      </c>
      <c r="J35" t="s">
        <v>47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50</v>
      </c>
      <c r="J36" t="s">
        <v>51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46</v>
      </c>
      <c r="J37" t="s">
        <v>47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 t="shared" si="2"/>
        <v>35</v>
      </c>
      <c r="H38" s="4">
        <f t="shared" si="3"/>
        <v>7</v>
      </c>
      <c r="I38" t="s">
        <v>46</v>
      </c>
      <c r="J38" t="s">
        <v>47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46</v>
      </c>
      <c r="J39" t="s">
        <v>47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 t="shared" si="2"/>
        <v>4.9000000000000004</v>
      </c>
      <c r="H40" s="4">
        <f t="shared" si="3"/>
        <v>0.49000000000000005</v>
      </c>
      <c r="I40" t="s">
        <v>46</v>
      </c>
      <c r="J40" t="s">
        <v>47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 t="shared" si="2"/>
        <v>5</v>
      </c>
      <c r="H41" s="4">
        <f t="shared" si="3"/>
        <v>0.5</v>
      </c>
      <c r="I41" t="s">
        <v>46</v>
      </c>
      <c r="J41" t="s">
        <v>47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44</v>
      </c>
      <c r="J42" t="s">
        <v>45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 t="shared" si="2"/>
        <v>158</v>
      </c>
      <c r="H43" s="4">
        <f t="shared" si="3"/>
        <v>31.6</v>
      </c>
      <c r="I43" t="s">
        <v>48</v>
      </c>
      <c r="J43" t="s">
        <v>49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 t="shared" si="2"/>
        <v>64</v>
      </c>
      <c r="H44" s="4">
        <f t="shared" si="3"/>
        <v>12.8</v>
      </c>
      <c r="I44" t="s">
        <v>48</v>
      </c>
      <c r="J44" t="s">
        <v>49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 t="shared" si="2"/>
        <v>4.9000000000000004</v>
      </c>
      <c r="H45" s="4">
        <f t="shared" si="3"/>
        <v>0.49000000000000005</v>
      </c>
      <c r="I45" t="s">
        <v>48</v>
      </c>
      <c r="J45" t="s">
        <v>49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 t="shared" si="2"/>
        <v>158</v>
      </c>
      <c r="H46" s="4">
        <f t="shared" si="3"/>
        <v>31.6</v>
      </c>
      <c r="I46" t="s">
        <v>50</v>
      </c>
      <c r="J46" t="s">
        <v>51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 t="shared" si="2"/>
        <v>5</v>
      </c>
      <c r="H47" s="4">
        <f t="shared" si="3"/>
        <v>0.5</v>
      </c>
      <c r="I47" t="s">
        <v>46</v>
      </c>
      <c r="J47" t="s">
        <v>47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 t="shared" si="2"/>
        <v>35</v>
      </c>
      <c r="H48" s="4">
        <f t="shared" si="3"/>
        <v>7</v>
      </c>
      <c r="I48" t="s">
        <v>50</v>
      </c>
      <c r="J48" t="s">
        <v>51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 t="shared" si="2"/>
        <v>158</v>
      </c>
      <c r="H49" s="4">
        <f t="shared" si="3"/>
        <v>31.6</v>
      </c>
      <c r="I49" t="s">
        <v>44</v>
      </c>
      <c r="J49" t="s">
        <v>45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44</v>
      </c>
      <c r="J50" t="s">
        <v>45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 t="shared" si="2"/>
        <v>4.9000000000000004</v>
      </c>
      <c r="H51" s="4">
        <f t="shared" si="3"/>
        <v>0.49000000000000005</v>
      </c>
      <c r="I51" t="s">
        <v>44</v>
      </c>
      <c r="J51" t="s">
        <v>45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 t="shared" si="2"/>
        <v>5</v>
      </c>
      <c r="H52" s="4">
        <f t="shared" si="3"/>
        <v>0.5</v>
      </c>
      <c r="I52" t="s">
        <v>48</v>
      </c>
      <c r="J52" t="s">
        <v>49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 t="shared" si="2"/>
        <v>35</v>
      </c>
      <c r="H53" s="4">
        <f t="shared" si="3"/>
        <v>7</v>
      </c>
      <c r="I53" t="s">
        <v>48</v>
      </c>
      <c r="J53" t="s">
        <v>49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 t="shared" si="2"/>
        <v>64</v>
      </c>
      <c r="H54" s="4">
        <f t="shared" si="3"/>
        <v>12.8</v>
      </c>
      <c r="I54" t="s">
        <v>44</v>
      </c>
      <c r="J54" t="s">
        <v>45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 t="shared" si="2"/>
        <v>42</v>
      </c>
      <c r="H55" s="4">
        <f t="shared" si="3"/>
        <v>8.4</v>
      </c>
      <c r="I55" t="s">
        <v>48</v>
      </c>
      <c r="J55" t="s">
        <v>49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 t="shared" si="2"/>
        <v>5</v>
      </c>
      <c r="H56" s="4">
        <f t="shared" si="3"/>
        <v>0.5</v>
      </c>
      <c r="I56" t="s">
        <v>46</v>
      </c>
      <c r="J56" t="s">
        <v>47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 t="shared" si="2"/>
        <v>5</v>
      </c>
      <c r="H57" s="4">
        <f t="shared" si="3"/>
        <v>0.5</v>
      </c>
      <c r="I57" t="s">
        <v>48</v>
      </c>
      <c r="J57" t="s">
        <v>49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46</v>
      </c>
      <c r="J58" t="s">
        <v>47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 t="shared" si="2"/>
        <v>5</v>
      </c>
      <c r="H59" s="4">
        <f t="shared" si="3"/>
        <v>0.5</v>
      </c>
      <c r="I59" t="s">
        <v>50</v>
      </c>
      <c r="J59" t="s">
        <v>51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 t="shared" si="2"/>
        <v>64</v>
      </c>
      <c r="H60" s="4">
        <f t="shared" si="3"/>
        <v>12.8</v>
      </c>
      <c r="I60" t="s">
        <v>48</v>
      </c>
      <c r="J60" t="s">
        <v>49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 t="shared" si="2"/>
        <v>5</v>
      </c>
      <c r="H61" s="4">
        <f t="shared" si="3"/>
        <v>0.5</v>
      </c>
      <c r="I61" t="s">
        <v>48</v>
      </c>
      <c r="J61" t="s">
        <v>49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 t="shared" si="2"/>
        <v>5</v>
      </c>
      <c r="H62" s="4">
        <f t="shared" si="3"/>
        <v>0.5</v>
      </c>
      <c r="I62" t="s">
        <v>48</v>
      </c>
      <c r="J62" t="s">
        <v>49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44</v>
      </c>
      <c r="J63" t="s">
        <v>45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 t="shared" si="2"/>
        <v>5</v>
      </c>
      <c r="H64" s="4">
        <f t="shared" si="3"/>
        <v>0.5</v>
      </c>
      <c r="I64" t="s">
        <v>48</v>
      </c>
      <c r="J64" t="s">
        <v>49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50</v>
      </c>
      <c r="J65" t="s">
        <v>51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 t="shared" ref="G66:G97" si="4">F66-E66</f>
        <v>2.9999999999999991</v>
      </c>
      <c r="H66" s="4">
        <f t="shared" ref="H66:H97" si="5">IF(F66&gt;50,G66*0.2,G66*0.1)</f>
        <v>0.29999999999999993</v>
      </c>
      <c r="I66" t="s">
        <v>48</v>
      </c>
      <c r="J66" t="s">
        <v>49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 t="shared" si="4"/>
        <v>4.9000000000000004</v>
      </c>
      <c r="H67" s="4">
        <f t="shared" si="5"/>
        <v>0.49000000000000005</v>
      </c>
      <c r="I67" t="s">
        <v>48</v>
      </c>
      <c r="J67" t="s">
        <v>49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 t="shared" si="4"/>
        <v>4.9000000000000004</v>
      </c>
      <c r="H68" s="4">
        <f t="shared" si="5"/>
        <v>0.49000000000000005</v>
      </c>
      <c r="I68" t="s">
        <v>48</v>
      </c>
      <c r="J68" t="s">
        <v>49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 t="shared" si="4"/>
        <v>5</v>
      </c>
      <c r="H69" s="4">
        <f t="shared" si="5"/>
        <v>0.5</v>
      </c>
      <c r="I69" t="s">
        <v>46</v>
      </c>
      <c r="J69" t="s">
        <v>47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 t="shared" si="4"/>
        <v>5</v>
      </c>
      <c r="H70" s="4">
        <f t="shared" si="5"/>
        <v>0.5</v>
      </c>
      <c r="I70" t="s">
        <v>48</v>
      </c>
      <c r="J70" t="s">
        <v>49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50</v>
      </c>
      <c r="J71" t="s">
        <v>51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 t="shared" si="4"/>
        <v>5</v>
      </c>
      <c r="H72" s="4">
        <f t="shared" si="5"/>
        <v>0.5</v>
      </c>
      <c r="I72" t="s">
        <v>44</v>
      </c>
      <c r="J72" t="s">
        <v>45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 t="shared" si="4"/>
        <v>5</v>
      </c>
      <c r="H73" s="4">
        <f t="shared" si="5"/>
        <v>0.5</v>
      </c>
      <c r="I73" t="s">
        <v>48</v>
      </c>
      <c r="J73" t="s">
        <v>49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 t="shared" si="4"/>
        <v>35</v>
      </c>
      <c r="H74" s="4">
        <f t="shared" si="5"/>
        <v>7</v>
      </c>
      <c r="I74" t="s">
        <v>48</v>
      </c>
      <c r="J74" t="s">
        <v>49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 t="shared" si="4"/>
        <v>4.9000000000000004</v>
      </c>
      <c r="H75" s="4">
        <f t="shared" si="5"/>
        <v>0.49000000000000005</v>
      </c>
      <c r="I75" t="s">
        <v>48</v>
      </c>
      <c r="J75" t="s">
        <v>49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 t="shared" si="4"/>
        <v>5</v>
      </c>
      <c r="H76" s="4">
        <f t="shared" si="5"/>
        <v>0.5</v>
      </c>
      <c r="I76" t="s">
        <v>50</v>
      </c>
      <c r="J76" t="s">
        <v>51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 t="shared" si="4"/>
        <v>5</v>
      </c>
      <c r="H77" s="4">
        <f t="shared" si="5"/>
        <v>0.5</v>
      </c>
      <c r="I77" t="s">
        <v>46</v>
      </c>
      <c r="J77" t="s">
        <v>47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 t="shared" si="4"/>
        <v>40.100000000000009</v>
      </c>
      <c r="H78" s="4">
        <f t="shared" si="5"/>
        <v>8.0200000000000014</v>
      </c>
      <c r="I78" t="s">
        <v>50</v>
      </c>
      <c r="J78" t="s">
        <v>51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 t="shared" si="4"/>
        <v>4.9000000000000004</v>
      </c>
      <c r="H79" s="4">
        <f t="shared" si="5"/>
        <v>0.49000000000000005</v>
      </c>
      <c r="I79" t="s">
        <v>46</v>
      </c>
      <c r="J79" t="s">
        <v>47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 t="shared" si="4"/>
        <v>4.9000000000000004</v>
      </c>
      <c r="H80" s="4">
        <f t="shared" si="5"/>
        <v>0.49000000000000005</v>
      </c>
      <c r="I80" t="s">
        <v>46</v>
      </c>
      <c r="J80" t="s">
        <v>47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 t="shared" si="4"/>
        <v>42</v>
      </c>
      <c r="H81" s="4">
        <f t="shared" si="5"/>
        <v>8.4</v>
      </c>
      <c r="I81" t="s">
        <v>48</v>
      </c>
      <c r="J81" t="s">
        <v>49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 t="shared" si="4"/>
        <v>5</v>
      </c>
      <c r="H82" s="4">
        <f t="shared" si="5"/>
        <v>0.5</v>
      </c>
      <c r="I82" t="s">
        <v>48</v>
      </c>
      <c r="J82" t="s">
        <v>49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 t="shared" si="4"/>
        <v>5</v>
      </c>
      <c r="H83" s="4">
        <f t="shared" si="5"/>
        <v>0.5</v>
      </c>
      <c r="I83" t="s">
        <v>44</v>
      </c>
      <c r="J83" t="s">
        <v>45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 t="shared" si="4"/>
        <v>5</v>
      </c>
      <c r="H84" s="4">
        <f t="shared" si="5"/>
        <v>0.5</v>
      </c>
      <c r="I84" t="s">
        <v>44</v>
      </c>
      <c r="J84" t="s">
        <v>45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 t="shared" si="4"/>
        <v>5</v>
      </c>
      <c r="H85" s="4">
        <f t="shared" si="5"/>
        <v>0.5</v>
      </c>
      <c r="I85" t="s">
        <v>44</v>
      </c>
      <c r="J85" t="s">
        <v>45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 t="shared" si="4"/>
        <v>40.100000000000009</v>
      </c>
      <c r="H86" s="4">
        <f t="shared" si="5"/>
        <v>8.0200000000000014</v>
      </c>
      <c r="I86" t="s">
        <v>48</v>
      </c>
      <c r="J86" t="s">
        <v>49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 t="shared" si="4"/>
        <v>5</v>
      </c>
      <c r="H87" s="4">
        <f t="shared" si="5"/>
        <v>0.5</v>
      </c>
      <c r="I87" t="s">
        <v>50</v>
      </c>
      <c r="J87" t="s">
        <v>51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44</v>
      </c>
      <c r="J88" t="s">
        <v>45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44</v>
      </c>
      <c r="J89" t="s">
        <v>45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 t="shared" si="4"/>
        <v>5</v>
      </c>
      <c r="H90" s="4">
        <f t="shared" si="5"/>
        <v>0.5</v>
      </c>
      <c r="I90" t="s">
        <v>48</v>
      </c>
      <c r="J90" t="s">
        <v>49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 t="shared" si="4"/>
        <v>4.9000000000000004</v>
      </c>
      <c r="H91" s="4">
        <f t="shared" si="5"/>
        <v>0.49000000000000005</v>
      </c>
      <c r="I91" t="s">
        <v>44</v>
      </c>
      <c r="J91" t="s">
        <v>45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 t="shared" si="4"/>
        <v>4.9000000000000004</v>
      </c>
      <c r="H92" s="4">
        <f t="shared" si="5"/>
        <v>0.49000000000000005</v>
      </c>
      <c r="I92" t="s">
        <v>50</v>
      </c>
      <c r="J92" t="s">
        <v>51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 t="shared" si="4"/>
        <v>4.9000000000000004</v>
      </c>
      <c r="H93" s="4">
        <f t="shared" si="5"/>
        <v>0.49000000000000005</v>
      </c>
      <c r="I93" t="s">
        <v>48</v>
      </c>
      <c r="J93" t="s">
        <v>49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 t="shared" si="4"/>
        <v>5</v>
      </c>
      <c r="H94" s="4">
        <f t="shared" si="5"/>
        <v>0.5</v>
      </c>
      <c r="I94" t="s">
        <v>46</v>
      </c>
      <c r="J94" t="s">
        <v>47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 t="shared" si="4"/>
        <v>5</v>
      </c>
      <c r="H95" s="4">
        <f t="shared" si="5"/>
        <v>0.5</v>
      </c>
      <c r="I95" t="s">
        <v>48</v>
      </c>
      <c r="J95" t="s">
        <v>49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50</v>
      </c>
      <c r="J96" t="s">
        <v>51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 t="shared" si="4"/>
        <v>5</v>
      </c>
      <c r="H97" s="4">
        <f t="shared" si="5"/>
        <v>0.5</v>
      </c>
      <c r="I97" t="s">
        <v>48</v>
      </c>
      <c r="J97" t="s">
        <v>49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 t="shared" ref="G98:G129" si="6">F98-E98</f>
        <v>3</v>
      </c>
      <c r="H98" s="4">
        <f t="shared" ref="H98:H129" si="7">IF(F98&gt;50,G98*0.2,G98*0.1)</f>
        <v>0.30000000000000004</v>
      </c>
      <c r="I98" t="s">
        <v>50</v>
      </c>
      <c r="J98" t="s">
        <v>51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 t="shared" si="6"/>
        <v>4.9000000000000004</v>
      </c>
      <c r="H99" s="4">
        <f t="shared" si="7"/>
        <v>0.49000000000000005</v>
      </c>
      <c r="I99" t="s">
        <v>46</v>
      </c>
      <c r="J99" t="s">
        <v>47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 t="shared" si="6"/>
        <v>4.9000000000000004</v>
      </c>
      <c r="H100" s="4">
        <f t="shared" si="7"/>
        <v>0.49000000000000005</v>
      </c>
      <c r="I100" t="s">
        <v>48</v>
      </c>
      <c r="J100" t="s">
        <v>49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 t="shared" si="6"/>
        <v>5</v>
      </c>
      <c r="H101" s="4">
        <f t="shared" si="7"/>
        <v>0.5</v>
      </c>
      <c r="I101" t="s">
        <v>44</v>
      </c>
      <c r="J101" t="s">
        <v>45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48</v>
      </c>
      <c r="J102" t="s">
        <v>49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 t="shared" si="6"/>
        <v>64</v>
      </c>
      <c r="H103" s="4">
        <f t="shared" si="7"/>
        <v>12.8</v>
      </c>
      <c r="I103" t="s">
        <v>46</v>
      </c>
      <c r="J103" t="s">
        <v>47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 t="shared" si="6"/>
        <v>4.9000000000000004</v>
      </c>
      <c r="H104" s="4">
        <f t="shared" si="7"/>
        <v>0.49000000000000005</v>
      </c>
      <c r="I104" t="s">
        <v>46</v>
      </c>
      <c r="J104" t="s">
        <v>47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 t="shared" si="6"/>
        <v>4.9000000000000004</v>
      </c>
      <c r="H105" s="4">
        <f t="shared" si="7"/>
        <v>0.49000000000000005</v>
      </c>
      <c r="I105" t="s">
        <v>48</v>
      </c>
      <c r="J105" t="s">
        <v>49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46</v>
      </c>
      <c r="J106" t="s">
        <v>47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 t="shared" si="6"/>
        <v>40.100000000000009</v>
      </c>
      <c r="H107" s="4">
        <f t="shared" si="7"/>
        <v>8.0200000000000014</v>
      </c>
      <c r="I107" t="s">
        <v>46</v>
      </c>
      <c r="J107" t="s">
        <v>47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 t="shared" si="6"/>
        <v>5</v>
      </c>
      <c r="H108" s="4">
        <f t="shared" si="7"/>
        <v>0.5</v>
      </c>
      <c r="I108" t="s">
        <v>50</v>
      </c>
      <c r="J108" t="s">
        <v>51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 t="shared" si="6"/>
        <v>40.100000000000009</v>
      </c>
      <c r="H109" s="4">
        <f t="shared" si="7"/>
        <v>8.0200000000000014</v>
      </c>
      <c r="I109" t="s">
        <v>48</v>
      </c>
      <c r="J109" t="s">
        <v>49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 t="shared" si="6"/>
        <v>158</v>
      </c>
      <c r="H110" s="4">
        <f t="shared" si="7"/>
        <v>31.6</v>
      </c>
      <c r="I110" t="s">
        <v>46</v>
      </c>
      <c r="J110" t="s">
        <v>47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 t="shared" si="6"/>
        <v>158</v>
      </c>
      <c r="H111" s="4">
        <f t="shared" si="7"/>
        <v>31.6</v>
      </c>
      <c r="I111" t="s">
        <v>50</v>
      </c>
      <c r="J111" t="s">
        <v>51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 t="shared" si="6"/>
        <v>35</v>
      </c>
      <c r="H112" s="4">
        <f t="shared" si="7"/>
        <v>7</v>
      </c>
      <c r="I112" t="s">
        <v>50</v>
      </c>
      <c r="J112" t="s">
        <v>51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 t="shared" si="6"/>
        <v>35</v>
      </c>
      <c r="H113" s="4">
        <f t="shared" si="7"/>
        <v>7</v>
      </c>
      <c r="I113" t="s">
        <v>48</v>
      </c>
      <c r="J113" t="s">
        <v>49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 t="shared" si="6"/>
        <v>40.100000000000009</v>
      </c>
      <c r="H114" s="4">
        <f t="shared" si="7"/>
        <v>8.0200000000000014</v>
      </c>
      <c r="I114" t="s">
        <v>44</v>
      </c>
      <c r="J114" t="s">
        <v>45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 t="shared" si="6"/>
        <v>64</v>
      </c>
      <c r="H115" s="4">
        <f t="shared" si="7"/>
        <v>12.8</v>
      </c>
      <c r="I115" t="s">
        <v>46</v>
      </c>
      <c r="J115" t="s">
        <v>47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 t="shared" si="6"/>
        <v>158</v>
      </c>
      <c r="H116" s="4">
        <f t="shared" si="7"/>
        <v>31.6</v>
      </c>
      <c r="I116" t="s">
        <v>44</v>
      </c>
      <c r="J116" t="s">
        <v>45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 t="shared" si="6"/>
        <v>35</v>
      </c>
      <c r="H117" s="4">
        <f t="shared" si="7"/>
        <v>7</v>
      </c>
      <c r="I117" t="s">
        <v>48</v>
      </c>
      <c r="J117" t="s">
        <v>49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 t="shared" si="6"/>
        <v>158</v>
      </c>
      <c r="H118" s="4">
        <f t="shared" si="7"/>
        <v>31.6</v>
      </c>
      <c r="I118" t="s">
        <v>50</v>
      </c>
      <c r="J118" t="s">
        <v>51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 t="shared" si="6"/>
        <v>40.100000000000009</v>
      </c>
      <c r="H119" s="4">
        <f t="shared" si="7"/>
        <v>8.0200000000000014</v>
      </c>
      <c r="I119" t="s">
        <v>46</v>
      </c>
      <c r="J119" t="s">
        <v>47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 t="shared" si="6"/>
        <v>64</v>
      </c>
      <c r="H120" s="4">
        <f t="shared" si="7"/>
        <v>12.8</v>
      </c>
      <c r="I120" t="s">
        <v>44</v>
      </c>
      <c r="J120" t="s">
        <v>45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 t="shared" si="6"/>
        <v>64</v>
      </c>
      <c r="H121" s="4">
        <f t="shared" si="7"/>
        <v>12.8</v>
      </c>
      <c r="I121" t="s">
        <v>48</v>
      </c>
      <c r="J121" t="s">
        <v>49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 t="shared" si="6"/>
        <v>42</v>
      </c>
      <c r="H122" s="4">
        <f t="shared" si="7"/>
        <v>8.4</v>
      </c>
      <c r="I122" t="s">
        <v>48</v>
      </c>
      <c r="J122" t="s">
        <v>49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 t="shared" si="6"/>
        <v>158</v>
      </c>
      <c r="H123" s="4">
        <f t="shared" si="7"/>
        <v>31.6</v>
      </c>
      <c r="I123" t="s">
        <v>48</v>
      </c>
      <c r="J123" t="s">
        <v>49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 t="shared" si="6"/>
        <v>40.100000000000009</v>
      </c>
      <c r="H124" s="4">
        <f t="shared" si="7"/>
        <v>8.0200000000000014</v>
      </c>
      <c r="I124" t="s">
        <v>48</v>
      </c>
      <c r="J124" t="s">
        <v>49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 t="shared" si="6"/>
        <v>42</v>
      </c>
      <c r="H125" s="4">
        <f t="shared" si="7"/>
        <v>8.4</v>
      </c>
      <c r="I125" t="s">
        <v>48</v>
      </c>
      <c r="J125" t="s">
        <v>49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 t="shared" si="6"/>
        <v>64</v>
      </c>
      <c r="H126" s="4">
        <f t="shared" si="7"/>
        <v>12.8</v>
      </c>
      <c r="I126" t="s">
        <v>48</v>
      </c>
      <c r="J126" t="s">
        <v>49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 t="shared" si="6"/>
        <v>3</v>
      </c>
      <c r="H127" s="4">
        <f t="shared" si="7"/>
        <v>0.30000000000000004</v>
      </c>
      <c r="I127" t="s">
        <v>48</v>
      </c>
      <c r="J127" t="s">
        <v>49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 t="shared" si="6"/>
        <v>158</v>
      </c>
      <c r="H128" s="4">
        <f t="shared" si="7"/>
        <v>31.6</v>
      </c>
      <c r="I128" t="s">
        <v>44</v>
      </c>
      <c r="J128" t="s">
        <v>45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 t="shared" si="6"/>
        <v>35</v>
      </c>
      <c r="H129" s="4">
        <f t="shared" si="7"/>
        <v>7</v>
      </c>
      <c r="I129" t="s">
        <v>46</v>
      </c>
      <c r="J129" t="s">
        <v>47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 t="shared" ref="G130:G161" si="8">F130-E130</f>
        <v>40.100000000000009</v>
      </c>
      <c r="H130" s="4">
        <f t="shared" ref="H130:H161" si="9">IF(F130&gt;50,G130*0.2,G130*0.1)</f>
        <v>8.0200000000000014</v>
      </c>
      <c r="I130" t="s">
        <v>50</v>
      </c>
      <c r="J130" t="s">
        <v>51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 t="shared" si="8"/>
        <v>42</v>
      </c>
      <c r="H131" s="4">
        <f t="shared" si="9"/>
        <v>8.4</v>
      </c>
      <c r="I131" t="s">
        <v>50</v>
      </c>
      <c r="J131" t="s">
        <v>51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 t="shared" si="8"/>
        <v>3</v>
      </c>
      <c r="H132" s="4">
        <f t="shared" si="9"/>
        <v>0.30000000000000004</v>
      </c>
      <c r="I132" t="s">
        <v>50</v>
      </c>
      <c r="J132" t="s">
        <v>51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 t="shared" si="8"/>
        <v>3</v>
      </c>
      <c r="H133" s="4">
        <f t="shared" si="9"/>
        <v>0.30000000000000004</v>
      </c>
      <c r="I133" t="s">
        <v>50</v>
      </c>
      <c r="J133" t="s">
        <v>51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 t="shared" si="8"/>
        <v>40.100000000000009</v>
      </c>
      <c r="H134" s="4">
        <f t="shared" si="9"/>
        <v>8.0200000000000014</v>
      </c>
      <c r="I134" t="s">
        <v>44</v>
      </c>
      <c r="J134" t="s">
        <v>45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 t="shared" si="8"/>
        <v>40.100000000000009</v>
      </c>
      <c r="H135" s="4">
        <f t="shared" si="9"/>
        <v>8.0200000000000014</v>
      </c>
      <c r="I135" t="s">
        <v>48</v>
      </c>
      <c r="J135" t="s">
        <v>49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 t="shared" si="8"/>
        <v>158</v>
      </c>
      <c r="H136" s="4">
        <f t="shared" si="9"/>
        <v>31.6</v>
      </c>
      <c r="I136" t="s">
        <v>44</v>
      </c>
      <c r="J136" t="s">
        <v>45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 t="shared" si="8"/>
        <v>64</v>
      </c>
      <c r="H137" s="4">
        <f t="shared" si="9"/>
        <v>12.8</v>
      </c>
      <c r="I137" t="s">
        <v>48</v>
      </c>
      <c r="J137" t="s">
        <v>49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 t="shared" si="8"/>
        <v>40.100000000000009</v>
      </c>
      <c r="H138" s="4">
        <f t="shared" si="9"/>
        <v>8.0200000000000014</v>
      </c>
      <c r="I138" t="s">
        <v>46</v>
      </c>
      <c r="J138" t="s">
        <v>47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 t="shared" si="8"/>
        <v>158</v>
      </c>
      <c r="H139" s="4">
        <f t="shared" si="9"/>
        <v>31.6</v>
      </c>
      <c r="I139" t="s">
        <v>44</v>
      </c>
      <c r="J139" t="s">
        <v>45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 t="shared" si="8"/>
        <v>42</v>
      </c>
      <c r="H140" s="4">
        <f t="shared" si="9"/>
        <v>8.4</v>
      </c>
      <c r="I140" t="s">
        <v>48</v>
      </c>
      <c r="J140" t="s">
        <v>49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 t="shared" si="8"/>
        <v>42</v>
      </c>
      <c r="H141" s="4">
        <f t="shared" si="9"/>
        <v>8.4</v>
      </c>
      <c r="I141" t="s">
        <v>46</v>
      </c>
      <c r="J141" t="s">
        <v>47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 t="shared" si="8"/>
        <v>3</v>
      </c>
      <c r="H142" s="4">
        <f t="shared" si="9"/>
        <v>0.30000000000000004</v>
      </c>
      <c r="I142" t="s">
        <v>46</v>
      </c>
      <c r="J142" t="s">
        <v>47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 t="shared" si="8"/>
        <v>64</v>
      </c>
      <c r="H143" s="4">
        <f t="shared" si="9"/>
        <v>12.8</v>
      </c>
      <c r="I143" t="s">
        <v>46</v>
      </c>
      <c r="J143" t="s">
        <v>47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 t="shared" si="8"/>
        <v>40.100000000000009</v>
      </c>
      <c r="H144" s="4">
        <f t="shared" si="9"/>
        <v>8.0200000000000014</v>
      </c>
      <c r="I144" t="s">
        <v>50</v>
      </c>
      <c r="J144" t="s">
        <v>51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 t="shared" si="8"/>
        <v>64</v>
      </c>
      <c r="H145" s="4">
        <f t="shared" si="9"/>
        <v>12.8</v>
      </c>
      <c r="I145" t="s">
        <v>50</v>
      </c>
      <c r="J145" t="s">
        <v>51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 t="shared" si="8"/>
        <v>42</v>
      </c>
      <c r="H146" s="4">
        <f t="shared" si="9"/>
        <v>8.4</v>
      </c>
      <c r="I146" t="s">
        <v>50</v>
      </c>
      <c r="J146" t="s">
        <v>51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 t="shared" si="8"/>
        <v>158</v>
      </c>
      <c r="H147" s="4">
        <f t="shared" si="9"/>
        <v>31.6</v>
      </c>
      <c r="I147" t="s">
        <v>50</v>
      </c>
      <c r="J147" t="s">
        <v>51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 t="shared" si="8"/>
        <v>40.100000000000009</v>
      </c>
      <c r="H148" s="4">
        <f t="shared" si="9"/>
        <v>8.0200000000000014</v>
      </c>
      <c r="I148" t="s">
        <v>44</v>
      </c>
      <c r="J148" t="s">
        <v>45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 t="shared" si="8"/>
        <v>3</v>
      </c>
      <c r="H149" s="4">
        <f t="shared" si="9"/>
        <v>0.30000000000000004</v>
      </c>
      <c r="I149" t="s">
        <v>48</v>
      </c>
      <c r="J149" t="s">
        <v>49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 t="shared" si="8"/>
        <v>158</v>
      </c>
      <c r="H150" s="4">
        <f t="shared" si="9"/>
        <v>31.6</v>
      </c>
      <c r="I150" t="s">
        <v>44</v>
      </c>
      <c r="J150" t="s">
        <v>45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 t="shared" si="8"/>
        <v>64</v>
      </c>
      <c r="H151" s="4">
        <f t="shared" si="9"/>
        <v>12.8</v>
      </c>
      <c r="I151" t="s">
        <v>48</v>
      </c>
      <c r="J151" t="s">
        <v>49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 t="shared" si="8"/>
        <v>64</v>
      </c>
      <c r="H152" s="4">
        <f t="shared" si="9"/>
        <v>12.8</v>
      </c>
      <c r="I152" t="s">
        <v>46</v>
      </c>
      <c r="J152" t="s">
        <v>47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 t="shared" si="8"/>
        <v>42</v>
      </c>
      <c r="H153" s="4">
        <f t="shared" si="9"/>
        <v>8.4</v>
      </c>
      <c r="I153" t="s">
        <v>44</v>
      </c>
      <c r="J153" t="s">
        <v>45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 t="shared" si="8"/>
        <v>158</v>
      </c>
      <c r="H154" s="4">
        <f t="shared" si="9"/>
        <v>31.6</v>
      </c>
      <c r="I154" t="s">
        <v>48</v>
      </c>
      <c r="J154" t="s">
        <v>49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 t="shared" si="8"/>
        <v>40.100000000000009</v>
      </c>
      <c r="H155" s="4">
        <f t="shared" si="9"/>
        <v>8.0200000000000014</v>
      </c>
      <c r="I155" t="s">
        <v>46</v>
      </c>
      <c r="J155" t="s">
        <v>47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 t="shared" si="8"/>
        <v>42</v>
      </c>
      <c r="H156" s="4">
        <f t="shared" si="9"/>
        <v>8.4</v>
      </c>
      <c r="I156" t="s">
        <v>48</v>
      </c>
      <c r="J156" t="s">
        <v>49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 t="shared" si="8"/>
        <v>64</v>
      </c>
      <c r="H157" s="4">
        <f t="shared" si="9"/>
        <v>12.8</v>
      </c>
      <c r="I157" t="s">
        <v>48</v>
      </c>
      <c r="J157" t="s">
        <v>49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 t="shared" si="8"/>
        <v>3</v>
      </c>
      <c r="H158" s="4">
        <f t="shared" si="9"/>
        <v>0.30000000000000004</v>
      </c>
      <c r="I158" t="s">
        <v>48</v>
      </c>
      <c r="J158" t="s">
        <v>49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 t="shared" si="8"/>
        <v>158</v>
      </c>
      <c r="H159" s="4">
        <f t="shared" si="9"/>
        <v>31.6</v>
      </c>
      <c r="I159" t="s">
        <v>44</v>
      </c>
      <c r="J159" t="s">
        <v>45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 t="shared" si="8"/>
        <v>35</v>
      </c>
      <c r="H160" s="4">
        <f t="shared" si="9"/>
        <v>7</v>
      </c>
      <c r="I160" t="s">
        <v>48</v>
      </c>
      <c r="J160" t="s">
        <v>49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 t="shared" si="8"/>
        <v>40.100000000000009</v>
      </c>
      <c r="H161" s="4">
        <f t="shared" si="9"/>
        <v>8.0200000000000014</v>
      </c>
      <c r="I161" t="s">
        <v>50</v>
      </c>
      <c r="J161" t="s">
        <v>51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 t="shared" ref="G162:G193" si="10">F162-E162</f>
        <v>42</v>
      </c>
      <c r="H162" s="4">
        <f t="shared" ref="H162:H193" si="11">IF(F162&gt;50,G162*0.2,G162*0.1)</f>
        <v>8.4</v>
      </c>
      <c r="I162" t="s">
        <v>46</v>
      </c>
      <c r="J162" t="s">
        <v>47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 t="shared" si="10"/>
        <v>3</v>
      </c>
      <c r="H163" s="4">
        <f t="shared" si="11"/>
        <v>0.30000000000000004</v>
      </c>
      <c r="I163" t="s">
        <v>44</v>
      </c>
      <c r="J163" t="s">
        <v>45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 t="shared" si="10"/>
        <v>3</v>
      </c>
      <c r="H164" s="4">
        <f t="shared" si="11"/>
        <v>0.30000000000000004</v>
      </c>
      <c r="I164" t="s">
        <v>48</v>
      </c>
      <c r="J164" t="s">
        <v>49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 t="shared" si="10"/>
        <v>40.100000000000009</v>
      </c>
      <c r="H165" s="4">
        <f t="shared" si="11"/>
        <v>8.0200000000000014</v>
      </c>
      <c r="I165" t="s">
        <v>48</v>
      </c>
      <c r="J165" t="s">
        <v>49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 t="shared" si="10"/>
        <v>40.100000000000009</v>
      </c>
      <c r="H166" s="4">
        <f t="shared" si="11"/>
        <v>8.0200000000000014</v>
      </c>
      <c r="I166" t="s">
        <v>48</v>
      </c>
      <c r="J166" t="s">
        <v>49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 t="shared" si="10"/>
        <v>158</v>
      </c>
      <c r="H167" s="4">
        <f t="shared" si="11"/>
        <v>31.6</v>
      </c>
      <c r="I167" t="s">
        <v>48</v>
      </c>
      <c r="J167" t="s">
        <v>49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 t="shared" si="10"/>
        <v>64</v>
      </c>
      <c r="H168" s="4">
        <f t="shared" si="11"/>
        <v>12.8</v>
      </c>
      <c r="I168" t="s">
        <v>48</v>
      </c>
      <c r="J168" t="s">
        <v>49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 t="shared" si="10"/>
        <v>40.100000000000009</v>
      </c>
      <c r="H169" s="4">
        <f t="shared" si="11"/>
        <v>8.0200000000000014</v>
      </c>
      <c r="I169" t="s">
        <v>48</v>
      </c>
      <c r="J169" t="s">
        <v>49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 t="shared" si="10"/>
        <v>158</v>
      </c>
      <c r="H170" s="4">
        <f t="shared" si="11"/>
        <v>31.6</v>
      </c>
      <c r="I170" t="s">
        <v>48</v>
      </c>
      <c r="J170" t="s">
        <v>49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 t="shared" si="10"/>
        <v>42</v>
      </c>
      <c r="H171" s="4">
        <f t="shared" si="11"/>
        <v>8.4</v>
      </c>
      <c r="I171" t="s">
        <v>44</v>
      </c>
      <c r="J171" t="s">
        <v>45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 t="shared" si="10"/>
        <v>42</v>
      </c>
      <c r="H172" s="4">
        <f t="shared" si="11"/>
        <v>8.4</v>
      </c>
      <c r="I172" t="s">
        <v>46</v>
      </c>
      <c r="J172" t="s">
        <v>47</v>
      </c>
      <c r="K172" t="s">
        <v>17</v>
      </c>
    </row>
    <row r="174" spans="1:11">
      <c r="A174" s="1" t="s">
        <v>54</v>
      </c>
      <c r="F174" s="4">
        <f>SUM(F2:F172)</f>
        <v>17110.599999999995</v>
      </c>
    </row>
    <row r="175" spans="1:11">
      <c r="A175" s="1" t="s">
        <v>55</v>
      </c>
      <c r="F175" s="4">
        <f>SUMIF(F2:F172,"&gt;50")</f>
        <v>16088.399999999994</v>
      </c>
    </row>
    <row r="176" spans="1:11">
      <c r="A176" s="1" t="s">
        <v>56</v>
      </c>
      <c r="F176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dell</cp:lastModifiedBy>
  <cp:lastPrinted>2023-05-25T10:45:19Z</cp:lastPrinted>
  <dcterms:created xsi:type="dcterms:W3CDTF">2014-06-11T22:14:31Z</dcterms:created>
  <dcterms:modified xsi:type="dcterms:W3CDTF">2023-05-25T17:54:14Z</dcterms:modified>
</cp:coreProperties>
</file>