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fsana/Downloads/"/>
    </mc:Choice>
  </mc:AlternateContent>
  <xr:revisionPtr revIDLastSave="0" documentId="8_{55FFC466-68FB-4B4A-8214-C049E9728539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Exercise 1-6" sheetId="1" r:id="rId1"/>
    <sheet name="Exercise 7" sheetId="11" r:id="rId2"/>
  </sheets>
  <definedNames>
    <definedName name="_xlnm._FilterDatabase" localSheetId="0" hidden="1">'Exercise 1-6'!#REF!</definedName>
    <definedName name="_xlnm._FilterDatabase" localSheetId="1" hidden="1">'Exercise 7'!#REF!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6" i="11" l="1"/>
  <c r="D107" i="11"/>
  <c r="D108" i="11"/>
  <c r="D109" i="11"/>
  <c r="D110" i="11"/>
  <c r="D111" i="11"/>
  <c r="D112" i="11"/>
  <c r="D113" i="11"/>
  <c r="D114" i="11"/>
  <c r="D105" i="11"/>
  <c r="B101" i="11"/>
  <c r="B98" i="11"/>
  <c r="D93" i="11"/>
  <c r="D94" i="11"/>
  <c r="D95" i="11"/>
  <c r="D92" i="11"/>
  <c r="D80" i="11"/>
  <c r="D81" i="11"/>
  <c r="D82" i="11"/>
  <c r="D83" i="11"/>
  <c r="D84" i="11"/>
  <c r="D85" i="11"/>
  <c r="D86" i="11"/>
  <c r="D87" i="11"/>
  <c r="D88" i="11"/>
  <c r="D79" i="11"/>
  <c r="D73" i="11"/>
  <c r="D74" i="11"/>
  <c r="D75" i="11"/>
  <c r="D72" i="11"/>
  <c r="E132" i="1"/>
  <c r="E133" i="1"/>
  <c r="E134" i="1"/>
  <c r="E135" i="1"/>
  <c r="E136" i="1"/>
  <c r="E137" i="1"/>
  <c r="E138" i="1"/>
  <c r="E139" i="1"/>
  <c r="E140" i="1"/>
  <c r="E131" i="1"/>
  <c r="E113" i="1"/>
  <c r="E114" i="1"/>
  <c r="E115" i="1"/>
  <c r="E116" i="1"/>
  <c r="E117" i="1"/>
  <c r="E118" i="1"/>
  <c r="E119" i="1"/>
  <c r="E120" i="1"/>
  <c r="E121" i="1"/>
  <c r="E112" i="1"/>
  <c r="E97" i="1"/>
  <c r="E98" i="1"/>
  <c r="E99" i="1"/>
  <c r="E100" i="1"/>
  <c r="E101" i="1"/>
  <c r="E102" i="1"/>
  <c r="E103" i="1"/>
  <c r="E104" i="1"/>
  <c r="E105" i="1"/>
  <c r="E96" i="1"/>
  <c r="E78" i="1"/>
  <c r="E79" i="1"/>
  <c r="E80" i="1"/>
  <c r="E81" i="1"/>
  <c r="E82" i="1"/>
  <c r="E83" i="1"/>
  <c r="E84" i="1"/>
  <c r="E85" i="1"/>
  <c r="E86" i="1"/>
  <c r="E77" i="1"/>
  <c r="E62" i="1"/>
  <c r="E63" i="1"/>
  <c r="E64" i="1"/>
  <c r="E65" i="1"/>
  <c r="E66" i="1"/>
  <c r="E67" i="1"/>
  <c r="E68" i="1"/>
  <c r="E69" i="1"/>
  <c r="E70" i="1"/>
  <c r="E61" i="1"/>
  <c r="C51" i="1"/>
  <c r="C50" i="1"/>
  <c r="C49" i="1"/>
  <c r="C33" i="1"/>
  <c r="C32" i="1"/>
  <c r="C31" i="1"/>
  <c r="C15" i="1"/>
  <c r="C14" i="1"/>
  <c r="C13" i="1"/>
</calcChain>
</file>

<file path=xl/sharedStrings.xml><?xml version="1.0" encoding="utf-8"?>
<sst xmlns="http://schemas.openxmlformats.org/spreadsheetml/2006/main" count="317" uniqueCount="57">
  <si>
    <t>Region</t>
  </si>
  <si>
    <t>Sales rep</t>
  </si>
  <si>
    <t>Exercise 1 - SUMIF</t>
  </si>
  <si>
    <t>Sales</t>
  </si>
  <si>
    <t>New York</t>
  </si>
  <si>
    <t>LA</t>
  </si>
  <si>
    <t>Boston</t>
  </si>
  <si>
    <t>City</t>
  </si>
  <si>
    <t>b) Summarise the sales in New York</t>
  </si>
  <si>
    <t>c) Summarise the sales bigger than 150,000</t>
  </si>
  <si>
    <t>Exercise 2 - COUNTIF</t>
  </si>
  <si>
    <t>Exercise 3 - AVERAGEIF</t>
  </si>
  <si>
    <t>Exercise 4 - AND</t>
  </si>
  <si>
    <t>Exercise 5 - OR</t>
  </si>
  <si>
    <t>b) How many sales was in New York?</t>
  </si>
  <si>
    <t>b) How many sales was bigger than 150,000?</t>
  </si>
  <si>
    <t>b) What was the average sale in New York?</t>
  </si>
  <si>
    <t>c) What was the average sale bigger than 120,000?</t>
  </si>
  <si>
    <t xml:space="preserve">a) In Business A sales reps get a bonus if they sell for more than 350,000 and have been in more than 18 customer meetings. </t>
  </si>
  <si>
    <t xml:space="preserve">Use the AND-function to find out who qualified for a bonus. </t>
  </si>
  <si>
    <t>TRUE / FALSE</t>
  </si>
  <si>
    <t>Customer meetings</t>
  </si>
  <si>
    <t>Sales reps</t>
  </si>
  <si>
    <t xml:space="preserve">b) In Business B sales reps get a bonus if they sell for more than 260,000 and have been in more than 20 customer meetings. </t>
  </si>
  <si>
    <t xml:space="preserve">Use the OR-function to find out who qualified for a bonus. </t>
  </si>
  <si>
    <t>a) In Business C sales reps get a bonus if they sell for more than 450,000 or if they have been in more than 25 customer meetings</t>
  </si>
  <si>
    <t>b) In Business D sales reps get a bonus if they sell for more than 490,000 or if they have been in 20 customer meetings or more.</t>
  </si>
  <si>
    <t>Exercise 6 - Advanced</t>
  </si>
  <si>
    <t xml:space="preserve">Use the OR-function combined with the AND-function to find out who qualified for a bonus. </t>
  </si>
  <si>
    <t>Product ID</t>
  </si>
  <si>
    <t>North</t>
  </si>
  <si>
    <t>West</t>
  </si>
  <si>
    <t>East</t>
  </si>
  <si>
    <t>South</t>
  </si>
  <si>
    <t>Revenue</t>
  </si>
  <si>
    <t>a) How much revenue was generated from each product?</t>
  </si>
  <si>
    <t>b) How much revenue was generated from each sales rep?</t>
  </si>
  <si>
    <t>c) How much revenue was generated from each region?</t>
  </si>
  <si>
    <t>d) How many units was sold of product 1?</t>
  </si>
  <si>
    <t>e) How many sales was above 550,000?</t>
  </si>
  <si>
    <t>f) What is the average sale per sales rep?</t>
  </si>
  <si>
    <t>Average sale</t>
  </si>
  <si>
    <t>Christopher</t>
  </si>
  <si>
    <t>Angela</t>
  </si>
  <si>
    <t>Jose</t>
  </si>
  <si>
    <t>Steven</t>
  </si>
  <si>
    <t>Michelle</t>
  </si>
  <si>
    <t>David</t>
  </si>
  <si>
    <t>Lisa</t>
  </si>
  <si>
    <t>Susan</t>
  </si>
  <si>
    <t>Helen</t>
  </si>
  <si>
    <t>Carol</t>
  </si>
  <si>
    <t>a) Summarise Jose's sales</t>
  </si>
  <si>
    <t>a) How many sales did Angela have?</t>
  </si>
  <si>
    <t>a) What was David's average sale?</t>
  </si>
  <si>
    <t xml:space="preserve">In Business E sales reps get a bonus if they sell for more than 290,000 and been in more than 20 customer meetings, or if they sell more than 600,000. </t>
  </si>
  <si>
    <t>Exercise 7 - Sales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</si>
</sst>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4" xfId="0" applyBorder="1"/>
    <xf numFmtId="0" fontId="2" fillId="0" borderId="0" xfId="0" applyFont="1"/>
    <xf numFmtId="0" fontId="0" fillId="0" borderId="3" xfId="0" applyBorder="1"/>
    <xf numFmtId="0" fontId="0" fillId="0" borderId="5" xfId="0" applyBorder="1"/>
    <xf numFmtId="165" fontId="0" fillId="0" borderId="5" xfId="1" applyNumberFormat="1" applyFont="1" applyBorder="1"/>
    <xf numFmtId="0" fontId="0" fillId="0" borderId="1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0" fillId="0" borderId="0" xfId="1" applyNumberFormat="1" applyFont="1" applyBorder="1"/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5" fontId="0" fillId="0" borderId="2" xfId="1" applyNumberFormat="1" applyFont="1" applyBorder="1" applyAlignment="1">
      <alignment horizontal="left"/>
    </xf>
    <xf numFmtId="165" fontId="0" fillId="0" borderId="4" xfId="1" applyNumberFormat="1" applyFont="1" applyBorder="1" applyAlignment="1">
      <alignment horizontal="left"/>
    </xf>
    <xf numFmtId="165" fontId="0" fillId="0" borderId="0" xfId="1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0" fontId="0" fillId="2" borderId="0" xfId="0" applyFill="1"/>
    <xf numFmtId="0" fontId="0" fillId="0" borderId="0" xfId="0" quotePrefix="1"/>
    <xf numFmtId="0" fontId="0" fillId="2" borderId="0" xfId="1" applyNumberFormat="1" applyFont="1" applyFill="1"/>
    <xf numFmtId="0" fontId="0" fillId="0" borderId="10" xfId="0" applyBorder="1"/>
    <xf numFmtId="165" fontId="0" fillId="0" borderId="11" xfId="1" applyNumberFormat="1" applyFont="1" applyBorder="1" applyAlignment="1">
      <alignment horizontal="left"/>
    </xf>
    <xf numFmtId="0" fontId="6" fillId="0" borderId="0" xfId="0" applyFont="1"/>
    <xf numFmtId="0" fontId="0" fillId="0" borderId="9" xfId="0" applyBorder="1"/>
    <xf numFmtId="164" fontId="0" fillId="2" borderId="0" xfId="1" applyFont="1" applyFill="1" applyBorder="1"/>
    <xf numFmtId="165" fontId="0" fillId="2" borderId="0" xfId="1" applyNumberFormat="1" applyFont="1" applyFill="1" applyBorder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tabSelected="1" topLeftCell="A57" zoomScale="110" zoomScaleNormal="110" zoomScalePageLayoutView="110" workbookViewId="0">
      <selection activeCell="E131" sqref="E131:E140"/>
    </sheetView>
  </sheetViews>
  <sheetFormatPr baseColWidth="10" defaultRowHeight="16" x14ac:dyDescent="0.2"/>
  <cols>
    <col min="1" max="1" width="9.83203125" customWidth="1"/>
    <col min="2" max="2" width="42.6640625" customWidth="1"/>
    <col min="3" max="3" width="20" customWidth="1"/>
    <col min="4" max="4" width="18.33203125" customWidth="1"/>
    <col min="5" max="5" width="23.83203125" customWidth="1"/>
    <col min="6" max="6" width="26.6640625" customWidth="1"/>
  </cols>
  <sheetData>
    <row r="1" spans="1:4" x14ac:dyDescent="0.2">
      <c r="A1" s="3" t="s">
        <v>2</v>
      </c>
    </row>
    <row r="3" spans="1:4" x14ac:dyDescent="0.2">
      <c r="B3" s="13" t="s">
        <v>1</v>
      </c>
      <c r="C3" s="14" t="s">
        <v>7</v>
      </c>
      <c r="D3" s="15" t="s">
        <v>3</v>
      </c>
    </row>
    <row r="4" spans="1:4" x14ac:dyDescent="0.2">
      <c r="B4" s="27" t="s">
        <v>42</v>
      </c>
      <c r="C4" s="24" t="s">
        <v>4</v>
      </c>
      <c r="D4" s="25">
        <v>100000</v>
      </c>
    </row>
    <row r="5" spans="1:4" x14ac:dyDescent="0.2">
      <c r="B5" s="7" t="s">
        <v>43</v>
      </c>
      <c r="C5" t="s">
        <v>5</v>
      </c>
      <c r="D5" s="16">
        <v>140000</v>
      </c>
    </row>
    <row r="6" spans="1:4" x14ac:dyDescent="0.2">
      <c r="B6" s="7" t="s">
        <v>44</v>
      </c>
      <c r="C6" t="s">
        <v>6</v>
      </c>
      <c r="D6" s="16">
        <v>135000</v>
      </c>
    </row>
    <row r="7" spans="1:4" x14ac:dyDescent="0.2">
      <c r="B7" s="7" t="s">
        <v>44</v>
      </c>
      <c r="C7" t="s">
        <v>6</v>
      </c>
      <c r="D7" s="16">
        <v>95000</v>
      </c>
    </row>
    <row r="8" spans="1:4" x14ac:dyDescent="0.2">
      <c r="B8" s="7" t="s">
        <v>42</v>
      </c>
      <c r="C8" t="s">
        <v>4</v>
      </c>
      <c r="D8" s="16">
        <v>350000</v>
      </c>
    </row>
    <row r="9" spans="1:4" x14ac:dyDescent="0.2">
      <c r="B9" s="7" t="s">
        <v>47</v>
      </c>
      <c r="C9" t="s">
        <v>4</v>
      </c>
      <c r="D9" s="16">
        <v>240000</v>
      </c>
    </row>
    <row r="10" spans="1:4" x14ac:dyDescent="0.2">
      <c r="B10" s="4" t="s">
        <v>43</v>
      </c>
      <c r="C10" s="5" t="s">
        <v>5</v>
      </c>
      <c r="D10" s="17">
        <v>50000</v>
      </c>
    </row>
    <row r="13" spans="1:4" x14ac:dyDescent="0.2">
      <c r="B13" t="s">
        <v>52</v>
      </c>
      <c r="C13" s="23">
        <f>SUMIF(B4:B10,"Jose",D4:D10)</f>
        <v>230000</v>
      </c>
    </row>
    <row r="14" spans="1:4" x14ac:dyDescent="0.2">
      <c r="B14" t="s">
        <v>8</v>
      </c>
      <c r="C14" s="23">
        <f>SUMIF(C4:C10,C4,D4:D10)</f>
        <v>690000</v>
      </c>
    </row>
    <row r="15" spans="1:4" x14ac:dyDescent="0.2">
      <c r="B15" t="s">
        <v>9</v>
      </c>
      <c r="C15" s="23">
        <f>SUMIF(D4:D10,"&gt;150000",D4:D10)</f>
        <v>590000</v>
      </c>
    </row>
    <row r="19" spans="1:4" x14ac:dyDescent="0.2">
      <c r="A19" s="3" t="s">
        <v>10</v>
      </c>
    </row>
    <row r="21" spans="1:4" x14ac:dyDescent="0.2">
      <c r="B21" s="13" t="s">
        <v>1</v>
      </c>
      <c r="C21" s="14" t="s">
        <v>7</v>
      </c>
      <c r="D21" s="15" t="s">
        <v>3</v>
      </c>
    </row>
    <row r="22" spans="1:4" x14ac:dyDescent="0.2">
      <c r="B22" s="27" t="s">
        <v>42</v>
      </c>
      <c r="C22" s="24" t="s">
        <v>4</v>
      </c>
      <c r="D22" s="25">
        <v>100000</v>
      </c>
    </row>
    <row r="23" spans="1:4" x14ac:dyDescent="0.2">
      <c r="B23" s="7" t="s">
        <v>43</v>
      </c>
      <c r="C23" t="s">
        <v>5</v>
      </c>
      <c r="D23" s="16">
        <v>140000</v>
      </c>
    </row>
    <row r="24" spans="1:4" x14ac:dyDescent="0.2">
      <c r="B24" s="7" t="s">
        <v>44</v>
      </c>
      <c r="C24" t="s">
        <v>6</v>
      </c>
      <c r="D24" s="16">
        <v>135000</v>
      </c>
    </row>
    <row r="25" spans="1:4" x14ac:dyDescent="0.2">
      <c r="B25" s="7" t="s">
        <v>44</v>
      </c>
      <c r="C25" t="s">
        <v>6</v>
      </c>
      <c r="D25" s="16">
        <v>95000</v>
      </c>
    </row>
    <row r="26" spans="1:4" x14ac:dyDescent="0.2">
      <c r="B26" s="7" t="s">
        <v>42</v>
      </c>
      <c r="C26" t="s">
        <v>4</v>
      </c>
      <c r="D26" s="16">
        <v>350000</v>
      </c>
    </row>
    <row r="27" spans="1:4" x14ac:dyDescent="0.2">
      <c r="B27" s="7" t="s">
        <v>47</v>
      </c>
      <c r="C27" t="s">
        <v>4</v>
      </c>
      <c r="D27" s="16">
        <v>240000</v>
      </c>
    </row>
    <row r="28" spans="1:4" x14ac:dyDescent="0.2">
      <c r="B28" s="4" t="s">
        <v>43</v>
      </c>
      <c r="C28" s="5" t="s">
        <v>5</v>
      </c>
      <c r="D28" s="17">
        <v>50000</v>
      </c>
    </row>
    <row r="31" spans="1:4" x14ac:dyDescent="0.2">
      <c r="B31" t="s">
        <v>53</v>
      </c>
      <c r="C31" s="21">
        <f>COUNTIF(B22:B28,B23)</f>
        <v>2</v>
      </c>
    </row>
    <row r="32" spans="1:4" x14ac:dyDescent="0.2">
      <c r="B32" t="s">
        <v>14</v>
      </c>
      <c r="C32" s="21">
        <f>COUNTIF(C22:C28,C22)</f>
        <v>3</v>
      </c>
    </row>
    <row r="33" spans="1:4" x14ac:dyDescent="0.2">
      <c r="B33" t="s">
        <v>15</v>
      </c>
      <c r="C33" s="21">
        <f>COUNTIF(D22:D28,"&gt;150000")</f>
        <v>2</v>
      </c>
    </row>
    <row r="37" spans="1:4" x14ac:dyDescent="0.2">
      <c r="A37" s="3" t="s">
        <v>11</v>
      </c>
    </row>
    <row r="39" spans="1:4" x14ac:dyDescent="0.2">
      <c r="B39" s="13" t="s">
        <v>1</v>
      </c>
      <c r="C39" s="14" t="s">
        <v>7</v>
      </c>
      <c r="D39" s="15" t="s">
        <v>3</v>
      </c>
    </row>
    <row r="40" spans="1:4" x14ac:dyDescent="0.2">
      <c r="B40" s="27" t="s">
        <v>42</v>
      </c>
      <c r="C40" s="24" t="s">
        <v>4</v>
      </c>
      <c r="D40" s="25">
        <v>100000</v>
      </c>
    </row>
    <row r="41" spans="1:4" x14ac:dyDescent="0.2">
      <c r="B41" s="7" t="s">
        <v>47</v>
      </c>
      <c r="C41" t="s">
        <v>5</v>
      </c>
      <c r="D41" s="16">
        <v>140000</v>
      </c>
    </row>
    <row r="42" spans="1:4" x14ac:dyDescent="0.2">
      <c r="B42" s="7" t="s">
        <v>44</v>
      </c>
      <c r="C42" t="s">
        <v>6</v>
      </c>
      <c r="D42" s="16">
        <v>135000</v>
      </c>
    </row>
    <row r="43" spans="1:4" x14ac:dyDescent="0.2">
      <c r="B43" s="7" t="s">
        <v>44</v>
      </c>
      <c r="C43" t="s">
        <v>6</v>
      </c>
      <c r="D43" s="16">
        <v>95000</v>
      </c>
    </row>
    <row r="44" spans="1:4" x14ac:dyDescent="0.2">
      <c r="B44" s="7" t="s">
        <v>42</v>
      </c>
      <c r="C44" t="s">
        <v>4</v>
      </c>
      <c r="D44" s="16">
        <v>350000</v>
      </c>
    </row>
    <row r="45" spans="1:4" x14ac:dyDescent="0.2">
      <c r="B45" s="7" t="s">
        <v>47</v>
      </c>
      <c r="C45" t="s">
        <v>4</v>
      </c>
      <c r="D45" s="16">
        <v>240000</v>
      </c>
    </row>
    <row r="46" spans="1:4" x14ac:dyDescent="0.2">
      <c r="B46" s="4" t="s">
        <v>43</v>
      </c>
      <c r="C46" s="5" t="s">
        <v>5</v>
      </c>
      <c r="D46" s="17">
        <v>50000</v>
      </c>
    </row>
    <row r="49" spans="1:5" x14ac:dyDescent="0.2">
      <c r="B49" t="s">
        <v>54</v>
      </c>
      <c r="C49" s="23">
        <f>AVERAGEIF(B40:B46,B41,D40:D46)</f>
        <v>190000</v>
      </c>
    </row>
    <row r="50" spans="1:5" x14ac:dyDescent="0.2">
      <c r="B50" t="s">
        <v>16</v>
      </c>
      <c r="C50" s="23">
        <f>AVERAGEIF(C40:C46,C40,D40:D46)</f>
        <v>230000</v>
      </c>
    </row>
    <row r="51" spans="1:5" x14ac:dyDescent="0.2">
      <c r="B51" t="s">
        <v>17</v>
      </c>
      <c r="C51" s="23">
        <f>AVERAGEIF(D40:D46,"&gt;120000")</f>
        <v>216250</v>
      </c>
    </row>
    <row r="55" spans="1:5" x14ac:dyDescent="0.2">
      <c r="A55" s="3" t="s">
        <v>12</v>
      </c>
    </row>
    <row r="56" spans="1:5" x14ac:dyDescent="0.2">
      <c r="A56" s="3"/>
    </row>
    <row r="57" spans="1:5" x14ac:dyDescent="0.2">
      <c r="A57" s="3"/>
      <c r="B57" t="s">
        <v>18</v>
      </c>
    </row>
    <row r="58" spans="1:5" x14ac:dyDescent="0.2">
      <c r="A58" s="3"/>
      <c r="B58" t="s">
        <v>19</v>
      </c>
    </row>
    <row r="60" spans="1:5" x14ac:dyDescent="0.2">
      <c r="B60" s="19" t="s">
        <v>22</v>
      </c>
      <c r="C60" s="19" t="s">
        <v>21</v>
      </c>
      <c r="D60" s="19" t="s">
        <v>3</v>
      </c>
      <c r="E60" s="19" t="s">
        <v>20</v>
      </c>
    </row>
    <row r="61" spans="1:5" x14ac:dyDescent="0.2">
      <c r="B61" t="s">
        <v>42</v>
      </c>
      <c r="C61">
        <v>16</v>
      </c>
      <c r="D61" s="18">
        <v>450000</v>
      </c>
      <c r="E61" s="21" t="b">
        <f>AND(D61&gt;350000,C61&gt;18)</f>
        <v>0</v>
      </c>
    </row>
    <row r="62" spans="1:5" x14ac:dyDescent="0.2">
      <c r="B62" t="s">
        <v>43</v>
      </c>
      <c r="C62">
        <v>17</v>
      </c>
      <c r="D62" s="18">
        <v>250000</v>
      </c>
      <c r="E62" s="21" t="b">
        <f t="shared" ref="E62:E70" si="0">AND(D62&gt;350000,C62&gt;18)</f>
        <v>0</v>
      </c>
    </row>
    <row r="63" spans="1:5" x14ac:dyDescent="0.2">
      <c r="B63" t="s">
        <v>44</v>
      </c>
      <c r="C63">
        <v>21</v>
      </c>
      <c r="D63" s="18">
        <v>355000</v>
      </c>
      <c r="E63" s="21" t="b">
        <f t="shared" si="0"/>
        <v>1</v>
      </c>
    </row>
    <row r="64" spans="1:5" x14ac:dyDescent="0.2">
      <c r="B64" t="s">
        <v>45</v>
      </c>
      <c r="C64">
        <v>18</v>
      </c>
      <c r="D64" s="18">
        <v>500000</v>
      </c>
      <c r="E64" s="21" t="b">
        <f t="shared" si="0"/>
        <v>0</v>
      </c>
    </row>
    <row r="65" spans="2:5" x14ac:dyDescent="0.2">
      <c r="B65" t="s">
        <v>46</v>
      </c>
      <c r="C65">
        <v>20</v>
      </c>
      <c r="D65" s="18">
        <v>360000</v>
      </c>
      <c r="E65" s="21" t="b">
        <f t="shared" si="0"/>
        <v>1</v>
      </c>
    </row>
    <row r="66" spans="2:5" x14ac:dyDescent="0.2">
      <c r="B66" t="s">
        <v>47</v>
      </c>
      <c r="C66">
        <v>20</v>
      </c>
      <c r="D66" s="18">
        <v>240000</v>
      </c>
      <c r="E66" s="21" t="b">
        <f t="shared" si="0"/>
        <v>0</v>
      </c>
    </row>
    <row r="67" spans="2:5" x14ac:dyDescent="0.2">
      <c r="B67" t="s">
        <v>48</v>
      </c>
      <c r="C67">
        <v>17</v>
      </c>
      <c r="D67" s="18">
        <v>50000</v>
      </c>
      <c r="E67" s="21" t="b">
        <f t="shared" si="0"/>
        <v>0</v>
      </c>
    </row>
    <row r="68" spans="2:5" x14ac:dyDescent="0.2">
      <c r="B68" t="s">
        <v>49</v>
      </c>
      <c r="C68">
        <v>19</v>
      </c>
      <c r="D68" s="20">
        <v>640000</v>
      </c>
      <c r="E68" s="21" t="b">
        <f t="shared" si="0"/>
        <v>1</v>
      </c>
    </row>
    <row r="69" spans="2:5" x14ac:dyDescent="0.2">
      <c r="B69" t="s">
        <v>50</v>
      </c>
      <c r="C69">
        <v>21</v>
      </c>
      <c r="D69" s="20">
        <v>480000</v>
      </c>
      <c r="E69" s="21" t="b">
        <f t="shared" si="0"/>
        <v>1</v>
      </c>
    </row>
    <row r="70" spans="2:5" x14ac:dyDescent="0.2">
      <c r="B70" t="s">
        <v>51</v>
      </c>
      <c r="C70">
        <v>25</v>
      </c>
      <c r="D70" s="20">
        <v>520000</v>
      </c>
      <c r="E70" s="21" t="b">
        <f t="shared" si="0"/>
        <v>1</v>
      </c>
    </row>
    <row r="73" spans="2:5" x14ac:dyDescent="0.2">
      <c r="B73" t="s">
        <v>23</v>
      </c>
    </row>
    <row r="74" spans="2:5" x14ac:dyDescent="0.2">
      <c r="B74" t="s">
        <v>19</v>
      </c>
    </row>
    <row r="76" spans="2:5" x14ac:dyDescent="0.2">
      <c r="B76" s="19" t="s">
        <v>22</v>
      </c>
      <c r="C76" s="19" t="s">
        <v>21</v>
      </c>
      <c r="D76" s="19" t="s">
        <v>3</v>
      </c>
      <c r="E76" s="19" t="s">
        <v>20</v>
      </c>
    </row>
    <row r="77" spans="2:5" x14ac:dyDescent="0.2">
      <c r="B77" t="s">
        <v>42</v>
      </c>
      <c r="C77">
        <v>22</v>
      </c>
      <c r="D77" s="18">
        <v>450000</v>
      </c>
      <c r="E77" s="21" t="b">
        <f>AND(D77&gt;260000,C77&gt;20)</f>
        <v>1</v>
      </c>
    </row>
    <row r="78" spans="2:5" x14ac:dyDescent="0.2">
      <c r="B78" t="s">
        <v>43</v>
      </c>
      <c r="C78">
        <v>17</v>
      </c>
      <c r="D78" s="18">
        <v>250000</v>
      </c>
      <c r="E78" s="21" t="b">
        <f t="shared" ref="E78:E86" si="1">AND(D78&gt;260000,C78&gt;20)</f>
        <v>0</v>
      </c>
    </row>
    <row r="79" spans="2:5" x14ac:dyDescent="0.2">
      <c r="B79" t="s">
        <v>44</v>
      </c>
      <c r="C79">
        <v>21</v>
      </c>
      <c r="D79" s="18">
        <v>355000</v>
      </c>
      <c r="E79" s="21" t="b">
        <f t="shared" si="1"/>
        <v>1</v>
      </c>
    </row>
    <row r="80" spans="2:5" x14ac:dyDescent="0.2">
      <c r="B80" t="s">
        <v>45</v>
      </c>
      <c r="C80">
        <v>18</v>
      </c>
      <c r="D80" s="18">
        <v>500000</v>
      </c>
      <c r="E80" s="21" t="b">
        <f t="shared" si="1"/>
        <v>0</v>
      </c>
    </row>
    <row r="81" spans="1:5" x14ac:dyDescent="0.2">
      <c r="B81" t="s">
        <v>46</v>
      </c>
      <c r="C81">
        <v>20</v>
      </c>
      <c r="D81" s="18">
        <v>350000</v>
      </c>
      <c r="E81" s="21" t="b">
        <f t="shared" si="1"/>
        <v>0</v>
      </c>
    </row>
    <row r="82" spans="1:5" x14ac:dyDescent="0.2">
      <c r="B82" t="s">
        <v>47</v>
      </c>
      <c r="C82">
        <v>20</v>
      </c>
      <c r="D82" s="18">
        <v>240000</v>
      </c>
      <c r="E82" s="21" t="b">
        <f t="shared" si="1"/>
        <v>0</v>
      </c>
    </row>
    <row r="83" spans="1:5" x14ac:dyDescent="0.2">
      <c r="B83" t="s">
        <v>48</v>
      </c>
      <c r="C83">
        <v>17</v>
      </c>
      <c r="D83" s="18">
        <v>50000</v>
      </c>
      <c r="E83" s="21" t="b">
        <f t="shared" si="1"/>
        <v>0</v>
      </c>
    </row>
    <row r="84" spans="1:5" x14ac:dyDescent="0.2">
      <c r="B84" t="s">
        <v>49</v>
      </c>
      <c r="C84">
        <v>19</v>
      </c>
      <c r="D84" s="20">
        <v>640000</v>
      </c>
      <c r="E84" s="21" t="b">
        <f t="shared" si="1"/>
        <v>0</v>
      </c>
    </row>
    <row r="85" spans="1:5" x14ac:dyDescent="0.2">
      <c r="B85" t="s">
        <v>50</v>
      </c>
      <c r="C85">
        <v>21</v>
      </c>
      <c r="D85" s="20">
        <v>480000</v>
      </c>
      <c r="E85" s="21" t="b">
        <f t="shared" si="1"/>
        <v>1</v>
      </c>
    </row>
    <row r="86" spans="1:5" x14ac:dyDescent="0.2">
      <c r="B86" t="s">
        <v>51</v>
      </c>
      <c r="C86">
        <v>25</v>
      </c>
      <c r="D86" s="20">
        <v>520000</v>
      </c>
      <c r="E86" s="21" t="b">
        <f t="shared" si="1"/>
        <v>1</v>
      </c>
    </row>
    <row r="90" spans="1:5" x14ac:dyDescent="0.2">
      <c r="A90" s="3" t="s">
        <v>13</v>
      </c>
    </row>
    <row r="91" spans="1:5" x14ac:dyDescent="0.2">
      <c r="A91" s="3"/>
    </row>
    <row r="92" spans="1:5" x14ac:dyDescent="0.2">
      <c r="A92" s="3"/>
      <c r="B92" t="s">
        <v>25</v>
      </c>
    </row>
    <row r="93" spans="1:5" x14ac:dyDescent="0.2">
      <c r="A93" s="3"/>
      <c r="B93" t="s">
        <v>24</v>
      </c>
    </row>
    <row r="95" spans="1:5" x14ac:dyDescent="0.2">
      <c r="B95" s="19" t="s">
        <v>22</v>
      </c>
      <c r="C95" s="19" t="s">
        <v>21</v>
      </c>
      <c r="D95" s="19" t="s">
        <v>3</v>
      </c>
      <c r="E95" s="19" t="s">
        <v>20</v>
      </c>
    </row>
    <row r="96" spans="1:5" x14ac:dyDescent="0.2">
      <c r="B96" t="s">
        <v>42</v>
      </c>
      <c r="C96">
        <v>22</v>
      </c>
      <c r="D96" s="18">
        <v>460000</v>
      </c>
      <c r="E96" s="21" t="b">
        <f>OR(D96&gt;450000,C96&gt;25)</f>
        <v>1</v>
      </c>
    </row>
    <row r="97" spans="2:5" x14ac:dyDescent="0.2">
      <c r="B97" t="s">
        <v>43</v>
      </c>
      <c r="C97">
        <v>17</v>
      </c>
      <c r="D97" s="18">
        <v>250000</v>
      </c>
      <c r="E97" s="21" t="b">
        <f t="shared" ref="E97:E105" si="2">OR(D97&gt;450000,C97&gt;25)</f>
        <v>0</v>
      </c>
    </row>
    <row r="98" spans="2:5" x14ac:dyDescent="0.2">
      <c r="B98" t="s">
        <v>44</v>
      </c>
      <c r="C98">
        <v>26</v>
      </c>
      <c r="D98" s="18">
        <v>355000</v>
      </c>
      <c r="E98" s="21" t="b">
        <f t="shared" si="2"/>
        <v>1</v>
      </c>
    </row>
    <row r="99" spans="2:5" x14ac:dyDescent="0.2">
      <c r="B99" t="s">
        <v>45</v>
      </c>
      <c r="C99">
        <v>18</v>
      </c>
      <c r="D99" s="18">
        <v>500000</v>
      </c>
      <c r="E99" s="21" t="b">
        <f t="shared" si="2"/>
        <v>1</v>
      </c>
    </row>
    <row r="100" spans="2:5" x14ac:dyDescent="0.2">
      <c r="B100" t="s">
        <v>46</v>
      </c>
      <c r="C100">
        <v>20</v>
      </c>
      <c r="D100" s="18">
        <v>360000</v>
      </c>
      <c r="E100" s="21" t="b">
        <f t="shared" si="2"/>
        <v>0</v>
      </c>
    </row>
    <row r="101" spans="2:5" x14ac:dyDescent="0.2">
      <c r="B101" t="s">
        <v>47</v>
      </c>
      <c r="C101">
        <v>20</v>
      </c>
      <c r="D101" s="18">
        <v>240000</v>
      </c>
      <c r="E101" s="21" t="b">
        <f t="shared" si="2"/>
        <v>0</v>
      </c>
    </row>
    <row r="102" spans="2:5" x14ac:dyDescent="0.2">
      <c r="B102" t="s">
        <v>48</v>
      </c>
      <c r="C102">
        <v>17</v>
      </c>
      <c r="D102" s="18">
        <v>50000</v>
      </c>
      <c r="E102" s="21" t="b">
        <f t="shared" si="2"/>
        <v>0</v>
      </c>
    </row>
    <row r="103" spans="2:5" x14ac:dyDescent="0.2">
      <c r="B103" t="s">
        <v>49</v>
      </c>
      <c r="C103">
        <v>19</v>
      </c>
      <c r="D103" s="20">
        <v>640000</v>
      </c>
      <c r="E103" s="21" t="b">
        <f t="shared" si="2"/>
        <v>1</v>
      </c>
    </row>
    <row r="104" spans="2:5" x14ac:dyDescent="0.2">
      <c r="B104" t="s">
        <v>50</v>
      </c>
      <c r="C104">
        <v>21</v>
      </c>
      <c r="D104" s="20">
        <v>480000</v>
      </c>
      <c r="E104" s="21" t="b">
        <f t="shared" si="2"/>
        <v>1</v>
      </c>
    </row>
    <row r="105" spans="2:5" x14ac:dyDescent="0.2">
      <c r="B105" t="s">
        <v>51</v>
      </c>
      <c r="C105">
        <v>26</v>
      </c>
      <c r="D105" s="20">
        <v>520000</v>
      </c>
      <c r="E105" s="21" t="b">
        <f t="shared" si="2"/>
        <v>1</v>
      </c>
    </row>
    <row r="108" spans="2:5" x14ac:dyDescent="0.2">
      <c r="B108" t="s">
        <v>26</v>
      </c>
    </row>
    <row r="109" spans="2:5" x14ac:dyDescent="0.2">
      <c r="B109" t="s">
        <v>24</v>
      </c>
    </row>
    <row r="111" spans="2:5" x14ac:dyDescent="0.2">
      <c r="B111" s="19" t="s">
        <v>22</v>
      </c>
      <c r="C111" s="19" t="s">
        <v>21</v>
      </c>
      <c r="D111" s="19" t="s">
        <v>3</v>
      </c>
      <c r="E111" s="19" t="s">
        <v>20</v>
      </c>
    </row>
    <row r="112" spans="2:5" x14ac:dyDescent="0.2">
      <c r="B112" t="s">
        <v>42</v>
      </c>
      <c r="C112">
        <v>22</v>
      </c>
      <c r="D112" s="18">
        <v>450000</v>
      </c>
      <c r="E112" s="21" t="b">
        <f>OR(D112&gt;490000,C112&gt;20)</f>
        <v>1</v>
      </c>
    </row>
    <row r="113" spans="1:5" x14ac:dyDescent="0.2">
      <c r="B113" t="s">
        <v>43</v>
      </c>
      <c r="C113">
        <v>17</v>
      </c>
      <c r="D113" s="18">
        <v>250000</v>
      </c>
      <c r="E113" s="21" t="b">
        <f t="shared" ref="E113:E121" si="3">OR(D113&gt;490000,C113&gt;20)</f>
        <v>0</v>
      </c>
    </row>
    <row r="114" spans="1:5" x14ac:dyDescent="0.2">
      <c r="B114" t="s">
        <v>44</v>
      </c>
      <c r="C114">
        <v>21</v>
      </c>
      <c r="D114" s="18">
        <v>355000</v>
      </c>
      <c r="E114" s="21" t="b">
        <f t="shared" si="3"/>
        <v>1</v>
      </c>
    </row>
    <row r="115" spans="1:5" x14ac:dyDescent="0.2">
      <c r="B115" t="s">
        <v>45</v>
      </c>
      <c r="C115">
        <v>18</v>
      </c>
      <c r="D115" s="18">
        <v>500000</v>
      </c>
      <c r="E115" s="21" t="b">
        <f t="shared" si="3"/>
        <v>1</v>
      </c>
    </row>
    <row r="116" spans="1:5" x14ac:dyDescent="0.2">
      <c r="B116" t="s">
        <v>46</v>
      </c>
      <c r="C116">
        <v>20</v>
      </c>
      <c r="D116" s="18">
        <v>350000</v>
      </c>
      <c r="E116" s="21" t="b">
        <f t="shared" si="3"/>
        <v>0</v>
      </c>
    </row>
    <row r="117" spans="1:5" x14ac:dyDescent="0.2">
      <c r="B117" t="s">
        <v>47</v>
      </c>
      <c r="C117">
        <v>20</v>
      </c>
      <c r="D117" s="18">
        <v>240000</v>
      </c>
      <c r="E117" s="21" t="b">
        <f t="shared" si="3"/>
        <v>0</v>
      </c>
    </row>
    <row r="118" spans="1:5" x14ac:dyDescent="0.2">
      <c r="B118" t="s">
        <v>48</v>
      </c>
      <c r="C118">
        <v>17</v>
      </c>
      <c r="D118" s="18">
        <v>50000</v>
      </c>
      <c r="E118" s="21" t="b">
        <f t="shared" si="3"/>
        <v>0</v>
      </c>
    </row>
    <row r="119" spans="1:5" x14ac:dyDescent="0.2">
      <c r="B119" t="s">
        <v>49</v>
      </c>
      <c r="C119">
        <v>19</v>
      </c>
      <c r="D119" s="20">
        <v>640000</v>
      </c>
      <c r="E119" s="21" t="b">
        <f t="shared" si="3"/>
        <v>1</v>
      </c>
    </row>
    <row r="120" spans="1:5" x14ac:dyDescent="0.2">
      <c r="B120" t="s">
        <v>50</v>
      </c>
      <c r="C120">
        <v>21</v>
      </c>
      <c r="D120" s="20">
        <v>480000</v>
      </c>
      <c r="E120" s="21" t="b">
        <f t="shared" si="3"/>
        <v>1</v>
      </c>
    </row>
    <row r="121" spans="1:5" x14ac:dyDescent="0.2">
      <c r="B121" t="s">
        <v>51</v>
      </c>
      <c r="C121">
        <v>25</v>
      </c>
      <c r="D121" s="20">
        <v>520000</v>
      </c>
      <c r="E121" s="21" t="b">
        <f t="shared" si="3"/>
        <v>1</v>
      </c>
    </row>
    <row r="125" spans="1:5" x14ac:dyDescent="0.2">
      <c r="A125" s="3" t="s">
        <v>27</v>
      </c>
    </row>
    <row r="127" spans="1:5" x14ac:dyDescent="0.2">
      <c r="B127" t="s">
        <v>55</v>
      </c>
    </row>
    <row r="128" spans="1:5" x14ac:dyDescent="0.2">
      <c r="B128" t="s">
        <v>28</v>
      </c>
    </row>
    <row r="130" spans="2:5" x14ac:dyDescent="0.2">
      <c r="B130" s="19" t="s">
        <v>22</v>
      </c>
      <c r="C130" s="19" t="s">
        <v>21</v>
      </c>
      <c r="D130" s="19" t="s">
        <v>3</v>
      </c>
      <c r="E130" s="19" t="s">
        <v>20</v>
      </c>
    </row>
    <row r="131" spans="2:5" x14ac:dyDescent="0.2">
      <c r="B131" t="s">
        <v>42</v>
      </c>
      <c r="C131">
        <v>22</v>
      </c>
      <c r="D131" s="18">
        <v>450000</v>
      </c>
      <c r="E131" s="21" t="b">
        <f>OR(D131&gt;600000,AND(D131&gt;290000,C131&gt;20))</f>
        <v>1</v>
      </c>
    </row>
    <row r="132" spans="2:5" x14ac:dyDescent="0.2">
      <c r="B132" t="s">
        <v>43</v>
      </c>
      <c r="C132">
        <v>17</v>
      </c>
      <c r="D132" s="18">
        <v>250000</v>
      </c>
      <c r="E132" s="21" t="b">
        <f t="shared" ref="E132:E140" si="4">OR(D132&gt;600000,AND(D132&gt;290000,C132&gt;20))</f>
        <v>0</v>
      </c>
    </row>
    <row r="133" spans="2:5" x14ac:dyDescent="0.2">
      <c r="B133" t="s">
        <v>44</v>
      </c>
      <c r="C133">
        <v>21</v>
      </c>
      <c r="D133" s="18">
        <v>355000</v>
      </c>
      <c r="E133" s="21" t="b">
        <f t="shared" si="4"/>
        <v>1</v>
      </c>
    </row>
    <row r="134" spans="2:5" x14ac:dyDescent="0.2">
      <c r="B134" t="s">
        <v>45</v>
      </c>
      <c r="C134">
        <v>18</v>
      </c>
      <c r="D134" s="18">
        <v>500000</v>
      </c>
      <c r="E134" s="21" t="b">
        <f t="shared" si="4"/>
        <v>0</v>
      </c>
    </row>
    <row r="135" spans="2:5" x14ac:dyDescent="0.2">
      <c r="B135" t="s">
        <v>46</v>
      </c>
      <c r="C135">
        <v>20</v>
      </c>
      <c r="D135" s="18">
        <v>350000</v>
      </c>
      <c r="E135" s="21" t="b">
        <f t="shared" si="4"/>
        <v>0</v>
      </c>
    </row>
    <row r="136" spans="2:5" x14ac:dyDescent="0.2">
      <c r="B136" t="s">
        <v>47</v>
      </c>
      <c r="C136">
        <v>20</v>
      </c>
      <c r="D136" s="18">
        <v>240000</v>
      </c>
      <c r="E136" s="21" t="b">
        <f t="shared" si="4"/>
        <v>0</v>
      </c>
    </row>
    <row r="137" spans="2:5" x14ac:dyDescent="0.2">
      <c r="B137" t="s">
        <v>48</v>
      </c>
      <c r="C137">
        <v>17</v>
      </c>
      <c r="D137" s="18">
        <v>50000</v>
      </c>
      <c r="E137" s="21" t="b">
        <f t="shared" si="4"/>
        <v>0</v>
      </c>
    </row>
    <row r="138" spans="2:5" x14ac:dyDescent="0.2">
      <c r="B138" t="s">
        <v>49</v>
      </c>
      <c r="C138">
        <v>16</v>
      </c>
      <c r="D138" s="20">
        <v>640000</v>
      </c>
      <c r="E138" s="21" t="b">
        <f t="shared" si="4"/>
        <v>1</v>
      </c>
    </row>
    <row r="139" spans="2:5" x14ac:dyDescent="0.2">
      <c r="B139" t="s">
        <v>50</v>
      </c>
      <c r="C139">
        <v>21</v>
      </c>
      <c r="D139" s="20">
        <v>480000</v>
      </c>
      <c r="E139" s="21" t="b">
        <f t="shared" si="4"/>
        <v>1</v>
      </c>
    </row>
    <row r="140" spans="2:5" x14ac:dyDescent="0.2">
      <c r="B140" t="s">
        <v>51</v>
      </c>
      <c r="C140">
        <v>25</v>
      </c>
      <c r="D140" s="20">
        <v>520000</v>
      </c>
      <c r="E140" s="21" t="b">
        <f t="shared" si="4"/>
        <v>1</v>
      </c>
    </row>
    <row r="145" spans="3:3" x14ac:dyDescent="0.2">
      <c r="C145" s="2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workbookViewId="0">
      <selection activeCell="G105" sqref="G105"/>
    </sheetView>
  </sheetViews>
  <sheetFormatPr baseColWidth="10" defaultRowHeight="16" x14ac:dyDescent="0.2"/>
  <cols>
    <col min="1" max="1" width="9.83203125" customWidth="1"/>
    <col min="2" max="2" width="42.6640625" customWidth="1"/>
    <col min="3" max="3" width="20" customWidth="1"/>
    <col min="4" max="4" width="18.33203125" customWidth="1"/>
    <col min="5" max="5" width="21.33203125" customWidth="1"/>
    <col min="6" max="6" width="11.33203125" bestFit="1" customWidth="1"/>
  </cols>
  <sheetData>
    <row r="1" spans="1:5" ht="19" x14ac:dyDescent="0.25">
      <c r="A1" s="26" t="s">
        <v>56</v>
      </c>
    </row>
    <row r="3" spans="1:5" x14ac:dyDescent="0.2">
      <c r="B3" s="8" t="s">
        <v>1</v>
      </c>
      <c r="C3" s="9" t="s">
        <v>3</v>
      </c>
      <c r="D3" s="9" t="s">
        <v>29</v>
      </c>
      <c r="E3" s="10" t="s">
        <v>0</v>
      </c>
    </row>
    <row r="4" spans="1:5" x14ac:dyDescent="0.2">
      <c r="B4" s="7" t="s">
        <v>42</v>
      </c>
      <c r="C4" s="11">
        <v>1267000</v>
      </c>
      <c r="D4">
        <v>4</v>
      </c>
      <c r="E4" s="1" t="s">
        <v>30</v>
      </c>
    </row>
    <row r="5" spans="1:5" x14ac:dyDescent="0.2">
      <c r="B5" s="7" t="s">
        <v>43</v>
      </c>
      <c r="C5" s="11">
        <v>610000</v>
      </c>
      <c r="D5">
        <v>4</v>
      </c>
      <c r="E5" s="1" t="s">
        <v>31</v>
      </c>
    </row>
    <row r="6" spans="1:5" x14ac:dyDescent="0.2">
      <c r="B6" s="7" t="s">
        <v>44</v>
      </c>
      <c r="C6" s="11">
        <v>1090000</v>
      </c>
      <c r="D6">
        <v>4</v>
      </c>
      <c r="E6" s="1" t="s">
        <v>32</v>
      </c>
    </row>
    <row r="7" spans="1:5" x14ac:dyDescent="0.2">
      <c r="B7" s="7" t="s">
        <v>45</v>
      </c>
      <c r="C7" s="11">
        <v>434000</v>
      </c>
      <c r="D7">
        <v>2</v>
      </c>
      <c r="E7" s="1" t="s">
        <v>33</v>
      </c>
    </row>
    <row r="8" spans="1:5" x14ac:dyDescent="0.2">
      <c r="B8" s="7" t="s">
        <v>43</v>
      </c>
      <c r="C8" s="11">
        <v>143000</v>
      </c>
      <c r="D8">
        <v>1</v>
      </c>
      <c r="E8" s="1" t="s">
        <v>31</v>
      </c>
    </row>
    <row r="9" spans="1:5" x14ac:dyDescent="0.2">
      <c r="B9" s="7" t="s">
        <v>47</v>
      </c>
      <c r="C9" s="11">
        <v>240000</v>
      </c>
      <c r="D9">
        <v>2</v>
      </c>
      <c r="E9" s="1" t="s">
        <v>32</v>
      </c>
    </row>
    <row r="10" spans="1:5" x14ac:dyDescent="0.2">
      <c r="B10" s="7" t="s">
        <v>48</v>
      </c>
      <c r="C10" s="11">
        <v>454000</v>
      </c>
      <c r="D10">
        <v>1</v>
      </c>
      <c r="E10" s="1" t="s">
        <v>33</v>
      </c>
    </row>
    <row r="11" spans="1:5" x14ac:dyDescent="0.2">
      <c r="B11" s="7" t="s">
        <v>49</v>
      </c>
      <c r="C11" s="11">
        <v>394000</v>
      </c>
      <c r="D11">
        <v>1</v>
      </c>
      <c r="E11" s="1" t="s">
        <v>30</v>
      </c>
    </row>
    <row r="12" spans="1:5" x14ac:dyDescent="0.2">
      <c r="B12" s="7" t="s">
        <v>50</v>
      </c>
      <c r="C12" s="11">
        <v>527000</v>
      </c>
      <c r="D12">
        <v>3</v>
      </c>
      <c r="E12" s="1" t="s">
        <v>31</v>
      </c>
    </row>
    <row r="13" spans="1:5" x14ac:dyDescent="0.2">
      <c r="B13" s="7" t="s">
        <v>51</v>
      </c>
      <c r="C13" s="11">
        <v>266000</v>
      </c>
      <c r="D13">
        <v>3</v>
      </c>
      <c r="E13" s="1" t="s">
        <v>31</v>
      </c>
    </row>
    <row r="14" spans="1:5" x14ac:dyDescent="0.2">
      <c r="B14" s="7" t="s">
        <v>43</v>
      </c>
      <c r="C14" s="11">
        <v>729000</v>
      </c>
      <c r="D14">
        <v>4</v>
      </c>
      <c r="E14" s="1" t="s">
        <v>31</v>
      </c>
    </row>
    <row r="15" spans="1:5" x14ac:dyDescent="0.2">
      <c r="B15" s="7" t="s">
        <v>43</v>
      </c>
      <c r="C15" s="11">
        <v>117000</v>
      </c>
      <c r="D15">
        <v>4</v>
      </c>
      <c r="E15" s="1" t="s">
        <v>31</v>
      </c>
    </row>
    <row r="16" spans="1:5" x14ac:dyDescent="0.2">
      <c r="B16" s="7" t="s">
        <v>44</v>
      </c>
      <c r="C16" s="11">
        <v>199000</v>
      </c>
      <c r="D16">
        <v>1</v>
      </c>
      <c r="E16" s="1" t="s">
        <v>32</v>
      </c>
    </row>
    <row r="17" spans="2:5" x14ac:dyDescent="0.2">
      <c r="B17" s="7" t="s">
        <v>45</v>
      </c>
      <c r="C17" s="11">
        <v>1369000</v>
      </c>
      <c r="D17">
        <v>4</v>
      </c>
      <c r="E17" s="1" t="s">
        <v>33</v>
      </c>
    </row>
    <row r="18" spans="2:5" x14ac:dyDescent="0.2">
      <c r="B18" s="7" t="s">
        <v>46</v>
      </c>
      <c r="C18" s="11">
        <v>258000</v>
      </c>
      <c r="D18">
        <v>2</v>
      </c>
      <c r="E18" s="1" t="s">
        <v>33</v>
      </c>
    </row>
    <row r="19" spans="2:5" x14ac:dyDescent="0.2">
      <c r="B19" s="7" t="s">
        <v>47</v>
      </c>
      <c r="C19" s="11">
        <v>1147000</v>
      </c>
      <c r="D19">
        <v>2</v>
      </c>
      <c r="E19" s="1" t="s">
        <v>32</v>
      </c>
    </row>
    <row r="20" spans="2:5" x14ac:dyDescent="0.2">
      <c r="B20" s="7" t="s">
        <v>48</v>
      </c>
      <c r="C20" s="11">
        <v>461000</v>
      </c>
      <c r="D20">
        <v>4</v>
      </c>
      <c r="E20" s="1" t="s">
        <v>33</v>
      </c>
    </row>
    <row r="21" spans="2:5" x14ac:dyDescent="0.2">
      <c r="B21" s="7" t="s">
        <v>49</v>
      </c>
      <c r="C21" s="11">
        <v>271000</v>
      </c>
      <c r="D21">
        <v>1</v>
      </c>
      <c r="E21" s="1" t="s">
        <v>30</v>
      </c>
    </row>
    <row r="22" spans="2:5" x14ac:dyDescent="0.2">
      <c r="B22" s="7" t="s">
        <v>42</v>
      </c>
      <c r="C22" s="11">
        <v>389000</v>
      </c>
      <c r="D22">
        <v>3</v>
      </c>
      <c r="E22" s="1" t="s">
        <v>30</v>
      </c>
    </row>
    <row r="23" spans="2:5" x14ac:dyDescent="0.2">
      <c r="B23" s="7" t="s">
        <v>51</v>
      </c>
      <c r="C23" s="11">
        <v>152000</v>
      </c>
      <c r="D23">
        <v>3</v>
      </c>
      <c r="E23" s="1" t="s">
        <v>31</v>
      </c>
    </row>
    <row r="24" spans="2:5" x14ac:dyDescent="0.2">
      <c r="B24" s="7" t="s">
        <v>42</v>
      </c>
      <c r="C24" s="11">
        <v>970000</v>
      </c>
      <c r="D24">
        <v>4</v>
      </c>
      <c r="E24" s="1" t="s">
        <v>30</v>
      </c>
    </row>
    <row r="25" spans="2:5" x14ac:dyDescent="0.2">
      <c r="B25" s="7" t="s">
        <v>43</v>
      </c>
      <c r="C25" s="11">
        <v>996000</v>
      </c>
      <c r="D25">
        <v>4</v>
      </c>
      <c r="E25" s="1" t="s">
        <v>31</v>
      </c>
    </row>
    <row r="26" spans="2:5" x14ac:dyDescent="0.2">
      <c r="B26" s="7" t="s">
        <v>44</v>
      </c>
      <c r="C26" s="11">
        <v>383000</v>
      </c>
      <c r="D26">
        <v>2</v>
      </c>
      <c r="E26" s="1" t="s">
        <v>32</v>
      </c>
    </row>
    <row r="27" spans="2:5" x14ac:dyDescent="0.2">
      <c r="B27" s="7" t="s">
        <v>45</v>
      </c>
      <c r="C27" s="11">
        <v>398000</v>
      </c>
      <c r="D27">
        <v>2</v>
      </c>
      <c r="E27" s="1" t="s">
        <v>33</v>
      </c>
    </row>
    <row r="28" spans="2:5" x14ac:dyDescent="0.2">
      <c r="B28" s="7" t="s">
        <v>46</v>
      </c>
      <c r="C28" s="11">
        <v>796000</v>
      </c>
      <c r="D28">
        <v>3</v>
      </c>
      <c r="E28" s="1" t="s">
        <v>33</v>
      </c>
    </row>
    <row r="29" spans="2:5" x14ac:dyDescent="0.2">
      <c r="B29" s="7" t="s">
        <v>47</v>
      </c>
      <c r="C29" s="11">
        <v>869000</v>
      </c>
      <c r="D29">
        <v>1</v>
      </c>
      <c r="E29" s="1" t="s">
        <v>32</v>
      </c>
    </row>
    <row r="30" spans="2:5" x14ac:dyDescent="0.2">
      <c r="B30" s="7" t="s">
        <v>48</v>
      </c>
      <c r="C30" s="11">
        <v>1397000</v>
      </c>
      <c r="D30">
        <v>3</v>
      </c>
      <c r="E30" s="1" t="s">
        <v>33</v>
      </c>
    </row>
    <row r="31" spans="2:5" x14ac:dyDescent="0.2">
      <c r="B31" s="7" t="s">
        <v>42</v>
      </c>
      <c r="C31" s="11">
        <v>1328000</v>
      </c>
      <c r="D31">
        <v>3</v>
      </c>
      <c r="E31" s="1" t="s">
        <v>30</v>
      </c>
    </row>
    <row r="32" spans="2:5" x14ac:dyDescent="0.2">
      <c r="B32" s="7" t="s">
        <v>50</v>
      </c>
      <c r="C32" s="11">
        <v>1112000</v>
      </c>
      <c r="D32">
        <v>3</v>
      </c>
      <c r="E32" s="1" t="s">
        <v>31</v>
      </c>
    </row>
    <row r="33" spans="2:5" x14ac:dyDescent="0.2">
      <c r="B33" s="7" t="s">
        <v>51</v>
      </c>
      <c r="C33" s="11">
        <v>969000</v>
      </c>
      <c r="D33">
        <v>1</v>
      </c>
      <c r="E33" s="1" t="s">
        <v>31</v>
      </c>
    </row>
    <row r="34" spans="2:5" x14ac:dyDescent="0.2">
      <c r="B34" s="7" t="s">
        <v>42</v>
      </c>
      <c r="C34" s="11">
        <v>209000</v>
      </c>
      <c r="D34">
        <v>3</v>
      </c>
      <c r="E34" s="1" t="s">
        <v>30</v>
      </c>
    </row>
    <row r="35" spans="2:5" x14ac:dyDescent="0.2">
      <c r="B35" s="7" t="s">
        <v>43</v>
      </c>
      <c r="C35" s="11">
        <v>789000</v>
      </c>
      <c r="D35">
        <v>4</v>
      </c>
      <c r="E35" s="1" t="s">
        <v>31</v>
      </c>
    </row>
    <row r="36" spans="2:5" x14ac:dyDescent="0.2">
      <c r="B36" s="7" t="s">
        <v>44</v>
      </c>
      <c r="C36" s="11">
        <v>1379000</v>
      </c>
      <c r="D36">
        <v>1</v>
      </c>
      <c r="E36" s="1" t="s">
        <v>32</v>
      </c>
    </row>
    <row r="37" spans="2:5" x14ac:dyDescent="0.2">
      <c r="B37" s="7" t="s">
        <v>45</v>
      </c>
      <c r="C37" s="11">
        <v>1146000</v>
      </c>
      <c r="D37">
        <v>1</v>
      </c>
      <c r="E37" s="1" t="s">
        <v>33</v>
      </c>
    </row>
    <row r="38" spans="2:5" x14ac:dyDescent="0.2">
      <c r="B38" s="7" t="s">
        <v>46</v>
      </c>
      <c r="C38" s="11">
        <v>1319000</v>
      </c>
      <c r="D38">
        <v>4</v>
      </c>
      <c r="E38" s="1" t="s">
        <v>33</v>
      </c>
    </row>
    <row r="39" spans="2:5" x14ac:dyDescent="0.2">
      <c r="B39" s="7" t="s">
        <v>47</v>
      </c>
      <c r="C39" s="11">
        <v>699000</v>
      </c>
      <c r="D39">
        <v>2</v>
      </c>
      <c r="E39" s="1" t="s">
        <v>32</v>
      </c>
    </row>
    <row r="40" spans="2:5" x14ac:dyDescent="0.2">
      <c r="B40" s="7" t="s">
        <v>42</v>
      </c>
      <c r="C40" s="11">
        <v>249000</v>
      </c>
      <c r="D40">
        <v>2</v>
      </c>
      <c r="E40" s="1" t="s">
        <v>30</v>
      </c>
    </row>
    <row r="41" spans="2:5" x14ac:dyDescent="0.2">
      <c r="B41" s="7" t="s">
        <v>49</v>
      </c>
      <c r="C41" s="11">
        <v>1036000</v>
      </c>
      <c r="D41">
        <v>2</v>
      </c>
      <c r="E41" s="1" t="s">
        <v>30</v>
      </c>
    </row>
    <row r="42" spans="2:5" x14ac:dyDescent="0.2">
      <c r="B42" s="7" t="s">
        <v>50</v>
      </c>
      <c r="C42" s="11">
        <v>701000</v>
      </c>
      <c r="D42">
        <v>4</v>
      </c>
      <c r="E42" s="1" t="s">
        <v>31</v>
      </c>
    </row>
    <row r="43" spans="2:5" x14ac:dyDescent="0.2">
      <c r="B43" s="7" t="s">
        <v>51</v>
      </c>
      <c r="C43" s="11">
        <v>1039000</v>
      </c>
      <c r="D43">
        <v>3</v>
      </c>
      <c r="E43" s="1" t="s">
        <v>31</v>
      </c>
    </row>
    <row r="44" spans="2:5" x14ac:dyDescent="0.2">
      <c r="B44" s="7" t="s">
        <v>43</v>
      </c>
      <c r="C44" s="11">
        <v>423000</v>
      </c>
      <c r="D44">
        <v>4</v>
      </c>
      <c r="E44" s="1" t="s">
        <v>31</v>
      </c>
    </row>
    <row r="45" spans="2:5" x14ac:dyDescent="0.2">
      <c r="B45" s="7" t="s">
        <v>43</v>
      </c>
      <c r="C45" s="11">
        <v>734000</v>
      </c>
      <c r="D45">
        <v>3</v>
      </c>
      <c r="E45" s="1" t="s">
        <v>31</v>
      </c>
    </row>
    <row r="46" spans="2:5" x14ac:dyDescent="0.2">
      <c r="B46" s="7" t="s">
        <v>44</v>
      </c>
      <c r="C46" s="11">
        <v>615000</v>
      </c>
      <c r="D46">
        <v>1</v>
      </c>
      <c r="E46" s="1" t="s">
        <v>32</v>
      </c>
    </row>
    <row r="47" spans="2:5" x14ac:dyDescent="0.2">
      <c r="B47" s="7" t="s">
        <v>45</v>
      </c>
      <c r="C47" s="11">
        <v>190000</v>
      </c>
      <c r="D47">
        <v>2</v>
      </c>
      <c r="E47" s="1" t="s">
        <v>33</v>
      </c>
    </row>
    <row r="48" spans="2:5" x14ac:dyDescent="0.2">
      <c r="B48" s="7" t="s">
        <v>46</v>
      </c>
      <c r="C48" s="11">
        <v>1116000</v>
      </c>
      <c r="D48">
        <v>3</v>
      </c>
      <c r="E48" s="1" t="s">
        <v>33</v>
      </c>
    </row>
    <row r="49" spans="2:5" x14ac:dyDescent="0.2">
      <c r="B49" s="7" t="s">
        <v>47</v>
      </c>
      <c r="C49" s="11">
        <v>1128000</v>
      </c>
      <c r="D49">
        <v>1</v>
      </c>
      <c r="E49" s="1" t="s">
        <v>32</v>
      </c>
    </row>
    <row r="50" spans="2:5" x14ac:dyDescent="0.2">
      <c r="B50" s="7" t="s">
        <v>48</v>
      </c>
      <c r="C50" s="11">
        <v>1171000</v>
      </c>
      <c r="D50">
        <v>4</v>
      </c>
      <c r="E50" s="1" t="s">
        <v>33</v>
      </c>
    </row>
    <row r="51" spans="2:5" x14ac:dyDescent="0.2">
      <c r="B51" s="7" t="s">
        <v>49</v>
      </c>
      <c r="C51" s="11">
        <v>1293000</v>
      </c>
      <c r="D51">
        <v>2</v>
      </c>
      <c r="E51" s="1" t="s">
        <v>30</v>
      </c>
    </row>
    <row r="52" spans="2:5" x14ac:dyDescent="0.2">
      <c r="B52" s="7" t="s">
        <v>50</v>
      </c>
      <c r="C52" s="11">
        <v>911000</v>
      </c>
      <c r="D52">
        <v>4</v>
      </c>
      <c r="E52" s="1" t="s">
        <v>31</v>
      </c>
    </row>
    <row r="53" spans="2:5" x14ac:dyDescent="0.2">
      <c r="B53" s="7" t="s">
        <v>49</v>
      </c>
      <c r="C53" s="11">
        <v>674000</v>
      </c>
      <c r="D53">
        <v>4</v>
      </c>
      <c r="E53" s="1" t="s">
        <v>30</v>
      </c>
    </row>
    <row r="54" spans="2:5" x14ac:dyDescent="0.2">
      <c r="B54" s="7" t="s">
        <v>42</v>
      </c>
      <c r="C54" s="11">
        <v>834000</v>
      </c>
      <c r="D54">
        <v>1</v>
      </c>
      <c r="E54" s="1" t="s">
        <v>30</v>
      </c>
    </row>
    <row r="55" spans="2:5" x14ac:dyDescent="0.2">
      <c r="B55" s="7" t="s">
        <v>43</v>
      </c>
      <c r="C55" s="11">
        <v>449000</v>
      </c>
      <c r="D55">
        <v>1</v>
      </c>
      <c r="E55" s="1" t="s">
        <v>31</v>
      </c>
    </row>
    <row r="56" spans="2:5" x14ac:dyDescent="0.2">
      <c r="B56" s="7" t="s">
        <v>44</v>
      </c>
      <c r="C56" s="11">
        <v>136000</v>
      </c>
      <c r="D56">
        <v>2</v>
      </c>
      <c r="E56" s="1" t="s">
        <v>32</v>
      </c>
    </row>
    <row r="57" spans="2:5" x14ac:dyDescent="0.2">
      <c r="B57" s="7" t="s">
        <v>45</v>
      </c>
      <c r="C57" s="11">
        <v>1106000</v>
      </c>
      <c r="D57">
        <v>1</v>
      </c>
      <c r="E57" s="1" t="s">
        <v>33</v>
      </c>
    </row>
    <row r="58" spans="2:5" x14ac:dyDescent="0.2">
      <c r="B58" s="7" t="s">
        <v>46</v>
      </c>
      <c r="C58" s="11">
        <v>880000</v>
      </c>
      <c r="D58">
        <v>4</v>
      </c>
      <c r="E58" s="1" t="s">
        <v>33</v>
      </c>
    </row>
    <row r="59" spans="2:5" x14ac:dyDescent="0.2">
      <c r="B59" s="7" t="s">
        <v>42</v>
      </c>
      <c r="C59" s="11">
        <v>1135000</v>
      </c>
      <c r="D59">
        <v>4</v>
      </c>
      <c r="E59" s="1" t="s">
        <v>30</v>
      </c>
    </row>
    <row r="60" spans="2:5" x14ac:dyDescent="0.2">
      <c r="B60" s="7" t="s">
        <v>43</v>
      </c>
      <c r="C60" s="11">
        <v>351000</v>
      </c>
      <c r="D60">
        <v>4</v>
      </c>
      <c r="E60" s="1" t="s">
        <v>31</v>
      </c>
    </row>
    <row r="61" spans="2:5" x14ac:dyDescent="0.2">
      <c r="B61" s="7" t="s">
        <v>49</v>
      </c>
      <c r="C61" s="11">
        <v>1343000</v>
      </c>
      <c r="D61">
        <v>4</v>
      </c>
      <c r="E61" s="1" t="s">
        <v>30</v>
      </c>
    </row>
    <row r="62" spans="2:5" x14ac:dyDescent="0.2">
      <c r="B62" s="7" t="s">
        <v>45</v>
      </c>
      <c r="C62" s="11">
        <v>1385000</v>
      </c>
      <c r="D62">
        <v>4</v>
      </c>
      <c r="E62" s="1" t="s">
        <v>33</v>
      </c>
    </row>
    <row r="63" spans="2:5" x14ac:dyDescent="0.2">
      <c r="B63" s="7" t="s">
        <v>46</v>
      </c>
      <c r="C63" s="11">
        <v>104000</v>
      </c>
      <c r="D63">
        <v>2</v>
      </c>
      <c r="E63" s="1" t="s">
        <v>33</v>
      </c>
    </row>
    <row r="64" spans="2:5" x14ac:dyDescent="0.2">
      <c r="B64" s="7" t="s">
        <v>47</v>
      </c>
      <c r="C64" s="11">
        <v>1342000</v>
      </c>
      <c r="D64">
        <v>3</v>
      </c>
      <c r="E64" s="1" t="s">
        <v>32</v>
      </c>
    </row>
    <row r="65" spans="2:5" x14ac:dyDescent="0.2">
      <c r="B65" s="7" t="s">
        <v>48</v>
      </c>
      <c r="C65" s="11">
        <v>247000</v>
      </c>
      <c r="D65">
        <v>1</v>
      </c>
      <c r="E65" s="1" t="s">
        <v>33</v>
      </c>
    </row>
    <row r="66" spans="2:5" x14ac:dyDescent="0.2">
      <c r="B66" s="7" t="s">
        <v>49</v>
      </c>
      <c r="C66" s="11">
        <v>1330000</v>
      </c>
      <c r="D66">
        <v>4</v>
      </c>
      <c r="E66" s="1" t="s">
        <v>30</v>
      </c>
    </row>
    <row r="67" spans="2:5" x14ac:dyDescent="0.2">
      <c r="B67" s="4" t="s">
        <v>50</v>
      </c>
      <c r="C67" s="6">
        <v>800000</v>
      </c>
      <c r="D67" s="5">
        <v>3</v>
      </c>
      <c r="E67" s="2" t="s">
        <v>31</v>
      </c>
    </row>
    <row r="70" spans="2:5" x14ac:dyDescent="0.2">
      <c r="B70" t="s">
        <v>35</v>
      </c>
    </row>
    <row r="71" spans="2:5" x14ac:dyDescent="0.2">
      <c r="C71" s="12" t="s">
        <v>29</v>
      </c>
      <c r="D71" s="12" t="s">
        <v>34</v>
      </c>
    </row>
    <row r="72" spans="2:5" x14ac:dyDescent="0.2">
      <c r="C72">
        <v>1</v>
      </c>
      <c r="D72" s="29">
        <f>SUMIF($D$4:$D$67,C72,$C$4:$C$67)</f>
        <v>10203000</v>
      </c>
    </row>
    <row r="73" spans="2:5" x14ac:dyDescent="0.2">
      <c r="C73">
        <v>2</v>
      </c>
      <c r="D73" s="29">
        <f t="shared" ref="D73:D75" si="0">SUMIF($D$4:$D$67,C73,$C$4:$C$67)</f>
        <v>6567000</v>
      </c>
    </row>
    <row r="74" spans="2:5" x14ac:dyDescent="0.2">
      <c r="C74">
        <v>3</v>
      </c>
      <c r="D74" s="29">
        <f t="shared" si="0"/>
        <v>11207000</v>
      </c>
    </row>
    <row r="75" spans="2:5" x14ac:dyDescent="0.2">
      <c r="C75">
        <v>4</v>
      </c>
      <c r="D75" s="29">
        <f t="shared" si="0"/>
        <v>20021000</v>
      </c>
    </row>
    <row r="77" spans="2:5" x14ac:dyDescent="0.2">
      <c r="B77" t="s">
        <v>36</v>
      </c>
    </row>
    <row r="78" spans="2:5" x14ac:dyDescent="0.2">
      <c r="C78" s="12" t="s">
        <v>1</v>
      </c>
      <c r="D78" s="12" t="s">
        <v>34</v>
      </c>
    </row>
    <row r="79" spans="2:5" x14ac:dyDescent="0.2">
      <c r="C79" t="s">
        <v>42</v>
      </c>
      <c r="D79" s="29">
        <f>SUMIF($B$4:$B$67,C79,$C$4:$C$67)</f>
        <v>6381000</v>
      </c>
    </row>
    <row r="80" spans="2:5" x14ac:dyDescent="0.2">
      <c r="C80" t="s">
        <v>43</v>
      </c>
      <c r="D80" s="29">
        <f t="shared" ref="D80:D88" si="1">SUMIF($B$4:$B$67,C80,$C$4:$C$67)</f>
        <v>5341000</v>
      </c>
    </row>
    <row r="81" spans="2:4" x14ac:dyDescent="0.2">
      <c r="C81" t="s">
        <v>44</v>
      </c>
      <c r="D81" s="29">
        <f t="shared" si="1"/>
        <v>3802000</v>
      </c>
    </row>
    <row r="82" spans="2:4" x14ac:dyDescent="0.2">
      <c r="C82" t="s">
        <v>45</v>
      </c>
      <c r="D82" s="29">
        <f t="shared" si="1"/>
        <v>6028000</v>
      </c>
    </row>
    <row r="83" spans="2:4" x14ac:dyDescent="0.2">
      <c r="C83" t="s">
        <v>46</v>
      </c>
      <c r="D83" s="29">
        <f t="shared" si="1"/>
        <v>4473000</v>
      </c>
    </row>
    <row r="84" spans="2:4" x14ac:dyDescent="0.2">
      <c r="C84" t="s">
        <v>47</v>
      </c>
      <c r="D84" s="29">
        <f t="shared" si="1"/>
        <v>5425000</v>
      </c>
    </row>
    <row r="85" spans="2:4" x14ac:dyDescent="0.2">
      <c r="C85" t="s">
        <v>48</v>
      </c>
      <c r="D85" s="29">
        <f t="shared" si="1"/>
        <v>3730000</v>
      </c>
    </row>
    <row r="86" spans="2:4" x14ac:dyDescent="0.2">
      <c r="C86" t="s">
        <v>49</v>
      </c>
      <c r="D86" s="29">
        <f t="shared" si="1"/>
        <v>6341000</v>
      </c>
    </row>
    <row r="87" spans="2:4" x14ac:dyDescent="0.2">
      <c r="C87" t="s">
        <v>50</v>
      </c>
      <c r="D87" s="29">
        <f t="shared" si="1"/>
        <v>4051000</v>
      </c>
    </row>
    <row r="88" spans="2:4" x14ac:dyDescent="0.2">
      <c r="C88" t="s">
        <v>51</v>
      </c>
      <c r="D88" s="29">
        <f t="shared" si="1"/>
        <v>2426000</v>
      </c>
    </row>
    <row r="90" spans="2:4" x14ac:dyDescent="0.2">
      <c r="B90" t="s">
        <v>37</v>
      </c>
    </row>
    <row r="91" spans="2:4" x14ac:dyDescent="0.2">
      <c r="C91" s="12" t="s">
        <v>0</v>
      </c>
      <c r="D91" s="12" t="s">
        <v>34</v>
      </c>
    </row>
    <row r="92" spans="2:4" x14ac:dyDescent="0.2">
      <c r="C92" t="s">
        <v>30</v>
      </c>
      <c r="D92" s="29">
        <f>SUMIF($E$4:$E$67,C92,$C$4:$C$67)</f>
        <v>12722000</v>
      </c>
    </row>
    <row r="93" spans="2:4" x14ac:dyDescent="0.2">
      <c r="C93" t="s">
        <v>33</v>
      </c>
      <c r="D93" s="29">
        <f t="shared" ref="D93:D95" si="2">SUMIF($E$4:$E$67,C93,$C$4:$C$67)</f>
        <v>14231000</v>
      </c>
    </row>
    <row r="94" spans="2:4" x14ac:dyDescent="0.2">
      <c r="C94" t="s">
        <v>32</v>
      </c>
      <c r="D94" s="29">
        <f t="shared" si="2"/>
        <v>9227000</v>
      </c>
    </row>
    <row r="95" spans="2:4" x14ac:dyDescent="0.2">
      <c r="C95" t="s">
        <v>31</v>
      </c>
      <c r="D95" s="29">
        <f t="shared" si="2"/>
        <v>11818000</v>
      </c>
    </row>
    <row r="97" spans="2:4" x14ac:dyDescent="0.2">
      <c r="B97" t="s">
        <v>38</v>
      </c>
    </row>
    <row r="98" spans="2:4" x14ac:dyDescent="0.2">
      <c r="B98" s="21">
        <f>COUNTIF(D4:D67,"1")</f>
        <v>15</v>
      </c>
    </row>
    <row r="100" spans="2:4" x14ac:dyDescent="0.2">
      <c r="B100" t="s">
        <v>39</v>
      </c>
    </row>
    <row r="101" spans="2:4" x14ac:dyDescent="0.2">
      <c r="B101" s="23">
        <f>COUNTIF(C4:C67,"&gt;550000")</f>
        <v>39</v>
      </c>
    </row>
    <row r="103" spans="2:4" x14ac:dyDescent="0.2">
      <c r="B103" t="s">
        <v>40</v>
      </c>
    </row>
    <row r="104" spans="2:4" x14ac:dyDescent="0.2">
      <c r="C104" s="12" t="s">
        <v>1</v>
      </c>
      <c r="D104" s="12" t="s">
        <v>41</v>
      </c>
    </row>
    <row r="105" spans="2:4" x14ac:dyDescent="0.2">
      <c r="C105" t="s">
        <v>42</v>
      </c>
      <c r="D105" s="28">
        <f>AVERAGEIF($B$4:$B$67,C105,$C$4:$C$67)</f>
        <v>797625</v>
      </c>
    </row>
    <row r="106" spans="2:4" x14ac:dyDescent="0.2">
      <c r="C106" t="s">
        <v>43</v>
      </c>
      <c r="D106" s="28">
        <f t="shared" ref="D106:D114" si="3">AVERAGEIF($B$4:$B$67,C106,$C$4:$C$67)</f>
        <v>534100</v>
      </c>
    </row>
    <row r="107" spans="2:4" x14ac:dyDescent="0.2">
      <c r="C107" t="s">
        <v>44</v>
      </c>
      <c r="D107" s="28">
        <f t="shared" si="3"/>
        <v>633666.66666666663</v>
      </c>
    </row>
    <row r="108" spans="2:4" x14ac:dyDescent="0.2">
      <c r="C108" t="s">
        <v>45</v>
      </c>
      <c r="D108" s="28">
        <f t="shared" si="3"/>
        <v>861142.85714285716</v>
      </c>
    </row>
    <row r="109" spans="2:4" x14ac:dyDescent="0.2">
      <c r="C109" t="s">
        <v>46</v>
      </c>
      <c r="D109" s="28">
        <f t="shared" si="3"/>
        <v>745500</v>
      </c>
    </row>
    <row r="110" spans="2:4" x14ac:dyDescent="0.2">
      <c r="C110" t="s">
        <v>47</v>
      </c>
      <c r="D110" s="28">
        <f t="shared" si="3"/>
        <v>904166.66666666663</v>
      </c>
    </row>
    <row r="111" spans="2:4" x14ac:dyDescent="0.2">
      <c r="C111" t="s">
        <v>48</v>
      </c>
      <c r="D111" s="28">
        <f t="shared" si="3"/>
        <v>746000</v>
      </c>
    </row>
    <row r="112" spans="2:4" x14ac:dyDescent="0.2">
      <c r="C112" t="s">
        <v>49</v>
      </c>
      <c r="D112" s="28">
        <f t="shared" si="3"/>
        <v>905857.14285714284</v>
      </c>
    </row>
    <row r="113" spans="3:4" x14ac:dyDescent="0.2">
      <c r="C113" t="s">
        <v>50</v>
      </c>
      <c r="D113" s="28">
        <f t="shared" si="3"/>
        <v>810200</v>
      </c>
    </row>
    <row r="114" spans="3:4" x14ac:dyDescent="0.2">
      <c r="C114" t="s">
        <v>51</v>
      </c>
      <c r="D114" s="28">
        <f t="shared" si="3"/>
        <v>606500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1-6</vt:lpstr>
      <vt:lpstr>Exercise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Kazi Afsana Akhter</cp:lastModifiedBy>
  <dcterms:created xsi:type="dcterms:W3CDTF">2017-01-11T14:34:02Z</dcterms:created>
  <dcterms:modified xsi:type="dcterms:W3CDTF">2022-12-30T10:33:28Z</dcterms:modified>
</cp:coreProperties>
</file>