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KIB\Downloads\"/>
    </mc:Choice>
  </mc:AlternateContent>
  <xr:revisionPtr revIDLastSave="0" documentId="8_{0F9EBFC1-9779-49DB-B412-31FC8928EC0B}" xr6:coauthVersionLast="47" xr6:coauthVersionMax="47" xr10:uidLastSave="{00000000-0000-0000-0000-000000000000}"/>
  <bookViews>
    <workbookView xWindow="-120" yWindow="-120" windowWidth="20730" windowHeight="11160" firstSheet="4" activeTab="5" xr2:uid="{00000000-000D-0000-FFFF-FFFF00000000}"/>
  </bookViews>
  <sheets>
    <sheet name="StudentList" sheetId="1" r:id="rId1"/>
    <sheet name="CourseList" sheetId="2" r:id="rId2"/>
    <sheet name="CourseTeacher" sheetId="3" r:id="rId3"/>
    <sheet name="Term-1" sheetId="4" r:id="rId4"/>
    <sheet name="Term-2" sheetId="5" r:id="rId5"/>
    <sheet name="Term-3" sheetId="7" r:id="rId6"/>
    <sheet name="tebulation-1" sheetId="8" r:id="rId7"/>
    <sheet name="tebulation-2" sheetId="9" r:id="rId8"/>
    <sheet name="tebulation-3" sheetId="10" r:id="rId9"/>
  </sheets>
  <definedNames>
    <definedName name="temp" localSheetId="1">CourseList!$A$1:$D$14</definedName>
    <definedName name="temp_1" localSheetId="2">CourseTeacher!$B$1:$E$13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4" l="1"/>
  <c r="R15" i="7"/>
  <c r="G23" i="7"/>
  <c r="G22" i="7"/>
  <c r="G21" i="7"/>
  <c r="I21" i="7" s="1"/>
  <c r="G20" i="7"/>
  <c r="I20" i="7" s="1"/>
  <c r="G19" i="7"/>
  <c r="G18" i="7"/>
  <c r="G17" i="7"/>
  <c r="G16" i="7"/>
  <c r="I16" i="7" s="1"/>
  <c r="G15" i="7"/>
  <c r="G14" i="7"/>
  <c r="G13" i="7"/>
  <c r="G12" i="7"/>
  <c r="J12" i="7" s="1"/>
  <c r="G11" i="7"/>
  <c r="G10" i="7"/>
  <c r="G9" i="7"/>
  <c r="J9" i="7" s="1"/>
  <c r="G8" i="7"/>
  <c r="J8" i="7" s="1"/>
  <c r="G7" i="7"/>
  <c r="G6" i="7"/>
  <c r="G5" i="7"/>
  <c r="J5" i="7" s="1"/>
  <c r="G4" i="7"/>
  <c r="I4" i="7" s="1"/>
  <c r="Q22" i="7"/>
  <c r="AK23" i="7"/>
  <c r="AH23" i="7"/>
  <c r="AA23" i="7"/>
  <c r="AD23" i="7" s="1"/>
  <c r="X23" i="7"/>
  <c r="N23" i="7"/>
  <c r="Q23" i="7" s="1"/>
  <c r="J23" i="7"/>
  <c r="I23" i="7"/>
  <c r="D23" i="7"/>
  <c r="AK22" i="7"/>
  <c r="AH22" i="7"/>
  <c r="AC22" i="7"/>
  <c r="AB22" i="7"/>
  <c r="AA22" i="7"/>
  <c r="AD22" i="7" s="1"/>
  <c r="X22" i="7"/>
  <c r="N22" i="7"/>
  <c r="S22" i="7" s="1"/>
  <c r="J22" i="7"/>
  <c r="I22" i="7"/>
  <c r="D22" i="7"/>
  <c r="AK21" i="7"/>
  <c r="AH21" i="7"/>
  <c r="AA21" i="7"/>
  <c r="AD21" i="7" s="1"/>
  <c r="X21" i="7"/>
  <c r="S21" i="7"/>
  <c r="N21" i="7"/>
  <c r="Q21" i="7" s="1"/>
  <c r="D21" i="7"/>
  <c r="AK20" i="7"/>
  <c r="AH20" i="7"/>
  <c r="AC20" i="7"/>
  <c r="AB20" i="7"/>
  <c r="AA20" i="7"/>
  <c r="AD20" i="7" s="1"/>
  <c r="X20" i="7"/>
  <c r="S20" i="7"/>
  <c r="N20" i="7"/>
  <c r="Q20" i="7" s="1"/>
  <c r="J20" i="7"/>
  <c r="D20" i="7"/>
  <c r="AK19" i="7"/>
  <c r="AH19" i="7"/>
  <c r="AC19" i="7"/>
  <c r="AB19" i="7"/>
  <c r="AA19" i="7"/>
  <c r="AD19" i="7" s="1"/>
  <c r="X19" i="7"/>
  <c r="N19" i="7"/>
  <c r="Q19" i="7" s="1"/>
  <c r="I19" i="7"/>
  <c r="D19" i="7"/>
  <c r="AK18" i="7"/>
  <c r="AH18" i="7"/>
  <c r="AA18" i="7"/>
  <c r="AD18" i="7" s="1"/>
  <c r="X18" i="7"/>
  <c r="N18" i="7"/>
  <c r="Q18" i="7" s="1"/>
  <c r="S18" i="7" s="1"/>
  <c r="I18" i="7"/>
  <c r="D18" i="7"/>
  <c r="AK17" i="7"/>
  <c r="AH17" i="7"/>
  <c r="AC17" i="7"/>
  <c r="AB17" i="7"/>
  <c r="AA17" i="7"/>
  <c r="AD17" i="7" s="1"/>
  <c r="X17" i="7"/>
  <c r="S17" i="7"/>
  <c r="N17" i="7"/>
  <c r="Q17" i="7" s="1"/>
  <c r="I17" i="7"/>
  <c r="D17" i="7"/>
  <c r="AK16" i="7"/>
  <c r="AH16" i="7"/>
  <c r="AA16" i="7"/>
  <c r="AD16" i="7" s="1"/>
  <c r="X16" i="7"/>
  <c r="S16" i="7"/>
  <c r="N16" i="7"/>
  <c r="Q16" i="7" s="1"/>
  <c r="D16" i="7"/>
  <c r="AK15" i="7"/>
  <c r="AH15" i="7"/>
  <c r="AA15" i="7"/>
  <c r="AD15" i="7" s="1"/>
  <c r="X15" i="7"/>
  <c r="N15" i="7"/>
  <c r="Q15" i="7" s="1"/>
  <c r="I15" i="7"/>
  <c r="D15" i="7"/>
  <c r="AK14" i="7"/>
  <c r="AH14" i="7"/>
  <c r="AC14" i="7"/>
  <c r="AB14" i="7"/>
  <c r="AA14" i="7"/>
  <c r="AD14" i="7" s="1"/>
  <c r="X14" i="7"/>
  <c r="N14" i="7"/>
  <c r="Q14" i="7" s="1"/>
  <c r="J14" i="7"/>
  <c r="I14" i="7"/>
  <c r="H14" i="7"/>
  <c r="D14" i="7"/>
  <c r="AN13" i="7"/>
  <c r="AH13" i="7"/>
  <c r="AK13" i="7" s="1"/>
  <c r="AA13" i="7"/>
  <c r="X13" i="7"/>
  <c r="S13" i="7"/>
  <c r="R13" i="7"/>
  <c r="Q13" i="7"/>
  <c r="T13" i="7" s="1"/>
  <c r="N13" i="7"/>
  <c r="J13" i="7"/>
  <c r="I13" i="7"/>
  <c r="D13" i="7"/>
  <c r="AN12" i="7"/>
  <c r="AH12" i="7"/>
  <c r="AK12" i="7" s="1"/>
  <c r="AA12" i="7"/>
  <c r="X12" i="7"/>
  <c r="S12" i="7"/>
  <c r="R12" i="7"/>
  <c r="Q12" i="7"/>
  <c r="T12" i="7" s="1"/>
  <c r="N12" i="7"/>
  <c r="D12" i="7"/>
  <c r="AH11" i="7"/>
  <c r="AK11" i="7" s="1"/>
  <c r="AA11" i="7"/>
  <c r="X11" i="7"/>
  <c r="S11" i="7"/>
  <c r="R11" i="7"/>
  <c r="Q11" i="7"/>
  <c r="T11" i="7" s="1"/>
  <c r="N11" i="7"/>
  <c r="J11" i="7"/>
  <c r="D11" i="7"/>
  <c r="AH10" i="7"/>
  <c r="AK10" i="7" s="1"/>
  <c r="AA10" i="7"/>
  <c r="X10" i="7"/>
  <c r="S10" i="7"/>
  <c r="R10" i="7"/>
  <c r="Q10" i="7"/>
  <c r="T10" i="7" s="1"/>
  <c r="N10" i="7"/>
  <c r="J10" i="7"/>
  <c r="D10" i="7"/>
  <c r="AN9" i="7"/>
  <c r="AH9" i="7"/>
  <c r="AK9" i="7" s="1"/>
  <c r="AA9" i="7"/>
  <c r="X9" i="7"/>
  <c r="S9" i="7"/>
  <c r="R9" i="7"/>
  <c r="Q9" i="7"/>
  <c r="T9" i="7" s="1"/>
  <c r="N9" i="7"/>
  <c r="I9" i="7"/>
  <c r="H9" i="7"/>
  <c r="D9" i="7"/>
  <c r="AN8" i="7"/>
  <c r="AH8" i="7"/>
  <c r="AK8" i="7" s="1"/>
  <c r="AA8" i="7"/>
  <c r="X8" i="7"/>
  <c r="S8" i="7"/>
  <c r="R8" i="7"/>
  <c r="Q8" i="7"/>
  <c r="T8" i="7" s="1"/>
  <c r="N8" i="7"/>
  <c r="H8" i="7"/>
  <c r="D8" i="7"/>
  <c r="AK7" i="7"/>
  <c r="AH7" i="7"/>
  <c r="AA7" i="7"/>
  <c r="AB7" i="7" s="1"/>
  <c r="X7" i="7"/>
  <c r="S7" i="7"/>
  <c r="R7" i="7"/>
  <c r="Q7" i="7"/>
  <c r="T7" i="7" s="1"/>
  <c r="N7" i="7"/>
  <c r="J7" i="7"/>
  <c r="I7" i="7"/>
  <c r="D7" i="7"/>
  <c r="AH6" i="7"/>
  <c r="AK6" i="7" s="1"/>
  <c r="AA6" i="7"/>
  <c r="AB6" i="7" s="1"/>
  <c r="X6" i="7"/>
  <c r="S6" i="7"/>
  <c r="R6" i="7"/>
  <c r="Q6" i="7"/>
  <c r="T6" i="7" s="1"/>
  <c r="N6" i="7"/>
  <c r="J6" i="7"/>
  <c r="I6" i="7"/>
  <c r="D6" i="7"/>
  <c r="AH5" i="7"/>
  <c r="AK5" i="7" s="1"/>
  <c r="AA5" i="7"/>
  <c r="AB5" i="7" s="1"/>
  <c r="X5" i="7"/>
  <c r="S5" i="7"/>
  <c r="R5" i="7"/>
  <c r="Q5" i="7"/>
  <c r="T5" i="7" s="1"/>
  <c r="N5" i="7"/>
  <c r="I5" i="7"/>
  <c r="D5" i="7"/>
  <c r="AN4" i="7"/>
  <c r="AK4" i="7"/>
  <c r="AH4" i="7"/>
  <c r="AA4" i="7"/>
  <c r="X4" i="7"/>
  <c r="S4" i="7"/>
  <c r="R4" i="7"/>
  <c r="Q4" i="7"/>
  <c r="T4" i="7" s="1"/>
  <c r="N4" i="7"/>
  <c r="H4" i="7"/>
  <c r="D4" i="7"/>
  <c r="X4" i="5"/>
  <c r="AA4" i="5"/>
  <c r="AC4" i="5" s="1"/>
  <c r="AB4" i="5"/>
  <c r="X5" i="5"/>
  <c r="AA5" i="5"/>
  <c r="AD5" i="5" s="1"/>
  <c r="X6" i="5"/>
  <c r="AA6" i="5"/>
  <c r="AC6" i="5" s="1"/>
  <c r="X7" i="5"/>
  <c r="AA7" i="5"/>
  <c r="AB7" i="5" s="1"/>
  <c r="X8" i="5"/>
  <c r="AA8" i="5"/>
  <c r="AB8" i="5" s="1"/>
  <c r="AC8" i="5"/>
  <c r="X9" i="5"/>
  <c r="AA9" i="5"/>
  <c r="AD9" i="5" s="1"/>
  <c r="AB9" i="5"/>
  <c r="X10" i="5"/>
  <c r="AA10" i="5"/>
  <c r="AC10" i="5" s="1"/>
  <c r="AB10" i="5"/>
  <c r="X11" i="5"/>
  <c r="AA11" i="5"/>
  <c r="AB11" i="5" s="1"/>
  <c r="X12" i="5"/>
  <c r="AA12" i="5"/>
  <c r="AC12" i="5" s="1"/>
  <c r="X13" i="5"/>
  <c r="AA13" i="5"/>
  <c r="AD13" i="5" s="1"/>
  <c r="X14" i="5"/>
  <c r="AB14" i="5"/>
  <c r="AC14" i="5"/>
  <c r="AD14" i="5"/>
  <c r="X15" i="5"/>
  <c r="AA15" i="5"/>
  <c r="AC15" i="5" s="1"/>
  <c r="X16" i="5"/>
  <c r="AA16" i="5"/>
  <c r="AB16" i="5" s="1"/>
  <c r="X17" i="5"/>
  <c r="AA17" i="5"/>
  <c r="AB17" i="5" s="1"/>
  <c r="AD17" i="5"/>
  <c r="X18" i="5"/>
  <c r="AA18" i="5"/>
  <c r="AD18" i="5" s="1"/>
  <c r="AC18" i="5"/>
  <c r="X19" i="5"/>
  <c r="AA19" i="5"/>
  <c r="AC19" i="5" s="1"/>
  <c r="X20" i="5"/>
  <c r="AA20" i="5"/>
  <c r="AB20" i="5" s="1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AK23" i="5"/>
  <c r="AN23" i="5" s="1"/>
  <c r="AH23" i="5"/>
  <c r="AK22" i="5"/>
  <c r="AN22" i="5" s="1"/>
  <c r="AH22" i="5"/>
  <c r="AK21" i="5"/>
  <c r="AN21" i="5" s="1"/>
  <c r="AH21" i="5"/>
  <c r="AK20" i="5"/>
  <c r="AM20" i="5" s="1"/>
  <c r="AH20" i="5"/>
  <c r="AK19" i="5"/>
  <c r="AN19" i="5" s="1"/>
  <c r="AH19" i="5"/>
  <c r="AK18" i="5"/>
  <c r="AN18" i="5" s="1"/>
  <c r="AH18" i="5"/>
  <c r="AK17" i="5"/>
  <c r="AL17" i="5" s="1"/>
  <c r="AH17" i="5"/>
  <c r="AK16" i="5"/>
  <c r="AM16" i="5" s="1"/>
  <c r="AH16" i="5"/>
  <c r="AK15" i="5"/>
  <c r="AN15" i="5" s="1"/>
  <c r="AH15" i="5"/>
  <c r="AN14" i="5"/>
  <c r="AM14" i="5"/>
  <c r="AL14" i="5"/>
  <c r="AH14" i="5"/>
  <c r="AK13" i="5"/>
  <c r="AN13" i="5" s="1"/>
  <c r="AH13" i="5"/>
  <c r="AK12" i="5"/>
  <c r="AN12" i="5" s="1"/>
  <c r="AH12" i="5"/>
  <c r="AK11" i="5"/>
  <c r="AM11" i="5" s="1"/>
  <c r="AH11" i="5"/>
  <c r="AK10" i="5"/>
  <c r="AN10" i="5" s="1"/>
  <c r="AH10" i="5"/>
  <c r="AL9" i="5"/>
  <c r="AK9" i="5"/>
  <c r="AN9" i="5" s="1"/>
  <c r="AH9" i="5"/>
  <c r="AK8" i="5"/>
  <c r="AM8" i="5" s="1"/>
  <c r="AH8" i="5"/>
  <c r="AK7" i="5"/>
  <c r="AM7" i="5" s="1"/>
  <c r="AH7" i="5"/>
  <c r="AK6" i="5"/>
  <c r="AN6" i="5" s="1"/>
  <c r="AH6" i="5"/>
  <c r="AK5" i="5"/>
  <c r="AN5" i="5" s="1"/>
  <c r="AH5" i="5"/>
  <c r="AK4" i="5"/>
  <c r="AN4" i="5" s="1"/>
  <c r="AH4" i="5"/>
  <c r="T14" i="5"/>
  <c r="R14" i="5"/>
  <c r="J14" i="5"/>
  <c r="H14" i="5"/>
  <c r="G4" i="5"/>
  <c r="I4" i="5" s="1"/>
  <c r="AA23" i="5"/>
  <c r="AD23" i="5" s="1"/>
  <c r="X23" i="5"/>
  <c r="AA22" i="5"/>
  <c r="AD22" i="5" s="1"/>
  <c r="X22" i="5"/>
  <c r="AA21" i="5"/>
  <c r="AC21" i="5" s="1"/>
  <c r="X21" i="5"/>
  <c r="Q23" i="5"/>
  <c r="T23" i="5" s="1"/>
  <c r="N23" i="5"/>
  <c r="Q22" i="5"/>
  <c r="S22" i="5" s="1"/>
  <c r="N22" i="5"/>
  <c r="Q21" i="5"/>
  <c r="T21" i="5" s="1"/>
  <c r="N21" i="5"/>
  <c r="Q20" i="5"/>
  <c r="R20" i="5" s="1"/>
  <c r="N20" i="5"/>
  <c r="Q19" i="5"/>
  <c r="S19" i="5" s="1"/>
  <c r="N19" i="5"/>
  <c r="Q18" i="5"/>
  <c r="S18" i="5" s="1"/>
  <c r="N18" i="5"/>
  <c r="Q17" i="5"/>
  <c r="T17" i="5" s="1"/>
  <c r="N17" i="5"/>
  <c r="Q16" i="5"/>
  <c r="T16" i="5" s="1"/>
  <c r="N16" i="5"/>
  <c r="Q15" i="5"/>
  <c r="T15" i="5" s="1"/>
  <c r="N15" i="5"/>
  <c r="S14" i="5"/>
  <c r="N14" i="5"/>
  <c r="Q13" i="5"/>
  <c r="S13" i="5" s="1"/>
  <c r="N13" i="5"/>
  <c r="Q12" i="5"/>
  <c r="R12" i="5" s="1"/>
  <c r="N12" i="5"/>
  <c r="Q11" i="5"/>
  <c r="T11" i="5" s="1"/>
  <c r="N11" i="5"/>
  <c r="Q10" i="5"/>
  <c r="S10" i="5" s="1"/>
  <c r="N10" i="5"/>
  <c r="Q9" i="5"/>
  <c r="S9" i="5" s="1"/>
  <c r="N9" i="5"/>
  <c r="Q8" i="5"/>
  <c r="T8" i="5" s="1"/>
  <c r="N8" i="5"/>
  <c r="Q7" i="5"/>
  <c r="T7" i="5" s="1"/>
  <c r="N7" i="5"/>
  <c r="Q6" i="5"/>
  <c r="T6" i="5" s="1"/>
  <c r="N6" i="5"/>
  <c r="Q5" i="5"/>
  <c r="S5" i="5" s="1"/>
  <c r="N5" i="5"/>
  <c r="Q4" i="5"/>
  <c r="T4" i="5" s="1"/>
  <c r="N4" i="5"/>
  <c r="G23" i="5"/>
  <c r="J23" i="5" s="1"/>
  <c r="D23" i="5"/>
  <c r="G22" i="5"/>
  <c r="J22" i="5" s="1"/>
  <c r="D22" i="5"/>
  <c r="G21" i="5"/>
  <c r="J21" i="5" s="1"/>
  <c r="D21" i="5"/>
  <c r="G20" i="5"/>
  <c r="H20" i="5" s="1"/>
  <c r="D20" i="5"/>
  <c r="G19" i="5"/>
  <c r="J19" i="5" s="1"/>
  <c r="D19" i="5"/>
  <c r="G18" i="5"/>
  <c r="I18" i="5" s="1"/>
  <c r="D18" i="5"/>
  <c r="G17" i="5"/>
  <c r="J17" i="5" s="1"/>
  <c r="D17" i="5"/>
  <c r="G16" i="5"/>
  <c r="J16" i="5" s="1"/>
  <c r="D16" i="5"/>
  <c r="G15" i="5"/>
  <c r="I15" i="5" s="1"/>
  <c r="D15" i="5"/>
  <c r="I14" i="5"/>
  <c r="D14" i="5"/>
  <c r="G13" i="5"/>
  <c r="I13" i="5" s="1"/>
  <c r="D13" i="5"/>
  <c r="G12" i="5"/>
  <c r="H12" i="5" s="1"/>
  <c r="D12" i="5"/>
  <c r="G11" i="5"/>
  <c r="H11" i="5" s="1"/>
  <c r="D11" i="5"/>
  <c r="G10" i="5"/>
  <c r="J10" i="5" s="1"/>
  <c r="D10" i="5"/>
  <c r="G9" i="5"/>
  <c r="I9" i="5" s="1"/>
  <c r="D9" i="5"/>
  <c r="G8" i="5"/>
  <c r="H8" i="5" s="1"/>
  <c r="D8" i="5"/>
  <c r="G7" i="5"/>
  <c r="H7" i="5" s="1"/>
  <c r="D7" i="5"/>
  <c r="G6" i="5"/>
  <c r="I6" i="5" s="1"/>
  <c r="D6" i="5"/>
  <c r="G5" i="5"/>
  <c r="I5" i="5" s="1"/>
  <c r="D5" i="5"/>
  <c r="D4" i="5"/>
  <c r="AN23" i="4"/>
  <c r="AH23" i="4"/>
  <c r="AK23" i="4" s="1"/>
  <c r="AA23" i="4"/>
  <c r="X23" i="4"/>
  <c r="R23" i="4"/>
  <c r="Q23" i="4"/>
  <c r="T23" i="4" s="1"/>
  <c r="N23" i="4"/>
  <c r="I23" i="4"/>
  <c r="H23" i="4"/>
  <c r="G23" i="4"/>
  <c r="D23" i="4"/>
  <c r="AN22" i="4"/>
  <c r="AM22" i="4"/>
  <c r="AH22" i="4"/>
  <c r="AK22" i="4" s="1"/>
  <c r="AL22" i="4" s="1"/>
  <c r="AA22" i="4"/>
  <c r="X22" i="4"/>
  <c r="R22" i="4"/>
  <c r="Q22" i="4"/>
  <c r="N22" i="4"/>
  <c r="I22" i="4"/>
  <c r="H22" i="4"/>
  <c r="G22" i="4"/>
  <c r="D22" i="4"/>
  <c r="AN21" i="4"/>
  <c r="AM21" i="4"/>
  <c r="AH21" i="4"/>
  <c r="AK21" i="4" s="1"/>
  <c r="AL21" i="4" s="1"/>
  <c r="X21" i="4"/>
  <c r="AA21" i="4" s="1"/>
  <c r="Q21" i="4"/>
  <c r="N21" i="4"/>
  <c r="I21" i="4"/>
  <c r="H21" i="4"/>
  <c r="G21" i="4"/>
  <c r="D21" i="4"/>
  <c r="AH20" i="4"/>
  <c r="AK20" i="4" s="1"/>
  <c r="AL20" i="4" s="1"/>
  <c r="AD20" i="4"/>
  <c r="AA20" i="4"/>
  <c r="X20" i="4"/>
  <c r="R20" i="4"/>
  <c r="Q20" i="4"/>
  <c r="N20" i="4"/>
  <c r="I20" i="4"/>
  <c r="H20" i="4"/>
  <c r="G20" i="4"/>
  <c r="D20" i="4"/>
  <c r="AM19" i="4"/>
  <c r="AH19" i="4"/>
  <c r="AK19" i="4" s="1"/>
  <c r="AL19" i="4" s="1"/>
  <c r="X19" i="4"/>
  <c r="AA19" i="4" s="1"/>
  <c r="R19" i="4"/>
  <c r="Q19" i="4"/>
  <c r="N19" i="4"/>
  <c r="I19" i="4"/>
  <c r="H19" i="4"/>
  <c r="G19" i="4"/>
  <c r="D19" i="4"/>
  <c r="AN18" i="4"/>
  <c r="AM18" i="4"/>
  <c r="AH18" i="4"/>
  <c r="AK18" i="4" s="1"/>
  <c r="AL18" i="4" s="1"/>
  <c r="AA18" i="4"/>
  <c r="X18" i="4"/>
  <c r="R18" i="4"/>
  <c r="Q18" i="4"/>
  <c r="N18" i="4"/>
  <c r="I18" i="4"/>
  <c r="H18" i="4"/>
  <c r="G18" i="4"/>
  <c r="D18" i="4"/>
  <c r="AN17" i="4"/>
  <c r="AM17" i="4"/>
  <c r="AH17" i="4"/>
  <c r="AK17" i="4" s="1"/>
  <c r="AL17" i="4" s="1"/>
  <c r="AD17" i="4"/>
  <c r="AA17" i="4"/>
  <c r="X17" i="4"/>
  <c r="Q17" i="4"/>
  <c r="N17" i="4"/>
  <c r="I17" i="4"/>
  <c r="H17" i="4"/>
  <c r="G17" i="4"/>
  <c r="D17" i="4"/>
  <c r="AH16" i="4"/>
  <c r="AK16" i="4" s="1"/>
  <c r="AL16" i="4" s="1"/>
  <c r="AD16" i="4"/>
  <c r="AA16" i="4"/>
  <c r="X16" i="4"/>
  <c r="R16" i="4"/>
  <c r="Q16" i="4"/>
  <c r="N16" i="4"/>
  <c r="I16" i="4"/>
  <c r="H16" i="4"/>
  <c r="G16" i="4"/>
  <c r="D16" i="4"/>
  <c r="AM15" i="4"/>
  <c r="AH15" i="4"/>
  <c r="AK15" i="4" s="1"/>
  <c r="AL15" i="4" s="1"/>
  <c r="X15" i="4"/>
  <c r="AA15" i="4" s="1"/>
  <c r="R15" i="4"/>
  <c r="Q15" i="4"/>
  <c r="N15" i="4"/>
  <c r="I15" i="4"/>
  <c r="H15" i="4"/>
  <c r="G15" i="4"/>
  <c r="D15" i="4"/>
  <c r="AN14" i="4"/>
  <c r="AM14" i="4"/>
  <c r="AH14" i="4"/>
  <c r="AK14" i="4" s="1"/>
  <c r="AL14" i="4" s="1"/>
  <c r="AA14" i="4"/>
  <c r="AD14" i="4" s="1"/>
  <c r="X14" i="4"/>
  <c r="R14" i="4"/>
  <c r="Q14" i="4"/>
  <c r="N14" i="4"/>
  <c r="I14" i="4"/>
  <c r="H14" i="4"/>
  <c r="D14" i="4"/>
  <c r="AM13" i="4"/>
  <c r="AL13" i="4"/>
  <c r="AH13" i="4"/>
  <c r="AK13" i="4" s="1"/>
  <c r="AN13" i="4" s="1"/>
  <c r="AD13" i="4"/>
  <c r="AC13" i="4"/>
  <c r="X13" i="4"/>
  <c r="AA13" i="4" s="1"/>
  <c r="AB13" i="4" s="1"/>
  <c r="Q13" i="4"/>
  <c r="T13" i="4" s="1"/>
  <c r="N13" i="4"/>
  <c r="H13" i="4"/>
  <c r="G13" i="4"/>
  <c r="D13" i="4"/>
  <c r="AM12" i="4"/>
  <c r="AL12" i="4"/>
  <c r="AH12" i="4"/>
  <c r="AK12" i="4" s="1"/>
  <c r="AN12" i="4" s="1"/>
  <c r="AD12" i="4"/>
  <c r="AC12" i="4"/>
  <c r="X12" i="4"/>
  <c r="AA12" i="4" s="1"/>
  <c r="AB12" i="4" s="1"/>
  <c r="Q12" i="4"/>
  <c r="N12" i="4"/>
  <c r="H12" i="4"/>
  <c r="G12" i="4"/>
  <c r="D12" i="4"/>
  <c r="AM11" i="4"/>
  <c r="AL11" i="4"/>
  <c r="AH11" i="4"/>
  <c r="AK11" i="4" s="1"/>
  <c r="AN11" i="4" s="1"/>
  <c r="AD11" i="4"/>
  <c r="AC11" i="4"/>
  <c r="X11" i="4"/>
  <c r="AA11" i="4" s="1"/>
  <c r="AB11" i="4" s="1"/>
  <c r="N11" i="4"/>
  <c r="Q11" i="4" s="1"/>
  <c r="H11" i="4"/>
  <c r="G11" i="4"/>
  <c r="D11" i="4"/>
  <c r="AM10" i="4"/>
  <c r="AL10" i="4"/>
  <c r="AH10" i="4"/>
  <c r="AK10" i="4" s="1"/>
  <c r="AN10" i="4" s="1"/>
  <c r="AD10" i="4"/>
  <c r="AC10" i="4"/>
  <c r="X10" i="4"/>
  <c r="AA10" i="4" s="1"/>
  <c r="AB10" i="4" s="1"/>
  <c r="N10" i="4"/>
  <c r="Q10" i="4" s="1"/>
  <c r="G10" i="4"/>
  <c r="D10" i="4"/>
  <c r="AH9" i="4"/>
  <c r="AK9" i="4" s="1"/>
  <c r="AN9" i="4" s="1"/>
  <c r="X9" i="4"/>
  <c r="AA9" i="4" s="1"/>
  <c r="N9" i="4"/>
  <c r="Q9" i="4" s="1"/>
  <c r="G9" i="4"/>
  <c r="D9" i="4"/>
  <c r="AL8" i="4"/>
  <c r="AH8" i="4"/>
  <c r="AK8" i="4" s="1"/>
  <c r="AN8" i="4" s="1"/>
  <c r="AA8" i="4"/>
  <c r="AB8" i="4" s="1"/>
  <c r="X8" i="4"/>
  <c r="Q8" i="4"/>
  <c r="S8" i="4" s="1"/>
  <c r="N8" i="4"/>
  <c r="G8" i="4"/>
  <c r="D8" i="4"/>
  <c r="AL7" i="4"/>
  <c r="AH7" i="4"/>
  <c r="AK7" i="4" s="1"/>
  <c r="AN7" i="4" s="1"/>
  <c r="AA7" i="4"/>
  <c r="AB7" i="4" s="1"/>
  <c r="X7" i="4"/>
  <c r="Q7" i="4"/>
  <c r="S7" i="4" s="1"/>
  <c r="N7" i="4"/>
  <c r="G7" i="4"/>
  <c r="D7" i="4"/>
  <c r="AL6" i="4"/>
  <c r="AH6" i="4"/>
  <c r="AK6" i="4" s="1"/>
  <c r="AN6" i="4" s="1"/>
  <c r="AA6" i="4"/>
  <c r="AB6" i="4" s="1"/>
  <c r="X6" i="4"/>
  <c r="Q6" i="4"/>
  <c r="S6" i="4" s="1"/>
  <c r="N6" i="4"/>
  <c r="G6" i="4"/>
  <c r="D6" i="4"/>
  <c r="AL5" i="4"/>
  <c r="AH5" i="4"/>
  <c r="AK5" i="4" s="1"/>
  <c r="AN5" i="4" s="1"/>
  <c r="AA5" i="4"/>
  <c r="AB5" i="4" s="1"/>
  <c r="X5" i="4"/>
  <c r="Q5" i="4"/>
  <c r="S5" i="4" s="1"/>
  <c r="N5" i="4"/>
  <c r="G5" i="4"/>
  <c r="I5" i="4" s="1"/>
  <c r="D5" i="4"/>
  <c r="AL4" i="4"/>
  <c r="AH4" i="4"/>
  <c r="AK4" i="4" s="1"/>
  <c r="AN4" i="4" s="1"/>
  <c r="AA4" i="4"/>
  <c r="AB4" i="4" s="1"/>
  <c r="X4" i="4"/>
  <c r="Q4" i="4"/>
  <c r="R4" i="4" s="1"/>
  <c r="N4" i="4"/>
  <c r="G4" i="4"/>
  <c r="D4" i="4"/>
  <c r="D15" i="2"/>
  <c r="I8" i="7" l="1"/>
  <c r="J4" i="7"/>
  <c r="H5" i="7"/>
  <c r="I10" i="7"/>
  <c r="I11" i="7"/>
  <c r="I12" i="7"/>
  <c r="H13" i="7"/>
  <c r="J15" i="7"/>
  <c r="J16" i="7"/>
  <c r="J18" i="7"/>
  <c r="J19" i="7"/>
  <c r="H10" i="7"/>
  <c r="H11" i="7"/>
  <c r="H12" i="7"/>
  <c r="H6" i="7"/>
  <c r="H7" i="7"/>
  <c r="J17" i="7"/>
  <c r="J21" i="7"/>
  <c r="AB16" i="7"/>
  <c r="AB15" i="7"/>
  <c r="AC16" i="7"/>
  <c r="AB18" i="7"/>
  <c r="AB21" i="7"/>
  <c r="AB23" i="7"/>
  <c r="AC15" i="7"/>
  <c r="AC18" i="7"/>
  <c r="AC21" i="7"/>
  <c r="AC23" i="7"/>
  <c r="AM6" i="7"/>
  <c r="AL6" i="7"/>
  <c r="AN6" i="7"/>
  <c r="AM5" i="7"/>
  <c r="AL5" i="7"/>
  <c r="AN5" i="7"/>
  <c r="AD4" i="7"/>
  <c r="AC4" i="7"/>
  <c r="AD8" i="7"/>
  <c r="AC8" i="7"/>
  <c r="AM10" i="7"/>
  <c r="AL10" i="7"/>
  <c r="AD11" i="7"/>
  <c r="AB11" i="7"/>
  <c r="AC11" i="7"/>
  <c r="AN14" i="7"/>
  <c r="AM14" i="7"/>
  <c r="AL14" i="7"/>
  <c r="T15" i="7"/>
  <c r="R19" i="7"/>
  <c r="T19" i="7"/>
  <c r="AN22" i="7"/>
  <c r="AM22" i="7"/>
  <c r="AL22" i="7"/>
  <c r="AB4" i="7"/>
  <c r="AN10" i="7"/>
  <c r="AM11" i="7"/>
  <c r="AL11" i="7"/>
  <c r="AD12" i="7"/>
  <c r="AC12" i="7"/>
  <c r="AB12" i="7"/>
  <c r="R14" i="7"/>
  <c r="T14" i="7"/>
  <c r="S15" i="7"/>
  <c r="AN21" i="7"/>
  <c r="AL21" i="7"/>
  <c r="AM21" i="7"/>
  <c r="AD6" i="7"/>
  <c r="AC6" i="7"/>
  <c r="AM8" i="7"/>
  <c r="AL8" i="7"/>
  <c r="AD9" i="7"/>
  <c r="AC9" i="7"/>
  <c r="AB9" i="7"/>
  <c r="AN11" i="7"/>
  <c r="AM12" i="7"/>
  <c r="AL12" i="7"/>
  <c r="AD13" i="7"/>
  <c r="AC13" i="7"/>
  <c r="AB13" i="7"/>
  <c r="S14" i="7"/>
  <c r="AN16" i="7"/>
  <c r="AL16" i="7"/>
  <c r="AM16" i="7"/>
  <c r="R17" i="7"/>
  <c r="T17" i="7"/>
  <c r="AN20" i="7"/>
  <c r="AM20" i="7"/>
  <c r="AL20" i="7"/>
  <c r="R21" i="7"/>
  <c r="T21" i="7"/>
  <c r="AM7" i="7"/>
  <c r="AL7" i="7"/>
  <c r="AN18" i="7"/>
  <c r="AM18" i="7"/>
  <c r="AL18" i="7"/>
  <c r="R23" i="7"/>
  <c r="T23" i="7"/>
  <c r="AD7" i="7"/>
  <c r="AC7" i="7"/>
  <c r="AN7" i="7"/>
  <c r="AB8" i="7"/>
  <c r="AN17" i="7"/>
  <c r="AM17" i="7"/>
  <c r="AL17" i="7"/>
  <c r="R18" i="7"/>
  <c r="T18" i="7"/>
  <c r="S19" i="7"/>
  <c r="R22" i="7"/>
  <c r="T22" i="7"/>
  <c r="S23" i="7"/>
  <c r="AM4" i="7"/>
  <c r="AL4" i="7"/>
  <c r="AD5" i="7"/>
  <c r="AC5" i="7"/>
  <c r="AM9" i="7"/>
  <c r="AL9" i="7"/>
  <c r="AD10" i="7"/>
  <c r="AC10" i="7"/>
  <c r="AB10" i="7"/>
  <c r="AM13" i="7"/>
  <c r="AL13" i="7"/>
  <c r="AN15" i="7"/>
  <c r="AM15" i="7"/>
  <c r="AL15" i="7"/>
  <c r="R16" i="7"/>
  <c r="T16" i="7"/>
  <c r="AN19" i="7"/>
  <c r="AL19" i="7"/>
  <c r="AM19" i="7"/>
  <c r="R20" i="7"/>
  <c r="T20" i="7"/>
  <c r="AN23" i="7"/>
  <c r="AM23" i="7"/>
  <c r="AL23" i="7"/>
  <c r="H15" i="7"/>
  <c r="H16" i="7"/>
  <c r="H17" i="7"/>
  <c r="H18" i="7"/>
  <c r="H19" i="7"/>
  <c r="H20" i="7"/>
  <c r="H21" i="7"/>
  <c r="H22" i="7"/>
  <c r="H23" i="7"/>
  <c r="J20" i="5"/>
  <c r="I19" i="5"/>
  <c r="AN8" i="5"/>
  <c r="AM9" i="5"/>
  <c r="H15" i="5"/>
  <c r="J11" i="5"/>
  <c r="AN7" i="5"/>
  <c r="AB19" i="5"/>
  <c r="AB18" i="5"/>
  <c r="AC17" i="5"/>
  <c r="R22" i="5"/>
  <c r="AB12" i="5"/>
  <c r="AC9" i="5"/>
  <c r="AD8" i="5"/>
  <c r="R17" i="5"/>
  <c r="R5" i="5"/>
  <c r="T9" i="5"/>
  <c r="H19" i="5"/>
  <c r="J7" i="5"/>
  <c r="R13" i="5"/>
  <c r="AL8" i="5"/>
  <c r="AC13" i="5"/>
  <c r="AD12" i="5"/>
  <c r="AC5" i="5"/>
  <c r="AD4" i="5"/>
  <c r="H23" i="5"/>
  <c r="T5" i="5"/>
  <c r="H17" i="5"/>
  <c r="J15" i="5"/>
  <c r="R9" i="5"/>
  <c r="T13" i="5"/>
  <c r="AB15" i="5"/>
  <c r="AB13" i="5"/>
  <c r="AB6" i="5"/>
  <c r="AB5" i="5"/>
  <c r="J12" i="5"/>
  <c r="J8" i="5"/>
  <c r="R21" i="5"/>
  <c r="AC22" i="5"/>
  <c r="R4" i="5"/>
  <c r="R16" i="5"/>
  <c r="T20" i="5"/>
  <c r="T12" i="5"/>
  <c r="AM17" i="5"/>
  <c r="AL18" i="5"/>
  <c r="AD20" i="5"/>
  <c r="AD16" i="5"/>
  <c r="AD11" i="5"/>
  <c r="AD7" i="5"/>
  <c r="S20" i="5"/>
  <c r="H22" i="5"/>
  <c r="H18" i="5"/>
  <c r="H10" i="5"/>
  <c r="H6" i="5"/>
  <c r="J18" i="5"/>
  <c r="J6" i="5"/>
  <c r="R23" i="5"/>
  <c r="R19" i="5"/>
  <c r="R15" i="5"/>
  <c r="R11" i="5"/>
  <c r="R7" i="5"/>
  <c r="T19" i="5"/>
  <c r="AN16" i="5"/>
  <c r="AN17" i="5"/>
  <c r="AM18" i="5"/>
  <c r="AC20" i="5"/>
  <c r="AD19" i="5"/>
  <c r="AC16" i="5"/>
  <c r="AD15" i="5"/>
  <c r="AC11" i="5"/>
  <c r="AD10" i="5"/>
  <c r="AC7" i="5"/>
  <c r="AD6" i="5"/>
  <c r="H16" i="5"/>
  <c r="J4" i="5"/>
  <c r="H4" i="5"/>
  <c r="R8" i="5"/>
  <c r="H21" i="5"/>
  <c r="H13" i="5"/>
  <c r="H9" i="5"/>
  <c r="H5" i="5"/>
  <c r="J13" i="5"/>
  <c r="J9" i="5"/>
  <c r="J5" i="5"/>
  <c r="R18" i="5"/>
  <c r="R10" i="5"/>
  <c r="R6" i="5"/>
  <c r="T22" i="5"/>
  <c r="T18" i="5"/>
  <c r="T10" i="5"/>
  <c r="AD21" i="5"/>
  <c r="AM4" i="5"/>
  <c r="AL5" i="5"/>
  <c r="AN11" i="5"/>
  <c r="AM12" i="5"/>
  <c r="AL13" i="5"/>
  <c r="AN20" i="5"/>
  <c r="AM21" i="5"/>
  <c r="AL22" i="5"/>
  <c r="AL4" i="5"/>
  <c r="AL12" i="5"/>
  <c r="AL21" i="5"/>
  <c r="AM5" i="5"/>
  <c r="AM13" i="5"/>
  <c r="AM22" i="5"/>
  <c r="AM6" i="5"/>
  <c r="AL7" i="5"/>
  <c r="AM10" i="5"/>
  <c r="AL11" i="5"/>
  <c r="AM15" i="5"/>
  <c r="AL16" i="5"/>
  <c r="AM19" i="5"/>
  <c r="AL20" i="5"/>
  <c r="AM23" i="5"/>
  <c r="AL6" i="5"/>
  <c r="AL10" i="5"/>
  <c r="AL15" i="5"/>
  <c r="AL19" i="5"/>
  <c r="AL23" i="5"/>
  <c r="AB22" i="5"/>
  <c r="AB21" i="5"/>
  <c r="AB23" i="5"/>
  <c r="AC23" i="5"/>
  <c r="S23" i="5"/>
  <c r="S16" i="5"/>
  <c r="S15" i="5"/>
  <c r="S11" i="5"/>
  <c r="S7" i="5"/>
  <c r="S6" i="5"/>
  <c r="S4" i="5"/>
  <c r="S8" i="5"/>
  <c r="S12" i="5"/>
  <c r="S17" i="5"/>
  <c r="S21" i="5"/>
  <c r="I16" i="5"/>
  <c r="I20" i="5"/>
  <c r="I7" i="5"/>
  <c r="I23" i="5"/>
  <c r="I11" i="5"/>
  <c r="I10" i="5"/>
  <c r="I8" i="5"/>
  <c r="I12" i="5"/>
  <c r="I17" i="5"/>
  <c r="I21" i="5"/>
  <c r="I22" i="5"/>
  <c r="S11" i="4"/>
  <c r="R11" i="4"/>
  <c r="T11" i="4"/>
  <c r="AC15" i="4"/>
  <c r="AB15" i="4"/>
  <c r="AD15" i="4"/>
  <c r="S9" i="4"/>
  <c r="T9" i="4"/>
  <c r="R9" i="4"/>
  <c r="AC19" i="4"/>
  <c r="AB19" i="4"/>
  <c r="AD19" i="4"/>
  <c r="AC21" i="4"/>
  <c r="AB21" i="4"/>
  <c r="AD21" i="4"/>
  <c r="AB9" i="4"/>
  <c r="AD9" i="4"/>
  <c r="AC9" i="4"/>
  <c r="S10" i="4"/>
  <c r="R10" i="4"/>
  <c r="T10" i="4"/>
  <c r="AL9" i="4"/>
  <c r="S12" i="4"/>
  <c r="R12" i="4"/>
  <c r="T17" i="4"/>
  <c r="S17" i="4"/>
  <c r="AC18" i="4"/>
  <c r="AB18" i="4"/>
  <c r="T21" i="4"/>
  <c r="S21" i="4"/>
  <c r="AC22" i="4"/>
  <c r="AB22" i="4"/>
  <c r="H4" i="4"/>
  <c r="AC4" i="4"/>
  <c r="AM4" i="4"/>
  <c r="H5" i="4"/>
  <c r="R5" i="4"/>
  <c r="AC5" i="4"/>
  <c r="AM5" i="4"/>
  <c r="H6" i="4"/>
  <c r="R6" i="4"/>
  <c r="AC6" i="4"/>
  <c r="AM6" i="4"/>
  <c r="H7" i="4"/>
  <c r="R7" i="4"/>
  <c r="AC7" i="4"/>
  <c r="AM7" i="4"/>
  <c r="H8" i="4"/>
  <c r="R8" i="4"/>
  <c r="AC8" i="4"/>
  <c r="AM8" i="4"/>
  <c r="H9" i="4"/>
  <c r="AM9" i="4"/>
  <c r="H10" i="4"/>
  <c r="I11" i="4"/>
  <c r="I12" i="4"/>
  <c r="T12" i="4"/>
  <c r="I13" i="4"/>
  <c r="T14" i="4"/>
  <c r="S14" i="4"/>
  <c r="AN15" i="4"/>
  <c r="AM16" i="4"/>
  <c r="R17" i="4"/>
  <c r="T18" i="4"/>
  <c r="S18" i="4"/>
  <c r="AD18" i="4"/>
  <c r="AN19" i="4"/>
  <c r="AM20" i="4"/>
  <c r="R21" i="4"/>
  <c r="T22" i="4"/>
  <c r="S22" i="4"/>
  <c r="AD22" i="4"/>
  <c r="AD23" i="4"/>
  <c r="AC23" i="4"/>
  <c r="AB23" i="4"/>
  <c r="S4" i="4"/>
  <c r="S13" i="4"/>
  <c r="R13" i="4"/>
  <c r="AC14" i="4"/>
  <c r="AB14" i="4"/>
  <c r="I4" i="4"/>
  <c r="T4" i="4"/>
  <c r="AD4" i="4"/>
  <c r="T5" i="4"/>
  <c r="AD5" i="4"/>
  <c r="I6" i="4"/>
  <c r="T6" i="4"/>
  <c r="AD6" i="4"/>
  <c r="I7" i="4"/>
  <c r="T7" i="4"/>
  <c r="AD7" i="4"/>
  <c r="I8" i="4"/>
  <c r="T8" i="4"/>
  <c r="AD8" i="4"/>
  <c r="I9" i="4"/>
  <c r="I10" i="4"/>
  <c r="T15" i="4"/>
  <c r="S15" i="4"/>
  <c r="AC16" i="4"/>
  <c r="AB16" i="4"/>
  <c r="AN16" i="4"/>
  <c r="T19" i="4"/>
  <c r="S19" i="4"/>
  <c r="AC20" i="4"/>
  <c r="AB20" i="4"/>
  <c r="AN20" i="4"/>
  <c r="AM23" i="4"/>
  <c r="AL23" i="4"/>
  <c r="T16" i="4"/>
  <c r="S16" i="4"/>
  <c r="AC17" i="4"/>
  <c r="AB17" i="4"/>
  <c r="T20" i="4"/>
  <c r="S20" i="4"/>
  <c r="S23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A20AEF-0AE4-4F37-95BE-8F9C87321780}" name="temp11" type="6" refreshedVersion="3" background="1" saveData="1">
    <textPr codePage="10006" sourceFile="D:\CRTC - Documents\temp.txt">
      <textFields count="4">
        <textField/>
        <textField/>
        <textField/>
        <textField/>
      </textFields>
    </textPr>
  </connection>
  <connection id="2" xr16:uid="{BE0630C8-D5AE-4D0A-AC33-5B0E5F97686F}" name="temp12" type="6" refreshedVersion="3" background="1" saveData="1">
    <textPr codePage="10006" sourceFile="D:\CRTC - Documents\temp.txt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<sst xmlns="http://schemas.openxmlformats.org/spreadsheetml/2006/main" count="647" uniqueCount="159">
  <si>
    <t>Course ID</t>
  </si>
  <si>
    <t>S.I</t>
  </si>
  <si>
    <t>StudentID</t>
  </si>
  <si>
    <t>Student's Name</t>
  </si>
  <si>
    <t>Term</t>
  </si>
  <si>
    <t>Assigned Teacher</t>
  </si>
  <si>
    <t>Code</t>
  </si>
  <si>
    <t>Designation and Department</t>
  </si>
  <si>
    <t>Sabir Ismail</t>
  </si>
  <si>
    <t>SI</t>
  </si>
  <si>
    <t>Lecturer, CSE Department</t>
  </si>
  <si>
    <t>Sayma Sultana Chowdhury</t>
  </si>
  <si>
    <t>SSC</t>
  </si>
  <si>
    <t>Leturer,IICT</t>
  </si>
  <si>
    <t>Md Saiful Islam</t>
  </si>
  <si>
    <t>MSI</t>
  </si>
  <si>
    <t>Asif Mohammed Samir</t>
  </si>
  <si>
    <t>AMS</t>
  </si>
  <si>
    <t>Sheikh Nabil Mohammad</t>
  </si>
  <si>
    <t>SNM</t>
  </si>
  <si>
    <t>Lecturer, IICT</t>
  </si>
  <si>
    <t>Biswa Prio Chakrabarty</t>
  </si>
  <si>
    <t>BPC</t>
  </si>
  <si>
    <t>Lecturer,CSE Department</t>
  </si>
  <si>
    <t>Lecturer,IICT</t>
  </si>
  <si>
    <t>Course Title</t>
  </si>
  <si>
    <t>Class/Hour</t>
  </si>
  <si>
    <t>Credit</t>
  </si>
  <si>
    <t>PGD-111</t>
  </si>
  <si>
    <t>Computer Fundamentals and Office Automation</t>
  </si>
  <si>
    <t>20*2</t>
  </si>
  <si>
    <t>PGD-113</t>
  </si>
  <si>
    <t>Structured Programming</t>
  </si>
  <si>
    <t>PGD-115</t>
  </si>
  <si>
    <t>Computer Networking</t>
  </si>
  <si>
    <t>PGD-117</t>
  </si>
  <si>
    <t>Web Engineering</t>
  </si>
  <si>
    <t>PGD-211</t>
  </si>
  <si>
    <t>DBMS and Database Programming</t>
  </si>
  <si>
    <t>14*2</t>
  </si>
  <si>
    <t>PGD-213</t>
  </si>
  <si>
    <t>Data Structure</t>
  </si>
  <si>
    <t>PGD-215</t>
  </si>
  <si>
    <t>Object Oriented Programming</t>
  </si>
  <si>
    <t>PGD-217</t>
  </si>
  <si>
    <t>Management Information System</t>
  </si>
  <si>
    <t>PGD-311</t>
  </si>
  <si>
    <t>Software Engineering</t>
  </si>
  <si>
    <t>PGD-315</t>
  </si>
  <si>
    <t>Algorithm</t>
  </si>
  <si>
    <t>PGD-313</t>
  </si>
  <si>
    <t xml:space="preserve">Mobile Apps Deelopment </t>
  </si>
  <si>
    <t>PGD-300</t>
  </si>
  <si>
    <t>Projet</t>
  </si>
  <si>
    <t>Total Credits</t>
  </si>
  <si>
    <t>S.I.</t>
  </si>
  <si>
    <t>Student ID</t>
  </si>
  <si>
    <t>Father's Name</t>
  </si>
  <si>
    <t>Mother's Name</t>
  </si>
  <si>
    <t xml:space="preserve">Md.Arif Sarkar </t>
  </si>
  <si>
    <t>Md.Firuj Sarkar</t>
  </si>
  <si>
    <t>Rokeya Begum</t>
  </si>
  <si>
    <t>S.M. Jasim Uddin</t>
  </si>
  <si>
    <t>SK. Abdul Malek</t>
  </si>
  <si>
    <t>Mouludara Begum</t>
  </si>
  <si>
    <t>Bidyut Jyoti Chakrabarty</t>
  </si>
  <si>
    <t>Beni Madhab Chakrabarty</t>
  </si>
  <si>
    <t>Gita Rani Chakrabarty</t>
  </si>
  <si>
    <t>Md. Shamsuzzaman</t>
  </si>
  <si>
    <t>Late Forman Ali</t>
  </si>
  <si>
    <t>Hamida Begum</t>
  </si>
  <si>
    <t>Md.Azad Miah</t>
  </si>
  <si>
    <t>Md. Ali Akbar</t>
  </si>
  <si>
    <t>Minara Begum</t>
  </si>
  <si>
    <t>Md. Osman Goni</t>
  </si>
  <si>
    <t>Md. Azgor Ali</t>
  </si>
  <si>
    <t>Hameda Begum</t>
  </si>
  <si>
    <t>S.M. Muakherul Islam</t>
  </si>
  <si>
    <t>S.M. Ali Abu Rayhan</t>
  </si>
  <si>
    <t>Ayesha Rayhan</t>
  </si>
  <si>
    <t>Md.Habib-Al-Islam Miah</t>
  </si>
  <si>
    <t>Md.Shahanoor Islam Miah</t>
  </si>
  <si>
    <t>Sayeda Hena Islam</t>
  </si>
  <si>
    <t>Kazi Jahurul Islam</t>
  </si>
  <si>
    <t>Kazi Md. Jalil</t>
  </si>
  <si>
    <t>Shahanaz Parvin</t>
  </si>
  <si>
    <t>Md.Juber Rahman</t>
  </si>
  <si>
    <t>Md. Mujibur Rahman</t>
  </si>
  <si>
    <t>Hasna Begum</t>
  </si>
  <si>
    <t>Md.Emdadur Rahman</t>
  </si>
  <si>
    <t>Md. Abdul Goffer</t>
  </si>
  <si>
    <t>Most. Sakera Begum</t>
  </si>
  <si>
    <t>Niranjan Chandra Bhowmik</t>
  </si>
  <si>
    <t>Sukumar Chandra Bhowmik</t>
  </si>
  <si>
    <t>Khelon Rani</t>
  </si>
  <si>
    <t>Tanwir Osman Ahsan</t>
  </si>
  <si>
    <t>Muhammad Habibul Ahsan</t>
  </si>
  <si>
    <t>Rabeya Akhter Banu Chowdhury</t>
  </si>
  <si>
    <t>Muzaddid Ahammad</t>
  </si>
  <si>
    <t>Md. Kachan Miah</t>
  </si>
  <si>
    <t>Mst. Rahima Begum</t>
  </si>
  <si>
    <t>Kazi Mohshin Shiraz</t>
  </si>
  <si>
    <t>Kazi Kamor Uddin</t>
  </si>
  <si>
    <t>Kazi Rabeya Khatun</t>
  </si>
  <si>
    <t>Mitun Chandra Das</t>
  </si>
  <si>
    <t>Mrittunjoy Das</t>
  </si>
  <si>
    <t>Kalpana Rani Das</t>
  </si>
  <si>
    <t>Saikat Das</t>
  </si>
  <si>
    <t>Jogesh Chandra Das</t>
  </si>
  <si>
    <t>Ajita Rani Das</t>
  </si>
  <si>
    <t>Shams- E-Adath</t>
  </si>
  <si>
    <t>Md. Shahadath Hossain</t>
  </si>
  <si>
    <t>Nazma Hossain</t>
  </si>
  <si>
    <t>Suvasish Chowdhury</t>
  </si>
  <si>
    <t>Late Sudindra Chowdhury</t>
  </si>
  <si>
    <t>Rani Chowdhury</t>
  </si>
  <si>
    <t>Palash Chandra Das</t>
  </si>
  <si>
    <t>Basudeb Das</t>
  </si>
  <si>
    <t>Shanti Bala Das</t>
  </si>
  <si>
    <t>PGD-111(Computer Fundaments and Office Automation)</t>
  </si>
  <si>
    <t>PGD-113(Structured Programming)</t>
  </si>
  <si>
    <t>Attendance</t>
  </si>
  <si>
    <t>Class Test</t>
  </si>
  <si>
    <r>
      <rPr>
        <b/>
        <sz val="11"/>
        <color theme="1"/>
        <rFont val="Calibri"/>
        <family val="2"/>
        <scheme val="minor"/>
      </rPr>
      <t>Final</t>
    </r>
    <r>
      <rPr>
        <sz val="11"/>
        <color theme="1"/>
        <rFont val="Calibri"/>
        <family val="2"/>
        <scheme val="minor"/>
      </rPr>
      <t xml:space="preserve"> </t>
    </r>
  </si>
  <si>
    <t>Total</t>
  </si>
  <si>
    <t>GPA</t>
  </si>
  <si>
    <t>Grade</t>
  </si>
  <si>
    <t>CLASS</t>
  </si>
  <si>
    <t>Attendace</t>
  </si>
  <si>
    <t>GRADE</t>
  </si>
  <si>
    <t>Letter</t>
  </si>
  <si>
    <t>PGD-117(Web Engineering)</t>
  </si>
  <si>
    <t>PGD-115(Computer Networking)</t>
  </si>
  <si>
    <t>PGD-211(DBMS and Database Programming)</t>
  </si>
  <si>
    <t>PGD-215(Object Oriented Programming)</t>
  </si>
  <si>
    <t>PGD-213(Database Structure)</t>
  </si>
  <si>
    <t>PGD-217(Object Oriented Programming)</t>
  </si>
  <si>
    <t>PGD-311(Software Engineering)</t>
  </si>
  <si>
    <t>PGD-315(Algorithm)</t>
  </si>
  <si>
    <t>PGD-313(Mobile Apps Deelopment )</t>
  </si>
  <si>
    <t>PGD-317(Projet)</t>
  </si>
  <si>
    <t>Credits</t>
  </si>
  <si>
    <t>A+</t>
  </si>
  <si>
    <t>A</t>
  </si>
  <si>
    <t>B+</t>
  </si>
  <si>
    <t>F</t>
  </si>
  <si>
    <t>A-</t>
  </si>
  <si>
    <t xml:space="preserve">A </t>
  </si>
  <si>
    <t>B</t>
  </si>
  <si>
    <t>C-</t>
  </si>
  <si>
    <t>B-</t>
  </si>
  <si>
    <t>C+</t>
  </si>
  <si>
    <t xml:space="preserve">B </t>
  </si>
  <si>
    <t>Term-2</t>
  </si>
  <si>
    <t>Term 2 Cumulative</t>
  </si>
  <si>
    <t>Term-3</t>
  </si>
  <si>
    <t>Term 3 Cumulative</t>
  </si>
  <si>
    <t>Remarks</t>
  </si>
  <si>
    <t>PGD-317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</si>
</sst>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</font>
    <font>
      <b/>
      <sz val="11"/>
      <color indexed="8"/>
      <name val="Calibri"/>
      <family val="2"/>
    </font>
    <font>
      <sz val="10"/>
      <color theme="1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/>
    <xf numFmtId="0" fontId="0" fillId="0" borderId="5" xfId="0" applyBorder="1"/>
    <xf numFmtId="0" fontId="2" fillId="0" borderId="6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9" xfId="0" applyFont="1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164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4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49" fontId="4" fillId="0" borderId="9" xfId="0" applyNumberFormat="1" applyFont="1" applyBorder="1" applyAlignment="1">
      <alignment horizontal="center"/>
    </xf>
    <xf numFmtId="0" fontId="4" fillId="0" borderId="9" xfId="0" applyFont="1" applyBorder="1"/>
    <xf numFmtId="0" fontId="5" fillId="0" borderId="12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justify" vertical="top" wrapText="1"/>
    </xf>
    <xf numFmtId="0" fontId="5" fillId="0" borderId="12" xfId="0" applyFont="1" applyBorder="1" applyAlignment="1">
      <alignment horizontal="justify" vertical="top" wrapText="1"/>
    </xf>
    <xf numFmtId="0" fontId="5" fillId="0" borderId="14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justify" vertical="top" wrapText="1"/>
    </xf>
    <xf numFmtId="0" fontId="5" fillId="0" borderId="14" xfId="0" applyFont="1" applyBorder="1" applyAlignment="1">
      <alignment horizontal="justify" vertical="top" wrapText="1"/>
    </xf>
    <xf numFmtId="0" fontId="5" fillId="0" borderId="15" xfId="0" applyFont="1" applyBorder="1" applyAlignment="1">
      <alignment vertical="top" wrapText="1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6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/>
    <xf numFmtId="2" fontId="0" fillId="3" borderId="0" xfId="0" applyNumberFormat="1" applyFill="1"/>
    <xf numFmtId="0" fontId="6" fillId="2" borderId="0" xfId="0" applyFont="1" applyFill="1"/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justify" vertical="top" wrapText="1"/>
    </xf>
    <xf numFmtId="0" fontId="5" fillId="0" borderId="0" xfId="0" applyFont="1" applyAlignment="1">
      <alignment vertical="top" wrapText="1"/>
    </xf>
    <xf numFmtId="0" fontId="0" fillId="0" borderId="2" xfId="0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" connectionId="2" xr16:uid="{BA511E22-DD03-4EF0-AC44-0F8F52BFC65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_1" connectionId="1" xr16:uid="{59BF639C-F948-4A19-983B-F2ADC2183FA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opLeftCell="A15" workbookViewId="0">
      <selection activeCell="C1" sqref="C1:C22"/>
    </sheetView>
  </sheetViews>
  <sheetFormatPr defaultRowHeight="15" x14ac:dyDescent="0.25"/>
  <cols>
    <col min="2" max="2" width="10.7109375" customWidth="1"/>
    <col min="3" max="3" width="26" customWidth="1"/>
    <col min="4" max="4" width="22.28515625" customWidth="1"/>
    <col min="5" max="5" width="28.7109375" customWidth="1"/>
  </cols>
  <sheetData>
    <row r="1" spans="1:5" ht="15.75" thickBot="1" x14ac:dyDescent="0.3">
      <c r="A1" s="13" t="s">
        <v>55</v>
      </c>
      <c r="B1" s="24" t="s">
        <v>56</v>
      </c>
      <c r="C1" s="25" t="s">
        <v>3</v>
      </c>
      <c r="D1" s="25" t="s">
        <v>57</v>
      </c>
      <c r="E1" s="25" t="s">
        <v>58</v>
      </c>
    </row>
    <row r="2" spans="1:5" ht="15.75" thickBot="1" x14ac:dyDescent="0.3">
      <c r="A2" s="15">
        <v>1</v>
      </c>
      <c r="B2" s="26">
        <v>140931001</v>
      </c>
      <c r="C2" s="27" t="s">
        <v>59</v>
      </c>
      <c r="D2" s="28" t="s">
        <v>60</v>
      </c>
      <c r="E2" s="27" t="s">
        <v>61</v>
      </c>
    </row>
    <row r="3" spans="1:5" ht="26.25" thickBot="1" x14ac:dyDescent="0.3">
      <c r="A3" s="15">
        <v>2</v>
      </c>
      <c r="B3" s="29">
        <v>140931002</v>
      </c>
      <c r="C3" s="30" t="s">
        <v>62</v>
      </c>
      <c r="D3" s="31" t="s">
        <v>63</v>
      </c>
      <c r="E3" s="30" t="s">
        <v>64</v>
      </c>
    </row>
    <row r="4" spans="1:5" ht="51.75" thickBot="1" x14ac:dyDescent="0.3">
      <c r="A4" s="15">
        <v>3</v>
      </c>
      <c r="B4" s="29">
        <v>140931003</v>
      </c>
      <c r="C4" s="30" t="s">
        <v>65</v>
      </c>
      <c r="D4" s="31" t="s">
        <v>66</v>
      </c>
      <c r="E4" s="30" t="s">
        <v>67</v>
      </c>
    </row>
    <row r="5" spans="1:5" ht="39" thickBot="1" x14ac:dyDescent="0.3">
      <c r="A5" s="15">
        <v>4</v>
      </c>
      <c r="B5" s="29">
        <v>140931004</v>
      </c>
      <c r="C5" s="30" t="s">
        <v>68</v>
      </c>
      <c r="D5" s="31" t="s">
        <v>69</v>
      </c>
      <c r="E5" s="30" t="s">
        <v>70</v>
      </c>
    </row>
    <row r="6" spans="1:5" ht="26.25" thickBot="1" x14ac:dyDescent="0.3">
      <c r="A6" s="15">
        <v>5</v>
      </c>
      <c r="B6" s="29">
        <v>140931005</v>
      </c>
      <c r="C6" s="30" t="s">
        <v>71</v>
      </c>
      <c r="D6" s="31" t="s">
        <v>72</v>
      </c>
      <c r="E6" s="30" t="s">
        <v>73</v>
      </c>
    </row>
    <row r="7" spans="1:5" ht="39" thickBot="1" x14ac:dyDescent="0.3">
      <c r="A7" s="15">
        <v>6</v>
      </c>
      <c r="B7" s="29">
        <v>140931006</v>
      </c>
      <c r="C7" s="30" t="s">
        <v>74</v>
      </c>
      <c r="D7" s="31" t="s">
        <v>75</v>
      </c>
      <c r="E7" s="30" t="s">
        <v>76</v>
      </c>
    </row>
    <row r="8" spans="1:5" ht="39" thickBot="1" x14ac:dyDescent="0.3">
      <c r="A8" s="15">
        <v>7</v>
      </c>
      <c r="B8" s="29">
        <v>140931007</v>
      </c>
      <c r="C8" s="30" t="s">
        <v>77</v>
      </c>
      <c r="D8" s="31" t="s">
        <v>78</v>
      </c>
      <c r="E8" s="30" t="s">
        <v>79</v>
      </c>
    </row>
    <row r="9" spans="1:5" ht="39" thickBot="1" x14ac:dyDescent="0.3">
      <c r="A9" s="15">
        <v>8</v>
      </c>
      <c r="B9" s="29">
        <v>140931008</v>
      </c>
      <c r="C9" s="30" t="s">
        <v>80</v>
      </c>
      <c r="D9" s="31" t="s">
        <v>81</v>
      </c>
      <c r="E9" s="30" t="s">
        <v>82</v>
      </c>
    </row>
    <row r="10" spans="1:5" ht="39" thickBot="1" x14ac:dyDescent="0.3">
      <c r="A10" s="15">
        <v>9</v>
      </c>
      <c r="B10" s="29">
        <v>140931009</v>
      </c>
      <c r="C10" s="30" t="s">
        <v>83</v>
      </c>
      <c r="D10" s="31" t="s">
        <v>84</v>
      </c>
      <c r="E10" s="30" t="s">
        <v>85</v>
      </c>
    </row>
    <row r="11" spans="1:5" ht="39" thickBot="1" x14ac:dyDescent="0.3">
      <c r="A11" s="15">
        <v>10</v>
      </c>
      <c r="B11" s="29">
        <v>140931010</v>
      </c>
      <c r="C11" s="30" t="s">
        <v>86</v>
      </c>
      <c r="D11" s="31" t="s">
        <v>87</v>
      </c>
      <c r="E11" s="30" t="s">
        <v>88</v>
      </c>
    </row>
    <row r="12" spans="1:5" ht="39" thickBot="1" x14ac:dyDescent="0.3">
      <c r="A12" s="15">
        <v>11</v>
      </c>
      <c r="B12" s="29">
        <v>140931011</v>
      </c>
      <c r="C12" s="30" t="s">
        <v>89</v>
      </c>
      <c r="D12" s="31" t="s">
        <v>90</v>
      </c>
      <c r="E12" s="30" t="s">
        <v>91</v>
      </c>
    </row>
    <row r="13" spans="1:5" ht="39" thickBot="1" x14ac:dyDescent="0.3">
      <c r="A13" s="15">
        <v>12</v>
      </c>
      <c r="B13" s="29">
        <v>140931012</v>
      </c>
      <c r="C13" s="32" t="s">
        <v>92</v>
      </c>
      <c r="D13" s="31" t="s">
        <v>93</v>
      </c>
      <c r="E13" s="30" t="s">
        <v>94</v>
      </c>
    </row>
    <row r="14" spans="1:5" ht="64.5" thickBot="1" x14ac:dyDescent="0.3">
      <c r="A14" s="15">
        <v>13</v>
      </c>
      <c r="B14" s="29">
        <v>140931013</v>
      </c>
      <c r="C14" s="30" t="s">
        <v>95</v>
      </c>
      <c r="D14" s="31" t="s">
        <v>96</v>
      </c>
      <c r="E14" s="30" t="s">
        <v>97</v>
      </c>
    </row>
    <row r="15" spans="1:5" ht="39" thickBot="1" x14ac:dyDescent="0.3">
      <c r="A15" s="15">
        <v>14</v>
      </c>
      <c r="B15" s="29">
        <v>140931014</v>
      </c>
      <c r="C15" s="30" t="s">
        <v>98</v>
      </c>
      <c r="D15" s="31" t="s">
        <v>99</v>
      </c>
      <c r="E15" s="30" t="s">
        <v>100</v>
      </c>
    </row>
    <row r="16" spans="1:5" ht="39" thickBot="1" x14ac:dyDescent="0.3">
      <c r="A16" s="15">
        <v>15</v>
      </c>
      <c r="B16" s="29">
        <v>140931015</v>
      </c>
      <c r="C16" s="30" t="s">
        <v>101</v>
      </c>
      <c r="D16" s="31" t="s">
        <v>102</v>
      </c>
      <c r="E16" s="30" t="s">
        <v>103</v>
      </c>
    </row>
    <row r="17" spans="1:5" ht="39" thickBot="1" x14ac:dyDescent="0.3">
      <c r="A17" s="15">
        <v>16</v>
      </c>
      <c r="B17" s="29">
        <v>140931016</v>
      </c>
      <c r="C17" s="30" t="s">
        <v>104</v>
      </c>
      <c r="D17" s="31" t="s">
        <v>105</v>
      </c>
      <c r="E17" s="30" t="s">
        <v>106</v>
      </c>
    </row>
    <row r="18" spans="1:5" ht="39" thickBot="1" x14ac:dyDescent="0.3">
      <c r="A18" s="15">
        <v>17</v>
      </c>
      <c r="B18" s="29">
        <v>140931017</v>
      </c>
      <c r="C18" s="30" t="s">
        <v>107</v>
      </c>
      <c r="D18" s="31" t="s">
        <v>108</v>
      </c>
      <c r="E18" s="30" t="s">
        <v>109</v>
      </c>
    </row>
    <row r="19" spans="1:5" ht="39" thickBot="1" x14ac:dyDescent="0.3">
      <c r="A19" s="15">
        <v>18</v>
      </c>
      <c r="B19" s="29">
        <v>140931018</v>
      </c>
      <c r="C19" s="30" t="s">
        <v>110</v>
      </c>
      <c r="D19" s="31" t="s">
        <v>111</v>
      </c>
      <c r="E19" s="30" t="s">
        <v>112</v>
      </c>
    </row>
    <row r="20" spans="1:5" ht="51.75" thickBot="1" x14ac:dyDescent="0.3">
      <c r="A20" s="15">
        <v>19</v>
      </c>
      <c r="B20" s="29">
        <v>140931019</v>
      </c>
      <c r="C20" s="30" t="s">
        <v>113</v>
      </c>
      <c r="D20" s="31" t="s">
        <v>114</v>
      </c>
      <c r="E20" s="30" t="s">
        <v>115</v>
      </c>
    </row>
    <row r="21" spans="1:5" ht="39" thickBot="1" x14ac:dyDescent="0.3">
      <c r="A21" s="15">
        <v>20</v>
      </c>
      <c r="B21" s="29">
        <v>140931020</v>
      </c>
      <c r="C21" s="30" t="s">
        <v>116</v>
      </c>
      <c r="D21" s="31" t="s">
        <v>117</v>
      </c>
      <c r="E21" s="30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184E3-F7BA-44BF-B051-4952EE2A8709}">
  <dimension ref="A1:D15"/>
  <sheetViews>
    <sheetView workbookViewId="0">
      <selection activeCell="B13" sqref="B13"/>
    </sheetView>
  </sheetViews>
  <sheetFormatPr defaultRowHeight="15" x14ac:dyDescent="0.25"/>
  <cols>
    <col min="2" max="2" width="43.42578125" customWidth="1"/>
    <col min="3" max="3" width="10.7109375" customWidth="1"/>
    <col min="4" max="4" width="11.42578125" customWidth="1"/>
  </cols>
  <sheetData>
    <row r="1" spans="1:4" x14ac:dyDescent="0.25">
      <c r="A1" s="13" t="s">
        <v>0</v>
      </c>
      <c r="B1" s="14" t="s">
        <v>25</v>
      </c>
      <c r="C1" s="13" t="s">
        <v>26</v>
      </c>
      <c r="D1" s="13" t="s">
        <v>27</v>
      </c>
    </row>
    <row r="2" spans="1:4" x14ac:dyDescent="0.25">
      <c r="A2" s="15" t="s">
        <v>28</v>
      </c>
      <c r="B2" s="16" t="s">
        <v>29</v>
      </c>
      <c r="C2" s="15" t="s">
        <v>30</v>
      </c>
      <c r="D2" s="17">
        <v>3</v>
      </c>
    </row>
    <row r="3" spans="1:4" x14ac:dyDescent="0.25">
      <c r="A3" s="15" t="s">
        <v>31</v>
      </c>
      <c r="B3" s="16" t="s">
        <v>32</v>
      </c>
      <c r="C3" s="15" t="s">
        <v>30</v>
      </c>
      <c r="D3" s="17">
        <v>4</v>
      </c>
    </row>
    <row r="4" spans="1:4" x14ac:dyDescent="0.25">
      <c r="A4" s="15" t="s">
        <v>33</v>
      </c>
      <c r="B4" s="16" t="s">
        <v>34</v>
      </c>
      <c r="C4" s="15" t="s">
        <v>30</v>
      </c>
      <c r="D4" s="17">
        <v>3</v>
      </c>
    </row>
    <row r="5" spans="1:4" x14ac:dyDescent="0.25">
      <c r="A5" s="15" t="s">
        <v>35</v>
      </c>
      <c r="B5" s="16" t="s">
        <v>36</v>
      </c>
      <c r="C5" s="15" t="s">
        <v>30</v>
      </c>
      <c r="D5" s="17">
        <v>2</v>
      </c>
    </row>
    <row r="6" spans="1:4" x14ac:dyDescent="0.25">
      <c r="A6" s="15" t="s">
        <v>37</v>
      </c>
      <c r="B6" s="16" t="s">
        <v>38</v>
      </c>
      <c r="C6" s="15" t="s">
        <v>39</v>
      </c>
      <c r="D6" s="17">
        <v>4</v>
      </c>
    </row>
    <row r="7" spans="1:4" x14ac:dyDescent="0.25">
      <c r="A7" s="15" t="s">
        <v>40</v>
      </c>
      <c r="B7" s="16" t="s">
        <v>41</v>
      </c>
      <c r="C7" s="15" t="s">
        <v>30</v>
      </c>
      <c r="D7" s="17">
        <v>3</v>
      </c>
    </row>
    <row r="8" spans="1:4" x14ac:dyDescent="0.25">
      <c r="A8" s="15" t="s">
        <v>42</v>
      </c>
      <c r="B8" s="16" t="s">
        <v>43</v>
      </c>
      <c r="C8" s="15" t="s">
        <v>30</v>
      </c>
      <c r="D8" s="17">
        <v>4</v>
      </c>
    </row>
    <row r="9" spans="1:4" x14ac:dyDescent="0.25">
      <c r="A9" s="15" t="s">
        <v>44</v>
      </c>
      <c r="B9" s="16" t="s">
        <v>45</v>
      </c>
      <c r="C9" s="15" t="s">
        <v>30</v>
      </c>
      <c r="D9" s="17">
        <v>2</v>
      </c>
    </row>
    <row r="10" spans="1:4" x14ac:dyDescent="0.25">
      <c r="A10" s="15" t="s">
        <v>46</v>
      </c>
      <c r="B10" s="16" t="s">
        <v>47</v>
      </c>
      <c r="C10" s="15" t="s">
        <v>30</v>
      </c>
      <c r="D10" s="17">
        <v>3</v>
      </c>
    </row>
    <row r="11" spans="1:4" x14ac:dyDescent="0.25">
      <c r="A11" s="15" t="s">
        <v>48</v>
      </c>
      <c r="B11" s="16" t="s">
        <v>49</v>
      </c>
      <c r="C11" s="15" t="s">
        <v>30</v>
      </c>
      <c r="D11" s="17">
        <v>2</v>
      </c>
    </row>
    <row r="12" spans="1:4" x14ac:dyDescent="0.25">
      <c r="A12" s="15" t="s">
        <v>50</v>
      </c>
      <c r="B12" s="16" t="s">
        <v>51</v>
      </c>
      <c r="C12" s="15" t="s">
        <v>39</v>
      </c>
      <c r="D12" s="17">
        <v>2</v>
      </c>
    </row>
    <row r="13" spans="1:4" x14ac:dyDescent="0.25">
      <c r="A13" s="18" t="s">
        <v>52</v>
      </c>
      <c r="B13" s="16" t="s">
        <v>53</v>
      </c>
      <c r="C13" s="18" t="s">
        <v>30</v>
      </c>
      <c r="D13" s="19">
        <v>4</v>
      </c>
    </row>
    <row r="14" spans="1:4" x14ac:dyDescent="0.25">
      <c r="A14" s="20"/>
      <c r="C14" s="20"/>
      <c r="D14" s="21"/>
    </row>
    <row r="15" spans="1:4" x14ac:dyDescent="0.25">
      <c r="B15" s="22" t="s">
        <v>54</v>
      </c>
      <c r="D15" s="23">
        <f>SUM(D2:D14)</f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79ACA-3E98-4BC9-98F6-9CAA7136AA58}">
  <dimension ref="A1:G13"/>
  <sheetViews>
    <sheetView workbookViewId="0">
      <selection activeCell="I7" sqref="I7"/>
    </sheetView>
  </sheetViews>
  <sheetFormatPr defaultRowHeight="15" x14ac:dyDescent="0.25"/>
  <cols>
    <col min="3" max="3" width="24.140625" customWidth="1"/>
    <col min="5" max="5" width="27.140625" customWidth="1"/>
  </cols>
  <sheetData>
    <row r="1" spans="1:7" x14ac:dyDescent="0.25">
      <c r="A1" s="3" t="s">
        <v>4</v>
      </c>
      <c r="B1" s="4" t="s">
        <v>0</v>
      </c>
      <c r="C1" s="5" t="s">
        <v>5</v>
      </c>
      <c r="D1" s="4" t="s">
        <v>6</v>
      </c>
      <c r="E1" s="10" t="s">
        <v>7</v>
      </c>
      <c r="F1" s="8"/>
      <c r="G1" s="8"/>
    </row>
    <row r="2" spans="1:7" x14ac:dyDescent="0.25">
      <c r="A2" s="46">
        <v>1</v>
      </c>
      <c r="B2" s="6" t="s">
        <v>28</v>
      </c>
      <c r="C2" s="7" t="s">
        <v>8</v>
      </c>
      <c r="D2" s="6" t="s">
        <v>9</v>
      </c>
      <c r="E2" s="11" t="s">
        <v>10</v>
      </c>
    </row>
    <row r="3" spans="1:7" x14ac:dyDescent="0.25">
      <c r="A3" s="47"/>
      <c r="B3" s="6" t="s">
        <v>31</v>
      </c>
      <c r="C3" s="7" t="s">
        <v>11</v>
      </c>
      <c r="D3" s="6" t="s">
        <v>12</v>
      </c>
      <c r="E3" s="7" t="s">
        <v>13</v>
      </c>
      <c r="F3" s="9"/>
    </row>
    <row r="4" spans="1:7" x14ac:dyDescent="0.25">
      <c r="A4" s="47"/>
      <c r="B4" s="6" t="s">
        <v>33</v>
      </c>
      <c r="C4" s="7" t="s">
        <v>14</v>
      </c>
      <c r="D4" s="6" t="s">
        <v>15</v>
      </c>
      <c r="E4" s="12" t="s">
        <v>10</v>
      </c>
    </row>
    <row r="5" spans="1:7" x14ac:dyDescent="0.25">
      <c r="A5" s="48"/>
      <c r="B5" s="6" t="s">
        <v>35</v>
      </c>
      <c r="C5" s="7" t="s">
        <v>16</v>
      </c>
      <c r="D5" s="6" t="s">
        <v>17</v>
      </c>
      <c r="E5" s="12" t="s">
        <v>13</v>
      </c>
    </row>
    <row r="6" spans="1:7" x14ac:dyDescent="0.25">
      <c r="A6" s="46">
        <v>2</v>
      </c>
      <c r="B6" s="6" t="s">
        <v>37</v>
      </c>
      <c r="C6" s="7" t="s">
        <v>18</v>
      </c>
      <c r="D6" s="6" t="s">
        <v>19</v>
      </c>
      <c r="E6" s="12" t="s">
        <v>10</v>
      </c>
    </row>
    <row r="7" spans="1:7" x14ac:dyDescent="0.25">
      <c r="A7" s="47"/>
      <c r="B7" s="6" t="s">
        <v>40</v>
      </c>
      <c r="C7" s="7" t="s">
        <v>11</v>
      </c>
      <c r="D7" s="6" t="s">
        <v>12</v>
      </c>
      <c r="E7" s="12" t="s">
        <v>20</v>
      </c>
    </row>
    <row r="8" spans="1:7" x14ac:dyDescent="0.25">
      <c r="A8" s="47"/>
      <c r="B8" s="6" t="s">
        <v>42</v>
      </c>
      <c r="C8" s="7" t="s">
        <v>21</v>
      </c>
      <c r="D8" s="6" t="s">
        <v>22</v>
      </c>
      <c r="E8" s="12" t="s">
        <v>23</v>
      </c>
    </row>
    <row r="9" spans="1:7" x14ac:dyDescent="0.25">
      <c r="A9" s="48"/>
      <c r="B9" s="6" t="s">
        <v>44</v>
      </c>
      <c r="C9" s="7" t="s">
        <v>16</v>
      </c>
      <c r="D9" s="6" t="s">
        <v>17</v>
      </c>
      <c r="E9" s="7" t="s">
        <v>20</v>
      </c>
    </row>
    <row r="10" spans="1:7" x14ac:dyDescent="0.25">
      <c r="A10" s="46">
        <v>3</v>
      </c>
      <c r="B10" s="6" t="s">
        <v>46</v>
      </c>
      <c r="C10" s="7" t="s">
        <v>11</v>
      </c>
      <c r="D10" s="6" t="s">
        <v>12</v>
      </c>
      <c r="E10" s="7" t="s">
        <v>24</v>
      </c>
    </row>
    <row r="11" spans="1:7" x14ac:dyDescent="0.25">
      <c r="A11" s="47"/>
      <c r="B11" s="6" t="s">
        <v>48</v>
      </c>
      <c r="C11" s="7" t="s">
        <v>21</v>
      </c>
      <c r="D11" s="6" t="s">
        <v>22</v>
      </c>
      <c r="E11" s="7" t="s">
        <v>10</v>
      </c>
    </row>
    <row r="12" spans="1:7" x14ac:dyDescent="0.25">
      <c r="A12" s="47"/>
      <c r="B12" s="6" t="s">
        <v>50</v>
      </c>
      <c r="C12" s="7" t="s">
        <v>16</v>
      </c>
      <c r="D12" s="6" t="s">
        <v>17</v>
      </c>
      <c r="E12" s="7" t="s">
        <v>20</v>
      </c>
    </row>
    <row r="13" spans="1:7" x14ac:dyDescent="0.25">
      <c r="A13" s="48"/>
      <c r="B13" s="6" t="s">
        <v>52</v>
      </c>
      <c r="C13" s="7" t="s">
        <v>16</v>
      </c>
      <c r="D13" s="6" t="s">
        <v>17</v>
      </c>
      <c r="E13" s="7" t="s">
        <v>20</v>
      </c>
    </row>
  </sheetData>
  <mergeCells count="3">
    <mergeCell ref="A2:A5"/>
    <mergeCell ref="A6:A9"/>
    <mergeCell ref="A10:A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D02D0-844F-437E-90EA-1BAAC313E205}">
  <dimension ref="A1:AO23"/>
  <sheetViews>
    <sheetView topLeftCell="O7" workbookViewId="0">
      <selection activeCell="AN4" sqref="AN4"/>
    </sheetView>
  </sheetViews>
  <sheetFormatPr defaultRowHeight="15" x14ac:dyDescent="0.25"/>
  <cols>
    <col min="1" max="1" width="9.140625" style="2"/>
    <col min="2" max="2" width="11.140625" customWidth="1"/>
    <col min="3" max="3" width="13" hidden="1" customWidth="1"/>
    <col min="4" max="4" width="13" customWidth="1"/>
    <col min="5" max="5" width="9.85546875" style="2" customWidth="1"/>
    <col min="6" max="7" width="9.140625" style="2"/>
    <col min="8" max="8" width="9" style="2" customWidth="1"/>
    <col min="9" max="9" width="9.140625" style="40" hidden="1" customWidth="1"/>
    <col min="10" max="10" width="13.5703125" style="2" customWidth="1"/>
    <col min="11" max="11" width="0.7109375" style="34" customWidth="1"/>
    <col min="12" max="12" width="11.28515625" customWidth="1"/>
    <col min="13" max="13" width="9.140625" style="2" hidden="1" customWidth="1"/>
    <col min="14" max="14" width="11.85546875" customWidth="1"/>
    <col min="17" max="18" width="9.140625" style="2"/>
    <col min="19" max="19" width="0" hidden="1" customWidth="1"/>
    <col min="21" max="21" width="0.7109375" style="35" customWidth="1"/>
    <col min="22" max="22" width="11.5703125" customWidth="1"/>
    <col min="23" max="23" width="0" hidden="1" customWidth="1"/>
    <col min="24" max="24" width="10.28515625" customWidth="1"/>
    <col min="27" max="28" width="9.140625" style="2"/>
    <col min="29" max="29" width="0" style="2" hidden="1" customWidth="1"/>
    <col min="30" max="30" width="9.140625" style="2"/>
    <col min="31" max="31" width="0.5703125" style="35" customWidth="1"/>
    <col min="32" max="32" width="10.7109375" customWidth="1"/>
    <col min="33" max="33" width="0" hidden="1" customWidth="1"/>
    <col min="34" max="34" width="11.42578125" style="2" customWidth="1"/>
    <col min="35" max="35" width="9.140625" style="2"/>
    <col min="37" max="38" width="9.140625" style="2"/>
    <col min="39" max="39" width="0" style="2" hidden="1" customWidth="1"/>
    <col min="40" max="40" width="9.140625" style="2"/>
    <col min="41" max="41" width="0.85546875" style="35" customWidth="1"/>
  </cols>
  <sheetData>
    <row r="1" spans="1:40" x14ac:dyDescent="0.25">
      <c r="C1" s="33"/>
      <c r="D1" s="49" t="s">
        <v>119</v>
      </c>
      <c r="E1" s="50"/>
      <c r="F1" s="50"/>
      <c r="G1" s="50"/>
      <c r="H1" s="50"/>
      <c r="I1" s="50"/>
      <c r="J1" s="50"/>
      <c r="L1" s="49" t="s">
        <v>120</v>
      </c>
      <c r="M1" s="50"/>
      <c r="N1" s="50"/>
      <c r="O1" s="50"/>
      <c r="P1" s="50"/>
      <c r="Q1" s="50"/>
      <c r="R1" s="50"/>
      <c r="S1" s="50"/>
      <c r="T1" s="50"/>
      <c r="V1" s="51" t="s">
        <v>132</v>
      </c>
      <c r="W1" s="51"/>
      <c r="X1" s="51"/>
      <c r="Y1" s="51"/>
      <c r="Z1" s="51"/>
      <c r="AA1" s="51"/>
      <c r="AB1" s="51"/>
      <c r="AC1" s="51"/>
      <c r="AD1" s="51"/>
      <c r="AF1" s="51" t="s">
        <v>131</v>
      </c>
      <c r="AG1" s="51"/>
      <c r="AH1" s="51"/>
      <c r="AI1" s="51"/>
      <c r="AJ1" s="51"/>
      <c r="AK1" s="51"/>
      <c r="AL1" s="51"/>
      <c r="AM1" s="51"/>
      <c r="AN1" s="51"/>
    </row>
    <row r="2" spans="1:40" x14ac:dyDescent="0.25">
      <c r="A2" s="1" t="s">
        <v>1</v>
      </c>
      <c r="B2" s="1" t="s">
        <v>2</v>
      </c>
      <c r="C2" s="2" t="s">
        <v>121</v>
      </c>
      <c r="D2" s="1" t="s">
        <v>121</v>
      </c>
      <c r="E2" s="1" t="s">
        <v>122</v>
      </c>
      <c r="F2" s="2" t="s">
        <v>123</v>
      </c>
      <c r="G2" s="1" t="s">
        <v>124</v>
      </c>
      <c r="H2" s="1" t="s">
        <v>125</v>
      </c>
      <c r="I2" s="36" t="s">
        <v>126</v>
      </c>
      <c r="J2" s="1" t="s">
        <v>126</v>
      </c>
      <c r="K2" s="37"/>
      <c r="L2" s="1" t="s">
        <v>2</v>
      </c>
      <c r="M2" s="2" t="s">
        <v>127</v>
      </c>
      <c r="N2" s="1" t="s">
        <v>128</v>
      </c>
      <c r="O2" s="1" t="s">
        <v>122</v>
      </c>
      <c r="P2" s="2" t="s">
        <v>123</v>
      </c>
      <c r="Q2" s="1" t="s">
        <v>124</v>
      </c>
      <c r="R2" s="1" t="s">
        <v>125</v>
      </c>
      <c r="S2" s="38" t="s">
        <v>129</v>
      </c>
      <c r="T2" s="38" t="s">
        <v>126</v>
      </c>
      <c r="U2" s="39"/>
      <c r="V2" s="1" t="s">
        <v>2</v>
      </c>
      <c r="W2" s="2" t="s">
        <v>127</v>
      </c>
      <c r="X2" s="38" t="s">
        <v>128</v>
      </c>
      <c r="Y2" s="1" t="s">
        <v>122</v>
      </c>
      <c r="Z2" s="2" t="s">
        <v>123</v>
      </c>
      <c r="AA2" s="1" t="s">
        <v>124</v>
      </c>
      <c r="AB2" s="1" t="s">
        <v>125</v>
      </c>
      <c r="AC2" s="1" t="s">
        <v>129</v>
      </c>
      <c r="AD2" s="1" t="s">
        <v>126</v>
      </c>
      <c r="AF2" s="1" t="s">
        <v>2</v>
      </c>
      <c r="AG2" s="2" t="s">
        <v>127</v>
      </c>
      <c r="AH2" s="1" t="s">
        <v>121</v>
      </c>
      <c r="AI2" s="1" t="s">
        <v>122</v>
      </c>
      <c r="AJ2" s="2" t="s">
        <v>123</v>
      </c>
      <c r="AK2" s="1" t="s">
        <v>124</v>
      </c>
      <c r="AL2" s="1" t="s">
        <v>125</v>
      </c>
      <c r="AM2" s="1" t="s">
        <v>129</v>
      </c>
      <c r="AN2" s="1" t="s">
        <v>126</v>
      </c>
    </row>
    <row r="3" spans="1:40" x14ac:dyDescent="0.25">
      <c r="B3" s="2"/>
      <c r="C3" s="2"/>
      <c r="D3" s="1">
        <v>10</v>
      </c>
      <c r="E3" s="1">
        <v>20</v>
      </c>
      <c r="F3" s="1">
        <v>70</v>
      </c>
      <c r="G3" s="1">
        <v>100</v>
      </c>
      <c r="I3" s="36"/>
      <c r="J3" s="1" t="s">
        <v>130</v>
      </c>
      <c r="K3" s="37"/>
      <c r="L3" s="2"/>
      <c r="N3" s="1">
        <v>10</v>
      </c>
      <c r="O3" s="1">
        <v>20</v>
      </c>
      <c r="P3" s="1">
        <v>70</v>
      </c>
      <c r="Q3" s="1">
        <v>100</v>
      </c>
      <c r="T3" s="38" t="s">
        <v>130</v>
      </c>
      <c r="U3" s="39"/>
      <c r="V3" s="2"/>
      <c r="W3" s="2"/>
      <c r="Y3" s="1">
        <v>20</v>
      </c>
      <c r="Z3" s="1">
        <v>70</v>
      </c>
      <c r="AA3" s="1">
        <v>100</v>
      </c>
      <c r="AD3" s="1" t="s">
        <v>130</v>
      </c>
      <c r="AF3" s="2"/>
      <c r="AG3" s="2"/>
      <c r="AI3" s="1">
        <v>20</v>
      </c>
      <c r="AJ3" s="1">
        <v>70</v>
      </c>
      <c r="AK3" s="1">
        <v>100</v>
      </c>
      <c r="AN3" s="1" t="s">
        <v>130</v>
      </c>
    </row>
    <row r="4" spans="1:40" x14ac:dyDescent="0.25">
      <c r="A4" s="2">
        <v>1</v>
      </c>
      <c r="B4" s="2">
        <v>140931001</v>
      </c>
      <c r="C4">
        <v>33</v>
      </c>
      <c r="D4" s="2">
        <f>C4/33*10</f>
        <v>10</v>
      </c>
      <c r="E4" s="2">
        <v>17</v>
      </c>
      <c r="F4" s="2">
        <v>65</v>
      </c>
      <c r="G4" s="2">
        <f t="shared" ref="G4:G13" si="0">SUM(IF(C4&gt;30, 10, IF(C4&gt;27, 9, IF(C4&gt;25, 8, IF(C4&gt;22, 7, IF(C4&gt;20, 6, 0))))),E4,F4)</f>
        <v>92</v>
      </c>
      <c r="H4" s="2">
        <f>LOOKUP(G4,{0,40,45,50,55,60,65,70,75,80,100},{0,2,2.25,2.5,2.75,3,3.25,3.5,3.75,4,"Invalid Entry"})</f>
        <v>4</v>
      </c>
      <c r="I4" s="36" t="str">
        <f>IF(G4&gt;89,"A+",IF(G4&gt;84,"A",IF(G4&gt;79,"A-", IF(G4&gt;74, "B",IF(G4&gt;69, "B-", IF(G4&gt;60,"C","F"))))))</f>
        <v>A+</v>
      </c>
      <c r="J4" s="2" t="str">
        <f>LOOKUP(G4,{0,40,45,50,55,60,65,70,75,80,100},{"F","C-","C","C+","B-","B","B+","A-","A","A+","Invalid Entry"})</f>
        <v>A+</v>
      </c>
      <c r="L4" s="2">
        <v>140931001</v>
      </c>
      <c r="M4" s="2">
        <v>33</v>
      </c>
      <c r="N4" s="2">
        <f>M4/33*10</f>
        <v>10</v>
      </c>
      <c r="O4" s="2">
        <v>20</v>
      </c>
      <c r="P4" s="2">
        <v>50</v>
      </c>
      <c r="Q4" s="2">
        <f>ROUND(SUM(N4:P4),0)</f>
        <v>80</v>
      </c>
      <c r="R4" s="2">
        <f>LOOKUP(Q4,{0,40,45,50,55,60,65,70,75,80,100},{0,2,2.25,2.5,2.75,3,3.25,3.5,3.75,4,"Invalid Entry"})</f>
        <v>4</v>
      </c>
      <c r="S4" s="2" t="str">
        <f>IF(Q4&gt;89,"A+",IF(Q4&gt;84,"A",IF(Q4&gt;79,"A-", IF(Q4&gt;74, "B",IF(Q4&gt;69, "B-", IF(Q4&gt;60,"C","F"))))))</f>
        <v>A-</v>
      </c>
      <c r="T4" s="2" t="str">
        <f>LOOKUP(Q4,{0,40,45,50,55,60,65,70,75,80,100},{"F","C-","C","C+","B-","B","B+","A-","A","A+","Invalid Entry"})</f>
        <v>A+</v>
      </c>
      <c r="U4" s="39"/>
      <c r="V4" s="2">
        <v>140931001</v>
      </c>
      <c r="W4" s="2">
        <v>32</v>
      </c>
      <c r="X4" s="2">
        <f>W4/33*10</f>
        <v>9.6969696969696972</v>
      </c>
      <c r="Y4" s="2">
        <v>15</v>
      </c>
      <c r="Z4" s="2">
        <v>40</v>
      </c>
      <c r="AA4" s="2">
        <f>ROUND(SUM(X4:Z4),0)</f>
        <v>65</v>
      </c>
      <c r="AB4" s="2">
        <f>LOOKUP(AA4,{0,40,45,50,55,60,65,70,75,80,100},{0,2,2.25,2.5,2.75,3,3.25,3.5,3.75,4,"Invalid Entry"})</f>
        <v>3.25</v>
      </c>
      <c r="AC4" s="2" t="str">
        <f>IF(AA4&gt;89,"A+",IF(AA4&gt;84,"A",IF(AA4&gt;79,"A-", IF(AA4&gt;74, "B",IF(AA4&gt;69, "B-", IF(AA4&gt;60,"C","F"))))))</f>
        <v>C</v>
      </c>
      <c r="AD4" s="2" t="str">
        <f>LOOKUP(AA4,{0,40,45,50,55,60,65,70,75,80,100},{"F","C-","C","C+","B-","B","B+","A-","A","A+","Invalid Entry"})</f>
        <v>B+</v>
      </c>
      <c r="AF4" s="2">
        <v>140931001</v>
      </c>
      <c r="AG4" s="2">
        <v>31</v>
      </c>
      <c r="AH4" s="2">
        <f>AG4/33*10</f>
        <v>9.3939393939393945</v>
      </c>
      <c r="AI4" s="2">
        <v>13</v>
      </c>
      <c r="AJ4" s="2">
        <v>37</v>
      </c>
      <c r="AK4" s="2">
        <f>ROUND(SUM(AH4:AJ4),0)</f>
        <v>59</v>
      </c>
      <c r="AL4" s="2">
        <f>LOOKUP(AK4,{0,40,45,50,55,60,65,70,75,80,100},{0,2,2.25,2.5,2.75,3,3.25,3.5,3.75,4,"Invalid Entry"})</f>
        <v>2.75</v>
      </c>
      <c r="AM4" s="2" t="str">
        <f>IF(AK4&gt;89,"A+",IF(AK4&gt;84,"A",IF(AK4&gt;79,"A-", IF(AK4&gt;74, "B",IF(AK4&gt;69, "B-", IF(AK4&gt;60,"C","F"))))))</f>
        <v>F</v>
      </c>
      <c r="AN4" s="2" t="str">
        <f>LOOKUP(AK4,{0,40,45,50,55,60,65,70,75,80,100},{"F","C-","C","C+","B-","B","B+","A-","A","A+","Invalid Entry"})</f>
        <v>B-</v>
      </c>
    </row>
    <row r="5" spans="1:40" x14ac:dyDescent="0.25">
      <c r="A5" s="2">
        <v>2</v>
      </c>
      <c r="B5" s="2">
        <v>140931002</v>
      </c>
      <c r="C5">
        <v>32</v>
      </c>
      <c r="D5" s="2">
        <f t="shared" ref="D5:D23" si="1">C5/33*10</f>
        <v>9.6969696969696972</v>
      </c>
      <c r="E5" s="2">
        <v>18</v>
      </c>
      <c r="F5" s="2">
        <v>70</v>
      </c>
      <c r="G5" s="2">
        <f t="shared" si="0"/>
        <v>98</v>
      </c>
      <c r="H5" s="2">
        <f>LOOKUP(G5,{0,40,45,50,55,60,65,70,75,80,100},{0,2,2.25,2.5,2.75,3,3.25,3.5,3.75,4,"Invalid Entry"})</f>
        <v>4</v>
      </c>
      <c r="I5" s="36" t="str">
        <f t="shared" ref="I5:I23" si="2">IF(G5&gt;89, "A+",IF(G5&gt;84, "A",IF(G5&gt;79,"A-", IF(G5&gt;74, "B",IF(G5&gt;69, "B-", IF(G5&gt;60, "C", "F"))))))</f>
        <v>A+</v>
      </c>
      <c r="J5" s="2" t="str">
        <f>LOOKUP(G5,{0,40,45,50,55,60,65,70,75,80,100},{"F","C-","C","C+","B-","B","B+","A-","A","A+","Invalid Entry"})</f>
        <v>A+</v>
      </c>
      <c r="L5" s="2">
        <v>140931002</v>
      </c>
      <c r="M5" s="2">
        <v>27</v>
      </c>
      <c r="N5" s="2">
        <f t="shared" ref="N5:N23" si="3">M5/33*10</f>
        <v>8.1818181818181817</v>
      </c>
      <c r="O5" s="2">
        <v>18</v>
      </c>
      <c r="P5" s="2">
        <v>56</v>
      </c>
      <c r="Q5" s="2">
        <f t="shared" ref="Q5:Q23" si="4">ROUND(SUM(N5:P5),0)</f>
        <v>82</v>
      </c>
      <c r="R5" s="2">
        <f>LOOKUP(Q5,{0,40,45,50,55,60,65,70,75,80,100},{0,2,2.25,2.5,2.75,3,3.25,3.5,3.75,4,"Invalid Entry"})</f>
        <v>4</v>
      </c>
      <c r="S5" s="2" t="str">
        <f>IF(Q5&gt;89,"A+",IF(Q5&gt;84,"A",IF(Q5&gt;79,"A-", IF(Q5&gt;74, "B",IF(Q5&gt;69, "B-", IF(Q5&gt;60,"C","F"))))))</f>
        <v>A-</v>
      </c>
      <c r="T5" s="2" t="str">
        <f>LOOKUP(Q5,{0,40,45,50,55,60,65,70,75,80,100},{"F","C-","C","C+","B-","B","B+","A-","A","A+","Invalid Entry"})</f>
        <v>A+</v>
      </c>
      <c r="U5" s="39"/>
      <c r="V5" s="2">
        <v>140931002</v>
      </c>
      <c r="W5" s="2">
        <v>30</v>
      </c>
      <c r="X5" s="2">
        <f t="shared" ref="X5:X23" si="5">W5/33*10</f>
        <v>9.0909090909090899</v>
      </c>
      <c r="Y5" s="2">
        <v>16</v>
      </c>
      <c r="Z5" s="2">
        <v>47</v>
      </c>
      <c r="AA5" s="2">
        <f t="shared" ref="AA5:AA23" si="6">ROUND(SUM(X5:Z5),0)</f>
        <v>72</v>
      </c>
      <c r="AB5" s="2">
        <f>LOOKUP(AA5,{0,40,45,50,55,60,65,70,75,80,100},{0,2,2.25,2.5,2.75,3,3.25,3.5,3.75,4,"Invalid Entry"})</f>
        <v>3.5</v>
      </c>
      <c r="AC5" s="2" t="str">
        <f t="shared" ref="AC5:AC23" si="7">IF(AA5&gt;89,"A+",IF(AA5&gt;84,"A",IF(AA5&gt;79,"A-", IF(AA5&gt;74, "B",IF(AA5&gt;69, "B-", IF(AA5&gt;60,"C","F"))))))</f>
        <v>B-</v>
      </c>
      <c r="AD5" s="2" t="str">
        <f>LOOKUP(AA5,{0,40,45,50,55,60,65,70,75,80,100},{"F","C-","C","C+","B-","B","B+","A-","A","A+","Invalid Entry"})</f>
        <v>A-</v>
      </c>
      <c r="AF5" s="2">
        <v>140931002</v>
      </c>
      <c r="AG5" s="2">
        <v>26</v>
      </c>
      <c r="AH5" s="2">
        <f t="shared" ref="AH5:AH23" si="8">AG5/33*10</f>
        <v>7.8787878787878789</v>
      </c>
      <c r="AI5" s="2">
        <v>16</v>
      </c>
      <c r="AJ5" s="2">
        <v>46</v>
      </c>
      <c r="AK5" s="2">
        <f t="shared" ref="AK5:AK23" si="9">ROUND(SUM(AH5:AJ5),0)</f>
        <v>70</v>
      </c>
      <c r="AL5" s="2">
        <f>LOOKUP(AK5,{0,40,45,50,55,60,65,70,75,80,100},{0,2,2.25,2.5,2.75,3,3.25,3.5,3.75,4,"Invalid Entry"})</f>
        <v>3.5</v>
      </c>
      <c r="AM5" s="2" t="str">
        <f t="shared" ref="AM5:AM23" si="10">IF(AK5&gt;89,"A+",IF(AK5&gt;84,"A",IF(AK5&gt;79,"A-", IF(AK5&gt;74, "B",IF(AK5&gt;69, "B-", IF(AK5&gt;60,"C","F"))))))</f>
        <v>B-</v>
      </c>
      <c r="AN5" s="2" t="str">
        <f>LOOKUP(AK5,{0,40,45,50,55,60,65,70,75,80,100},{"F","C-","C","C+","B-","B","B+","A-","A","A+","Invalid Entry"})</f>
        <v>A-</v>
      </c>
    </row>
    <row r="6" spans="1:40" x14ac:dyDescent="0.25">
      <c r="A6" s="2">
        <v>3</v>
      </c>
      <c r="B6" s="2">
        <v>140931003</v>
      </c>
      <c r="C6">
        <v>33</v>
      </c>
      <c r="D6" s="2">
        <f t="shared" si="1"/>
        <v>10</v>
      </c>
      <c r="E6" s="2">
        <v>15</v>
      </c>
      <c r="F6" s="2">
        <v>65</v>
      </c>
      <c r="G6" s="2">
        <f t="shared" si="0"/>
        <v>90</v>
      </c>
      <c r="H6" s="2">
        <f>LOOKUP(G6,{0,40,45,50,55,60,65,70,75,80,100},{0,2,2.25,2.5,2.75,3,3.25,3.5,3.75,4,"Invalid Entry"})</f>
        <v>4</v>
      </c>
      <c r="I6" s="36" t="str">
        <f t="shared" si="2"/>
        <v>A+</v>
      </c>
      <c r="J6" s="2" t="str">
        <f>LOOKUP(G6,{0,40,45,50,55,60,65,70,75,80,100},{"F","C-","C","C+","B-","B","B+","A-","A","A+","Invalid Entry"})</f>
        <v>A+</v>
      </c>
      <c r="L6" s="2">
        <v>140931003</v>
      </c>
      <c r="M6" s="2">
        <v>24</v>
      </c>
      <c r="N6" s="2">
        <f t="shared" si="3"/>
        <v>7.2727272727272734</v>
      </c>
      <c r="O6" s="2">
        <v>17</v>
      </c>
      <c r="P6" s="2">
        <v>54</v>
      </c>
      <c r="Q6" s="2">
        <f t="shared" si="4"/>
        <v>78</v>
      </c>
      <c r="R6" s="2">
        <f>LOOKUP(Q6,{0,40,45,50,55,60,65,70,75,80,100},{0,2,2.25,2.5,2.75,3,3.25,3.5,3.75,4,"Invalid Entry"})</f>
        <v>3.75</v>
      </c>
      <c r="S6" s="2" t="str">
        <f>IF(Q6&gt;89,"A+",IF(Q6&gt;84,"A",IF(Q6&gt;79,"A-", IF(Q6&gt;74, "B",IF(Q6&gt;69, "B-", IF(Q6&gt;60,"C","F"))))))</f>
        <v>B</v>
      </c>
      <c r="T6" s="2" t="str">
        <f>LOOKUP(Q6,{0,40,45,50,55,60,65,70,75,80,100},{"F","C-","C","C+","B-","B","B+","A-","A","A+","Invalid Entry"})</f>
        <v>A</v>
      </c>
      <c r="U6" s="39"/>
      <c r="V6" s="2">
        <v>140931003</v>
      </c>
      <c r="W6" s="2">
        <v>29</v>
      </c>
      <c r="X6" s="2">
        <f t="shared" si="5"/>
        <v>8.7878787878787872</v>
      </c>
      <c r="Y6" s="2">
        <v>17</v>
      </c>
      <c r="Z6" s="2">
        <v>54</v>
      </c>
      <c r="AA6" s="2">
        <f t="shared" si="6"/>
        <v>80</v>
      </c>
      <c r="AB6" s="2">
        <f>LOOKUP(AA6,{0,40,45,50,55,60,65,70,75,80,100},{0,2,2.25,2.5,2.75,3,3.25,3.5,3.75,4,"Invalid Entry"})</f>
        <v>4</v>
      </c>
      <c r="AC6" s="2" t="str">
        <f t="shared" si="7"/>
        <v>A-</v>
      </c>
      <c r="AD6" s="2" t="str">
        <f>LOOKUP(AA6,{0,40,45,50,55,60,65,70,75,80,100},{"F","C-","C","C+","B-","B","B+","A-","A","A+","Invalid Entry"})</f>
        <v>A+</v>
      </c>
      <c r="AF6" s="2">
        <v>140931003</v>
      </c>
      <c r="AG6" s="2">
        <v>27</v>
      </c>
      <c r="AH6" s="2">
        <f t="shared" si="8"/>
        <v>8.1818181818181817</v>
      </c>
      <c r="AI6" s="2">
        <v>18</v>
      </c>
      <c r="AJ6" s="2">
        <v>50</v>
      </c>
      <c r="AK6" s="2">
        <f t="shared" si="9"/>
        <v>76</v>
      </c>
      <c r="AL6" s="2">
        <f>LOOKUP(AK6,{0,40,45,50,55,60,65,70,75,80,100},{0,2,2.25,2.5,2.75,3,3.25,3.5,3.75,4,"Invalid Entry"})</f>
        <v>3.75</v>
      </c>
      <c r="AM6" s="2" t="str">
        <f t="shared" si="10"/>
        <v>B</v>
      </c>
      <c r="AN6" s="2" t="str">
        <f>LOOKUP(AK6,{0,40,45,50,55,60,65,70,75,80,100},{"F","C-","C","C+","B-","B","B+","A-","A","A+","Invalid Entry"})</f>
        <v>A</v>
      </c>
    </row>
    <row r="7" spans="1:40" x14ac:dyDescent="0.25">
      <c r="A7" s="2">
        <v>4</v>
      </c>
      <c r="B7" s="2">
        <v>140931004</v>
      </c>
      <c r="C7">
        <v>25</v>
      </c>
      <c r="D7" s="2">
        <f t="shared" si="1"/>
        <v>7.5757575757575761</v>
      </c>
      <c r="E7" s="2">
        <v>19</v>
      </c>
      <c r="F7" s="2">
        <v>68</v>
      </c>
      <c r="G7" s="2">
        <f t="shared" si="0"/>
        <v>94</v>
      </c>
      <c r="H7" s="2">
        <f>LOOKUP(G7,{0,40,45,50,55,60,65,70,75,80,100},{0,2,2.25,2.5,2.75,3,3.25,3.5,3.75,4,"Invalid Entry"})</f>
        <v>4</v>
      </c>
      <c r="I7" s="36" t="str">
        <f t="shared" si="2"/>
        <v>A+</v>
      </c>
      <c r="J7" s="2" t="str">
        <f>LOOKUP(G7,{0,40,45,50,55,60,65,70,75,80,100},{"F","C-","C","C+","B-","B","B+","A-","A","A+","Invalid Entry"})</f>
        <v>A+</v>
      </c>
      <c r="L7" s="2">
        <v>140931004</v>
      </c>
      <c r="M7" s="2">
        <v>30</v>
      </c>
      <c r="N7" s="2">
        <f t="shared" si="3"/>
        <v>9.0909090909090899</v>
      </c>
      <c r="O7" s="2">
        <v>19</v>
      </c>
      <c r="P7" s="2">
        <v>53</v>
      </c>
      <c r="Q7" s="2">
        <f t="shared" si="4"/>
        <v>81</v>
      </c>
      <c r="R7" s="2">
        <f>LOOKUP(Q7,{0,40,45,50,55,60,65,70,75,80,100},{0,2,2.25,2.5,2.75,3,3.25,3.5,3.75,4,"Invalid Entry"})</f>
        <v>4</v>
      </c>
      <c r="S7" s="2" t="str">
        <f t="shared" ref="S7:S23" si="11">IF(Q7&gt;89,"A+",IF(Q7&gt;84,"A",IF(Q7&gt;79,"A-", IF(Q7&gt;74, "B",IF(Q7&gt;69, "B-", IF(Q7&gt;60,"C","F"))))))</f>
        <v>A-</v>
      </c>
      <c r="T7" s="2" t="str">
        <f>LOOKUP(Q7,{0,40,45,50,55,60,65,70,75,80,100},{"F","C-","C","C+","B-","B","B+","A-","A","A+","Invalid Entry"})</f>
        <v>A+</v>
      </c>
      <c r="U7" s="39"/>
      <c r="V7" s="2">
        <v>140931004</v>
      </c>
      <c r="W7" s="2">
        <v>30</v>
      </c>
      <c r="X7" s="2">
        <f t="shared" si="5"/>
        <v>9.0909090909090899</v>
      </c>
      <c r="Y7" s="2">
        <v>20</v>
      </c>
      <c r="Z7" s="2">
        <v>50</v>
      </c>
      <c r="AA7" s="2">
        <f t="shared" si="6"/>
        <v>79</v>
      </c>
      <c r="AB7" s="2">
        <f>LOOKUP(AA7,{0,40,45,50,55,60,65,70,75,80,100},{0,2,2.25,2.5,2.75,3,3.25,3.5,3.75,4,"Invalid Entry"})</f>
        <v>3.75</v>
      </c>
      <c r="AC7" s="2" t="str">
        <f t="shared" si="7"/>
        <v>B</v>
      </c>
      <c r="AD7" s="2" t="str">
        <f>LOOKUP(AA7,{0,40,45,50,55,60,65,70,75,80,100},{"F","C-","C","C+","B-","B","B+","A-","A","A+","Invalid Entry"})</f>
        <v>A</v>
      </c>
      <c r="AF7" s="2">
        <v>140931004</v>
      </c>
      <c r="AG7" s="2">
        <v>28</v>
      </c>
      <c r="AH7" s="2">
        <f t="shared" si="8"/>
        <v>8.4848484848484844</v>
      </c>
      <c r="AI7" s="2">
        <v>20</v>
      </c>
      <c r="AJ7" s="2">
        <v>54</v>
      </c>
      <c r="AK7" s="2">
        <f t="shared" si="9"/>
        <v>82</v>
      </c>
      <c r="AL7" s="2">
        <f>LOOKUP(AK7,{0,40,45,50,55,60,65,70,75,80,100},{0,2,2.25,2.5,2.75,3,3.25,3.5,3.75,4,"Invalid Entry"})</f>
        <v>4</v>
      </c>
      <c r="AM7" s="2" t="str">
        <f t="shared" si="10"/>
        <v>A-</v>
      </c>
      <c r="AN7" s="2" t="str">
        <f>LOOKUP(AK7,{0,40,45,50,55,60,65,70,75,80,100},{"F","C-","C","C+","B-","B","B+","A-","A","A+","Invalid Entry"})</f>
        <v>A+</v>
      </c>
    </row>
    <row r="8" spans="1:40" x14ac:dyDescent="0.25">
      <c r="A8" s="2">
        <v>5</v>
      </c>
      <c r="B8" s="2">
        <v>140931005</v>
      </c>
      <c r="C8">
        <v>33</v>
      </c>
      <c r="D8" s="2">
        <f t="shared" si="1"/>
        <v>10</v>
      </c>
      <c r="E8" s="2">
        <v>20</v>
      </c>
      <c r="F8" s="2">
        <v>65</v>
      </c>
      <c r="G8" s="2">
        <f t="shared" si="0"/>
        <v>95</v>
      </c>
      <c r="H8" s="2">
        <f>LOOKUP(G8,{0,40,45,50,55,60,65,70,75,80,100},{0,2,2.25,2.5,2.75,3,3.25,3.5,3.75,4,"Invalid Entry"})</f>
        <v>4</v>
      </c>
      <c r="I8" s="36" t="str">
        <f t="shared" si="2"/>
        <v>A+</v>
      </c>
      <c r="J8" s="2" t="str">
        <f>LOOKUP(G8,{0,40,45,50,55,60,65,70,75,80,100},{"F","C-","C","C+","B-","B","B+","A-","A","A+","Invalid Entry"})</f>
        <v>A+</v>
      </c>
      <c r="L8" s="2">
        <v>140931005</v>
      </c>
      <c r="M8" s="2">
        <v>32</v>
      </c>
      <c r="N8" s="2">
        <f t="shared" si="3"/>
        <v>9.6969696969696972</v>
      </c>
      <c r="O8" s="2">
        <v>15</v>
      </c>
      <c r="P8" s="2">
        <v>44</v>
      </c>
      <c r="Q8" s="2">
        <f t="shared" si="4"/>
        <v>69</v>
      </c>
      <c r="R8" s="2">
        <f>LOOKUP(Q8,{0,40,45,50,55,60,65,70,75,80,100},{0,2,2.25,2.5,2.75,3,3.25,3.5,3.75,4,"Invalid Entry"})</f>
        <v>3.25</v>
      </c>
      <c r="S8" s="2" t="str">
        <f t="shared" si="11"/>
        <v>C</v>
      </c>
      <c r="T8" s="2" t="str">
        <f>LOOKUP(Q8,{0,40,45,50,55,60,65,70,75,80,100},{"F","C-","C","C+","B-","B","B+","A-","A","A+","Invalid Entry"})</f>
        <v>B+</v>
      </c>
      <c r="U8" s="39"/>
      <c r="V8" s="2">
        <v>140931005</v>
      </c>
      <c r="W8" s="2">
        <v>33</v>
      </c>
      <c r="X8" s="2">
        <f t="shared" si="5"/>
        <v>10</v>
      </c>
      <c r="Y8" s="2">
        <v>17</v>
      </c>
      <c r="Z8" s="2">
        <v>48</v>
      </c>
      <c r="AA8" s="2">
        <f t="shared" si="6"/>
        <v>75</v>
      </c>
      <c r="AB8" s="2">
        <f>LOOKUP(AA8,{0,40,45,50,55,60,65,70,75,80,100},{0,2,2.25,2.5,2.75,3,3.25,3.5,3.75,4,"Invalid Entry"})</f>
        <v>3.75</v>
      </c>
      <c r="AC8" s="2" t="str">
        <f t="shared" si="7"/>
        <v>B</v>
      </c>
      <c r="AD8" s="2" t="str">
        <f>LOOKUP(AA8,{0,40,45,50,55,60,65,70,75,80,100},{"F","C-","C","C+","B-","B","B+","A-","A","A+","Invalid Entry"})</f>
        <v>A</v>
      </c>
      <c r="AF8" s="2">
        <v>140931005</v>
      </c>
      <c r="AG8" s="2">
        <v>32</v>
      </c>
      <c r="AH8" s="2">
        <f t="shared" si="8"/>
        <v>9.6969696969696972</v>
      </c>
      <c r="AI8" s="2">
        <v>20</v>
      </c>
      <c r="AJ8" s="2">
        <v>51</v>
      </c>
      <c r="AK8" s="2">
        <f t="shared" si="9"/>
        <v>81</v>
      </c>
      <c r="AL8" s="2">
        <f>LOOKUP(AK8,{0,40,45,50,55,60,65,70,75,80,100},{0,2,2.25,2.5,2.75,3,3.25,3.5,3.75,4,"Invalid Entry"})</f>
        <v>4</v>
      </c>
      <c r="AM8" s="2" t="str">
        <f t="shared" si="10"/>
        <v>A-</v>
      </c>
      <c r="AN8" s="2" t="str">
        <f>LOOKUP(AK8,{0,40,45,50,55,60,65,70,75,80,100},{"F","C-","C","C+","B-","B","B+","A-","A","A+","Invalid Entry"})</f>
        <v>A+</v>
      </c>
    </row>
    <row r="9" spans="1:40" x14ac:dyDescent="0.25">
      <c r="A9" s="2">
        <v>6</v>
      </c>
      <c r="B9" s="2">
        <v>140931006</v>
      </c>
      <c r="C9">
        <v>23</v>
      </c>
      <c r="D9" s="2">
        <f t="shared" si="1"/>
        <v>6.9696969696969706</v>
      </c>
      <c r="E9" s="2">
        <v>17</v>
      </c>
      <c r="F9" s="2">
        <v>64</v>
      </c>
      <c r="G9" s="2">
        <f t="shared" si="0"/>
        <v>88</v>
      </c>
      <c r="H9" s="2">
        <f>LOOKUP(G9,{0,40,45,50,55,60,65,70,75,80,100},{0,2,2.25,2.5,2.75,3,3.25,3.5,3.75,4,"Invalid Entry"})</f>
        <v>4</v>
      </c>
      <c r="I9" s="36" t="str">
        <f t="shared" si="2"/>
        <v>A</v>
      </c>
      <c r="J9" s="2" t="str">
        <f>LOOKUP(G9,{0,40,45,50,55,60,65,70,75,80,100},{"F","C-","C","C+","B-","B","B+","A-","A","A+","Invalid Entry"})</f>
        <v>A+</v>
      </c>
      <c r="L9" s="2">
        <v>140931006</v>
      </c>
      <c r="M9" s="2">
        <v>31</v>
      </c>
      <c r="N9" s="2">
        <f t="shared" si="3"/>
        <v>9.3939393939393945</v>
      </c>
      <c r="O9" s="2">
        <v>17</v>
      </c>
      <c r="P9" s="2">
        <v>43</v>
      </c>
      <c r="Q9" s="2">
        <f t="shared" si="4"/>
        <v>69</v>
      </c>
      <c r="R9" s="2">
        <f>LOOKUP(Q9,{0,40,45,50,55,60,65,70,75,80,100},{0,2,2.25,2.5,2.75,3,3.25,3.5,3.75,4,"Invalid Entry"})</f>
        <v>3.25</v>
      </c>
      <c r="S9" s="2" t="str">
        <f t="shared" si="11"/>
        <v>C</v>
      </c>
      <c r="T9" s="2" t="str">
        <f>LOOKUP(Q9,{0,40,45,50,55,60,65,70,75,80,100},{"F","C-","C","C+","B-","B","B+","A-","A","A+","Invalid Entry"})</f>
        <v>B+</v>
      </c>
      <c r="U9" s="39"/>
      <c r="V9" s="2">
        <v>140931006</v>
      </c>
      <c r="W9" s="2">
        <v>30</v>
      </c>
      <c r="X9" s="2">
        <f t="shared" si="5"/>
        <v>9.0909090909090899</v>
      </c>
      <c r="Y9" s="2">
        <v>16</v>
      </c>
      <c r="Z9" s="2">
        <v>55</v>
      </c>
      <c r="AA9" s="2">
        <f t="shared" si="6"/>
        <v>80</v>
      </c>
      <c r="AB9" s="2">
        <f>LOOKUP(AA9,{0,40,45,50,55,60,65,70,75,80,100},{0,2,2.25,2.5,2.75,3,3.25,3.5,3.75,4,"Invalid Entry"})</f>
        <v>4</v>
      </c>
      <c r="AC9" s="2" t="str">
        <f t="shared" si="7"/>
        <v>A-</v>
      </c>
      <c r="AD9" s="2" t="str">
        <f>LOOKUP(AA9,{0,40,45,50,55,60,65,70,75,80,100},{"F","C-","C","C+","B-","B","B+","A-","A","A+","Invalid Entry"})</f>
        <v>A+</v>
      </c>
      <c r="AF9" s="2">
        <v>140931006</v>
      </c>
      <c r="AG9" s="2">
        <v>33</v>
      </c>
      <c r="AH9" s="2">
        <f t="shared" si="8"/>
        <v>10</v>
      </c>
      <c r="AI9" s="2">
        <v>17</v>
      </c>
      <c r="AJ9" s="2">
        <v>52</v>
      </c>
      <c r="AK9" s="2">
        <f t="shared" si="9"/>
        <v>79</v>
      </c>
      <c r="AL9" s="2">
        <f>LOOKUP(AK9,{0,40,45,50,55,60,65,70,75,80,100},{0,2,2.25,2.5,2.75,3,3.25,3.5,3.75,4,"Invalid Entry"})</f>
        <v>3.75</v>
      </c>
      <c r="AM9" s="2" t="str">
        <f t="shared" si="10"/>
        <v>B</v>
      </c>
      <c r="AN9" s="2" t="str">
        <f>LOOKUP(AK9,{0,40,45,50,55,60,65,70,75,80,100},{"F","C-","C","C+","B-","B","B+","A-","A","A+","Invalid Entry"})</f>
        <v>A</v>
      </c>
    </row>
    <row r="10" spans="1:40" x14ac:dyDescent="0.25">
      <c r="A10" s="2">
        <v>7</v>
      </c>
      <c r="B10" s="2">
        <v>140931007</v>
      </c>
      <c r="C10">
        <v>33</v>
      </c>
      <c r="D10" s="2">
        <f t="shared" si="1"/>
        <v>10</v>
      </c>
      <c r="E10" s="2">
        <v>16</v>
      </c>
      <c r="F10" s="2">
        <v>63</v>
      </c>
      <c r="G10" s="2">
        <f t="shared" si="0"/>
        <v>89</v>
      </c>
      <c r="H10" s="2">
        <f>LOOKUP(G10,{0,40,45,50,55,60,65,70,75,80,100},{0,2,2.25,2.5,2.75,3,3.25,3.5,3.75,4,"Invalid Entry"})</f>
        <v>4</v>
      </c>
      <c r="I10" s="36" t="str">
        <f t="shared" si="2"/>
        <v>A</v>
      </c>
      <c r="J10" s="2" t="str">
        <f>LOOKUP(G10,{0,40,45,50,55,60,65,70,75,80,100},{"F","C-","C","C+","B-","B","B+","A-","A","A+","Invalid Entry"})</f>
        <v>A+</v>
      </c>
      <c r="L10" s="2">
        <v>140931007</v>
      </c>
      <c r="M10" s="2">
        <v>29</v>
      </c>
      <c r="N10" s="2">
        <f t="shared" si="3"/>
        <v>8.7878787878787872</v>
      </c>
      <c r="O10" s="2">
        <v>14</v>
      </c>
      <c r="P10" s="2">
        <v>45</v>
      </c>
      <c r="Q10" s="2">
        <f t="shared" si="4"/>
        <v>68</v>
      </c>
      <c r="R10" s="2">
        <f>LOOKUP(Q10,{0,40,45,50,55,60,65,70,75,80,100},{0,2,2.25,2.5,2.75,3,3.25,3.5,3.75,4,"Invalid Entry"})</f>
        <v>3.25</v>
      </c>
      <c r="S10" s="2" t="str">
        <f t="shared" si="11"/>
        <v>C</v>
      </c>
      <c r="T10" s="2" t="str">
        <f>LOOKUP(Q10,{0,40,45,50,55,60,65,70,75,80,100},{"F","C-","C","C+","B-","B","B+","A-","A","A+","Invalid Entry"})</f>
        <v>B+</v>
      </c>
      <c r="U10" s="39"/>
      <c r="V10" s="2">
        <v>140931007</v>
      </c>
      <c r="W10" s="2">
        <v>29</v>
      </c>
      <c r="X10" s="2">
        <f t="shared" si="5"/>
        <v>8.7878787878787872</v>
      </c>
      <c r="Y10" s="2">
        <v>14</v>
      </c>
      <c r="Z10" s="2">
        <v>60</v>
      </c>
      <c r="AA10" s="2">
        <f t="shared" si="6"/>
        <v>83</v>
      </c>
      <c r="AB10" s="2">
        <f>LOOKUP(AA10,{0,40,45,50,55,60,65,70,75,80,100},{0,2,2.25,2.5,2.75,3,3.25,3.5,3.75,4,"Invalid Entry"})</f>
        <v>4</v>
      </c>
      <c r="AC10" s="2" t="str">
        <f t="shared" si="7"/>
        <v>A-</v>
      </c>
      <c r="AD10" s="2" t="str">
        <f>LOOKUP(AA10,{0,40,45,50,55,60,65,70,75,80,100},{"F","C-","C","C+","B-","B","B+","A-","A","A+","Invalid Entry"})</f>
        <v>A+</v>
      </c>
      <c r="AF10" s="2">
        <v>140931007</v>
      </c>
      <c r="AG10" s="2">
        <v>29</v>
      </c>
      <c r="AH10" s="2">
        <f t="shared" si="8"/>
        <v>8.7878787878787872</v>
      </c>
      <c r="AI10" s="2">
        <v>15</v>
      </c>
      <c r="AJ10" s="2">
        <v>57</v>
      </c>
      <c r="AK10" s="2">
        <f t="shared" si="9"/>
        <v>81</v>
      </c>
      <c r="AL10" s="2">
        <f>LOOKUP(AK10,{0,40,45,50,55,60,65,70,75,80,100},{0,2,2.25,2.5,2.75,3,3.25,3.5,3.75,4,"Invalid Entry"})</f>
        <v>4</v>
      </c>
      <c r="AM10" s="2" t="str">
        <f t="shared" si="10"/>
        <v>A-</v>
      </c>
      <c r="AN10" s="2" t="str">
        <f>LOOKUP(AK10,{0,40,45,50,55,60,65,70,75,80,100},{"F","C-","C","C+","B-","B","B+","A-","A","A+","Invalid Entry"})</f>
        <v>A+</v>
      </c>
    </row>
    <row r="11" spans="1:40" x14ac:dyDescent="0.25">
      <c r="A11" s="2">
        <v>8</v>
      </c>
      <c r="B11" s="2">
        <v>140931008</v>
      </c>
      <c r="C11">
        <v>20</v>
      </c>
      <c r="D11" s="2">
        <f t="shared" si="1"/>
        <v>6.0606060606060606</v>
      </c>
      <c r="E11" s="2">
        <v>13</v>
      </c>
      <c r="F11" s="2">
        <v>65</v>
      </c>
      <c r="G11" s="2">
        <f t="shared" si="0"/>
        <v>78</v>
      </c>
      <c r="H11" s="2">
        <f>LOOKUP(G11,{0,40,45,50,55,60,65,70,75,80,100},{0,2,2.25,2.5,2.75,3,3.25,3.5,3.75,4,"Invalid Entry"})</f>
        <v>3.75</v>
      </c>
      <c r="I11" s="36" t="str">
        <f t="shared" si="2"/>
        <v>B</v>
      </c>
      <c r="J11" s="2" t="str">
        <f>LOOKUP(G11,{0,40,45,50,55,60,65,70,75,80,100},{"F","C-","C","C+","B-","B","B+","A-","A","A+","Invalid Entry"})</f>
        <v>A</v>
      </c>
      <c r="L11" s="2">
        <v>140931008</v>
      </c>
      <c r="M11" s="2">
        <v>28</v>
      </c>
      <c r="N11" s="2">
        <f t="shared" si="3"/>
        <v>8.4848484848484844</v>
      </c>
      <c r="O11" s="2">
        <v>17</v>
      </c>
      <c r="P11" s="2">
        <v>39</v>
      </c>
      <c r="Q11" s="2">
        <f t="shared" si="4"/>
        <v>64</v>
      </c>
      <c r="R11" s="2">
        <f>LOOKUP(Q11,{0,40,45,50,55,60,65,70,75,80,100},{0,2,2.25,2.5,2.75,3,3.25,3.5,3.75,4,"Invalid Entry"})</f>
        <v>3</v>
      </c>
      <c r="S11" s="2" t="str">
        <f t="shared" si="11"/>
        <v>C</v>
      </c>
      <c r="T11" s="2" t="str">
        <f>LOOKUP(Q11,{0,40,45,50,55,60,65,70,75,80,100},{"F","C-","C","C+","B-","B","B+","A-","A","A+","Invalid Entry"})</f>
        <v>B</v>
      </c>
      <c r="U11" s="39"/>
      <c r="V11" s="2">
        <v>140931008</v>
      </c>
      <c r="W11" s="2">
        <v>28</v>
      </c>
      <c r="X11" s="2">
        <f t="shared" si="5"/>
        <v>8.4848484848484844</v>
      </c>
      <c r="Y11" s="2">
        <v>16</v>
      </c>
      <c r="Z11" s="2">
        <v>33</v>
      </c>
      <c r="AA11" s="2">
        <f t="shared" si="6"/>
        <v>57</v>
      </c>
      <c r="AB11" s="2">
        <f>LOOKUP(AA11,{0,40,45,50,55,60,65,70,75,80,100},{0,2,2.25,2.5,2.75,3,3.25,3.5,3.75,4,"Invalid Entry"})</f>
        <v>2.75</v>
      </c>
      <c r="AC11" s="2" t="str">
        <f t="shared" si="7"/>
        <v>F</v>
      </c>
      <c r="AD11" s="2" t="str">
        <f>LOOKUP(AA11,{0,40,45,50,55,60,65,70,75,80,100},{"F","C-","C","C+","B-","B","B+","A-","A","A+","Invalid Entry"})</f>
        <v>B-</v>
      </c>
      <c r="AF11" s="2">
        <v>140931008</v>
      </c>
      <c r="AG11" s="2">
        <v>27</v>
      </c>
      <c r="AH11" s="2">
        <f t="shared" si="8"/>
        <v>8.1818181818181817</v>
      </c>
      <c r="AI11" s="2">
        <v>13</v>
      </c>
      <c r="AJ11" s="2">
        <v>37</v>
      </c>
      <c r="AK11" s="2">
        <f t="shared" si="9"/>
        <v>58</v>
      </c>
      <c r="AL11" s="2">
        <f>LOOKUP(AK11,{0,40,45,50,55,60,65,70,75,80,100},{0,2,2.25,2.5,2.75,3,3.25,3.5,3.75,4,"Invalid Entry"})</f>
        <v>2.75</v>
      </c>
      <c r="AM11" s="2" t="str">
        <f t="shared" si="10"/>
        <v>F</v>
      </c>
      <c r="AN11" s="2" t="str">
        <f>LOOKUP(AK11,{0,40,45,50,55,60,65,70,75,80,100},{"F","C-","C","C+","B-","B","B+","A-","A","A+","Invalid Entry"})</f>
        <v>B-</v>
      </c>
    </row>
    <row r="12" spans="1:40" x14ac:dyDescent="0.25">
      <c r="A12" s="2">
        <v>9</v>
      </c>
      <c r="B12" s="2">
        <v>140931009</v>
      </c>
      <c r="C12">
        <v>33</v>
      </c>
      <c r="D12" s="2">
        <f t="shared" si="1"/>
        <v>10</v>
      </c>
      <c r="E12" s="2">
        <v>19</v>
      </c>
      <c r="F12" s="2">
        <v>69</v>
      </c>
      <c r="G12" s="2">
        <f t="shared" si="0"/>
        <v>98</v>
      </c>
      <c r="H12" s="2">
        <f>LOOKUP(G12,{0,40,45,50,55,60,65,70,75,80,100},{0,2,2.25,2.5,2.75,3,3.25,3.5,3.75,4,"Invalid Entry"})</f>
        <v>4</v>
      </c>
      <c r="I12" s="36" t="str">
        <f t="shared" si="2"/>
        <v>A+</v>
      </c>
      <c r="J12" s="2" t="str">
        <f>LOOKUP(G12,{0,40,45,50,55,60,65,70,75,80,100},{"F","C-","C","C+","B-","B","B+","A-","A","A+","Invalid Entry"})</f>
        <v>A+</v>
      </c>
      <c r="L12" s="2">
        <v>140931009</v>
      </c>
      <c r="M12" s="2">
        <v>29</v>
      </c>
      <c r="N12" s="2">
        <f t="shared" si="3"/>
        <v>8.7878787878787872</v>
      </c>
      <c r="O12" s="2">
        <v>14</v>
      </c>
      <c r="P12" s="2">
        <v>30</v>
      </c>
      <c r="Q12" s="2">
        <f t="shared" si="4"/>
        <v>53</v>
      </c>
      <c r="R12" s="2">
        <f>LOOKUP(Q12,{0,40,45,50,55,60,65,70,75,80,100},{0,2,2.25,2.5,2.75,3,3.25,3.5,3.75,4,"Invalid Entry"})</f>
        <v>2.5</v>
      </c>
      <c r="S12" s="2" t="str">
        <f t="shared" si="11"/>
        <v>F</v>
      </c>
      <c r="T12" s="2" t="str">
        <f>LOOKUP(Q12,{0,40,45,50,55,60,65,70,75,80,100},{"F","C-","C","C+","B-","B","B+","A-","A","A+","Invalid Entry"})</f>
        <v>C+</v>
      </c>
      <c r="U12" s="39"/>
      <c r="V12" s="2">
        <v>140931009</v>
      </c>
      <c r="W12" s="2">
        <v>27</v>
      </c>
      <c r="X12" s="2">
        <f t="shared" si="5"/>
        <v>8.1818181818181817</v>
      </c>
      <c r="Y12" s="2">
        <v>18</v>
      </c>
      <c r="Z12" s="2">
        <v>30</v>
      </c>
      <c r="AA12" s="2">
        <f t="shared" si="6"/>
        <v>56</v>
      </c>
      <c r="AB12" s="2">
        <f>LOOKUP(AA12,{0,40,45,50,55,60,65,70,75,80,100},{0,2,2.25,2.5,2.75,3,3.25,3.5,3.75,4,"Invalid Entry"})</f>
        <v>2.75</v>
      </c>
      <c r="AC12" s="2" t="str">
        <f t="shared" si="7"/>
        <v>F</v>
      </c>
      <c r="AD12" s="2" t="str">
        <f>LOOKUP(AA12,{0,40,45,50,55,60,65,70,75,80,100},{"F","C-","C","C+","B-","B","B+","A-","A","A+","Invalid Entry"})</f>
        <v>B-</v>
      </c>
      <c r="AF12" s="2">
        <v>140931009</v>
      </c>
      <c r="AG12" s="2">
        <v>32</v>
      </c>
      <c r="AH12" s="2">
        <f t="shared" si="8"/>
        <v>9.6969696969696972</v>
      </c>
      <c r="AI12" s="2">
        <v>18</v>
      </c>
      <c r="AJ12" s="2">
        <v>33</v>
      </c>
      <c r="AK12" s="2">
        <f t="shared" si="9"/>
        <v>61</v>
      </c>
      <c r="AL12" s="2">
        <f>LOOKUP(AK12,{0,40,45,50,55,60,65,70,75,80,100},{0,2,2.25,2.5,2.75,3,3.25,3.5,3.75,4,"Invalid Entry"})</f>
        <v>3</v>
      </c>
      <c r="AM12" s="2" t="str">
        <f t="shared" si="10"/>
        <v>C</v>
      </c>
      <c r="AN12" s="2" t="str">
        <f>LOOKUP(AK12,{0,40,45,50,55,60,65,70,75,80,100},{"F","C-","C","C+","B-","B","B+","A-","A","A+","Invalid Entry"})</f>
        <v>B</v>
      </c>
    </row>
    <row r="13" spans="1:40" x14ac:dyDescent="0.25">
      <c r="A13" s="2">
        <v>10</v>
      </c>
      <c r="B13" s="2">
        <v>140931010</v>
      </c>
      <c r="C13">
        <v>33</v>
      </c>
      <c r="D13" s="2">
        <f t="shared" si="1"/>
        <v>10</v>
      </c>
      <c r="E13" s="2">
        <v>18</v>
      </c>
      <c r="F13" s="2">
        <v>57</v>
      </c>
      <c r="G13" s="2">
        <f t="shared" si="0"/>
        <v>85</v>
      </c>
      <c r="H13" s="2">
        <f>LOOKUP(G13,{0,40,45,50,55,60,65,70,75,80,100},{0,2,2.25,2.5,2.75,3,3.25,3.5,3.75,4,"Invalid Entry"})</f>
        <v>4</v>
      </c>
      <c r="I13" s="36" t="str">
        <f t="shared" si="2"/>
        <v>A</v>
      </c>
      <c r="J13" s="2" t="str">
        <f>LOOKUP(G13,{0,40,45,50,55,60,65,70,75,80,100},{"F","C-","C","C+","B-","B","B+","A-","A","A+","Invalid Entry"})</f>
        <v>A+</v>
      </c>
      <c r="L13" s="2">
        <v>140931010</v>
      </c>
      <c r="M13" s="2">
        <v>28</v>
      </c>
      <c r="N13" s="2">
        <f t="shared" si="3"/>
        <v>8.4848484848484844</v>
      </c>
      <c r="O13" s="2">
        <v>18</v>
      </c>
      <c r="P13" s="2">
        <v>34</v>
      </c>
      <c r="Q13" s="2">
        <f t="shared" si="4"/>
        <v>60</v>
      </c>
      <c r="R13" s="2">
        <f>LOOKUP(Q13,{0,40,45,50,55,60,65,70,75,80,100},{0,2,2.25,2.5,2.75,3,3.25,3.5,3.75,4,"Invalid Entry"})</f>
        <v>3</v>
      </c>
      <c r="S13" s="2" t="str">
        <f t="shared" si="11"/>
        <v>F</v>
      </c>
      <c r="T13" s="2" t="str">
        <f>LOOKUP(Q13,{0,40,45,50,55,60,65,70,75,80,100},{"F","C-","C","C+","B-","B","B+","A-","A","A+","Invalid Entry"})</f>
        <v>B</v>
      </c>
      <c r="V13" s="2">
        <v>140931010</v>
      </c>
      <c r="W13" s="2">
        <v>28</v>
      </c>
      <c r="X13" s="2">
        <f t="shared" si="5"/>
        <v>8.4848484848484844</v>
      </c>
      <c r="Y13" s="2">
        <v>18</v>
      </c>
      <c r="Z13" s="2">
        <v>45</v>
      </c>
      <c r="AA13" s="2">
        <f t="shared" si="6"/>
        <v>71</v>
      </c>
      <c r="AB13" s="2">
        <f>LOOKUP(AA13,{0,40,45,50,55,60,65,70,75,80,100},{0,2,2.25,2.5,2.75,3,3.25,3.5,3.75,4,"Invalid Entry"})</f>
        <v>3.5</v>
      </c>
      <c r="AC13" s="2" t="str">
        <f t="shared" si="7"/>
        <v>B-</v>
      </c>
      <c r="AD13" s="2" t="str">
        <f>LOOKUP(AA13,{0,40,45,50,55,60,65,70,75,80,100},{"F","C-","C","C+","B-","B","B+","A-","A","A+","Invalid Entry"})</f>
        <v>A-</v>
      </c>
      <c r="AF13" s="2">
        <v>140931010</v>
      </c>
      <c r="AG13" s="2">
        <v>30</v>
      </c>
      <c r="AH13" s="2">
        <f t="shared" si="8"/>
        <v>9.0909090909090899</v>
      </c>
      <c r="AI13" s="2">
        <v>17</v>
      </c>
      <c r="AJ13" s="2">
        <v>42</v>
      </c>
      <c r="AK13" s="2">
        <f t="shared" si="9"/>
        <v>68</v>
      </c>
      <c r="AL13" s="2">
        <f>LOOKUP(AK13,{0,40,45,50,55,60,65,70,75,80,100},{0,2,2.25,2.5,2.75,3,3.25,3.5,3.75,4,"Invalid Entry"})</f>
        <v>3.25</v>
      </c>
      <c r="AM13" s="2" t="str">
        <f t="shared" si="10"/>
        <v>C</v>
      </c>
      <c r="AN13" s="2" t="str">
        <f>LOOKUP(AK13,{0,40,45,50,55,60,65,70,75,80,100},{"F","C-","C","C+","B-","B","B+","A-","A","A+","Invalid Entry"})</f>
        <v>B+</v>
      </c>
    </row>
    <row r="14" spans="1:40" x14ac:dyDescent="0.25">
      <c r="A14" s="2">
        <v>11</v>
      </c>
      <c r="B14" s="2">
        <v>140931011</v>
      </c>
      <c r="C14">
        <v>33</v>
      </c>
      <c r="D14" s="2">
        <f t="shared" si="1"/>
        <v>10</v>
      </c>
      <c r="E14" s="2">
        <v>16</v>
      </c>
      <c r="F14" s="2">
        <v>59</v>
      </c>
      <c r="G14" s="2">
        <v>69</v>
      </c>
      <c r="H14" s="2">
        <f>LOOKUP(G14,{0,40,45,50,55,60,65,70,75,80,100},{0,2,2.25,2.5,2.75,3,3.25,3.5,3.75,4,"Invalid Entry"})</f>
        <v>3.25</v>
      </c>
      <c r="I14" s="36" t="str">
        <f t="shared" si="2"/>
        <v>C</v>
      </c>
      <c r="J14" s="2" t="str">
        <f>LOOKUP(G14,{0,40,45,50,55,60,65,70,75,80,100},{"F","C-","C","C+","B-","B","B+","A-","A","A+","Invalid Entry"})</f>
        <v>B+</v>
      </c>
      <c r="L14" s="2">
        <v>140931011</v>
      </c>
      <c r="M14" s="2">
        <v>30</v>
      </c>
      <c r="N14" s="2">
        <f t="shared" si="3"/>
        <v>9.0909090909090899</v>
      </c>
      <c r="O14" s="2">
        <v>15</v>
      </c>
      <c r="P14" s="2">
        <v>54</v>
      </c>
      <c r="Q14" s="2">
        <f t="shared" si="4"/>
        <v>78</v>
      </c>
      <c r="R14" s="2">
        <f>LOOKUP(Q14,{0,40,45,50,55,60,65,70,75,80,100},{0,2,2.25,2.5,2.75,3,3.25,3.5,3.75,4,"Invalid Entry"})</f>
        <v>3.75</v>
      </c>
      <c r="S14" s="2" t="str">
        <f t="shared" si="11"/>
        <v>B</v>
      </c>
      <c r="T14" s="2" t="str">
        <f>LOOKUP(Q14,{0,40,45,50,55,60,65,70,75,80,100},{"F","C-","C","C+","B-","B","B+","A-","A","A+","Invalid Entry"})</f>
        <v>A</v>
      </c>
      <c r="V14" s="2">
        <v>140931011</v>
      </c>
      <c r="W14" s="2">
        <v>31</v>
      </c>
      <c r="X14" s="2">
        <f t="shared" si="5"/>
        <v>9.3939393939393945</v>
      </c>
      <c r="Y14" s="2">
        <v>19</v>
      </c>
      <c r="Z14" s="2">
        <v>54</v>
      </c>
      <c r="AA14" s="2">
        <f t="shared" si="6"/>
        <v>82</v>
      </c>
      <c r="AB14" s="2">
        <f>LOOKUP(AA14,{0,40,45,50,55,60,65,70,75,80,100},{0,2,2.25,2.5,2.75,3,3.25,3.5,3.75,4,"Invalid Entry"})</f>
        <v>4</v>
      </c>
      <c r="AC14" s="2" t="str">
        <f t="shared" si="7"/>
        <v>A-</v>
      </c>
      <c r="AD14" s="2" t="str">
        <f>LOOKUP(AA14,{0,40,45,50,55,60,65,70,75,80,100},{"F","C-","C","C+","B-","B","B+","A-","A","A+","Invalid Entry"})</f>
        <v>A+</v>
      </c>
      <c r="AF14" s="2">
        <v>140931011</v>
      </c>
      <c r="AG14" s="2">
        <v>28</v>
      </c>
      <c r="AH14" s="2">
        <f t="shared" si="8"/>
        <v>8.4848484848484844</v>
      </c>
      <c r="AI14" s="2">
        <v>19</v>
      </c>
      <c r="AJ14" s="2">
        <v>52</v>
      </c>
      <c r="AK14" s="2">
        <f t="shared" si="9"/>
        <v>79</v>
      </c>
      <c r="AL14" s="2">
        <f>LOOKUP(AK14,{0,40,45,50,55,60,65,70,75,80,100},{0,2,2.25,2.5,2.75,3,3.25,3.5,3.75,4,"Invalid Entry"})</f>
        <v>3.75</v>
      </c>
      <c r="AM14" s="2" t="str">
        <f t="shared" si="10"/>
        <v>B</v>
      </c>
      <c r="AN14" s="2" t="str">
        <f>LOOKUP(AK14,{0,40,45,50,55,60,65,70,75,80,100},{"F","C-","C","C+","B-","B","B+","A-","A","A+","Invalid Entry"})</f>
        <v>A</v>
      </c>
    </row>
    <row r="15" spans="1:40" x14ac:dyDescent="0.25">
      <c r="A15" s="2">
        <v>12</v>
      </c>
      <c r="B15" s="2">
        <v>140931012</v>
      </c>
      <c r="C15">
        <v>33</v>
      </c>
      <c r="D15" s="2">
        <f t="shared" si="1"/>
        <v>10</v>
      </c>
      <c r="E15" s="2">
        <v>16</v>
      </c>
      <c r="F15" s="2">
        <v>54</v>
      </c>
      <c r="G15" s="2">
        <f t="shared" ref="G15:G23" si="12">SUM(IF(C15&gt;30, 10, IF(C15&gt;27, 9, IF(C15&gt;25, 8, IF(C15&gt;22, 7, IF(C15&gt;20, 6, 0))))),E15,F15)</f>
        <v>80</v>
      </c>
      <c r="H15" s="2">
        <f>LOOKUP(G15,{0,40,45,50,55,60,65,70,75,80,100},{0,2,2.25,2.5,2.75,3,3.25,3.5,3.75,4,"Invalid Entry"})</f>
        <v>4</v>
      </c>
      <c r="I15" s="36" t="str">
        <f t="shared" si="2"/>
        <v>A-</v>
      </c>
      <c r="J15" s="2" t="str">
        <f>LOOKUP(G15,{0,40,45,50,55,60,65,70,75,80,100},{"F","C-","C","C+","B-","B","B+","A-","A","A+","Invalid Entry"})</f>
        <v>A+</v>
      </c>
      <c r="L15" s="2">
        <v>140931012</v>
      </c>
      <c r="M15" s="2">
        <v>33</v>
      </c>
      <c r="N15" s="2">
        <f t="shared" si="3"/>
        <v>10</v>
      </c>
      <c r="O15" s="2">
        <v>17</v>
      </c>
      <c r="P15" s="2">
        <v>44</v>
      </c>
      <c r="Q15" s="2">
        <f t="shared" si="4"/>
        <v>71</v>
      </c>
      <c r="R15" s="2">
        <f>LOOKUP(Q15,{0,40,45,50,55,60,65,70,75,80,100},{0,2,2.25,2.5,2.75,3,3.25,3.5,3.75,4,"Invalid Entry"})</f>
        <v>3.5</v>
      </c>
      <c r="S15" s="2" t="str">
        <f t="shared" si="11"/>
        <v>B-</v>
      </c>
      <c r="T15" s="2" t="str">
        <f>LOOKUP(Q15,{0,40,45,50,55,60,65,70,75,80,100},{"F","C-","C","C+","B-","B","B+","A-","A","A+","Invalid Entry"})</f>
        <v>A-</v>
      </c>
      <c r="V15" s="2">
        <v>140931012</v>
      </c>
      <c r="W15" s="2">
        <v>28</v>
      </c>
      <c r="X15" s="2">
        <f t="shared" si="5"/>
        <v>8.4848484848484844</v>
      </c>
      <c r="Y15" s="2">
        <v>17</v>
      </c>
      <c r="Z15" s="2">
        <v>47</v>
      </c>
      <c r="AA15" s="2">
        <f t="shared" si="6"/>
        <v>72</v>
      </c>
      <c r="AB15" s="2">
        <f>LOOKUP(AA15,{0,40,45,50,55,60,65,70,75,80,100},{0,2,2.25,2.5,2.75,3,3.25,3.5,3.75,4,"Invalid Entry"})</f>
        <v>3.5</v>
      </c>
      <c r="AC15" s="2" t="str">
        <f t="shared" si="7"/>
        <v>B-</v>
      </c>
      <c r="AD15" s="2" t="str">
        <f>LOOKUP(AA15,{0,40,45,50,55,60,65,70,75,80,100},{"F","C-","C","C+","B-","B","B+","A-","A","A+","Invalid Entry"})</f>
        <v>A-</v>
      </c>
      <c r="AF15" s="2">
        <v>140931012</v>
      </c>
      <c r="AG15" s="2">
        <v>29</v>
      </c>
      <c r="AH15" s="2">
        <f t="shared" si="8"/>
        <v>8.7878787878787872</v>
      </c>
      <c r="AI15" s="2">
        <v>20</v>
      </c>
      <c r="AJ15" s="2">
        <v>44</v>
      </c>
      <c r="AK15" s="2">
        <f t="shared" si="9"/>
        <v>73</v>
      </c>
      <c r="AL15" s="2">
        <f>LOOKUP(AK15,{0,40,45,50,55,60,65,70,75,80,100},{0,2,2.25,2.5,2.75,3,3.25,3.5,3.75,4,"Invalid Entry"})</f>
        <v>3.5</v>
      </c>
      <c r="AM15" s="2" t="str">
        <f t="shared" si="10"/>
        <v>B-</v>
      </c>
      <c r="AN15" s="2" t="str">
        <f>LOOKUP(AK15,{0,40,45,50,55,60,65,70,75,80,100},{"F","C-","C","C+","B-","B","B+","A-","A","A+","Invalid Entry"})</f>
        <v>A-</v>
      </c>
    </row>
    <row r="16" spans="1:40" x14ac:dyDescent="0.25">
      <c r="A16" s="2">
        <v>13</v>
      </c>
      <c r="B16" s="2">
        <v>140931013</v>
      </c>
      <c r="C16">
        <v>30</v>
      </c>
      <c r="D16" s="2">
        <f t="shared" si="1"/>
        <v>9.0909090909090899</v>
      </c>
      <c r="E16" s="2">
        <v>14</v>
      </c>
      <c r="F16" s="2">
        <v>50</v>
      </c>
      <c r="G16" s="2">
        <f t="shared" si="12"/>
        <v>73</v>
      </c>
      <c r="H16" s="2">
        <f>LOOKUP(G16,{0,40,45,50,55,60,65,70,75,80,100},{0,2,2.25,2.5,2.75,3,3.25,3.5,3.75,4,"Invalid Entry"})</f>
        <v>3.5</v>
      </c>
      <c r="I16" s="36" t="str">
        <f t="shared" si="2"/>
        <v>B-</v>
      </c>
      <c r="J16" s="2" t="str">
        <f>LOOKUP(G16,{0,40,45,50,55,60,65,70,75,80,100},{"F","C-","C","C+","B-","B","B+","A-","A","A+","Invalid Entry"})</f>
        <v>A-</v>
      </c>
      <c r="L16" s="2">
        <v>140931013</v>
      </c>
      <c r="M16" s="2">
        <v>33</v>
      </c>
      <c r="N16" s="2">
        <f t="shared" si="3"/>
        <v>10</v>
      </c>
      <c r="O16" s="2">
        <v>12</v>
      </c>
      <c r="P16" s="2">
        <v>50</v>
      </c>
      <c r="Q16" s="2">
        <f t="shared" si="4"/>
        <v>72</v>
      </c>
      <c r="R16" s="2">
        <f>LOOKUP(Q16,{0,40,45,50,55,60,65,70,75,80,100},{0,2,2.25,2.5,2.75,3,3.25,3.5,3.75,4,"Invalid Entry"})</f>
        <v>3.5</v>
      </c>
      <c r="S16" s="2" t="str">
        <f t="shared" si="11"/>
        <v>B-</v>
      </c>
      <c r="T16" s="2" t="str">
        <f>LOOKUP(Q16,{0,40,45,50,55,60,65,70,75,80,100},{"F","C-","C","C+","B-","B","B+","A-","A","A+","Invalid Entry"})</f>
        <v>A-</v>
      </c>
      <c r="V16" s="2">
        <v>140931013</v>
      </c>
      <c r="W16" s="2">
        <v>29</v>
      </c>
      <c r="X16" s="2">
        <f t="shared" si="5"/>
        <v>8.7878787878787872</v>
      </c>
      <c r="Y16" s="2">
        <v>12</v>
      </c>
      <c r="Z16" s="2">
        <v>45</v>
      </c>
      <c r="AA16" s="2">
        <f t="shared" si="6"/>
        <v>66</v>
      </c>
      <c r="AB16" s="2">
        <f>LOOKUP(AA16,{0,40,45,50,55,60,65,70,75,80,100},{0,2,2.25,2.5,2.75,3,3.25,3.5,3.75,4,"Invalid Entry"})</f>
        <v>3.25</v>
      </c>
      <c r="AC16" s="2" t="str">
        <f t="shared" si="7"/>
        <v>C</v>
      </c>
      <c r="AD16" s="2" t="str">
        <f>LOOKUP(AA16,{0,40,45,50,55,60,65,70,75,80,100},{"F","C-","C","C+","B-","B","B+","A-","A","A+","Invalid Entry"})</f>
        <v>B+</v>
      </c>
      <c r="AF16" s="2">
        <v>140931013</v>
      </c>
      <c r="AG16" s="2">
        <v>33</v>
      </c>
      <c r="AH16" s="2">
        <f t="shared" si="8"/>
        <v>10</v>
      </c>
      <c r="AI16" s="2">
        <v>13</v>
      </c>
      <c r="AJ16" s="2">
        <v>48</v>
      </c>
      <c r="AK16" s="2">
        <f t="shared" si="9"/>
        <v>71</v>
      </c>
      <c r="AL16" s="2">
        <f>LOOKUP(AK16,{0,40,45,50,55,60,65,70,75,80,100},{0,2,2.25,2.5,2.75,3,3.25,3.5,3.75,4,"Invalid Entry"})</f>
        <v>3.5</v>
      </c>
      <c r="AM16" s="2" t="str">
        <f t="shared" si="10"/>
        <v>B-</v>
      </c>
      <c r="AN16" s="2" t="str">
        <f>LOOKUP(AK16,{0,40,45,50,55,60,65,70,75,80,100},{"F","C-","C","C+","B-","B","B+","A-","A","A+","Invalid Entry"})</f>
        <v>A-</v>
      </c>
    </row>
    <row r="17" spans="1:40" x14ac:dyDescent="0.25">
      <c r="A17" s="2">
        <v>14</v>
      </c>
      <c r="B17" s="2">
        <v>140931014</v>
      </c>
      <c r="C17">
        <v>33</v>
      </c>
      <c r="D17" s="2">
        <f t="shared" si="1"/>
        <v>10</v>
      </c>
      <c r="E17" s="2">
        <v>19</v>
      </c>
      <c r="F17" s="2">
        <v>55</v>
      </c>
      <c r="G17" s="2">
        <f t="shared" si="12"/>
        <v>84</v>
      </c>
      <c r="H17" s="2">
        <f>LOOKUP(G17,{0,40,45,50,55,60,65,70,75,80,100},{0,2,2.25,2.5,2.75,3,3.25,3.5,3.75,4,"Invalid Entry"})</f>
        <v>4</v>
      </c>
      <c r="I17" s="36" t="str">
        <f t="shared" si="2"/>
        <v>A-</v>
      </c>
      <c r="J17" s="2" t="str">
        <f>LOOKUP(G17,{0,40,45,50,55,60,65,70,75,80,100},{"F","C-","C","C+","B-","B","B+","A-","A","A+","Invalid Entry"})</f>
        <v>A+</v>
      </c>
      <c r="L17" s="2">
        <v>140931014</v>
      </c>
      <c r="M17" s="2">
        <v>33</v>
      </c>
      <c r="N17" s="2">
        <f t="shared" si="3"/>
        <v>10</v>
      </c>
      <c r="O17" s="2">
        <v>13</v>
      </c>
      <c r="P17" s="2">
        <v>55</v>
      </c>
      <c r="Q17" s="2">
        <f t="shared" si="4"/>
        <v>78</v>
      </c>
      <c r="R17" s="2">
        <f>LOOKUP(Q17,{0,40,45,50,55,60,65,70,75,80,100},{0,2,2.25,2.5,2.75,3,3.25,3.5,3.75,4,"Invalid Entry"})</f>
        <v>3.75</v>
      </c>
      <c r="S17" s="2" t="str">
        <f t="shared" si="11"/>
        <v>B</v>
      </c>
      <c r="T17" s="2" t="str">
        <f>LOOKUP(Q17,{0,40,45,50,55,60,65,70,75,80,100},{"F","C-","C","C+","B-","B","B+","A-","A","A+","Invalid Entry"})</f>
        <v>A</v>
      </c>
      <c r="V17" s="2">
        <v>140931014</v>
      </c>
      <c r="W17" s="2">
        <v>30</v>
      </c>
      <c r="X17" s="2">
        <f t="shared" si="5"/>
        <v>9.0909090909090899</v>
      </c>
      <c r="Y17" s="2">
        <v>11</v>
      </c>
      <c r="Z17" s="2">
        <v>55</v>
      </c>
      <c r="AA17" s="2">
        <f t="shared" si="6"/>
        <v>75</v>
      </c>
      <c r="AB17" s="2">
        <f>LOOKUP(AA17,{0,40,45,50,55,60,65,70,75,80,100},{0,2,2.25,2.5,2.75,3,3.25,3.5,3.75,4,"Invalid Entry"})</f>
        <v>3.75</v>
      </c>
      <c r="AC17" s="2" t="str">
        <f t="shared" si="7"/>
        <v>B</v>
      </c>
      <c r="AD17" s="2" t="str">
        <f>LOOKUP(AA17,{0,40,45,50,55,60,65,70,75,80,100},{"F","C-","C","C+","B-","B","B+","A-","A","A+","Invalid Entry"})</f>
        <v>A</v>
      </c>
      <c r="AF17" s="2">
        <v>140931014</v>
      </c>
      <c r="AG17" s="2">
        <v>28</v>
      </c>
      <c r="AH17" s="2">
        <f t="shared" si="8"/>
        <v>8.4848484848484844</v>
      </c>
      <c r="AI17" s="2">
        <v>16</v>
      </c>
      <c r="AJ17" s="2">
        <v>52</v>
      </c>
      <c r="AK17" s="2">
        <f t="shared" si="9"/>
        <v>76</v>
      </c>
      <c r="AL17" s="2">
        <f>LOOKUP(AK17,{0,40,45,50,55,60,65,70,75,80,100},{0,2,2.25,2.5,2.75,3,3.25,3.5,3.75,4,"Invalid Entry"})</f>
        <v>3.75</v>
      </c>
      <c r="AM17" s="2" t="str">
        <f t="shared" si="10"/>
        <v>B</v>
      </c>
      <c r="AN17" s="2" t="str">
        <f>LOOKUP(AK17,{0,40,45,50,55,60,65,70,75,80,100},{"F","C-","C","C+","B-","B","B+","A-","A","A+","Invalid Entry"})</f>
        <v>A</v>
      </c>
    </row>
    <row r="18" spans="1:40" x14ac:dyDescent="0.25">
      <c r="A18" s="2">
        <v>15</v>
      </c>
      <c r="B18" s="2">
        <v>140931015</v>
      </c>
      <c r="C18">
        <v>33</v>
      </c>
      <c r="D18" s="2">
        <f t="shared" si="1"/>
        <v>10</v>
      </c>
      <c r="E18" s="2">
        <v>18</v>
      </c>
      <c r="F18" s="2">
        <v>68</v>
      </c>
      <c r="G18" s="2">
        <f t="shared" si="12"/>
        <v>96</v>
      </c>
      <c r="H18" s="2">
        <f>LOOKUP(G18,{0,40,45,50,55,60,65,70,75,80,100},{0,2,2.25,2.5,2.75,3,3.25,3.5,3.75,4,"Invalid Entry"})</f>
        <v>4</v>
      </c>
      <c r="I18" s="36" t="str">
        <f t="shared" si="2"/>
        <v>A+</v>
      </c>
      <c r="J18" s="2" t="str">
        <f>LOOKUP(G18,{0,40,45,50,55,60,65,70,75,80,100},{"F","C-","C","C+","B-","B","B+","A-","A","A+","Invalid Entry"})</f>
        <v>A+</v>
      </c>
      <c r="L18" s="2">
        <v>140931015</v>
      </c>
      <c r="M18" s="2">
        <v>28</v>
      </c>
      <c r="N18" s="2">
        <f t="shared" si="3"/>
        <v>8.4848484848484844</v>
      </c>
      <c r="O18" s="2">
        <v>15</v>
      </c>
      <c r="P18" s="2">
        <v>48</v>
      </c>
      <c r="Q18" s="2">
        <f t="shared" si="4"/>
        <v>71</v>
      </c>
      <c r="R18" s="2">
        <f>LOOKUP(Q18,{0,40,45,50,55,60,65,70,75,80,100},{0,2,2.25,2.5,2.75,3,3.25,3.5,3.75,4,"Invalid Entry"})</f>
        <v>3.5</v>
      </c>
      <c r="S18" s="2" t="str">
        <f t="shared" si="11"/>
        <v>B-</v>
      </c>
      <c r="T18" s="2" t="str">
        <f>LOOKUP(Q18,{0,40,45,50,55,60,65,70,75,80,100},{"F","C-","C","C+","B-","B","B+","A-","A","A+","Invalid Entry"})</f>
        <v>A-</v>
      </c>
      <c r="V18" s="2">
        <v>140931015</v>
      </c>
      <c r="W18" s="2">
        <v>28</v>
      </c>
      <c r="X18" s="2">
        <f t="shared" si="5"/>
        <v>8.4848484848484844</v>
      </c>
      <c r="Y18" s="2">
        <v>15</v>
      </c>
      <c r="Z18" s="2">
        <v>44</v>
      </c>
      <c r="AA18" s="2">
        <f t="shared" si="6"/>
        <v>67</v>
      </c>
      <c r="AB18" s="2">
        <f>LOOKUP(AA18,{0,40,45,50,55,60,65,70,75,80,100},{0,2,2.25,2.5,2.75,3,3.25,3.5,3.75,4,"Invalid Entry"})</f>
        <v>3.25</v>
      </c>
      <c r="AC18" s="2" t="str">
        <f t="shared" si="7"/>
        <v>C</v>
      </c>
      <c r="AD18" s="2" t="str">
        <f>LOOKUP(AA18,{0,40,45,50,55,60,65,70,75,80,100},{"F","C-","C","C+","B-","B","B+","A-","A","A+","Invalid Entry"})</f>
        <v>B+</v>
      </c>
      <c r="AF18" s="2">
        <v>140931015</v>
      </c>
      <c r="AG18" s="2">
        <v>32</v>
      </c>
      <c r="AH18" s="2">
        <f t="shared" si="8"/>
        <v>9.6969696969696972</v>
      </c>
      <c r="AI18" s="2">
        <v>15</v>
      </c>
      <c r="AJ18" s="2">
        <v>41</v>
      </c>
      <c r="AK18" s="2">
        <f t="shared" si="9"/>
        <v>66</v>
      </c>
      <c r="AL18" s="2">
        <f>LOOKUP(AK18,{0,40,45,50,55,60,65,70,75,80,100},{0,2,2.25,2.5,2.75,3,3.25,3.5,3.75,4,"Invalid Entry"})</f>
        <v>3.25</v>
      </c>
      <c r="AM18" s="2" t="str">
        <f t="shared" si="10"/>
        <v>C</v>
      </c>
      <c r="AN18" s="2" t="str">
        <f>LOOKUP(AK18,{0,40,45,50,55,60,65,70,75,80,100},{"F","C-","C","C+","B-","B","B+","A-","A","A+","Invalid Entry"})</f>
        <v>B+</v>
      </c>
    </row>
    <row r="19" spans="1:40" x14ac:dyDescent="0.25">
      <c r="A19" s="2">
        <v>16</v>
      </c>
      <c r="B19" s="2">
        <v>140931016</v>
      </c>
      <c r="C19">
        <v>32</v>
      </c>
      <c r="D19" s="2">
        <f t="shared" si="1"/>
        <v>9.6969696969696972</v>
      </c>
      <c r="E19" s="2">
        <v>17</v>
      </c>
      <c r="F19" s="2">
        <v>63</v>
      </c>
      <c r="G19" s="2">
        <f t="shared" si="12"/>
        <v>90</v>
      </c>
      <c r="H19" s="2">
        <f>LOOKUP(G19,{0,40,45,50,55,60,65,70,75,80,100},{0,2,2.25,2.5,2.75,3,3.25,3.5,3.75,4,"Invalid Entry"})</f>
        <v>4</v>
      </c>
      <c r="I19" s="36" t="str">
        <f t="shared" si="2"/>
        <v>A+</v>
      </c>
      <c r="J19" s="2" t="str">
        <f>LOOKUP(G19,{0,40,45,50,55,60,65,70,75,80,100},{"F","C-","C","C+","B-","B","B+","A-","A","A+","Invalid Entry"})</f>
        <v>A+</v>
      </c>
      <c r="L19" s="2">
        <v>140931016</v>
      </c>
      <c r="M19" s="2">
        <v>27</v>
      </c>
      <c r="N19" s="2">
        <f t="shared" si="3"/>
        <v>8.1818181818181817</v>
      </c>
      <c r="O19" s="2">
        <v>14</v>
      </c>
      <c r="P19" s="2">
        <v>53</v>
      </c>
      <c r="Q19" s="2">
        <f t="shared" si="4"/>
        <v>75</v>
      </c>
      <c r="R19" s="2">
        <f>LOOKUP(Q19,{0,40,45,50,55,60,65,70,75,80,100},{0,2,2.25,2.5,2.75,3,3.25,3.5,3.75,4,"Invalid Entry"})</f>
        <v>3.75</v>
      </c>
      <c r="S19" s="2" t="str">
        <f t="shared" si="11"/>
        <v>B</v>
      </c>
      <c r="T19" s="2" t="str">
        <f>LOOKUP(Q19,{0,40,45,50,55,60,65,70,75,80,100},{"F","C-","C","C+","B-","B","B+","A-","A","A+","Invalid Entry"})</f>
        <v>A</v>
      </c>
      <c r="V19" s="2">
        <v>140931016</v>
      </c>
      <c r="W19" s="2">
        <v>29</v>
      </c>
      <c r="X19" s="2">
        <f t="shared" si="5"/>
        <v>8.7878787878787872</v>
      </c>
      <c r="Y19" s="2">
        <v>18</v>
      </c>
      <c r="Z19" s="2">
        <v>43</v>
      </c>
      <c r="AA19" s="2">
        <f t="shared" si="6"/>
        <v>70</v>
      </c>
      <c r="AB19" s="2">
        <f>LOOKUP(AA19,{0,40,45,50,55,60,65,70,75,80,100},{0,2,2.25,2.5,2.75,3,3.25,3.5,3.75,4,"Invalid Entry"})</f>
        <v>3.5</v>
      </c>
      <c r="AC19" s="2" t="str">
        <f t="shared" si="7"/>
        <v>B-</v>
      </c>
      <c r="AD19" s="2" t="str">
        <f>LOOKUP(AA19,{0,40,45,50,55,60,65,70,75,80,100},{"F","C-","C","C+","B-","B","B+","A-","A","A+","Invalid Entry"})</f>
        <v>A-</v>
      </c>
      <c r="AF19" s="2">
        <v>140931016</v>
      </c>
      <c r="AG19" s="2">
        <v>33</v>
      </c>
      <c r="AH19" s="2">
        <f t="shared" si="8"/>
        <v>10</v>
      </c>
      <c r="AI19" s="2">
        <v>16</v>
      </c>
      <c r="AJ19" s="2">
        <v>40</v>
      </c>
      <c r="AK19" s="2">
        <f t="shared" si="9"/>
        <v>66</v>
      </c>
      <c r="AL19" s="2">
        <f>LOOKUP(AK19,{0,40,45,50,55,60,65,70,75,80,100},{0,2,2.25,2.5,2.75,3,3.25,3.5,3.75,4,"Invalid Entry"})</f>
        <v>3.25</v>
      </c>
      <c r="AM19" s="2" t="str">
        <f t="shared" si="10"/>
        <v>C</v>
      </c>
      <c r="AN19" s="2" t="str">
        <f>LOOKUP(AK19,{0,40,45,50,55,60,65,70,75,80,100},{"F","C-","C","C+","B-","B","B+","A-","A","A+","Invalid Entry"})</f>
        <v>B+</v>
      </c>
    </row>
    <row r="20" spans="1:40" x14ac:dyDescent="0.25">
      <c r="A20" s="2">
        <v>17</v>
      </c>
      <c r="B20" s="2">
        <v>140931017</v>
      </c>
      <c r="C20">
        <v>33</v>
      </c>
      <c r="D20" s="2">
        <f t="shared" si="1"/>
        <v>10</v>
      </c>
      <c r="E20" s="2">
        <v>17</v>
      </c>
      <c r="F20" s="2">
        <v>62</v>
      </c>
      <c r="G20" s="2">
        <f t="shared" si="12"/>
        <v>89</v>
      </c>
      <c r="H20" s="2">
        <f>LOOKUP(G20,{0,40,45,50,55,60,65,70,75,80,100},{0,2,2.25,2.5,2.75,3,3.25,3.5,3.75,4,"Invalid Entry"})</f>
        <v>4</v>
      </c>
      <c r="I20" s="36" t="str">
        <f t="shared" si="2"/>
        <v>A</v>
      </c>
      <c r="J20" s="2" t="str">
        <f>LOOKUP(G20,{0,40,45,50,55,60,65,70,75,80,100},{"F","C-","C","C+","B-","B","B+","A-","A","A+","Invalid Entry"})</f>
        <v>A+</v>
      </c>
      <c r="L20" s="2">
        <v>140931017</v>
      </c>
      <c r="M20" s="2">
        <v>28</v>
      </c>
      <c r="N20" s="2">
        <f t="shared" si="3"/>
        <v>8.4848484848484844</v>
      </c>
      <c r="O20" s="2">
        <v>16</v>
      </c>
      <c r="P20" s="2">
        <v>54</v>
      </c>
      <c r="Q20" s="2">
        <f t="shared" si="4"/>
        <v>78</v>
      </c>
      <c r="R20" s="2">
        <f>LOOKUP(Q20,{0,40,45,50,55,60,65,70,75,80,100},{0,2,2.25,2.5,2.75,3,3.25,3.5,3.75,4,"Invalid Entry"})</f>
        <v>3.75</v>
      </c>
      <c r="S20" s="2" t="str">
        <f t="shared" si="11"/>
        <v>B</v>
      </c>
      <c r="T20" s="2" t="str">
        <f>LOOKUP(Q20,{0,40,45,50,55,60,65,70,75,80,100},{"F","C-","C","C+","B-","B","B+","A-","A","A+","Invalid Entry"})</f>
        <v>A</v>
      </c>
      <c r="V20" s="2">
        <v>140931017</v>
      </c>
      <c r="W20" s="2">
        <v>27</v>
      </c>
      <c r="X20" s="2">
        <f t="shared" si="5"/>
        <v>8.1818181818181817</v>
      </c>
      <c r="Y20" s="2">
        <v>16</v>
      </c>
      <c r="Z20" s="2">
        <v>45</v>
      </c>
      <c r="AA20" s="2">
        <f t="shared" si="6"/>
        <v>69</v>
      </c>
      <c r="AB20" s="2">
        <f>LOOKUP(AA20,{0,40,45,50,55,60,65,70,75,80,100},{0,2,2.25,2.5,2.75,3,3.25,3.5,3.75,4,"Invalid Entry"})</f>
        <v>3.25</v>
      </c>
      <c r="AC20" s="2" t="str">
        <f t="shared" si="7"/>
        <v>C</v>
      </c>
      <c r="AD20" s="2" t="str">
        <f>LOOKUP(AA20,{0,40,45,50,55,60,65,70,75,80,100},{"F","C-","C","C+","B-","B","B+","A-","A","A+","Invalid Entry"})</f>
        <v>B+</v>
      </c>
      <c r="AF20" s="2">
        <v>140931017</v>
      </c>
      <c r="AG20" s="2">
        <v>33</v>
      </c>
      <c r="AH20" s="2">
        <f t="shared" si="8"/>
        <v>10</v>
      </c>
      <c r="AI20" s="2">
        <v>18</v>
      </c>
      <c r="AJ20" s="2">
        <v>47</v>
      </c>
      <c r="AK20" s="2">
        <f t="shared" si="9"/>
        <v>75</v>
      </c>
      <c r="AL20" s="2">
        <f>LOOKUP(AK20,{0,40,45,50,55,60,65,70,75,80,100},{0,2,2.25,2.5,2.75,3,3.25,3.5,3.75,4,"Invalid Entry"})</f>
        <v>3.75</v>
      </c>
      <c r="AM20" s="2" t="str">
        <f t="shared" si="10"/>
        <v>B</v>
      </c>
      <c r="AN20" s="2" t="str">
        <f>LOOKUP(AK20,{0,40,45,50,55,60,65,70,75,80,100},{"F","C-","C","C+","B-","B","B+","A-","A","A+","Invalid Entry"})</f>
        <v>A</v>
      </c>
    </row>
    <row r="21" spans="1:40" x14ac:dyDescent="0.25">
      <c r="A21" s="2">
        <v>18</v>
      </c>
      <c r="B21" s="2">
        <v>140931018</v>
      </c>
      <c r="C21">
        <v>30</v>
      </c>
      <c r="D21" s="2">
        <f t="shared" si="1"/>
        <v>9.0909090909090899</v>
      </c>
      <c r="E21" s="2">
        <v>17</v>
      </c>
      <c r="F21" s="2">
        <v>12</v>
      </c>
      <c r="G21" s="2">
        <f t="shared" si="12"/>
        <v>38</v>
      </c>
      <c r="H21" s="2">
        <f>LOOKUP(G21,{0,40,45,50,55,60,65,70,75,80,100},{0,2,2.25,2.5,2.75,3,3.25,3.5,3.75,4,"Invalid Entry"})</f>
        <v>0</v>
      </c>
      <c r="I21" s="36" t="str">
        <f t="shared" si="2"/>
        <v>F</v>
      </c>
      <c r="J21" s="2" t="str">
        <f>LOOKUP(G21,{0,40,45,50,55,60,65,70,75,80,100},{"F","C-","C","C+","B-","B","B+","A-","A","A+","Invalid Entry"})</f>
        <v>F</v>
      </c>
      <c r="L21" s="2">
        <v>140931018</v>
      </c>
      <c r="M21" s="2">
        <v>33</v>
      </c>
      <c r="N21" s="2">
        <f t="shared" si="3"/>
        <v>10</v>
      </c>
      <c r="O21" s="2">
        <v>19</v>
      </c>
      <c r="P21" s="2">
        <v>12</v>
      </c>
      <c r="Q21" s="2">
        <f t="shared" si="4"/>
        <v>41</v>
      </c>
      <c r="R21" s="2">
        <f>LOOKUP(Q21,{0,40,45,50,55,60,65,70,75,80,100},{0,2,2.25,2.5,2.75,3,3.25,3.5,3.75,4,"Invalid Entry"})</f>
        <v>2</v>
      </c>
      <c r="S21" s="2" t="str">
        <f t="shared" si="11"/>
        <v>F</v>
      </c>
      <c r="T21" s="2" t="str">
        <f>LOOKUP(Q21,{0,40,45,50,55,60,65,70,75,80,100},{"F","C-","C","C+","B-","B","B+","A-","A","A+","Invalid Entry"})</f>
        <v>C-</v>
      </c>
      <c r="V21" s="2">
        <v>140931018</v>
      </c>
      <c r="W21" s="2">
        <v>33</v>
      </c>
      <c r="X21" s="2">
        <f t="shared" si="5"/>
        <v>10</v>
      </c>
      <c r="Y21" s="2">
        <v>12</v>
      </c>
      <c r="Z21" s="2">
        <v>44</v>
      </c>
      <c r="AA21" s="2">
        <f t="shared" si="6"/>
        <v>66</v>
      </c>
      <c r="AB21" s="2">
        <f>LOOKUP(AA21,{0,40,45,50,55,60,65,70,75,80,100},{0,2,2.25,2.5,2.75,3,3.25,3.5,3.75,4,"Invalid Entry"})</f>
        <v>3.25</v>
      </c>
      <c r="AC21" s="2" t="str">
        <f t="shared" si="7"/>
        <v>C</v>
      </c>
      <c r="AD21" s="2" t="str">
        <f>LOOKUP(AA21,{0,40,45,50,55,60,65,70,75,80,100},{"F","C-","C","C+","B-","B","B+","A-","A","A+","Invalid Entry"})</f>
        <v>B+</v>
      </c>
      <c r="AF21" s="2">
        <v>140931018</v>
      </c>
      <c r="AG21" s="2">
        <v>27</v>
      </c>
      <c r="AH21" s="2">
        <f t="shared" si="8"/>
        <v>8.1818181818181817</v>
      </c>
      <c r="AI21" s="2">
        <v>19</v>
      </c>
      <c r="AJ21" s="2">
        <v>46</v>
      </c>
      <c r="AK21" s="2">
        <f t="shared" si="9"/>
        <v>73</v>
      </c>
      <c r="AL21" s="2">
        <f>LOOKUP(AK21,{0,40,45,50,55,60,65,70,75,80,100},{0,2,2.25,2.5,2.75,3,3.25,3.5,3.75,4,"Invalid Entry"})</f>
        <v>3.5</v>
      </c>
      <c r="AM21" s="2" t="str">
        <f t="shared" si="10"/>
        <v>B-</v>
      </c>
      <c r="AN21" s="2" t="str">
        <f>LOOKUP(AK21,{0,40,45,50,55,60,65,70,75,80,100},{"F","C-","C","C+","B-","B","B+","A-","A","A+","Invalid Entry"})</f>
        <v>A-</v>
      </c>
    </row>
    <row r="22" spans="1:40" x14ac:dyDescent="0.25">
      <c r="A22" s="2">
        <v>19</v>
      </c>
      <c r="B22" s="2">
        <v>140931019</v>
      </c>
      <c r="C22">
        <v>33</v>
      </c>
      <c r="D22" s="2">
        <f t="shared" si="1"/>
        <v>10</v>
      </c>
      <c r="E22" s="2">
        <v>18</v>
      </c>
      <c r="F22" s="2">
        <v>65</v>
      </c>
      <c r="G22" s="2">
        <f t="shared" si="12"/>
        <v>93</v>
      </c>
      <c r="H22" s="2">
        <f>LOOKUP(G22,{0,40,45,50,55,60,65,70,75,80,100},{0,2,2.25,2.5,2.75,3,3.25,3.5,3.75,4,"Invalid Entry"})</f>
        <v>4</v>
      </c>
      <c r="I22" s="36" t="str">
        <f t="shared" si="2"/>
        <v>A+</v>
      </c>
      <c r="J22" s="2" t="str">
        <f>LOOKUP(G22,{0,40,45,50,55,60,65,70,75,80,100},{"F","C-","C","C+","B-","B","B+","A-","A","A+","Invalid Entry"})</f>
        <v>A+</v>
      </c>
      <c r="L22" s="2">
        <v>140931019</v>
      </c>
      <c r="M22" s="2">
        <v>27</v>
      </c>
      <c r="N22" s="2">
        <f t="shared" si="3"/>
        <v>8.1818181818181817</v>
      </c>
      <c r="O22" s="2">
        <v>15</v>
      </c>
      <c r="P22" s="2">
        <v>55</v>
      </c>
      <c r="Q22" s="2">
        <f t="shared" si="4"/>
        <v>78</v>
      </c>
      <c r="R22" s="2">
        <f>LOOKUP(Q22,{0,40,45,50,55,60,65,70,75,80,100},{0,2,2.25,2.5,2.75,3,3.25,3.5,3.75,4,"Invalid Entry"})</f>
        <v>3.75</v>
      </c>
      <c r="S22" s="2" t="str">
        <f t="shared" si="11"/>
        <v>B</v>
      </c>
      <c r="T22" s="2" t="str">
        <f>LOOKUP(Q22,{0,40,45,50,55,60,65,70,75,80,100},{"F","C-","C","C+","B-","B","B+","A-","A","A+","Invalid Entry"})</f>
        <v>A</v>
      </c>
      <c r="V22" s="2">
        <v>140931019</v>
      </c>
      <c r="W22" s="2">
        <v>33</v>
      </c>
      <c r="X22" s="2">
        <f t="shared" si="5"/>
        <v>10</v>
      </c>
      <c r="Y22" s="2">
        <v>17</v>
      </c>
      <c r="Z22" s="2">
        <v>55</v>
      </c>
      <c r="AA22" s="2">
        <f t="shared" si="6"/>
        <v>82</v>
      </c>
      <c r="AB22" s="2">
        <f>LOOKUP(AA22,{0,40,45,50,55,60,65,70,75,80,100},{0,2,2.25,2.5,2.75,3,3.25,3.5,3.75,4,"Invalid Entry"})</f>
        <v>4</v>
      </c>
      <c r="AC22" s="2" t="str">
        <f t="shared" si="7"/>
        <v>A-</v>
      </c>
      <c r="AD22" s="2" t="str">
        <f>LOOKUP(AA22,{0,40,45,50,55,60,65,70,75,80,100},{"F","C-","C","C+","B-","B","B+","A-","A","A+","Invalid Entry"})</f>
        <v>A+</v>
      </c>
      <c r="AF22" s="2">
        <v>140931019</v>
      </c>
      <c r="AG22" s="2">
        <v>33</v>
      </c>
      <c r="AH22" s="2">
        <f t="shared" si="8"/>
        <v>10</v>
      </c>
      <c r="AI22" s="2">
        <v>18</v>
      </c>
      <c r="AJ22" s="2">
        <v>52</v>
      </c>
      <c r="AK22" s="2">
        <f t="shared" si="9"/>
        <v>80</v>
      </c>
      <c r="AL22" s="2">
        <f>LOOKUP(AK22,{0,40,45,50,55,60,65,70,75,80,100},{0,2,2.25,2.5,2.75,3,3.25,3.5,3.75,4,"Invalid Entry"})</f>
        <v>4</v>
      </c>
      <c r="AM22" s="2" t="str">
        <f t="shared" si="10"/>
        <v>A-</v>
      </c>
      <c r="AN22" s="2" t="str">
        <f>LOOKUP(AK22,{0,40,45,50,55,60,65,70,75,80,100},{"F","C-","C","C+","B-","B","B+","A-","A","A+","Invalid Entry"})</f>
        <v>A+</v>
      </c>
    </row>
    <row r="23" spans="1:40" x14ac:dyDescent="0.25">
      <c r="A23" s="2">
        <v>20</v>
      </c>
      <c r="B23" s="2">
        <v>140931020</v>
      </c>
      <c r="C23">
        <v>27</v>
      </c>
      <c r="D23" s="2">
        <f t="shared" si="1"/>
        <v>8.1818181818181817</v>
      </c>
      <c r="E23" s="2">
        <v>16</v>
      </c>
      <c r="F23" s="2">
        <v>50</v>
      </c>
      <c r="G23" s="2">
        <f t="shared" si="12"/>
        <v>74</v>
      </c>
      <c r="H23" s="2">
        <f>LOOKUP(G23,{0,40,45,50,55,60,65,70,75,80,100},{0,2,2.25,2.5,2.75,3,3.25,3.5,3.75,4,"Invalid Entry"})</f>
        <v>3.5</v>
      </c>
      <c r="I23" s="36" t="str">
        <f t="shared" si="2"/>
        <v>B-</v>
      </c>
      <c r="J23" s="2" t="str">
        <f>LOOKUP(G23,{0,40,45,50,55,60,65,70,75,80,100},{"F","C-","C","C+","B-","B","B+","A-","A","A+","Invalid Entry"})</f>
        <v>A-</v>
      </c>
      <c r="L23" s="2">
        <v>140931020</v>
      </c>
      <c r="M23" s="2">
        <v>33</v>
      </c>
      <c r="N23" s="2">
        <f t="shared" si="3"/>
        <v>10</v>
      </c>
      <c r="O23" s="2">
        <v>12</v>
      </c>
      <c r="P23" s="2">
        <v>50</v>
      </c>
      <c r="Q23" s="2">
        <f t="shared" si="4"/>
        <v>72</v>
      </c>
      <c r="R23" s="2">
        <f>LOOKUP(Q23,{0,40,45,50,55,60,65,70,75,80,100},{0,2,2.25,2.5,2.75,3,3.25,3.5,3.75,4,"Invalid Entry"})</f>
        <v>3.5</v>
      </c>
      <c r="S23" s="2" t="str">
        <f t="shared" si="11"/>
        <v>B-</v>
      </c>
      <c r="T23" s="2" t="str">
        <f>LOOKUP(Q23,{0,40,45,50,55,60,65,70,75,80,100},{"F","C-","C","C+","B-","B","B+","A-","A","A+","Invalid Entry"})</f>
        <v>A-</v>
      </c>
      <c r="V23" s="2">
        <v>140931020</v>
      </c>
      <c r="W23" s="2">
        <v>25</v>
      </c>
      <c r="X23" s="2">
        <f t="shared" si="5"/>
        <v>7.5757575757575761</v>
      </c>
      <c r="Y23" s="2">
        <v>20</v>
      </c>
      <c r="Z23" s="2">
        <v>40</v>
      </c>
      <c r="AA23" s="2">
        <f t="shared" si="6"/>
        <v>68</v>
      </c>
      <c r="AB23" s="2">
        <f>LOOKUP(AA23,{0,40,45,50,55,60,65,70,75,80,100},{0,2,2.25,2.5,2.75,3,3.25,3.5,3.75,4,"Invalid Entry"})</f>
        <v>3.25</v>
      </c>
      <c r="AC23" s="2" t="str">
        <f t="shared" si="7"/>
        <v>C</v>
      </c>
      <c r="AD23" s="2" t="str">
        <f>LOOKUP(AA23,{0,40,45,50,55,60,65,70,75,80,100},{"F","C-","C","C+","B-","B","B+","A-","A","A+","Invalid Entry"})</f>
        <v>B+</v>
      </c>
      <c r="AF23" s="2">
        <v>140931020</v>
      </c>
      <c r="AG23" s="2">
        <v>25</v>
      </c>
      <c r="AH23" s="2">
        <f t="shared" si="8"/>
        <v>7.5757575757575761</v>
      </c>
      <c r="AI23" s="2">
        <v>15</v>
      </c>
      <c r="AJ23" s="2">
        <v>40</v>
      </c>
      <c r="AK23" s="2">
        <f t="shared" si="9"/>
        <v>63</v>
      </c>
      <c r="AL23" s="2">
        <f>LOOKUP(AK23,{0,40,45,50,55,60,65,70,75,80,100},{0,2,2.25,2.5,2.75,3,3.25,3.5,3.75,4,"Invalid Entry"})</f>
        <v>3</v>
      </c>
      <c r="AM23" s="2" t="str">
        <f t="shared" si="10"/>
        <v>C</v>
      </c>
      <c r="AN23" s="2" t="str">
        <f>LOOKUP(AK23,{0,40,45,50,55,60,65,70,75,80,100},{"F","C-","C","C+","B-","B","B+","A-","A","A+","Invalid Entry"})</f>
        <v>B</v>
      </c>
    </row>
  </sheetData>
  <mergeCells count="4">
    <mergeCell ref="D1:J1"/>
    <mergeCell ref="L1:T1"/>
    <mergeCell ref="V1:AD1"/>
    <mergeCell ref="AF1:A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8E3BC-0E74-42F0-A844-5C6E3FE5B3FF}">
  <dimension ref="A1:AN23"/>
  <sheetViews>
    <sheetView topLeftCell="F7" workbookViewId="0">
      <selection activeCell="AB4" sqref="AB4"/>
    </sheetView>
  </sheetViews>
  <sheetFormatPr defaultRowHeight="15" x14ac:dyDescent="0.25"/>
  <cols>
    <col min="2" max="2" width="11" customWidth="1"/>
    <col min="3" max="3" width="19" hidden="1" customWidth="1"/>
    <col min="4" max="4" width="11.42578125" customWidth="1"/>
    <col min="9" max="9" width="0" hidden="1" customWidth="1"/>
    <col min="11" max="11" width="0.7109375" style="35" customWidth="1"/>
    <col min="12" max="12" width="10.85546875" customWidth="1"/>
    <col min="13" max="13" width="0" hidden="1" customWidth="1"/>
    <col min="14" max="14" width="11.42578125" customWidth="1"/>
    <col min="19" max="19" width="0" hidden="1" customWidth="1"/>
    <col min="21" max="21" width="0.7109375" style="35" customWidth="1"/>
    <col min="22" max="22" width="10.42578125" customWidth="1"/>
    <col min="23" max="23" width="0" hidden="1" customWidth="1"/>
    <col min="29" max="29" width="0" hidden="1" customWidth="1"/>
    <col min="31" max="31" width="0.7109375" style="35" customWidth="1"/>
    <col min="32" max="32" width="10.5703125" customWidth="1"/>
    <col min="33" max="33" width="0" hidden="1" customWidth="1"/>
    <col min="39" max="39" width="0" hidden="1" customWidth="1"/>
  </cols>
  <sheetData>
    <row r="1" spans="1:40" x14ac:dyDescent="0.25">
      <c r="A1" s="2"/>
      <c r="C1" s="33"/>
      <c r="D1" s="49" t="s">
        <v>133</v>
      </c>
      <c r="E1" s="50"/>
      <c r="F1" s="50"/>
      <c r="G1" s="50"/>
      <c r="H1" s="50"/>
      <c r="I1" s="50"/>
      <c r="J1" s="50"/>
      <c r="M1" s="33"/>
      <c r="N1" s="49" t="s">
        <v>135</v>
      </c>
      <c r="O1" s="50"/>
      <c r="P1" s="50"/>
      <c r="Q1" s="50"/>
      <c r="R1" s="50"/>
      <c r="S1" s="50"/>
      <c r="T1" s="50"/>
      <c r="W1" s="33"/>
      <c r="X1" s="49" t="s">
        <v>134</v>
      </c>
      <c r="Y1" s="50"/>
      <c r="Z1" s="50"/>
      <c r="AA1" s="50"/>
      <c r="AB1" s="50"/>
      <c r="AC1" s="50"/>
      <c r="AD1" s="50"/>
      <c r="AG1" s="33"/>
      <c r="AH1" s="49" t="s">
        <v>136</v>
      </c>
      <c r="AI1" s="50"/>
      <c r="AJ1" s="50"/>
      <c r="AK1" s="50"/>
      <c r="AL1" s="50"/>
      <c r="AM1" s="50"/>
      <c r="AN1" s="50"/>
    </row>
    <row r="2" spans="1:40" x14ac:dyDescent="0.25">
      <c r="A2" s="1" t="s">
        <v>1</v>
      </c>
      <c r="B2" s="1" t="s">
        <v>2</v>
      </c>
      <c r="C2" s="2" t="s">
        <v>121</v>
      </c>
      <c r="D2" s="1" t="s">
        <v>121</v>
      </c>
      <c r="E2" s="1" t="s">
        <v>122</v>
      </c>
      <c r="F2" s="2" t="s">
        <v>123</v>
      </c>
      <c r="G2" s="1" t="s">
        <v>124</v>
      </c>
      <c r="H2" s="1" t="s">
        <v>125</v>
      </c>
      <c r="I2" s="36" t="s">
        <v>126</v>
      </c>
      <c r="J2" s="1" t="s">
        <v>126</v>
      </c>
      <c r="L2" s="1" t="s">
        <v>2</v>
      </c>
      <c r="M2" s="2" t="s">
        <v>121</v>
      </c>
      <c r="N2" s="1" t="s">
        <v>121</v>
      </c>
      <c r="O2" s="1" t="s">
        <v>122</v>
      </c>
      <c r="P2" s="2" t="s">
        <v>123</v>
      </c>
      <c r="Q2" s="1" t="s">
        <v>124</v>
      </c>
      <c r="R2" s="1" t="s">
        <v>125</v>
      </c>
      <c r="S2" s="36" t="s">
        <v>126</v>
      </c>
      <c r="T2" s="1" t="s">
        <v>126</v>
      </c>
      <c r="V2" s="1" t="s">
        <v>2</v>
      </c>
      <c r="W2" s="2" t="s">
        <v>121</v>
      </c>
      <c r="X2" s="1" t="s">
        <v>121</v>
      </c>
      <c r="Y2" s="1" t="s">
        <v>122</v>
      </c>
      <c r="Z2" s="2" t="s">
        <v>123</v>
      </c>
      <c r="AA2" s="1" t="s">
        <v>124</v>
      </c>
      <c r="AB2" s="1" t="s">
        <v>125</v>
      </c>
      <c r="AC2" s="36" t="s">
        <v>126</v>
      </c>
      <c r="AD2" s="1" t="s">
        <v>126</v>
      </c>
      <c r="AF2" s="1" t="s">
        <v>2</v>
      </c>
      <c r="AG2" s="2" t="s">
        <v>121</v>
      </c>
      <c r="AH2" s="1" t="s">
        <v>121</v>
      </c>
      <c r="AI2" s="1" t="s">
        <v>122</v>
      </c>
      <c r="AJ2" s="2" t="s">
        <v>123</v>
      </c>
      <c r="AK2" s="1" t="s">
        <v>124</v>
      </c>
      <c r="AL2" s="1" t="s">
        <v>125</v>
      </c>
      <c r="AM2" s="36" t="s">
        <v>126</v>
      </c>
      <c r="AN2" s="1" t="s">
        <v>126</v>
      </c>
    </row>
    <row r="3" spans="1:40" x14ac:dyDescent="0.25">
      <c r="A3" s="2"/>
      <c r="B3" s="2"/>
      <c r="C3" s="2"/>
      <c r="D3" s="1">
        <v>10</v>
      </c>
      <c r="E3" s="1">
        <v>20</v>
      </c>
      <c r="F3" s="1">
        <v>70</v>
      </c>
      <c r="G3" s="1">
        <v>100</v>
      </c>
      <c r="H3" s="2"/>
      <c r="I3" s="36"/>
      <c r="J3" s="1" t="s">
        <v>130</v>
      </c>
      <c r="L3" s="2"/>
      <c r="M3" s="2"/>
      <c r="N3" s="1">
        <v>10</v>
      </c>
      <c r="O3" s="1">
        <v>20</v>
      </c>
      <c r="P3" s="1">
        <v>70</v>
      </c>
      <c r="Q3" s="1">
        <v>100</v>
      </c>
      <c r="R3" s="2"/>
      <c r="S3" s="36"/>
      <c r="T3" s="1" t="s">
        <v>130</v>
      </c>
      <c r="V3" s="2"/>
      <c r="W3" s="2"/>
      <c r="X3" s="1">
        <v>10</v>
      </c>
      <c r="Y3" s="1">
        <v>20</v>
      </c>
      <c r="Z3" s="1">
        <v>70</v>
      </c>
      <c r="AA3" s="1">
        <v>100</v>
      </c>
      <c r="AB3" s="2"/>
      <c r="AC3" s="36"/>
      <c r="AD3" s="1" t="s">
        <v>130</v>
      </c>
      <c r="AF3" s="2"/>
      <c r="AG3" s="2"/>
      <c r="AH3" s="1">
        <v>10</v>
      </c>
      <c r="AI3" s="1">
        <v>20</v>
      </c>
      <c r="AJ3" s="1">
        <v>70</v>
      </c>
      <c r="AK3" s="1">
        <v>100</v>
      </c>
      <c r="AL3" s="2"/>
      <c r="AM3" s="36"/>
      <c r="AN3" s="1" t="s">
        <v>130</v>
      </c>
    </row>
    <row r="4" spans="1:40" x14ac:dyDescent="0.25">
      <c r="A4" s="2">
        <v>1</v>
      </c>
      <c r="B4" s="2">
        <v>140931001</v>
      </c>
      <c r="C4">
        <v>30</v>
      </c>
      <c r="D4" s="2">
        <f>C4/33*10</f>
        <v>9.0909090909090899</v>
      </c>
      <c r="E4" s="2">
        <v>14</v>
      </c>
      <c r="F4" s="2">
        <v>45</v>
      </c>
      <c r="G4" s="2">
        <f>SUM(IF(C4&gt;30, 10, IF(C4&gt;27, 9, IF(C4&gt;25, 8, IF(C4&gt;22, 7, IF(C4&gt;20, 6, 0))))),E4,F4)</f>
        <v>68</v>
      </c>
      <c r="H4" s="2">
        <f>LOOKUP(G4,{0,40,45,50,55,60,65,70,75,80,100},{0,2,2.25,2.5,2.75,3,3.25,3.5,3.75,4,"Invalid Entry"})</f>
        <v>3.25</v>
      </c>
      <c r="I4" s="36" t="str">
        <f>IF(G4&gt;89,"A+",IF(G4&gt;84,"A",IF(G4&gt;79,"A-", IF(G4&gt;74, "B",IF(G4&gt;69, "B-", IF(G4&gt;60,"C","F"))))))</f>
        <v>C</v>
      </c>
      <c r="J4" s="2" t="str">
        <f>LOOKUP(G4,{0,40,45,50,55,60,65,70,75,80,100},{"F","C-","C","C+","B-","B","B+","A-","A","A+","Invalid Entry"})</f>
        <v>B+</v>
      </c>
      <c r="L4" s="2">
        <v>140931001</v>
      </c>
      <c r="M4">
        <v>29</v>
      </c>
      <c r="N4" s="2">
        <f>M4/33*10</f>
        <v>8.7878787878787872</v>
      </c>
      <c r="O4" s="2">
        <v>17</v>
      </c>
      <c r="P4" s="2">
        <v>48</v>
      </c>
      <c r="Q4" s="2">
        <f t="shared" ref="Q4:Q13" si="0">SUM(IF(M4&gt;30, 10, IF(M4&gt;27, 9, IF(M4&gt;25, 8, IF(M4&gt;22, 7, IF(M4&gt;20, 6, 0))))),O4,P4)</f>
        <v>74</v>
      </c>
      <c r="R4" s="2">
        <f>LOOKUP(Q4,{0,40,45,50,55,60,65,70,75,80,100},{0,2,2.25,2.5,2.75,3,3.25,3.5,3.75,4,"Invalid Entry"})</f>
        <v>3.5</v>
      </c>
      <c r="S4" s="36" t="str">
        <f>IF(Q4&gt;89,"A+",IF(Q4&gt;84,"A",IF(Q4&gt;79,"A-", IF(Q4&gt;74, "B",IF(Q4&gt;69, "B-", IF(Q4&gt;60,"C","F"))))))</f>
        <v>B-</v>
      </c>
      <c r="T4" s="2" t="str">
        <f>LOOKUP(Q4,{0,40,45,50,55,60,65,70,75,80,100},{"F","C-","C","C+","B-","B","B+","A-","A","A+","Invalid Entry"})</f>
        <v>A-</v>
      </c>
      <c r="V4" s="2">
        <v>140931001</v>
      </c>
      <c r="W4">
        <v>24</v>
      </c>
      <c r="X4" s="2">
        <f>W4/33*10</f>
        <v>7.2727272727272734</v>
      </c>
      <c r="Y4" s="2">
        <v>17</v>
      </c>
      <c r="Z4" s="2">
        <v>33</v>
      </c>
      <c r="AA4" s="2">
        <f t="shared" ref="AA4:AA13" si="1">SUM(IF(W4&gt;30, 10, IF(W4&gt;27, 9, IF(W4&gt;25, 8, IF(W4&gt;22, 7, IF(W4&gt;20, 6, 0))))),Y4,Z4)</f>
        <v>57</v>
      </c>
      <c r="AB4" s="2">
        <f>LOOKUP(AA4,{0,40,45,50,55,60,65,70,75,80,100},{0,2,2.25,2.5,2.75,3,3.25,3.5,3.75,4,"Invalid Entry"})</f>
        <v>2.75</v>
      </c>
      <c r="AC4" s="36" t="str">
        <f>IF(AA4&gt;89,"A+",IF(AA4&gt;84,"A",IF(AA4&gt;79,"A-", IF(AA4&gt;74, "B",IF(AA4&gt;69, "B-", IF(AA4&gt;60,"C","F"))))))</f>
        <v>F</v>
      </c>
      <c r="AD4" s="2" t="str">
        <f>LOOKUP(AA4,{0,40,45,50,55,60,65,70,75,80,100},{"F","C-","C","C+","B-","B","B+","A-","A","A+","Invalid Entry"})</f>
        <v>B-</v>
      </c>
      <c r="AF4" s="2">
        <v>140931001</v>
      </c>
      <c r="AG4">
        <v>24</v>
      </c>
      <c r="AH4" s="2">
        <f>AG4/33*10</f>
        <v>7.2727272727272734</v>
      </c>
      <c r="AI4" s="2">
        <v>17</v>
      </c>
      <c r="AJ4" s="2">
        <v>65</v>
      </c>
      <c r="AK4" s="2">
        <f t="shared" ref="AK4:AK13" si="2">SUM(IF(AG4&gt;30, 10, IF(AG4&gt;27, 9, IF(AG4&gt;25, 8, IF(AG4&gt;22, 7, IF(AG4&gt;20, 6, 0))))),AI4,AJ4)</f>
        <v>89</v>
      </c>
      <c r="AL4" s="2">
        <f>LOOKUP(AK4,{0,40,45,50,55,60,65,70,75,80,100},{0,2,2.25,2.5,2.75,3,3.25,3.5,3.75,4,"Invalid Entry"})</f>
        <v>4</v>
      </c>
      <c r="AM4" s="36" t="str">
        <f>IF(AK4&gt;89,"A+",IF(AK4&gt;84,"A",IF(AK4&gt;79,"A-", IF(AK4&gt;74, "B",IF(AK4&gt;69, "B-", IF(AK4&gt;60,"C","F"))))))</f>
        <v>A</v>
      </c>
      <c r="AN4" s="2" t="str">
        <f>LOOKUP(AK4,{0,40,45,50,55,60,65,70,75,80,100},{"F","C-","C","C+","B-","B","B+","A-","A","A+","Invalid Entry"})</f>
        <v>A+</v>
      </c>
    </row>
    <row r="5" spans="1:40" x14ac:dyDescent="0.25">
      <c r="A5" s="2">
        <v>2</v>
      </c>
      <c r="B5" s="2">
        <v>140931002</v>
      </c>
      <c r="C5">
        <v>27</v>
      </c>
      <c r="D5" s="2">
        <f t="shared" ref="D5:D23" si="3">C5/33*10</f>
        <v>8.1818181818181817</v>
      </c>
      <c r="E5" s="2">
        <v>18</v>
      </c>
      <c r="F5" s="2">
        <v>45</v>
      </c>
      <c r="G5" s="2">
        <f t="shared" ref="G5:G13" si="4">SUM(IF(C5&gt;30, 10, IF(C5&gt;27, 9, IF(C5&gt;25, 8, IF(C5&gt;22, 7, IF(C5&gt;20, 6, 0))))),E5,F5)</f>
        <v>71</v>
      </c>
      <c r="H5" s="2">
        <f>LOOKUP(G5,{0,40,45,50,55,60,65,70,75,80,100},{0,2,2.25,2.5,2.75,3,3.25,3.5,3.75,4,"Invalid Entry"})</f>
        <v>3.5</v>
      </c>
      <c r="I5" s="36" t="str">
        <f t="shared" ref="I5:I23" si="5">IF(G5&gt;89, "A+",IF(G5&gt;84, "A",IF(G5&gt;79,"A-", IF(G5&gt;74, "B",IF(G5&gt;69, "B-", IF(G5&gt;60, "C", "F"))))))</f>
        <v>B-</v>
      </c>
      <c r="J5" s="2" t="str">
        <f>LOOKUP(G5,{0,40,45,50,55,60,65,70,75,80,100},{"F","C-","C","C+","B-","B","B+","A-","A","A+","Invalid Entry"})</f>
        <v>A-</v>
      </c>
      <c r="L5" s="2">
        <v>140931002</v>
      </c>
      <c r="M5">
        <v>27</v>
      </c>
      <c r="N5" s="2">
        <f t="shared" ref="N5:N23" si="6">M5/33*10</f>
        <v>8.1818181818181817</v>
      </c>
      <c r="O5" s="2">
        <v>15</v>
      </c>
      <c r="P5" s="2">
        <v>34</v>
      </c>
      <c r="Q5" s="2">
        <f t="shared" si="0"/>
        <v>57</v>
      </c>
      <c r="R5" s="2">
        <f>LOOKUP(Q5,{0,40,45,50,55,60,65,70,75,80,100},{0,2,2.25,2.5,2.75,3,3.25,3.5,3.75,4,"Invalid Entry"})</f>
        <v>2.75</v>
      </c>
      <c r="S5" s="36" t="str">
        <f t="shared" ref="S5:S23" si="7">IF(Q5&gt;89, "A+",IF(Q5&gt;84, "A",IF(Q5&gt;79,"A-", IF(Q5&gt;74, "B",IF(Q5&gt;69, "B-", IF(Q5&gt;60, "C", "F"))))))</f>
        <v>F</v>
      </c>
      <c r="T5" s="2" t="str">
        <f>LOOKUP(Q5,{0,40,45,50,55,60,65,70,75,80,100},{"F","C-","C","C+","B-","B","B+","A-","A","A+","Invalid Entry"})</f>
        <v>B-</v>
      </c>
      <c r="V5" s="2">
        <v>140931002</v>
      </c>
      <c r="W5">
        <v>27</v>
      </c>
      <c r="X5" s="2">
        <f t="shared" ref="X5:X23" si="8">W5/33*10</f>
        <v>8.1818181818181817</v>
      </c>
      <c r="Y5" s="2">
        <v>15</v>
      </c>
      <c r="Z5" s="2">
        <v>56</v>
      </c>
      <c r="AA5" s="2">
        <f t="shared" si="1"/>
        <v>79</v>
      </c>
      <c r="AB5" s="2">
        <f>LOOKUP(AA5,{0,40,45,50,55,60,65,70,75,80,100},{0,2,2.25,2.5,2.75,3,3.25,3.5,3.75,4,"Invalid Entry"})</f>
        <v>3.75</v>
      </c>
      <c r="AC5" s="36" t="str">
        <f t="shared" ref="AC5:AC23" si="9">IF(AA5&gt;89, "A+",IF(AA5&gt;84, "A",IF(AA5&gt;79,"A-", IF(AA5&gt;74, "B",IF(AA5&gt;69, "B-", IF(AA5&gt;60, "C", "F"))))))</f>
        <v>B</v>
      </c>
      <c r="AD5" s="2" t="str">
        <f>LOOKUP(AA5,{0,40,45,50,55,60,65,70,75,80,100},{"F","C-","C","C+","B-","B","B+","A-","A","A+","Invalid Entry"})</f>
        <v>A</v>
      </c>
      <c r="AF5" s="2">
        <v>140931002</v>
      </c>
      <c r="AG5">
        <v>27</v>
      </c>
      <c r="AH5" s="2">
        <f t="shared" ref="AH5:AH23" si="10">AG5/33*10</f>
        <v>8.1818181818181817</v>
      </c>
      <c r="AI5" s="2">
        <v>15</v>
      </c>
      <c r="AJ5" s="2">
        <v>70</v>
      </c>
      <c r="AK5" s="2">
        <f t="shared" si="2"/>
        <v>93</v>
      </c>
      <c r="AL5" s="2">
        <f>LOOKUP(AK5,{0,40,45,50,55,60,65,70,75,80,100},{0,2,2.25,2.5,2.75,3,3.25,3.5,3.75,4,"Invalid Entry"})</f>
        <v>4</v>
      </c>
      <c r="AM5" s="36" t="str">
        <f t="shared" ref="AM5:AM23" si="11">IF(AK5&gt;89, "A+",IF(AK5&gt;84, "A",IF(AK5&gt;79,"A-", IF(AK5&gt;74, "B",IF(AK5&gt;69, "B-", IF(AK5&gt;60, "C", "F"))))))</f>
        <v>A+</v>
      </c>
      <c r="AN5" s="2" t="str">
        <f>LOOKUP(AK5,{0,40,45,50,55,60,65,70,75,80,100},{"F","C-","C","C+","B-","B","B+","A-","A","A+","Invalid Entry"})</f>
        <v>A+</v>
      </c>
    </row>
    <row r="6" spans="1:40" x14ac:dyDescent="0.25">
      <c r="A6" s="2">
        <v>3</v>
      </c>
      <c r="B6" s="2">
        <v>140931003</v>
      </c>
      <c r="C6">
        <v>26</v>
      </c>
      <c r="D6" s="2">
        <f t="shared" si="3"/>
        <v>7.8787878787878789</v>
      </c>
      <c r="E6" s="2">
        <v>19</v>
      </c>
      <c r="F6" s="2">
        <v>55</v>
      </c>
      <c r="G6" s="2">
        <f t="shared" si="4"/>
        <v>82</v>
      </c>
      <c r="H6" s="2">
        <f>LOOKUP(G6,{0,40,45,50,55,60,65,70,75,80,100},{0,2,2.25,2.5,2.75,3,3.25,3.5,3.75,4,"Invalid Entry"})</f>
        <v>4</v>
      </c>
      <c r="I6" s="36" t="str">
        <f t="shared" si="5"/>
        <v>A-</v>
      </c>
      <c r="J6" s="2" t="str">
        <f>LOOKUP(G6,{0,40,45,50,55,60,65,70,75,80,100},{"F","C-","C","C+","B-","B","B+","A-","A","A+","Invalid Entry"})</f>
        <v>A+</v>
      </c>
      <c r="L6" s="2">
        <v>140931003</v>
      </c>
      <c r="M6">
        <v>33</v>
      </c>
      <c r="N6" s="2">
        <f t="shared" si="6"/>
        <v>10</v>
      </c>
      <c r="O6" s="2">
        <v>16</v>
      </c>
      <c r="P6" s="2">
        <v>55</v>
      </c>
      <c r="Q6" s="2">
        <f t="shared" si="0"/>
        <v>81</v>
      </c>
      <c r="R6" s="2">
        <f>LOOKUP(Q6,{0,40,45,50,55,60,65,70,75,80,100},{0,2,2.25,2.5,2.75,3,3.25,3.5,3.75,4,"Invalid Entry"})</f>
        <v>4</v>
      </c>
      <c r="S6" s="36" t="str">
        <f t="shared" si="7"/>
        <v>A-</v>
      </c>
      <c r="T6" s="2" t="str">
        <f>LOOKUP(Q6,{0,40,45,50,55,60,65,70,75,80,100},{"F","C-","C","C+","B-","B","B+","A-","A","A+","Invalid Entry"})</f>
        <v>A+</v>
      </c>
      <c r="V6" s="2">
        <v>140931003</v>
      </c>
      <c r="W6">
        <v>31</v>
      </c>
      <c r="X6" s="2">
        <f t="shared" si="8"/>
        <v>9.3939393939393945</v>
      </c>
      <c r="Y6" s="2">
        <v>16</v>
      </c>
      <c r="Z6" s="2">
        <v>54</v>
      </c>
      <c r="AA6" s="2">
        <f t="shared" si="1"/>
        <v>80</v>
      </c>
      <c r="AB6" s="2">
        <f>LOOKUP(AA6,{0,40,45,50,55,60,65,70,75,80,100},{0,2,2.25,2.5,2.75,3,3.25,3.5,3.75,4,"Invalid Entry"})</f>
        <v>4</v>
      </c>
      <c r="AC6" s="36" t="str">
        <f t="shared" si="9"/>
        <v>A-</v>
      </c>
      <c r="AD6" s="2" t="str">
        <f>LOOKUP(AA6,{0,40,45,50,55,60,65,70,75,80,100},{"F","C-","C","C+","B-","B","B+","A-","A","A+","Invalid Entry"})</f>
        <v>A+</v>
      </c>
      <c r="AF6" s="2">
        <v>140931003</v>
      </c>
      <c r="AG6">
        <v>31</v>
      </c>
      <c r="AH6" s="2">
        <f t="shared" si="10"/>
        <v>9.3939393939393945</v>
      </c>
      <c r="AI6" s="2">
        <v>16</v>
      </c>
      <c r="AJ6" s="2">
        <v>65</v>
      </c>
      <c r="AK6" s="2">
        <f t="shared" si="2"/>
        <v>91</v>
      </c>
      <c r="AL6" s="2">
        <f>LOOKUP(AK6,{0,40,45,50,55,60,65,70,75,80,100},{0,2,2.25,2.5,2.75,3,3.25,3.5,3.75,4,"Invalid Entry"})</f>
        <v>4</v>
      </c>
      <c r="AM6" s="36" t="str">
        <f t="shared" si="11"/>
        <v>A+</v>
      </c>
      <c r="AN6" s="2" t="str">
        <f>LOOKUP(AK6,{0,40,45,50,55,60,65,70,75,80,100},{"F","C-","C","C+","B-","B","B+","A-","A","A+","Invalid Entry"})</f>
        <v>A+</v>
      </c>
    </row>
    <row r="7" spans="1:40" x14ac:dyDescent="0.25">
      <c r="A7" s="2">
        <v>4</v>
      </c>
      <c r="B7" s="2">
        <v>140931004</v>
      </c>
      <c r="C7">
        <v>33</v>
      </c>
      <c r="D7" s="2">
        <f t="shared" si="3"/>
        <v>10</v>
      </c>
      <c r="E7" s="2">
        <v>17</v>
      </c>
      <c r="F7" s="2">
        <v>45</v>
      </c>
      <c r="G7" s="2">
        <f t="shared" si="4"/>
        <v>72</v>
      </c>
      <c r="H7" s="2">
        <f>LOOKUP(G7,{0,40,45,50,55,60,65,70,75,80,100},{0,2,2.25,2.5,2.75,3,3.25,3.5,3.75,4,"Invalid Entry"})</f>
        <v>3.5</v>
      </c>
      <c r="I7" s="36" t="str">
        <f t="shared" si="5"/>
        <v>B-</v>
      </c>
      <c r="J7" s="2" t="str">
        <f>LOOKUP(G7,{0,40,45,50,55,60,65,70,75,80,100},{"F","C-","C","C+","B-","B","B+","A-","A","A+","Invalid Entry"})</f>
        <v>A-</v>
      </c>
      <c r="L7" s="2">
        <v>140931004</v>
      </c>
      <c r="M7">
        <v>30</v>
      </c>
      <c r="N7" s="2">
        <f t="shared" si="6"/>
        <v>9.0909090909090899</v>
      </c>
      <c r="O7" s="2">
        <v>17</v>
      </c>
      <c r="P7" s="2">
        <v>65</v>
      </c>
      <c r="Q7" s="2">
        <f t="shared" si="0"/>
        <v>91</v>
      </c>
      <c r="R7" s="2">
        <f>LOOKUP(Q7,{0,40,45,50,55,60,65,70,75,80,100},{0,2,2.25,2.5,2.75,3,3.25,3.5,3.75,4,"Invalid Entry"})</f>
        <v>4</v>
      </c>
      <c r="S7" s="36" t="str">
        <f t="shared" si="7"/>
        <v>A+</v>
      </c>
      <c r="T7" s="2" t="str">
        <f>LOOKUP(Q7,{0,40,45,50,55,60,65,70,75,80,100},{"F","C-","C","C+","B-","B","B+","A-","A","A+","Invalid Entry"})</f>
        <v>A+</v>
      </c>
      <c r="V7" s="2">
        <v>140931004</v>
      </c>
      <c r="W7">
        <v>30</v>
      </c>
      <c r="X7" s="2">
        <f t="shared" si="8"/>
        <v>9.0909090909090899</v>
      </c>
      <c r="Y7" s="2">
        <v>17</v>
      </c>
      <c r="Z7" s="2">
        <v>34</v>
      </c>
      <c r="AA7" s="2">
        <f t="shared" si="1"/>
        <v>60</v>
      </c>
      <c r="AB7" s="2">
        <f>LOOKUP(AA7,{0,40,45,50,55,60,65,70,75,80,100},{0,2,2.25,2.5,2.75,3,3.25,3.5,3.75,4,"Invalid Entry"})</f>
        <v>3</v>
      </c>
      <c r="AC7" s="36" t="str">
        <f t="shared" si="9"/>
        <v>F</v>
      </c>
      <c r="AD7" s="2" t="str">
        <f>LOOKUP(AA7,{0,40,45,50,55,60,65,70,75,80,100},{"F","C-","C","C+","B-","B","B+","A-","A","A+","Invalid Entry"})</f>
        <v>B</v>
      </c>
      <c r="AF7" s="2">
        <v>140931004</v>
      </c>
      <c r="AG7">
        <v>30</v>
      </c>
      <c r="AH7" s="2">
        <f t="shared" si="10"/>
        <v>9.0909090909090899</v>
      </c>
      <c r="AI7" s="2">
        <v>17</v>
      </c>
      <c r="AJ7" s="2">
        <v>68</v>
      </c>
      <c r="AK7" s="2">
        <f t="shared" si="2"/>
        <v>94</v>
      </c>
      <c r="AL7" s="2">
        <f>LOOKUP(AK7,{0,40,45,50,55,60,65,70,75,80,100},{0,2,2.25,2.5,2.75,3,3.25,3.5,3.75,4,"Invalid Entry"})</f>
        <v>4</v>
      </c>
      <c r="AM7" s="36" t="str">
        <f t="shared" si="11"/>
        <v>A+</v>
      </c>
      <c r="AN7" s="2" t="str">
        <f>LOOKUP(AK7,{0,40,45,50,55,60,65,70,75,80,100},{"F","C-","C","C+","B-","B","B+","A-","A","A+","Invalid Entry"})</f>
        <v>A+</v>
      </c>
    </row>
    <row r="8" spans="1:40" x14ac:dyDescent="0.25">
      <c r="A8" s="2">
        <v>5</v>
      </c>
      <c r="B8" s="2">
        <v>140931005</v>
      </c>
      <c r="C8">
        <v>31</v>
      </c>
      <c r="D8" s="2">
        <f t="shared" si="3"/>
        <v>9.3939393939393945</v>
      </c>
      <c r="E8" s="2">
        <v>20</v>
      </c>
      <c r="F8" s="2">
        <v>66</v>
      </c>
      <c r="G8" s="2">
        <f t="shared" si="4"/>
        <v>96</v>
      </c>
      <c r="H8" s="2">
        <f>LOOKUP(G8,{0,40,45,50,55,60,65,70,75,80,100},{0,2,2.25,2.5,2.75,3,3.25,3.5,3.75,4,"Invalid Entry"})</f>
        <v>4</v>
      </c>
      <c r="I8" s="36" t="str">
        <f t="shared" si="5"/>
        <v>A+</v>
      </c>
      <c r="J8" s="2" t="str">
        <f>LOOKUP(G8,{0,40,45,50,55,60,65,70,75,80,100},{"F","C-","C","C+","B-","B","B+","A-","A","A+","Invalid Entry"})</f>
        <v>A+</v>
      </c>
      <c r="L8" s="2">
        <v>140931005</v>
      </c>
      <c r="M8">
        <v>27</v>
      </c>
      <c r="N8" s="2">
        <f t="shared" si="6"/>
        <v>8.1818181818181817</v>
      </c>
      <c r="O8" s="2">
        <v>16</v>
      </c>
      <c r="P8" s="2">
        <v>56</v>
      </c>
      <c r="Q8" s="2">
        <f t="shared" si="0"/>
        <v>80</v>
      </c>
      <c r="R8" s="2">
        <f>LOOKUP(Q8,{0,40,45,50,55,60,65,70,75,80,100},{0,2,2.25,2.5,2.75,3,3.25,3.5,3.75,4,"Invalid Entry"})</f>
        <v>4</v>
      </c>
      <c r="S8" s="36" t="str">
        <f t="shared" si="7"/>
        <v>A-</v>
      </c>
      <c r="T8" s="2" t="str">
        <f>LOOKUP(Q8,{0,40,45,50,55,60,65,70,75,80,100},{"F","C-","C","C+","B-","B","B+","A-","A","A+","Invalid Entry"})</f>
        <v>A+</v>
      </c>
      <c r="V8" s="2">
        <v>140931005</v>
      </c>
      <c r="W8">
        <v>28</v>
      </c>
      <c r="X8" s="2">
        <f t="shared" si="8"/>
        <v>8.4848484848484844</v>
      </c>
      <c r="Y8" s="2">
        <v>16</v>
      </c>
      <c r="Z8" s="2">
        <v>46</v>
      </c>
      <c r="AA8" s="2">
        <f t="shared" si="1"/>
        <v>71</v>
      </c>
      <c r="AB8" s="2">
        <f>LOOKUP(AA8,{0,40,45,50,55,60,65,70,75,80,100},{0,2,2.25,2.5,2.75,3,3.25,3.5,3.75,4,"Invalid Entry"})</f>
        <v>3.5</v>
      </c>
      <c r="AC8" s="36" t="str">
        <f t="shared" si="9"/>
        <v>B-</v>
      </c>
      <c r="AD8" s="2" t="str">
        <f>LOOKUP(AA8,{0,40,45,50,55,60,65,70,75,80,100},{"F","C-","C","C+","B-","B","B+","A-","A","A+","Invalid Entry"})</f>
        <v>A-</v>
      </c>
      <c r="AF8" s="2">
        <v>140931005</v>
      </c>
      <c r="AG8">
        <v>28</v>
      </c>
      <c r="AH8" s="2">
        <f t="shared" si="10"/>
        <v>8.4848484848484844</v>
      </c>
      <c r="AI8" s="2">
        <v>16</v>
      </c>
      <c r="AJ8" s="2">
        <v>65</v>
      </c>
      <c r="AK8" s="2">
        <f t="shared" si="2"/>
        <v>90</v>
      </c>
      <c r="AL8" s="2">
        <f>LOOKUP(AK8,{0,40,45,50,55,60,65,70,75,80,100},{0,2,2.25,2.5,2.75,3,3.25,3.5,3.75,4,"Invalid Entry"})</f>
        <v>4</v>
      </c>
      <c r="AM8" s="36" t="str">
        <f t="shared" si="11"/>
        <v>A+</v>
      </c>
      <c r="AN8" s="2" t="str">
        <f>LOOKUP(AK8,{0,40,45,50,55,60,65,70,75,80,100},{"F","C-","C","C+","B-","B","B+","A-","A","A+","Invalid Entry"})</f>
        <v>A+</v>
      </c>
    </row>
    <row r="9" spans="1:40" x14ac:dyDescent="0.25">
      <c r="A9" s="2">
        <v>6</v>
      </c>
      <c r="B9" s="2">
        <v>140931006</v>
      </c>
      <c r="C9">
        <v>23</v>
      </c>
      <c r="D9" s="2">
        <f t="shared" si="3"/>
        <v>6.9696969696969706</v>
      </c>
      <c r="E9" s="2">
        <v>16</v>
      </c>
      <c r="F9" s="2">
        <v>49</v>
      </c>
      <c r="G9" s="2">
        <f t="shared" si="4"/>
        <v>72</v>
      </c>
      <c r="H9" s="2">
        <f>LOOKUP(G9,{0,40,45,50,55,60,65,70,75,80,100},{0,2,2.25,2.5,2.75,3,3.25,3.5,3.75,4,"Invalid Entry"})</f>
        <v>3.5</v>
      </c>
      <c r="I9" s="36" t="str">
        <f t="shared" si="5"/>
        <v>B-</v>
      </c>
      <c r="J9" s="2" t="str">
        <f>LOOKUP(G9,{0,40,45,50,55,60,65,70,75,80,100},{"F","C-","C","C+","B-","B","B+","A-","A","A+","Invalid Entry"})</f>
        <v>A-</v>
      </c>
      <c r="L9" s="2">
        <v>140931006</v>
      </c>
      <c r="M9">
        <v>33</v>
      </c>
      <c r="N9" s="2">
        <f t="shared" si="6"/>
        <v>10</v>
      </c>
      <c r="O9" s="2">
        <v>20</v>
      </c>
      <c r="P9" s="2">
        <v>49</v>
      </c>
      <c r="Q9" s="2">
        <f t="shared" si="0"/>
        <v>79</v>
      </c>
      <c r="R9" s="2">
        <f>LOOKUP(Q9,{0,40,45,50,55,60,65,70,75,80,100},{0,2,2.25,2.5,2.75,3,3.25,3.5,3.75,4,"Invalid Entry"})</f>
        <v>3.75</v>
      </c>
      <c r="S9" s="36" t="str">
        <f t="shared" si="7"/>
        <v>B</v>
      </c>
      <c r="T9" s="2" t="str">
        <f>LOOKUP(Q9,{0,40,45,50,55,60,65,70,75,80,100},{"F","C-","C","C+","B-","B","B+","A-","A","A+","Invalid Entry"})</f>
        <v>A</v>
      </c>
      <c r="V9" s="2">
        <v>140931006</v>
      </c>
      <c r="W9">
        <v>33</v>
      </c>
      <c r="X9" s="2">
        <f t="shared" si="8"/>
        <v>10</v>
      </c>
      <c r="Y9" s="2">
        <v>20</v>
      </c>
      <c r="Z9" s="2">
        <v>55</v>
      </c>
      <c r="AA9" s="2">
        <f t="shared" si="1"/>
        <v>85</v>
      </c>
      <c r="AB9" s="2">
        <f>LOOKUP(AA9,{0,40,45,50,55,60,65,70,75,80,100},{0,2,2.25,2.5,2.75,3,3.25,3.5,3.75,4,"Invalid Entry"})</f>
        <v>4</v>
      </c>
      <c r="AC9" s="36" t="str">
        <f t="shared" si="9"/>
        <v>A</v>
      </c>
      <c r="AD9" s="2" t="str">
        <f>LOOKUP(AA9,{0,40,45,50,55,60,65,70,75,80,100},{"F","C-","C","C+","B-","B","B+","A-","A","A+","Invalid Entry"})</f>
        <v>A+</v>
      </c>
      <c r="AF9" s="2">
        <v>140931006</v>
      </c>
      <c r="AG9">
        <v>33</v>
      </c>
      <c r="AH9" s="2">
        <f t="shared" si="10"/>
        <v>10</v>
      </c>
      <c r="AI9" s="2">
        <v>20</v>
      </c>
      <c r="AJ9" s="2">
        <v>64</v>
      </c>
      <c r="AK9" s="2">
        <f t="shared" si="2"/>
        <v>94</v>
      </c>
      <c r="AL9" s="2">
        <f>LOOKUP(AK9,{0,40,45,50,55,60,65,70,75,80,100},{0,2,2.25,2.5,2.75,3,3.25,3.5,3.75,4,"Invalid Entry"})</f>
        <v>4</v>
      </c>
      <c r="AM9" s="36" t="str">
        <f t="shared" si="11"/>
        <v>A+</v>
      </c>
      <c r="AN9" s="2" t="str">
        <f>LOOKUP(AK9,{0,40,45,50,55,60,65,70,75,80,100},{"F","C-","C","C+","B-","B","B+","A-","A","A+","Invalid Entry"})</f>
        <v>A+</v>
      </c>
    </row>
    <row r="10" spans="1:40" x14ac:dyDescent="0.25">
      <c r="A10" s="2">
        <v>7</v>
      </c>
      <c r="B10" s="2">
        <v>140931007</v>
      </c>
      <c r="C10">
        <v>30</v>
      </c>
      <c r="D10" s="2">
        <f t="shared" si="3"/>
        <v>9.0909090909090899</v>
      </c>
      <c r="E10" s="2">
        <v>18</v>
      </c>
      <c r="F10" s="2">
        <v>63</v>
      </c>
      <c r="G10" s="2">
        <f t="shared" si="4"/>
        <v>90</v>
      </c>
      <c r="H10" s="2">
        <f>LOOKUP(G10,{0,40,45,50,55,60,65,70,75,80,100},{0,2,2.25,2.5,2.75,3,3.25,3.5,3.75,4,"Invalid Entry"})</f>
        <v>4</v>
      </c>
      <c r="I10" s="36" t="str">
        <f t="shared" si="5"/>
        <v>A+</v>
      </c>
      <c r="J10" s="2" t="str">
        <f>LOOKUP(G10,{0,40,45,50,55,60,65,70,75,80,100},{"F","C-","C","C+","B-","B","B+","A-","A","A+","Invalid Entry"})</f>
        <v>A+</v>
      </c>
      <c r="L10" s="2">
        <v>140931007</v>
      </c>
      <c r="M10">
        <v>30</v>
      </c>
      <c r="N10" s="2">
        <f t="shared" si="6"/>
        <v>9.0909090909090899</v>
      </c>
      <c r="O10" s="2">
        <v>18</v>
      </c>
      <c r="P10" s="2">
        <v>45</v>
      </c>
      <c r="Q10" s="2">
        <f t="shared" si="0"/>
        <v>72</v>
      </c>
      <c r="R10" s="2">
        <f>LOOKUP(Q10,{0,40,45,50,55,60,65,70,75,80,100},{0,2,2.25,2.5,2.75,3,3.25,3.5,3.75,4,"Invalid Entry"})</f>
        <v>3.5</v>
      </c>
      <c r="S10" s="36" t="str">
        <f t="shared" si="7"/>
        <v>B-</v>
      </c>
      <c r="T10" s="2" t="str">
        <f>LOOKUP(Q10,{0,40,45,50,55,60,65,70,75,80,100},{"F","C-","C","C+","B-","B","B+","A-","A","A+","Invalid Entry"})</f>
        <v>A-</v>
      </c>
      <c r="V10" s="2">
        <v>140931007</v>
      </c>
      <c r="W10">
        <v>30</v>
      </c>
      <c r="X10" s="2">
        <f t="shared" si="8"/>
        <v>9.0909090909090899</v>
      </c>
      <c r="Y10" s="2">
        <v>18</v>
      </c>
      <c r="Z10" s="2">
        <v>62</v>
      </c>
      <c r="AA10" s="2">
        <f t="shared" si="1"/>
        <v>89</v>
      </c>
      <c r="AB10" s="2">
        <f>LOOKUP(AA10,{0,40,45,50,55,60,65,70,75,80,100},{0,2,2.25,2.5,2.75,3,3.25,3.5,3.75,4,"Invalid Entry"})</f>
        <v>4</v>
      </c>
      <c r="AC10" s="36" t="str">
        <f t="shared" si="9"/>
        <v>A</v>
      </c>
      <c r="AD10" s="2" t="str">
        <f>LOOKUP(AA10,{0,40,45,50,55,60,65,70,75,80,100},{"F","C-","C","C+","B-","B","B+","A-","A","A+","Invalid Entry"})</f>
        <v>A+</v>
      </c>
      <c r="AF10" s="2">
        <v>140931007</v>
      </c>
      <c r="AG10">
        <v>30</v>
      </c>
      <c r="AH10" s="2">
        <f t="shared" si="10"/>
        <v>9.0909090909090899</v>
      </c>
      <c r="AI10" s="2">
        <v>18</v>
      </c>
      <c r="AJ10" s="2">
        <v>63</v>
      </c>
      <c r="AK10" s="2">
        <f t="shared" si="2"/>
        <v>90</v>
      </c>
      <c r="AL10" s="2">
        <f>LOOKUP(AK10,{0,40,45,50,55,60,65,70,75,80,100},{0,2,2.25,2.5,2.75,3,3.25,3.5,3.75,4,"Invalid Entry"})</f>
        <v>4</v>
      </c>
      <c r="AM10" s="36" t="str">
        <f t="shared" si="11"/>
        <v>A+</v>
      </c>
      <c r="AN10" s="2" t="str">
        <f>LOOKUP(AK10,{0,40,45,50,55,60,65,70,75,80,100},{"F","C-","C","C+","B-","B","B+","A-","A","A+","Invalid Entry"})</f>
        <v>A+</v>
      </c>
    </row>
    <row r="11" spans="1:40" x14ac:dyDescent="0.25">
      <c r="A11" s="2">
        <v>8</v>
      </c>
      <c r="B11" s="2">
        <v>140931008</v>
      </c>
      <c r="C11">
        <v>23</v>
      </c>
      <c r="D11" s="2">
        <f t="shared" si="3"/>
        <v>6.9696969696969706</v>
      </c>
      <c r="E11" s="2">
        <v>13</v>
      </c>
      <c r="F11" s="2">
        <v>45</v>
      </c>
      <c r="G11" s="2">
        <f t="shared" si="4"/>
        <v>65</v>
      </c>
      <c r="H11" s="2">
        <f>LOOKUP(G11,{0,40,45,50,55,60,65,70,75,80,100},{0,2,2.25,2.5,2.75,3,3.25,3.5,3.75,4,"Invalid Entry"})</f>
        <v>3.25</v>
      </c>
      <c r="I11" s="36" t="str">
        <f t="shared" si="5"/>
        <v>C</v>
      </c>
      <c r="J11" s="2" t="str">
        <f>LOOKUP(G11,{0,40,45,50,55,60,65,70,75,80,100},{"F","C-","C","C+","B-","B","B+","A-","A","A+","Invalid Entry"})</f>
        <v>B+</v>
      </c>
      <c r="L11" s="2">
        <v>140931008</v>
      </c>
      <c r="M11">
        <v>33</v>
      </c>
      <c r="N11" s="2">
        <f t="shared" si="6"/>
        <v>10</v>
      </c>
      <c r="O11" s="2">
        <v>12</v>
      </c>
      <c r="P11" s="2">
        <v>50</v>
      </c>
      <c r="Q11" s="2">
        <f t="shared" si="0"/>
        <v>72</v>
      </c>
      <c r="R11" s="2">
        <f>LOOKUP(Q11,{0,40,45,50,55,60,65,70,75,80,100},{0,2,2.25,2.5,2.75,3,3.25,3.5,3.75,4,"Invalid Entry"})</f>
        <v>3.5</v>
      </c>
      <c r="S11" s="36" t="str">
        <f t="shared" si="7"/>
        <v>B-</v>
      </c>
      <c r="T11" s="2" t="str">
        <f>LOOKUP(Q11,{0,40,45,50,55,60,65,70,75,80,100},{"F","C-","C","C+","B-","B","B+","A-","A","A+","Invalid Entry"})</f>
        <v>A-</v>
      </c>
      <c r="V11" s="2">
        <v>140931008</v>
      </c>
      <c r="W11">
        <v>33</v>
      </c>
      <c r="X11" s="2">
        <f t="shared" si="8"/>
        <v>10</v>
      </c>
      <c r="Y11" s="2">
        <v>12</v>
      </c>
      <c r="Z11" s="2">
        <v>41</v>
      </c>
      <c r="AA11" s="2">
        <f t="shared" si="1"/>
        <v>63</v>
      </c>
      <c r="AB11" s="2">
        <f>LOOKUP(AA11,{0,40,45,50,55,60,65,70,75,80,100},{0,2,2.25,2.5,2.75,3,3.25,3.5,3.75,4,"Invalid Entry"})</f>
        <v>3</v>
      </c>
      <c r="AC11" s="36" t="str">
        <f t="shared" si="9"/>
        <v>C</v>
      </c>
      <c r="AD11" s="2" t="str">
        <f>LOOKUP(AA11,{0,40,45,50,55,60,65,70,75,80,100},{"F","C-","C","C+","B-","B","B+","A-","A","A+","Invalid Entry"})</f>
        <v>B</v>
      </c>
      <c r="AF11" s="2">
        <v>140931008</v>
      </c>
      <c r="AG11">
        <v>33</v>
      </c>
      <c r="AH11" s="2">
        <f t="shared" si="10"/>
        <v>10</v>
      </c>
      <c r="AI11" s="2">
        <v>12</v>
      </c>
      <c r="AJ11" s="2">
        <v>65</v>
      </c>
      <c r="AK11" s="2">
        <f t="shared" si="2"/>
        <v>87</v>
      </c>
      <c r="AL11" s="2">
        <f>LOOKUP(AK11,{0,40,45,50,55,60,65,70,75,80,100},{0,2,2.25,2.5,2.75,3,3.25,3.5,3.75,4,"Invalid Entry"})</f>
        <v>4</v>
      </c>
      <c r="AM11" s="36" t="str">
        <f t="shared" si="11"/>
        <v>A</v>
      </c>
      <c r="AN11" s="2" t="str">
        <f>LOOKUP(AK11,{0,40,45,50,55,60,65,70,75,80,100},{"F","C-","C","C+","B-","B","B+","A-","A","A+","Invalid Entry"})</f>
        <v>A+</v>
      </c>
    </row>
    <row r="12" spans="1:40" x14ac:dyDescent="0.25">
      <c r="A12" s="2">
        <v>9</v>
      </c>
      <c r="B12" s="2">
        <v>140931009</v>
      </c>
      <c r="C12">
        <v>31</v>
      </c>
      <c r="D12" s="2">
        <f t="shared" si="3"/>
        <v>9.3939393939393945</v>
      </c>
      <c r="E12" s="2">
        <v>14</v>
      </c>
      <c r="F12" s="2">
        <v>53</v>
      </c>
      <c r="G12" s="2">
        <f t="shared" si="4"/>
        <v>77</v>
      </c>
      <c r="H12" s="2">
        <f>LOOKUP(G12,{0,40,45,50,55,60,65,70,75,80,100},{0,2,2.25,2.5,2.75,3,3.25,3.5,3.75,4,"Invalid Entry"})</f>
        <v>3.75</v>
      </c>
      <c r="I12" s="36" t="str">
        <f t="shared" si="5"/>
        <v>B</v>
      </c>
      <c r="J12" s="2" t="str">
        <f>LOOKUP(G12,{0,40,45,50,55,60,65,70,75,80,100},{"F","C-","C","C+","B-","B","B+","A-","A","A+","Invalid Entry"})</f>
        <v>A</v>
      </c>
      <c r="L12" s="2">
        <v>140931009</v>
      </c>
      <c r="M12">
        <v>28</v>
      </c>
      <c r="N12" s="2">
        <f t="shared" si="6"/>
        <v>8.4848484848484844</v>
      </c>
      <c r="O12" s="2">
        <v>14</v>
      </c>
      <c r="P12" s="2">
        <v>53</v>
      </c>
      <c r="Q12" s="2">
        <f t="shared" si="0"/>
        <v>76</v>
      </c>
      <c r="R12" s="2">
        <f>LOOKUP(Q12,{0,40,45,50,55,60,65,70,75,80,100},{0,2,2.25,2.5,2.75,3,3.25,3.5,3.75,4,"Invalid Entry"})</f>
        <v>3.75</v>
      </c>
      <c r="S12" s="36" t="str">
        <f t="shared" si="7"/>
        <v>B</v>
      </c>
      <c r="T12" s="2" t="str">
        <f>LOOKUP(Q12,{0,40,45,50,55,60,65,70,75,80,100},{"F","C-","C","C+","B-","B","B+","A-","A","A+","Invalid Entry"})</f>
        <v>A</v>
      </c>
      <c r="V12" s="2">
        <v>140931009</v>
      </c>
      <c r="W12">
        <v>28</v>
      </c>
      <c r="X12" s="2">
        <f t="shared" si="8"/>
        <v>8.4848484848484844</v>
      </c>
      <c r="Y12" s="2">
        <v>14</v>
      </c>
      <c r="Z12" s="2">
        <v>51</v>
      </c>
      <c r="AA12" s="2">
        <f t="shared" si="1"/>
        <v>74</v>
      </c>
      <c r="AB12" s="2">
        <f>LOOKUP(AA12,{0,40,45,50,55,60,65,70,75,80,100},{0,2,2.25,2.5,2.75,3,3.25,3.5,3.75,4,"Invalid Entry"})</f>
        <v>3.5</v>
      </c>
      <c r="AC12" s="36" t="str">
        <f t="shared" si="9"/>
        <v>B-</v>
      </c>
      <c r="AD12" s="2" t="str">
        <f>LOOKUP(AA12,{0,40,45,50,55,60,65,70,75,80,100},{"F","C-","C","C+","B-","B","B+","A-","A","A+","Invalid Entry"})</f>
        <v>A-</v>
      </c>
      <c r="AF12" s="2">
        <v>140931009</v>
      </c>
      <c r="AG12">
        <v>28</v>
      </c>
      <c r="AH12" s="2">
        <f t="shared" si="10"/>
        <v>8.4848484848484844</v>
      </c>
      <c r="AI12" s="2">
        <v>14</v>
      </c>
      <c r="AJ12" s="2">
        <v>69</v>
      </c>
      <c r="AK12" s="2">
        <f t="shared" si="2"/>
        <v>92</v>
      </c>
      <c r="AL12" s="2">
        <f>LOOKUP(AK12,{0,40,45,50,55,60,65,70,75,80,100},{0,2,2.25,2.5,2.75,3,3.25,3.5,3.75,4,"Invalid Entry"})</f>
        <v>4</v>
      </c>
      <c r="AM12" s="36" t="str">
        <f t="shared" si="11"/>
        <v>A+</v>
      </c>
      <c r="AN12" s="2" t="str">
        <f>LOOKUP(AK12,{0,40,45,50,55,60,65,70,75,80,100},{"F","C-","C","C+","B-","B","B+","A-","A","A+","Invalid Entry"})</f>
        <v>A+</v>
      </c>
    </row>
    <row r="13" spans="1:40" x14ac:dyDescent="0.25">
      <c r="A13" s="2">
        <v>10</v>
      </c>
      <c r="B13" s="2">
        <v>140931010</v>
      </c>
      <c r="C13">
        <v>33</v>
      </c>
      <c r="D13" s="2">
        <f t="shared" si="3"/>
        <v>10</v>
      </c>
      <c r="E13" s="2">
        <v>17</v>
      </c>
      <c r="F13" s="2">
        <v>49</v>
      </c>
      <c r="G13" s="2">
        <f t="shared" si="4"/>
        <v>76</v>
      </c>
      <c r="H13" s="2">
        <f>LOOKUP(G13,{0,40,45,50,55,60,65,70,75,80,100},{0,2,2.25,2.5,2.75,3,3.25,3.5,3.75,4,"Invalid Entry"})</f>
        <v>3.75</v>
      </c>
      <c r="I13" s="36" t="str">
        <f t="shared" si="5"/>
        <v>B</v>
      </c>
      <c r="J13" s="2" t="str">
        <f>LOOKUP(G13,{0,40,45,50,55,60,65,70,75,80,100},{"F","C-","C","C+","B-","B","B+","A-","A","A+","Invalid Entry"})</f>
        <v>A</v>
      </c>
      <c r="L13" s="2">
        <v>140931010</v>
      </c>
      <c r="M13">
        <v>33</v>
      </c>
      <c r="N13" s="2">
        <f t="shared" si="6"/>
        <v>10</v>
      </c>
      <c r="O13" s="2">
        <v>19</v>
      </c>
      <c r="P13" s="2">
        <v>49</v>
      </c>
      <c r="Q13" s="2">
        <f t="shared" si="0"/>
        <v>78</v>
      </c>
      <c r="R13" s="2">
        <f>LOOKUP(Q13,{0,40,45,50,55,60,65,70,75,80,100},{0,2,2.25,2.5,2.75,3,3.25,3.5,3.75,4,"Invalid Entry"})</f>
        <v>3.75</v>
      </c>
      <c r="S13" s="36" t="str">
        <f t="shared" si="7"/>
        <v>B</v>
      </c>
      <c r="T13" s="2" t="str">
        <f>LOOKUP(Q13,{0,40,45,50,55,60,65,70,75,80,100},{"F","C-","C","C+","B-","B","B+","A-","A","A+","Invalid Entry"})</f>
        <v>A</v>
      </c>
      <c r="V13" s="2">
        <v>140931010</v>
      </c>
      <c r="W13">
        <v>33</v>
      </c>
      <c r="X13" s="2">
        <f t="shared" si="8"/>
        <v>10</v>
      </c>
      <c r="Y13" s="2">
        <v>19</v>
      </c>
      <c r="Z13" s="2">
        <v>62</v>
      </c>
      <c r="AA13" s="2">
        <f t="shared" si="1"/>
        <v>91</v>
      </c>
      <c r="AB13" s="2">
        <f>LOOKUP(AA13,{0,40,45,50,55,60,65,70,75,80,100},{0,2,2.25,2.5,2.75,3,3.25,3.5,3.75,4,"Invalid Entry"})</f>
        <v>4</v>
      </c>
      <c r="AC13" s="36" t="str">
        <f t="shared" si="9"/>
        <v>A+</v>
      </c>
      <c r="AD13" s="2" t="str">
        <f>LOOKUP(AA13,{0,40,45,50,55,60,65,70,75,80,100},{"F","C-","C","C+","B-","B","B+","A-","A","A+","Invalid Entry"})</f>
        <v>A+</v>
      </c>
      <c r="AF13" s="2">
        <v>140931010</v>
      </c>
      <c r="AG13">
        <v>33</v>
      </c>
      <c r="AH13" s="2">
        <f t="shared" si="10"/>
        <v>10</v>
      </c>
      <c r="AI13" s="2">
        <v>19</v>
      </c>
      <c r="AJ13" s="2">
        <v>57</v>
      </c>
      <c r="AK13" s="2">
        <f t="shared" si="2"/>
        <v>86</v>
      </c>
      <c r="AL13" s="2">
        <f>LOOKUP(AK13,{0,40,45,50,55,60,65,70,75,80,100},{0,2,2.25,2.5,2.75,3,3.25,3.5,3.75,4,"Invalid Entry"})</f>
        <v>4</v>
      </c>
      <c r="AM13" s="36" t="str">
        <f t="shared" si="11"/>
        <v>A</v>
      </c>
      <c r="AN13" s="2" t="str">
        <f>LOOKUP(AK13,{0,40,45,50,55,60,65,70,75,80,100},{"F","C-","C","C+","B-","B","B+","A-","A","A+","Invalid Entry"})</f>
        <v>A+</v>
      </c>
    </row>
    <row r="14" spans="1:40" x14ac:dyDescent="0.25">
      <c r="A14" s="2">
        <v>11</v>
      </c>
      <c r="B14" s="2">
        <v>140931011</v>
      </c>
      <c r="C14">
        <v>31</v>
      </c>
      <c r="D14" s="2">
        <f t="shared" si="3"/>
        <v>9.3939393939393945</v>
      </c>
      <c r="E14" s="2">
        <v>20</v>
      </c>
      <c r="F14" s="2">
        <v>59</v>
      </c>
      <c r="G14" s="2">
        <v>69</v>
      </c>
      <c r="H14" s="2">
        <f>LOOKUP(G14,{0,40,45,50,55,60,65,70,75,80,100},{0,2,2.25,2.5,2.75,3,3.25,3.5,3.75,4,"Invalid Entry"})</f>
        <v>3.25</v>
      </c>
      <c r="I14" s="36" t="str">
        <f t="shared" si="5"/>
        <v>C</v>
      </c>
      <c r="J14" s="2" t="str">
        <f>LOOKUP(G14,{0,40,45,50,55,60,65,70,75,80,100},{"F","C-","C","C+","B-","B","B+","A-","A","A+","Invalid Entry"})</f>
        <v>B+</v>
      </c>
      <c r="L14" s="2">
        <v>140931011</v>
      </c>
      <c r="M14">
        <v>30</v>
      </c>
      <c r="N14" s="2">
        <f t="shared" si="6"/>
        <v>9.0909090909090899</v>
      </c>
      <c r="O14" s="2">
        <v>16</v>
      </c>
      <c r="P14" s="2">
        <v>46</v>
      </c>
      <c r="Q14" s="2">
        <v>69</v>
      </c>
      <c r="R14" s="2">
        <f>LOOKUP(Q14,{0,40,45,50,55,60,65,70,75,80,100},{0,2,2.25,2.5,2.75,3,3.25,3.5,3.75,4,"Invalid Entry"})</f>
        <v>3.25</v>
      </c>
      <c r="S14" s="36" t="str">
        <f t="shared" si="7"/>
        <v>C</v>
      </c>
      <c r="T14" s="2" t="str">
        <f>LOOKUP(Q14,{0,40,45,50,55,60,65,70,75,80,100},{"F","C-","C","C+","B-","B","B+","A-","A","A+","Invalid Entry"})</f>
        <v>B+</v>
      </c>
      <c r="V14" s="2">
        <v>140931011</v>
      </c>
      <c r="W14">
        <v>30</v>
      </c>
      <c r="X14" s="2">
        <f t="shared" si="8"/>
        <v>9.0909090909090899</v>
      </c>
      <c r="Y14" s="2">
        <v>16</v>
      </c>
      <c r="Z14" s="2">
        <v>34</v>
      </c>
      <c r="AA14" s="2">
        <v>69</v>
      </c>
      <c r="AB14" s="2">
        <f>LOOKUP(AA14,{0,40,45,50,55,60,65,70,75,80,100},{0,2,2.25,2.5,2.75,3,3.25,3.5,3.75,4,"Invalid Entry"})</f>
        <v>3.25</v>
      </c>
      <c r="AC14" s="36" t="str">
        <f t="shared" si="9"/>
        <v>C</v>
      </c>
      <c r="AD14" s="2" t="str">
        <f>LOOKUP(AA14,{0,40,45,50,55,60,65,70,75,80,100},{"F","C-","C","C+","B-","B","B+","A-","A","A+","Invalid Entry"})</f>
        <v>B+</v>
      </c>
      <c r="AF14" s="2">
        <v>140931011</v>
      </c>
      <c r="AG14">
        <v>30</v>
      </c>
      <c r="AH14" s="2">
        <f t="shared" si="10"/>
        <v>9.0909090909090899</v>
      </c>
      <c r="AI14" s="2">
        <v>16</v>
      </c>
      <c r="AJ14" s="2">
        <v>59</v>
      </c>
      <c r="AK14" s="2">
        <v>69</v>
      </c>
      <c r="AL14" s="2">
        <f>LOOKUP(AK14,{0,40,45,50,55,60,65,70,75,80,100},{0,2,2.25,2.5,2.75,3,3.25,3.5,3.75,4,"Invalid Entry"})</f>
        <v>3.25</v>
      </c>
      <c r="AM14" s="36" t="str">
        <f t="shared" si="11"/>
        <v>C</v>
      </c>
      <c r="AN14" s="2" t="str">
        <f>LOOKUP(AK14,{0,40,45,50,55,60,65,70,75,80,100},{"F","C-","C","C+","B-","B","B+","A-","A","A+","Invalid Entry"})</f>
        <v>B+</v>
      </c>
    </row>
    <row r="15" spans="1:40" x14ac:dyDescent="0.25">
      <c r="A15" s="2">
        <v>12</v>
      </c>
      <c r="B15" s="2">
        <v>140931012</v>
      </c>
      <c r="C15">
        <v>33</v>
      </c>
      <c r="D15" s="2">
        <f t="shared" si="3"/>
        <v>10</v>
      </c>
      <c r="E15" s="2">
        <v>15</v>
      </c>
      <c r="F15" s="2">
        <v>45</v>
      </c>
      <c r="G15" s="2">
        <f t="shared" ref="G15:G23" si="12">SUM(IF(C15&gt;30, 10, IF(C15&gt;27, 9, IF(C15&gt;25, 8, IF(C15&gt;22, 7, IF(C15&gt;20, 6, 0))))),E15,F15)</f>
        <v>70</v>
      </c>
      <c r="H15" s="2">
        <f>LOOKUP(G15,{0,40,45,50,55,60,65,70,75,80,100},{0,2,2.25,2.5,2.75,3,3.25,3.5,3.75,4,"Invalid Entry"})</f>
        <v>3.5</v>
      </c>
      <c r="I15" s="36" t="str">
        <f t="shared" si="5"/>
        <v>B-</v>
      </c>
      <c r="J15" s="2" t="str">
        <f>LOOKUP(G15,{0,40,45,50,55,60,65,70,75,80,100},{"F","C-","C","C+","B-","B","B+","A-","A","A+","Invalid Entry"})</f>
        <v>A-</v>
      </c>
      <c r="L15" s="2">
        <v>140931012</v>
      </c>
      <c r="M15">
        <v>30</v>
      </c>
      <c r="N15" s="2">
        <f t="shared" si="6"/>
        <v>9.0909090909090899</v>
      </c>
      <c r="O15" s="2">
        <v>18</v>
      </c>
      <c r="P15" s="2">
        <v>39</v>
      </c>
      <c r="Q15" s="2">
        <f t="shared" ref="Q15:Q23" si="13">SUM(IF(M15&gt;30, 10, IF(M15&gt;27, 9, IF(M15&gt;25, 8, IF(M15&gt;22, 7, IF(M15&gt;20, 6, 0))))),O15,P15)</f>
        <v>66</v>
      </c>
      <c r="R15" s="2">
        <f>LOOKUP(Q15,{0,40,45,50,55,60,65,70,75,80,100},{0,2,2.25,2.5,2.75,3,3.25,3.5,3.75,4,"Invalid Entry"})</f>
        <v>3.25</v>
      </c>
      <c r="S15" s="36" t="str">
        <f t="shared" si="7"/>
        <v>C</v>
      </c>
      <c r="T15" s="2" t="str">
        <f>LOOKUP(Q15,{0,40,45,50,55,60,65,70,75,80,100},{"F","C-","C","C+","B-","B","B+","A-","A","A+","Invalid Entry"})</f>
        <v>B+</v>
      </c>
      <c r="V15" s="2">
        <v>140931012</v>
      </c>
      <c r="W15">
        <v>30</v>
      </c>
      <c r="X15" s="2">
        <f t="shared" si="8"/>
        <v>9.0909090909090899</v>
      </c>
      <c r="Y15" s="2">
        <v>18</v>
      </c>
      <c r="Z15" s="2">
        <v>27</v>
      </c>
      <c r="AA15" s="2">
        <f t="shared" ref="AA15:AA23" si="14">SUM(IF(W15&gt;30, 10, IF(W15&gt;27, 9, IF(W15&gt;25, 8, IF(W15&gt;22, 7, IF(W15&gt;20, 6, 0))))),Y15,Z15)</f>
        <v>54</v>
      </c>
      <c r="AB15" s="2">
        <f>LOOKUP(AA15,{0,40,45,50,55,60,65,70,75,80,100},{0,2,2.25,2.5,2.75,3,3.25,3.5,3.75,4,"Invalid Entry"})</f>
        <v>2.5</v>
      </c>
      <c r="AC15" s="36" t="str">
        <f t="shared" si="9"/>
        <v>F</v>
      </c>
      <c r="AD15" s="2" t="str">
        <f>LOOKUP(AA15,{0,40,45,50,55,60,65,70,75,80,100},{"F","C-","C","C+","B-","B","B+","A-","A","A+","Invalid Entry"})</f>
        <v>C+</v>
      </c>
      <c r="AF15" s="2">
        <v>140931012</v>
      </c>
      <c r="AG15">
        <v>30</v>
      </c>
      <c r="AH15" s="2">
        <f t="shared" si="10"/>
        <v>9.0909090909090899</v>
      </c>
      <c r="AI15" s="2">
        <v>18</v>
      </c>
      <c r="AJ15" s="2">
        <v>54</v>
      </c>
      <c r="AK15" s="2">
        <f t="shared" ref="AK15:AK23" si="15">SUM(IF(AG15&gt;30, 10, IF(AG15&gt;27, 9, IF(AG15&gt;25, 8, IF(AG15&gt;22, 7, IF(AG15&gt;20, 6, 0))))),AI15,AJ15)</f>
        <v>81</v>
      </c>
      <c r="AL15" s="2">
        <f>LOOKUP(AK15,{0,40,45,50,55,60,65,70,75,80,100},{0,2,2.25,2.5,2.75,3,3.25,3.5,3.75,4,"Invalid Entry"})</f>
        <v>4</v>
      </c>
      <c r="AM15" s="36" t="str">
        <f t="shared" si="11"/>
        <v>A-</v>
      </c>
      <c r="AN15" s="2" t="str">
        <f>LOOKUP(AK15,{0,40,45,50,55,60,65,70,75,80,100},{"F","C-","C","C+","B-","B","B+","A-","A","A+","Invalid Entry"})</f>
        <v>A+</v>
      </c>
    </row>
    <row r="16" spans="1:40" x14ac:dyDescent="0.25">
      <c r="A16" s="2">
        <v>13</v>
      </c>
      <c r="B16" s="2">
        <v>140931013</v>
      </c>
      <c r="C16">
        <v>29</v>
      </c>
      <c r="D16" s="2">
        <f t="shared" si="3"/>
        <v>8.7878787878787872</v>
      </c>
      <c r="E16" s="2">
        <v>19</v>
      </c>
      <c r="F16" s="2">
        <v>44</v>
      </c>
      <c r="G16" s="2">
        <f t="shared" si="12"/>
        <v>72</v>
      </c>
      <c r="H16" s="2">
        <f>LOOKUP(G16,{0,40,45,50,55,60,65,70,75,80,100},{0,2,2.25,2.5,2.75,3,3.25,3.5,3.75,4,"Invalid Entry"})</f>
        <v>3.5</v>
      </c>
      <c r="I16" s="36" t="str">
        <f t="shared" si="5"/>
        <v>B-</v>
      </c>
      <c r="J16" s="2" t="str">
        <f>LOOKUP(G16,{0,40,45,50,55,60,65,70,75,80,100},{"F","C-","C","C+","B-","B","B+","A-","A","A+","Invalid Entry"})</f>
        <v>A-</v>
      </c>
      <c r="L16" s="2">
        <v>140931013</v>
      </c>
      <c r="M16">
        <v>27</v>
      </c>
      <c r="N16" s="2">
        <f t="shared" si="6"/>
        <v>8.1818181818181817</v>
      </c>
      <c r="O16" s="2">
        <v>13</v>
      </c>
      <c r="P16" s="2">
        <v>40</v>
      </c>
      <c r="Q16" s="2">
        <f t="shared" si="13"/>
        <v>61</v>
      </c>
      <c r="R16" s="2">
        <f>LOOKUP(Q16,{0,40,45,50,55,60,65,70,75,80,100},{0,2,2.25,2.5,2.75,3,3.25,3.5,3.75,4,"Invalid Entry"})</f>
        <v>3</v>
      </c>
      <c r="S16" s="36" t="str">
        <f t="shared" si="7"/>
        <v>C</v>
      </c>
      <c r="T16" s="2" t="str">
        <f>LOOKUP(Q16,{0,40,45,50,55,60,65,70,75,80,100},{"F","C-","C","C+","B-","B","B+","A-","A","A+","Invalid Entry"})</f>
        <v>B</v>
      </c>
      <c r="V16" s="2">
        <v>140931013</v>
      </c>
      <c r="W16">
        <v>30</v>
      </c>
      <c r="X16" s="2">
        <f t="shared" si="8"/>
        <v>9.0909090909090899</v>
      </c>
      <c r="Y16" s="2">
        <v>13</v>
      </c>
      <c r="Z16" s="2">
        <v>40</v>
      </c>
      <c r="AA16" s="2">
        <f t="shared" si="14"/>
        <v>62</v>
      </c>
      <c r="AB16" s="2">
        <f>LOOKUP(AA16,{0,40,45,50,55,60,65,70,75,80,100},{0,2,2.25,2.5,2.75,3,3.25,3.5,3.75,4,"Invalid Entry"})</f>
        <v>3</v>
      </c>
      <c r="AC16" s="36" t="str">
        <f t="shared" si="9"/>
        <v>C</v>
      </c>
      <c r="AD16" s="2" t="str">
        <f>LOOKUP(AA16,{0,40,45,50,55,60,65,70,75,80,100},{"F","C-","C","C+","B-","B","B+","A-","A","A+","Invalid Entry"})</f>
        <v>B</v>
      </c>
      <c r="AF16" s="2">
        <v>140931013</v>
      </c>
      <c r="AG16">
        <v>30</v>
      </c>
      <c r="AH16" s="2">
        <f t="shared" si="10"/>
        <v>9.0909090909090899</v>
      </c>
      <c r="AI16" s="2">
        <v>13</v>
      </c>
      <c r="AJ16" s="2">
        <v>50</v>
      </c>
      <c r="AK16" s="2">
        <f t="shared" si="15"/>
        <v>72</v>
      </c>
      <c r="AL16" s="2">
        <f>LOOKUP(AK16,{0,40,45,50,55,60,65,70,75,80,100},{0,2,2.25,2.5,2.75,3,3.25,3.5,3.75,4,"Invalid Entry"})</f>
        <v>3.5</v>
      </c>
      <c r="AM16" s="36" t="str">
        <f t="shared" si="11"/>
        <v>B-</v>
      </c>
      <c r="AN16" s="2" t="str">
        <f>LOOKUP(AK16,{0,40,45,50,55,60,65,70,75,80,100},{"F","C-","C","C+","B-","B","B+","A-","A","A+","Invalid Entry"})</f>
        <v>A-</v>
      </c>
    </row>
    <row r="17" spans="1:40" x14ac:dyDescent="0.25">
      <c r="A17" s="2">
        <v>14</v>
      </c>
      <c r="B17" s="2">
        <v>140931014</v>
      </c>
      <c r="C17">
        <v>27</v>
      </c>
      <c r="D17" s="2">
        <f t="shared" si="3"/>
        <v>8.1818181818181817</v>
      </c>
      <c r="E17" s="2">
        <v>15</v>
      </c>
      <c r="F17" s="2">
        <v>47</v>
      </c>
      <c r="G17" s="2">
        <f t="shared" si="12"/>
        <v>70</v>
      </c>
      <c r="H17" s="2">
        <f>LOOKUP(G17,{0,40,45,50,55,60,65,70,75,80,100},{0,2,2.25,2.5,2.75,3,3.25,3.5,3.75,4,"Invalid Entry"})</f>
        <v>3.5</v>
      </c>
      <c r="I17" s="36" t="str">
        <f t="shared" si="5"/>
        <v>B-</v>
      </c>
      <c r="J17" s="2" t="str">
        <f>LOOKUP(G17,{0,40,45,50,55,60,65,70,75,80,100},{"F","C-","C","C+","B-","B","B+","A-","A","A+","Invalid Entry"})</f>
        <v>A-</v>
      </c>
      <c r="L17" s="2">
        <v>140931014</v>
      </c>
      <c r="M17">
        <v>28</v>
      </c>
      <c r="N17" s="2">
        <f t="shared" si="6"/>
        <v>8.4848484848484844</v>
      </c>
      <c r="O17" s="2">
        <v>15</v>
      </c>
      <c r="P17" s="2">
        <v>47</v>
      </c>
      <c r="Q17" s="2">
        <f t="shared" si="13"/>
        <v>71</v>
      </c>
      <c r="R17" s="2">
        <f>LOOKUP(Q17,{0,40,45,50,55,60,65,70,75,80,100},{0,2,2.25,2.5,2.75,3,3.25,3.5,3.75,4,"Invalid Entry"})</f>
        <v>3.5</v>
      </c>
      <c r="S17" s="36" t="str">
        <f t="shared" si="7"/>
        <v>B-</v>
      </c>
      <c r="T17" s="2" t="str">
        <f>LOOKUP(Q17,{0,40,45,50,55,60,65,70,75,80,100},{"F","C-","C","C+","B-","B","B+","A-","A","A+","Invalid Entry"})</f>
        <v>A-</v>
      </c>
      <c r="V17" s="2">
        <v>140931014</v>
      </c>
      <c r="W17">
        <v>33</v>
      </c>
      <c r="X17" s="2">
        <f t="shared" si="8"/>
        <v>10</v>
      </c>
      <c r="Y17" s="2">
        <v>15</v>
      </c>
      <c r="Z17" s="2">
        <v>34</v>
      </c>
      <c r="AA17" s="2">
        <f t="shared" si="14"/>
        <v>59</v>
      </c>
      <c r="AB17" s="2">
        <f>LOOKUP(AA17,{0,40,45,50,55,60,65,70,75,80,100},{0,2,2.25,2.5,2.75,3,3.25,3.5,3.75,4,"Invalid Entry"})</f>
        <v>2.75</v>
      </c>
      <c r="AC17" s="36" t="str">
        <f t="shared" si="9"/>
        <v>F</v>
      </c>
      <c r="AD17" s="2" t="str">
        <f>LOOKUP(AA17,{0,40,45,50,55,60,65,70,75,80,100},{"F","C-","C","C+","B-","B","B+","A-","A","A+","Invalid Entry"})</f>
        <v>B-</v>
      </c>
      <c r="AF17" s="2">
        <v>140931014</v>
      </c>
      <c r="AG17">
        <v>33</v>
      </c>
      <c r="AH17" s="2">
        <f t="shared" si="10"/>
        <v>10</v>
      </c>
      <c r="AI17" s="2">
        <v>15</v>
      </c>
      <c r="AJ17" s="2">
        <v>55</v>
      </c>
      <c r="AK17" s="2">
        <f t="shared" si="15"/>
        <v>80</v>
      </c>
      <c r="AL17" s="2">
        <f>LOOKUP(AK17,{0,40,45,50,55,60,65,70,75,80,100},{0,2,2.25,2.5,2.75,3,3.25,3.5,3.75,4,"Invalid Entry"})</f>
        <v>4</v>
      </c>
      <c r="AM17" s="36" t="str">
        <f t="shared" si="11"/>
        <v>A-</v>
      </c>
      <c r="AN17" s="2" t="str">
        <f>LOOKUP(AK17,{0,40,45,50,55,60,65,70,75,80,100},{"F","C-","C","C+","B-","B","B+","A-","A","A+","Invalid Entry"})</f>
        <v>A+</v>
      </c>
    </row>
    <row r="18" spans="1:40" x14ac:dyDescent="0.25">
      <c r="A18" s="2">
        <v>15</v>
      </c>
      <c r="B18" s="2">
        <v>140931015</v>
      </c>
      <c r="C18">
        <v>30</v>
      </c>
      <c r="D18" s="2">
        <f t="shared" si="3"/>
        <v>9.0909090909090899</v>
      </c>
      <c r="E18" s="2">
        <v>15</v>
      </c>
      <c r="F18" s="2">
        <v>68</v>
      </c>
      <c r="G18" s="2">
        <f t="shared" si="12"/>
        <v>92</v>
      </c>
      <c r="H18" s="2">
        <f>LOOKUP(G18,{0,40,45,50,55,60,65,70,75,80,100},{0,2,2.25,2.5,2.75,3,3.25,3.5,3.75,4,"Invalid Entry"})</f>
        <v>4</v>
      </c>
      <c r="I18" s="36" t="str">
        <f t="shared" si="5"/>
        <v>A+</v>
      </c>
      <c r="J18" s="2" t="str">
        <f>LOOKUP(G18,{0,40,45,50,55,60,65,70,75,80,100},{"F","C-","C","C+","B-","B","B+","A-","A","A+","Invalid Entry"})</f>
        <v>A+</v>
      </c>
      <c r="L18" s="2">
        <v>140931015</v>
      </c>
      <c r="M18">
        <v>29</v>
      </c>
      <c r="N18" s="2">
        <f t="shared" si="6"/>
        <v>8.7878787878787872</v>
      </c>
      <c r="O18" s="2">
        <v>16</v>
      </c>
      <c r="P18" s="2">
        <v>56</v>
      </c>
      <c r="Q18" s="2">
        <f t="shared" si="13"/>
        <v>81</v>
      </c>
      <c r="R18" s="2">
        <f>LOOKUP(Q18,{0,40,45,50,55,60,65,70,75,80,100},{0,2,2.25,2.5,2.75,3,3.25,3.5,3.75,4,"Invalid Entry"})</f>
        <v>4</v>
      </c>
      <c r="S18" s="36" t="str">
        <f t="shared" si="7"/>
        <v>A-</v>
      </c>
      <c r="T18" s="2" t="str">
        <f>LOOKUP(Q18,{0,40,45,50,55,60,65,70,75,80,100},{"F","C-","C","C+","B-","B","B+","A-","A","A+","Invalid Entry"})</f>
        <v>A+</v>
      </c>
      <c r="V18" s="2">
        <v>140931015</v>
      </c>
      <c r="W18">
        <v>28</v>
      </c>
      <c r="X18" s="2">
        <f t="shared" si="8"/>
        <v>8.4848484848484844</v>
      </c>
      <c r="Y18" s="2">
        <v>16</v>
      </c>
      <c r="Z18" s="2">
        <v>56</v>
      </c>
      <c r="AA18" s="2">
        <f t="shared" si="14"/>
        <v>81</v>
      </c>
      <c r="AB18" s="2">
        <f>LOOKUP(AA18,{0,40,45,50,55,60,65,70,75,80,100},{0,2,2.25,2.5,2.75,3,3.25,3.5,3.75,4,"Invalid Entry"})</f>
        <v>4</v>
      </c>
      <c r="AC18" s="36" t="str">
        <f t="shared" si="9"/>
        <v>A-</v>
      </c>
      <c r="AD18" s="2" t="str">
        <f>LOOKUP(AA18,{0,40,45,50,55,60,65,70,75,80,100},{"F","C-","C","C+","B-","B","B+","A-","A","A+","Invalid Entry"})</f>
        <v>A+</v>
      </c>
      <c r="AF18" s="2">
        <v>140931015</v>
      </c>
      <c r="AG18">
        <v>28</v>
      </c>
      <c r="AH18" s="2">
        <f t="shared" si="10"/>
        <v>8.4848484848484844</v>
      </c>
      <c r="AI18" s="2">
        <v>16</v>
      </c>
      <c r="AJ18" s="2">
        <v>68</v>
      </c>
      <c r="AK18" s="2">
        <f t="shared" si="15"/>
        <v>93</v>
      </c>
      <c r="AL18" s="2">
        <f>LOOKUP(AK18,{0,40,45,50,55,60,65,70,75,80,100},{0,2,2.25,2.5,2.75,3,3.25,3.5,3.75,4,"Invalid Entry"})</f>
        <v>4</v>
      </c>
      <c r="AM18" s="36" t="str">
        <f t="shared" si="11"/>
        <v>A+</v>
      </c>
      <c r="AN18" s="2" t="str">
        <f>LOOKUP(AK18,{0,40,45,50,55,60,65,70,75,80,100},{"F","C-","C","C+","B-","B","B+","A-","A","A+","Invalid Entry"})</f>
        <v>A+</v>
      </c>
    </row>
    <row r="19" spans="1:40" x14ac:dyDescent="0.25">
      <c r="A19" s="2">
        <v>16</v>
      </c>
      <c r="B19" s="2">
        <v>140931016</v>
      </c>
      <c r="C19">
        <v>32</v>
      </c>
      <c r="D19" s="2">
        <f t="shared" si="3"/>
        <v>9.6969696969696972</v>
      </c>
      <c r="E19" s="2">
        <v>17</v>
      </c>
      <c r="F19" s="2">
        <v>63</v>
      </c>
      <c r="G19" s="2">
        <f t="shared" si="12"/>
        <v>90</v>
      </c>
      <c r="H19" s="2">
        <f>LOOKUP(G19,{0,40,45,50,55,60,65,70,75,80,100},{0,2,2.25,2.5,2.75,3,3.25,3.5,3.75,4,"Invalid Entry"})</f>
        <v>4</v>
      </c>
      <c r="I19" s="36" t="str">
        <f t="shared" si="5"/>
        <v>A+</v>
      </c>
      <c r="J19" s="2" t="str">
        <f>LOOKUP(G19,{0,40,45,50,55,60,65,70,75,80,100},{"F","C-","C","C+","B-","B","B+","A-","A","A+","Invalid Entry"})</f>
        <v>A+</v>
      </c>
      <c r="L19" s="2">
        <v>140931016</v>
      </c>
      <c r="M19">
        <v>32</v>
      </c>
      <c r="N19" s="2">
        <f t="shared" si="6"/>
        <v>9.6969696969696972</v>
      </c>
      <c r="O19" s="2">
        <v>16</v>
      </c>
      <c r="P19" s="2">
        <v>54</v>
      </c>
      <c r="Q19" s="2">
        <f t="shared" si="13"/>
        <v>80</v>
      </c>
      <c r="R19" s="2">
        <f>LOOKUP(Q19,{0,40,45,50,55,60,65,70,75,80,100},{0,2,2.25,2.5,2.75,3,3.25,3.5,3.75,4,"Invalid Entry"})</f>
        <v>4</v>
      </c>
      <c r="S19" s="36" t="str">
        <f t="shared" si="7"/>
        <v>A-</v>
      </c>
      <c r="T19" s="2" t="str">
        <f>LOOKUP(Q19,{0,40,45,50,55,60,65,70,75,80,100},{"F","C-","C","C+","B-","B","B+","A-","A","A+","Invalid Entry"})</f>
        <v>A+</v>
      </c>
      <c r="V19" s="2">
        <v>140931016</v>
      </c>
      <c r="W19">
        <v>33</v>
      </c>
      <c r="X19" s="2">
        <f t="shared" si="8"/>
        <v>10</v>
      </c>
      <c r="Y19" s="2">
        <v>16</v>
      </c>
      <c r="Z19" s="2">
        <v>44</v>
      </c>
      <c r="AA19" s="2">
        <f t="shared" si="14"/>
        <v>70</v>
      </c>
      <c r="AB19" s="2">
        <f>LOOKUP(AA19,{0,40,45,50,55,60,65,70,75,80,100},{0,2,2.25,2.5,2.75,3,3.25,3.5,3.75,4,"Invalid Entry"})</f>
        <v>3.5</v>
      </c>
      <c r="AC19" s="36" t="str">
        <f t="shared" si="9"/>
        <v>B-</v>
      </c>
      <c r="AD19" s="2" t="str">
        <f>LOOKUP(AA19,{0,40,45,50,55,60,65,70,75,80,100},{"F","C-","C","C+","B-","B","B+","A-","A","A+","Invalid Entry"})</f>
        <v>A-</v>
      </c>
      <c r="AF19" s="2">
        <v>140931016</v>
      </c>
      <c r="AG19">
        <v>33</v>
      </c>
      <c r="AH19" s="2">
        <f t="shared" si="10"/>
        <v>10</v>
      </c>
      <c r="AI19" s="2">
        <v>16</v>
      </c>
      <c r="AJ19" s="2">
        <v>63</v>
      </c>
      <c r="AK19" s="2">
        <f t="shared" si="15"/>
        <v>89</v>
      </c>
      <c r="AL19" s="2">
        <f>LOOKUP(AK19,{0,40,45,50,55,60,65,70,75,80,100},{0,2,2.25,2.5,2.75,3,3.25,3.5,3.75,4,"Invalid Entry"})</f>
        <v>4</v>
      </c>
      <c r="AM19" s="36" t="str">
        <f t="shared" si="11"/>
        <v>A</v>
      </c>
      <c r="AN19" s="2" t="str">
        <f>LOOKUP(AK19,{0,40,45,50,55,60,65,70,75,80,100},{"F","C-","C","C+","B-","B","B+","A-","A","A+","Invalid Entry"})</f>
        <v>A+</v>
      </c>
    </row>
    <row r="20" spans="1:40" x14ac:dyDescent="0.25">
      <c r="A20" s="2">
        <v>17</v>
      </c>
      <c r="B20" s="2">
        <v>140931017</v>
      </c>
      <c r="C20">
        <v>33</v>
      </c>
      <c r="D20" s="2">
        <f t="shared" si="3"/>
        <v>10</v>
      </c>
      <c r="E20" s="2">
        <v>13</v>
      </c>
      <c r="F20" s="2">
        <v>55</v>
      </c>
      <c r="G20" s="2">
        <f t="shared" si="12"/>
        <v>78</v>
      </c>
      <c r="H20" s="2">
        <f>LOOKUP(G20,{0,40,45,50,55,60,65,70,75,80,100},{0,2,2.25,2.5,2.75,3,3.25,3.5,3.75,4,"Invalid Entry"})</f>
        <v>3.75</v>
      </c>
      <c r="I20" s="36" t="str">
        <f t="shared" si="5"/>
        <v>B</v>
      </c>
      <c r="J20" s="2" t="str">
        <f>LOOKUP(G20,{0,40,45,50,55,60,65,70,75,80,100},{"F","C-","C","C+","B-","B","B+","A-","A","A+","Invalid Entry"})</f>
        <v>A</v>
      </c>
      <c r="L20" s="2">
        <v>140931017</v>
      </c>
      <c r="M20">
        <v>33</v>
      </c>
      <c r="N20" s="2">
        <f t="shared" si="6"/>
        <v>10</v>
      </c>
      <c r="O20" s="2">
        <v>20</v>
      </c>
      <c r="P20" s="2">
        <v>54</v>
      </c>
      <c r="Q20" s="2">
        <f t="shared" si="13"/>
        <v>84</v>
      </c>
      <c r="R20" s="2">
        <f>LOOKUP(Q20,{0,40,45,50,55,60,65,70,75,80,100},{0,2,2.25,2.5,2.75,3,3.25,3.5,3.75,4,"Invalid Entry"})</f>
        <v>4</v>
      </c>
      <c r="S20" s="36" t="str">
        <f t="shared" si="7"/>
        <v>A-</v>
      </c>
      <c r="T20" s="2" t="str">
        <f>LOOKUP(Q20,{0,40,45,50,55,60,65,70,75,80,100},{"F","C-","C","C+","B-","B","B+","A-","A","A+","Invalid Entry"})</f>
        <v>A+</v>
      </c>
      <c r="V20" s="2">
        <v>140931017</v>
      </c>
      <c r="W20">
        <v>30</v>
      </c>
      <c r="X20" s="2">
        <f t="shared" si="8"/>
        <v>9.0909090909090899</v>
      </c>
      <c r="Y20" s="2">
        <v>20</v>
      </c>
      <c r="Z20" s="2">
        <v>44</v>
      </c>
      <c r="AA20" s="2">
        <f t="shared" si="14"/>
        <v>73</v>
      </c>
      <c r="AB20" s="2">
        <f>LOOKUP(AA20,{0,40,45,50,55,60,65,70,75,80,100},{0,2,2.25,2.5,2.75,3,3.25,3.5,3.75,4,"Invalid Entry"})</f>
        <v>3.5</v>
      </c>
      <c r="AC20" s="36" t="str">
        <f t="shared" si="9"/>
        <v>B-</v>
      </c>
      <c r="AD20" s="2" t="str">
        <f>LOOKUP(AA20,{0,40,45,50,55,60,65,70,75,80,100},{"F","C-","C","C+","B-","B","B+","A-","A","A+","Invalid Entry"})</f>
        <v>A-</v>
      </c>
      <c r="AF20" s="2">
        <v>140931017</v>
      </c>
      <c r="AG20">
        <v>30</v>
      </c>
      <c r="AH20" s="2">
        <f t="shared" si="10"/>
        <v>9.0909090909090899</v>
      </c>
      <c r="AI20" s="2">
        <v>20</v>
      </c>
      <c r="AJ20" s="2">
        <v>62</v>
      </c>
      <c r="AK20" s="2">
        <f t="shared" si="15"/>
        <v>91</v>
      </c>
      <c r="AL20" s="2">
        <f>LOOKUP(AK20,{0,40,45,50,55,60,65,70,75,80,100},{0,2,2.25,2.5,2.75,3,3.25,3.5,3.75,4,"Invalid Entry"})</f>
        <v>4</v>
      </c>
      <c r="AM20" s="36" t="str">
        <f t="shared" si="11"/>
        <v>A+</v>
      </c>
      <c r="AN20" s="2" t="str">
        <f>LOOKUP(AK20,{0,40,45,50,55,60,65,70,75,80,100},{"F","C-","C","C+","B-","B","B+","A-","A","A+","Invalid Entry"})</f>
        <v>A+</v>
      </c>
    </row>
    <row r="21" spans="1:40" x14ac:dyDescent="0.25">
      <c r="A21" s="2">
        <v>18</v>
      </c>
      <c r="B21" s="2">
        <v>140931018</v>
      </c>
      <c r="C21">
        <v>32</v>
      </c>
      <c r="D21" s="2">
        <f t="shared" si="3"/>
        <v>9.6969696969696972</v>
      </c>
      <c r="E21" s="2">
        <v>17</v>
      </c>
      <c r="F21" s="2">
        <v>12</v>
      </c>
      <c r="G21" s="2">
        <f t="shared" si="12"/>
        <v>39</v>
      </c>
      <c r="H21" s="2">
        <f>LOOKUP(G21,{0,40,45,50,55,60,65,70,75,80,100},{0,2,2.25,2.5,2.75,3,3.25,3.5,3.75,4,"Invalid Entry"})</f>
        <v>0</v>
      </c>
      <c r="I21" s="36" t="str">
        <f t="shared" si="5"/>
        <v>F</v>
      </c>
      <c r="J21" s="2" t="str">
        <f>LOOKUP(G21,{0,40,45,50,55,60,65,70,75,80,100},{"F","C-","C","C+","B-","B","B+","A-","A","A+","Invalid Entry"})</f>
        <v>F</v>
      </c>
      <c r="L21" s="2">
        <v>140931018</v>
      </c>
      <c r="M21">
        <v>29</v>
      </c>
      <c r="N21" s="2">
        <f t="shared" si="6"/>
        <v>8.7878787878787872</v>
      </c>
      <c r="O21" s="2">
        <v>17</v>
      </c>
      <c r="P21" s="2">
        <v>60</v>
      </c>
      <c r="Q21" s="2">
        <f t="shared" si="13"/>
        <v>86</v>
      </c>
      <c r="R21" s="2">
        <f>LOOKUP(Q21,{0,40,45,50,55,60,65,70,75,80,100},{0,2,2.25,2.5,2.75,3,3.25,3.5,3.75,4,"Invalid Entry"})</f>
        <v>4</v>
      </c>
      <c r="S21" s="36" t="str">
        <f t="shared" si="7"/>
        <v>A</v>
      </c>
      <c r="T21" s="2" t="str">
        <f>LOOKUP(Q21,{0,40,45,50,55,60,65,70,75,80,100},{"F","C-","C","C+","B-","B","B+","A-","A","A+","Invalid Entry"})</f>
        <v>A+</v>
      </c>
      <c r="V21" s="2">
        <v>140931018</v>
      </c>
      <c r="W21">
        <v>30</v>
      </c>
      <c r="X21" s="2">
        <f t="shared" si="8"/>
        <v>9.0909090909090899</v>
      </c>
      <c r="Y21" s="2">
        <v>17</v>
      </c>
      <c r="Z21" s="2">
        <v>65</v>
      </c>
      <c r="AA21" s="2">
        <f t="shared" si="14"/>
        <v>91</v>
      </c>
      <c r="AB21" s="2">
        <f>LOOKUP(AA21,{0,40,45,50,55,60,65,70,75,80,100},{0,2,2.25,2.5,2.75,3,3.25,3.5,3.75,4,"Invalid Entry"})</f>
        <v>4</v>
      </c>
      <c r="AC21" s="36" t="str">
        <f t="shared" si="9"/>
        <v>A+</v>
      </c>
      <c r="AD21" s="2" t="str">
        <f>LOOKUP(AA21,{0,40,45,50,55,60,65,70,75,80,100},{"F","C-","C","C+","B-","B","B+","A-","A","A+","Invalid Entry"})</f>
        <v>A+</v>
      </c>
      <c r="AF21" s="2">
        <v>140931018</v>
      </c>
      <c r="AG21">
        <v>30</v>
      </c>
      <c r="AH21" s="2">
        <f t="shared" si="10"/>
        <v>9.0909090909090899</v>
      </c>
      <c r="AI21" s="2">
        <v>17</v>
      </c>
      <c r="AJ21" s="2">
        <v>12</v>
      </c>
      <c r="AK21" s="2">
        <f t="shared" si="15"/>
        <v>38</v>
      </c>
      <c r="AL21" s="2">
        <f>LOOKUP(AK21,{0,40,45,50,55,60,65,70,75,80,100},{0,2,2.25,2.5,2.75,3,3.25,3.5,3.75,4,"Invalid Entry"})</f>
        <v>0</v>
      </c>
      <c r="AM21" s="36" t="str">
        <f t="shared" si="11"/>
        <v>F</v>
      </c>
      <c r="AN21" s="2" t="str">
        <f>LOOKUP(AK21,{0,40,45,50,55,60,65,70,75,80,100},{"F","C-","C","C+","B-","B","B+","A-","A","A+","Invalid Entry"})</f>
        <v>F</v>
      </c>
    </row>
    <row r="22" spans="1:40" x14ac:dyDescent="0.25">
      <c r="A22" s="2">
        <v>19</v>
      </c>
      <c r="B22" s="2">
        <v>140931019</v>
      </c>
      <c r="C22">
        <v>33</v>
      </c>
      <c r="D22" s="2">
        <f t="shared" si="3"/>
        <v>10</v>
      </c>
      <c r="E22" s="2">
        <v>18</v>
      </c>
      <c r="F22" s="2">
        <v>65</v>
      </c>
      <c r="G22" s="2">
        <f t="shared" si="12"/>
        <v>93</v>
      </c>
      <c r="H22" s="2">
        <f>LOOKUP(G22,{0,40,45,50,55,60,65,70,75,80,100},{0,2,2.25,2.5,2.75,3,3.25,3.5,3.75,4,"Invalid Entry"})</f>
        <v>4</v>
      </c>
      <c r="I22" s="36" t="str">
        <f t="shared" si="5"/>
        <v>A+</v>
      </c>
      <c r="J22" s="2" t="str">
        <f>LOOKUP(G22,{0,40,45,50,55,60,65,70,75,80,100},{"F","C-","C","C+","B-","B","B+","A-","A","A+","Invalid Entry"})</f>
        <v>A+</v>
      </c>
      <c r="L22" s="2">
        <v>140931019</v>
      </c>
      <c r="M22">
        <v>33</v>
      </c>
      <c r="N22" s="2">
        <f t="shared" si="6"/>
        <v>10</v>
      </c>
      <c r="O22" s="2">
        <v>18</v>
      </c>
      <c r="P22" s="2">
        <v>65</v>
      </c>
      <c r="Q22" s="2">
        <f t="shared" si="13"/>
        <v>93</v>
      </c>
      <c r="R22" s="2">
        <f>LOOKUP(Q22,{0,40,45,50,55,60,65,70,75,80,100},{0,2,2.25,2.5,2.75,3,3.25,3.5,3.75,4,"Invalid Entry"})</f>
        <v>4</v>
      </c>
      <c r="S22" s="36" t="str">
        <f t="shared" si="7"/>
        <v>A+</v>
      </c>
      <c r="T22" s="2" t="str">
        <f>LOOKUP(Q22,{0,40,45,50,55,60,65,70,75,80,100},{"F","C-","C","C+","B-","B","B+","A-","A","A+","Invalid Entry"})</f>
        <v>A+</v>
      </c>
      <c r="V22" s="2">
        <v>140931019</v>
      </c>
      <c r="W22">
        <v>33</v>
      </c>
      <c r="X22" s="2">
        <f t="shared" si="8"/>
        <v>10</v>
      </c>
      <c r="Y22" s="2">
        <v>18</v>
      </c>
      <c r="Z22" s="2">
        <v>60</v>
      </c>
      <c r="AA22" s="2">
        <f t="shared" si="14"/>
        <v>88</v>
      </c>
      <c r="AB22" s="2">
        <f>LOOKUP(AA22,{0,40,45,50,55,60,65,70,75,80,100},{0,2,2.25,2.5,2.75,3,3.25,3.5,3.75,4,"Invalid Entry"})</f>
        <v>4</v>
      </c>
      <c r="AC22" s="36" t="str">
        <f t="shared" si="9"/>
        <v>A</v>
      </c>
      <c r="AD22" s="2" t="str">
        <f>LOOKUP(AA22,{0,40,45,50,55,60,65,70,75,80,100},{"F","C-","C","C+","B-","B","B+","A-","A","A+","Invalid Entry"})</f>
        <v>A+</v>
      </c>
      <c r="AF22" s="2">
        <v>140931019</v>
      </c>
      <c r="AG22">
        <v>33</v>
      </c>
      <c r="AH22" s="2">
        <f t="shared" si="10"/>
        <v>10</v>
      </c>
      <c r="AI22" s="2">
        <v>18</v>
      </c>
      <c r="AJ22" s="2">
        <v>65</v>
      </c>
      <c r="AK22" s="2">
        <f t="shared" si="15"/>
        <v>93</v>
      </c>
      <c r="AL22" s="2">
        <f>LOOKUP(AK22,{0,40,45,50,55,60,65,70,75,80,100},{0,2,2.25,2.5,2.75,3,3.25,3.5,3.75,4,"Invalid Entry"})</f>
        <v>4</v>
      </c>
      <c r="AM22" s="36" t="str">
        <f t="shared" si="11"/>
        <v>A+</v>
      </c>
      <c r="AN22" s="2" t="str">
        <f>LOOKUP(AK22,{0,40,45,50,55,60,65,70,75,80,100},{"F","C-","C","C+","B-","B","B+","A-","A","A+","Invalid Entry"})</f>
        <v>A+</v>
      </c>
    </row>
    <row r="23" spans="1:40" x14ac:dyDescent="0.25">
      <c r="A23" s="2">
        <v>20</v>
      </c>
      <c r="B23" s="2">
        <v>140931020</v>
      </c>
      <c r="C23">
        <v>24</v>
      </c>
      <c r="D23" s="2">
        <f t="shared" si="3"/>
        <v>7.2727272727272734</v>
      </c>
      <c r="E23" s="2">
        <v>13</v>
      </c>
      <c r="F23" s="2">
        <v>50</v>
      </c>
      <c r="G23" s="2">
        <f t="shared" si="12"/>
        <v>70</v>
      </c>
      <c r="H23" s="2">
        <f>LOOKUP(G23,{0,40,45,50,55,60,65,70,75,80,100},{0,2,2.25,2.5,2.75,3,3.25,3.5,3.75,4,"Invalid Entry"})</f>
        <v>3.5</v>
      </c>
      <c r="I23" s="36" t="str">
        <f t="shared" si="5"/>
        <v>B-</v>
      </c>
      <c r="J23" s="2" t="str">
        <f>LOOKUP(G23,{0,40,45,50,55,60,65,70,75,80,100},{"F","C-","C","C+","B-","B","B+","A-","A","A+","Invalid Entry"})</f>
        <v>A-</v>
      </c>
      <c r="L23" s="2">
        <v>140931020</v>
      </c>
      <c r="M23">
        <v>33</v>
      </c>
      <c r="N23" s="2">
        <f t="shared" si="6"/>
        <v>10</v>
      </c>
      <c r="O23" s="2">
        <v>12</v>
      </c>
      <c r="P23" s="2">
        <v>45</v>
      </c>
      <c r="Q23" s="2">
        <f t="shared" si="13"/>
        <v>67</v>
      </c>
      <c r="R23" s="2">
        <f>LOOKUP(Q23,{0,40,45,50,55,60,65,70,75,80,100},{0,2,2.25,2.5,2.75,3,3.25,3.5,3.75,4,"Invalid Entry"})</f>
        <v>3.25</v>
      </c>
      <c r="S23" s="36" t="str">
        <f t="shared" si="7"/>
        <v>C</v>
      </c>
      <c r="T23" s="2" t="str">
        <f>LOOKUP(Q23,{0,40,45,50,55,60,65,70,75,80,100},{"F","C-","C","C+","B-","B","B+","A-","A","A+","Invalid Entry"})</f>
        <v>B+</v>
      </c>
      <c r="V23" s="2">
        <v>140931020</v>
      </c>
      <c r="W23">
        <v>33</v>
      </c>
      <c r="X23" s="2">
        <f t="shared" si="8"/>
        <v>10</v>
      </c>
      <c r="Y23" s="2">
        <v>12</v>
      </c>
      <c r="Z23" s="2">
        <v>33</v>
      </c>
      <c r="AA23" s="2">
        <f t="shared" si="14"/>
        <v>55</v>
      </c>
      <c r="AB23" s="2">
        <f>LOOKUP(AA23,{0,40,45,50,55,60,65,70,75,80,100},{0,2,2.25,2.5,2.75,3,3.25,3.5,3.75,4,"Invalid Entry"})</f>
        <v>2.75</v>
      </c>
      <c r="AC23" s="36" t="str">
        <f t="shared" si="9"/>
        <v>F</v>
      </c>
      <c r="AD23" s="2" t="str">
        <f>LOOKUP(AA23,{0,40,45,50,55,60,65,70,75,80,100},{"F","C-","C","C+","B-","B","B+","A-","A","A+","Invalid Entry"})</f>
        <v>B-</v>
      </c>
      <c r="AF23" s="2">
        <v>140931020</v>
      </c>
      <c r="AG23">
        <v>33</v>
      </c>
      <c r="AH23" s="2">
        <f t="shared" si="10"/>
        <v>10</v>
      </c>
      <c r="AI23" s="2">
        <v>12</v>
      </c>
      <c r="AJ23" s="2">
        <v>50</v>
      </c>
      <c r="AK23" s="2">
        <f t="shared" si="15"/>
        <v>72</v>
      </c>
      <c r="AL23" s="2">
        <f>LOOKUP(AK23,{0,40,45,50,55,60,65,70,75,80,100},{0,2,2.25,2.5,2.75,3,3.25,3.5,3.75,4,"Invalid Entry"})</f>
        <v>3.5</v>
      </c>
      <c r="AM23" s="36" t="str">
        <f t="shared" si="11"/>
        <v>B-</v>
      </c>
      <c r="AN23" s="2" t="str">
        <f>LOOKUP(AK23,{0,40,45,50,55,60,65,70,75,80,100},{"F","C-","C","C+","B-","B","B+","A-","A","A+","Invalid Entry"})</f>
        <v>A-</v>
      </c>
    </row>
  </sheetData>
  <mergeCells count="4">
    <mergeCell ref="D1:J1"/>
    <mergeCell ref="N1:T1"/>
    <mergeCell ref="X1:AD1"/>
    <mergeCell ref="AH1:AN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F4E13-FB53-4540-8714-2FEC84D1AEB6}">
  <dimension ref="A1:AO23"/>
  <sheetViews>
    <sheetView tabSelected="1" topLeftCell="O4" workbookViewId="0">
      <selection activeCell="Y11" sqref="Y11"/>
    </sheetView>
  </sheetViews>
  <sheetFormatPr defaultRowHeight="15" x14ac:dyDescent="0.25"/>
  <cols>
    <col min="1" max="1" width="9.140625" style="2"/>
    <col min="2" max="2" width="11.140625" customWidth="1"/>
    <col min="3" max="3" width="13" hidden="1" customWidth="1"/>
    <col min="4" max="4" width="13" customWidth="1"/>
    <col min="5" max="5" width="9.85546875" style="2" customWidth="1"/>
    <col min="6" max="7" width="9.140625" style="2"/>
    <col min="8" max="8" width="9" style="2" customWidth="1"/>
    <col min="9" max="9" width="9.140625" style="40" hidden="1" customWidth="1"/>
    <col min="10" max="10" width="13.5703125" style="2" customWidth="1"/>
    <col min="11" max="11" width="0.7109375" style="34" customWidth="1"/>
    <col min="12" max="12" width="11.28515625" customWidth="1"/>
    <col min="13" max="13" width="9.140625" style="2" hidden="1" customWidth="1"/>
    <col min="14" max="14" width="11.85546875" customWidth="1"/>
    <col min="17" max="18" width="9.140625" style="2"/>
    <col min="19" max="19" width="0" hidden="1" customWidth="1"/>
    <col min="21" max="21" width="0.7109375" style="35" customWidth="1"/>
    <col min="22" max="22" width="11.5703125" customWidth="1"/>
    <col min="23" max="23" width="0" hidden="1" customWidth="1"/>
    <col min="24" max="24" width="10.28515625" customWidth="1"/>
    <col min="27" max="28" width="9.140625" style="2"/>
    <col min="29" max="29" width="0" style="2" hidden="1" customWidth="1"/>
    <col min="30" max="30" width="9.140625" style="2"/>
    <col min="31" max="31" width="0.5703125" style="35" customWidth="1"/>
    <col min="32" max="32" width="10.7109375" customWidth="1"/>
    <col min="33" max="33" width="0" hidden="1" customWidth="1"/>
    <col min="34" max="34" width="11.42578125" style="2" customWidth="1"/>
    <col min="35" max="35" width="9.140625" style="2"/>
    <col min="37" max="38" width="9.140625" style="2"/>
    <col min="39" max="39" width="0" style="2" hidden="1" customWidth="1"/>
    <col min="40" max="40" width="9.140625" style="2"/>
    <col min="41" max="41" width="0.85546875" style="35" customWidth="1"/>
  </cols>
  <sheetData>
    <row r="1" spans="1:40" x14ac:dyDescent="0.25">
      <c r="C1" s="33"/>
      <c r="D1" s="49" t="s">
        <v>137</v>
      </c>
      <c r="E1" s="50"/>
      <c r="F1" s="50"/>
      <c r="G1" s="50"/>
      <c r="H1" s="50"/>
      <c r="I1" s="50"/>
      <c r="J1" s="50"/>
      <c r="L1" s="49" t="s">
        <v>138</v>
      </c>
      <c r="M1" s="50"/>
      <c r="N1" s="50"/>
      <c r="O1" s="50"/>
      <c r="P1" s="50"/>
      <c r="Q1" s="50"/>
      <c r="R1" s="50"/>
      <c r="S1" s="50"/>
      <c r="T1" s="50"/>
      <c r="V1" s="51" t="s">
        <v>139</v>
      </c>
      <c r="W1" s="51"/>
      <c r="X1" s="51"/>
      <c r="Y1" s="51"/>
      <c r="Z1" s="51"/>
      <c r="AA1" s="51"/>
      <c r="AB1" s="51"/>
      <c r="AC1" s="51"/>
      <c r="AD1" s="51"/>
      <c r="AF1" s="51" t="s">
        <v>140</v>
      </c>
      <c r="AG1" s="51"/>
      <c r="AH1" s="51"/>
      <c r="AI1" s="51"/>
      <c r="AJ1" s="51"/>
      <c r="AK1" s="51"/>
      <c r="AL1" s="51"/>
      <c r="AM1" s="51"/>
      <c r="AN1" s="51"/>
    </row>
    <row r="2" spans="1:40" x14ac:dyDescent="0.25">
      <c r="A2" s="1" t="s">
        <v>1</v>
      </c>
      <c r="B2" s="1" t="s">
        <v>2</v>
      </c>
      <c r="C2" s="2" t="s">
        <v>121</v>
      </c>
      <c r="D2" s="1" t="s">
        <v>121</v>
      </c>
      <c r="E2" s="1" t="s">
        <v>122</v>
      </c>
      <c r="F2" s="2" t="s">
        <v>123</v>
      </c>
      <c r="G2" s="1" t="s">
        <v>124</v>
      </c>
      <c r="H2" s="1" t="s">
        <v>125</v>
      </c>
      <c r="I2" s="36" t="s">
        <v>126</v>
      </c>
      <c r="J2" s="1" t="s">
        <v>126</v>
      </c>
      <c r="K2" s="37"/>
      <c r="L2" s="1" t="s">
        <v>2</v>
      </c>
      <c r="M2" s="2" t="s">
        <v>127</v>
      </c>
      <c r="N2" s="1" t="s">
        <v>128</v>
      </c>
      <c r="O2" s="1" t="s">
        <v>122</v>
      </c>
      <c r="P2" s="2" t="s">
        <v>123</v>
      </c>
      <c r="Q2" s="1" t="s">
        <v>124</v>
      </c>
      <c r="R2" s="1" t="s">
        <v>125</v>
      </c>
      <c r="S2" s="38" t="s">
        <v>129</v>
      </c>
      <c r="T2" s="38" t="s">
        <v>126</v>
      </c>
      <c r="U2" s="39"/>
      <c r="V2" s="1" t="s">
        <v>2</v>
      </c>
      <c r="W2" s="2" t="s">
        <v>127</v>
      </c>
      <c r="X2" s="38" t="s">
        <v>128</v>
      </c>
      <c r="Y2" s="1" t="s">
        <v>122</v>
      </c>
      <c r="Z2" s="2" t="s">
        <v>123</v>
      </c>
      <c r="AA2" s="1" t="s">
        <v>124</v>
      </c>
      <c r="AB2" s="1" t="s">
        <v>125</v>
      </c>
      <c r="AC2" s="1" t="s">
        <v>129</v>
      </c>
      <c r="AD2" s="1" t="s">
        <v>126</v>
      </c>
      <c r="AF2" s="1" t="s">
        <v>2</v>
      </c>
      <c r="AG2" s="2" t="s">
        <v>127</v>
      </c>
      <c r="AH2" s="1" t="s">
        <v>121</v>
      </c>
      <c r="AI2" s="1" t="s">
        <v>122</v>
      </c>
      <c r="AJ2" s="2" t="s">
        <v>123</v>
      </c>
      <c r="AK2" s="1" t="s">
        <v>124</v>
      </c>
      <c r="AL2" s="1" t="s">
        <v>125</v>
      </c>
      <c r="AM2" s="1" t="s">
        <v>129</v>
      </c>
      <c r="AN2" s="1" t="s">
        <v>126</v>
      </c>
    </row>
    <row r="3" spans="1:40" x14ac:dyDescent="0.25">
      <c r="B3" s="2"/>
      <c r="C3" s="2"/>
      <c r="D3" s="1">
        <v>10</v>
      </c>
      <c r="E3" s="2">
        <v>20</v>
      </c>
      <c r="F3" s="1">
        <v>70</v>
      </c>
      <c r="G3" s="1">
        <v>100</v>
      </c>
      <c r="I3" s="36"/>
      <c r="J3" s="1" t="s">
        <v>130</v>
      </c>
      <c r="K3" s="37"/>
      <c r="L3" s="2"/>
      <c r="N3" s="1">
        <v>10</v>
      </c>
      <c r="O3" s="1">
        <v>20</v>
      </c>
      <c r="P3" s="1">
        <v>70</v>
      </c>
      <c r="Q3" s="1">
        <v>100</v>
      </c>
      <c r="T3" s="38" t="s">
        <v>130</v>
      </c>
      <c r="U3" s="39"/>
      <c r="V3" s="2"/>
      <c r="W3" s="2"/>
      <c r="Y3" s="1">
        <v>20</v>
      </c>
      <c r="Z3" s="1">
        <v>70</v>
      </c>
      <c r="AA3" s="1">
        <v>100</v>
      </c>
      <c r="AD3" s="1" t="s">
        <v>130</v>
      </c>
      <c r="AF3" s="2"/>
      <c r="AG3" s="2"/>
      <c r="AI3" s="1">
        <v>20</v>
      </c>
      <c r="AJ3" s="1">
        <v>70</v>
      </c>
      <c r="AK3" s="1">
        <v>100</v>
      </c>
      <c r="AN3" s="1" t="s">
        <v>130</v>
      </c>
    </row>
    <row r="4" spans="1:40" x14ac:dyDescent="0.25">
      <c r="A4" s="2">
        <v>1</v>
      </c>
      <c r="B4" s="2">
        <v>140931001</v>
      </c>
      <c r="C4">
        <v>33</v>
      </c>
      <c r="D4" s="2">
        <f>C4/33*10</f>
        <v>10</v>
      </c>
      <c r="E4" s="2">
        <v>18</v>
      </c>
      <c r="F4" s="2">
        <v>65</v>
      </c>
      <c r="G4" s="2">
        <f>ROUND(SUM(D4:F4),0)</f>
        <v>93</v>
      </c>
      <c r="H4" s="2">
        <f>LOOKUP(G4,{0,40,45,50,55,60,65,70,75,80,100},{0,2,2.25,2.5,2.75,3,3.25,3.5,3.75,4,"Invalid Entry"})</f>
        <v>4</v>
      </c>
      <c r="I4" s="36" t="str">
        <f>IF(G4&gt;89,"A+",IF(G4&gt;84,"A",IF(G4&gt;79,"A-", IF(G4&gt;74, "B",IF(G4&gt;69, "B-", IF(G4&gt;60,"C","F"))))))</f>
        <v>A+</v>
      </c>
      <c r="J4" s="2" t="str">
        <f>LOOKUP(G4,{0,40,45,50,55,60,65,70,75,80,100},{"F","C-","C","C+","B-","B","B+","A-","A","A+","Invalid Entry"})</f>
        <v>A+</v>
      </c>
      <c r="L4" s="2">
        <v>140931001</v>
      </c>
      <c r="M4" s="2">
        <v>33</v>
      </c>
      <c r="N4" s="2">
        <f>M4/33*10</f>
        <v>10</v>
      </c>
      <c r="O4" s="2">
        <v>20</v>
      </c>
      <c r="P4" s="2">
        <v>50</v>
      </c>
      <c r="Q4" s="2">
        <f>ROUND(SUM(N4:P4),0)</f>
        <v>80</v>
      </c>
      <c r="R4" s="2">
        <f>LOOKUP(Q4,{0,40,45,50,55,60,65,70,75,80,100},{0,2,2.25,2.5,2.75,3,3.25,3.5,3.75,4,"Invalid Entry"})</f>
        <v>4</v>
      </c>
      <c r="S4" s="2" t="str">
        <f>IF(Q4&gt;89,"A+",IF(Q4&gt;84,"A",IF(Q4&gt;79,"A-", IF(Q4&gt;74, "B",IF(Q4&gt;69, "B-", IF(Q4&gt;60,"C","F"))))))</f>
        <v>A-</v>
      </c>
      <c r="T4" s="2" t="str">
        <f>LOOKUP(Q4,{0,40,45,50,55,60,65,70,75,80,100},{"F","C-","C","C+","B-","B","B+","A-","A","A+","Invalid Entry"})</f>
        <v>A+</v>
      </c>
      <c r="U4" s="39"/>
      <c r="V4" s="2">
        <v>140931001</v>
      </c>
      <c r="W4" s="2">
        <v>32</v>
      </c>
      <c r="X4" s="2">
        <f>W4/33*10</f>
        <v>9.6969696969696972</v>
      </c>
      <c r="Y4" s="2">
        <v>17</v>
      </c>
      <c r="Z4" s="2">
        <v>40</v>
      </c>
      <c r="AA4" s="2">
        <f>ROUND(SUM(X4:Z4),0)</f>
        <v>67</v>
      </c>
      <c r="AB4" s="2">
        <f>LOOKUP(AA4,{0,40,45,50,55,60,65,70,75,80,100},{0,2,2.25,2.5,2.75,3,3.25,3.5,3.75,4,"Invalid Entry"})</f>
        <v>3.25</v>
      </c>
      <c r="AC4" s="2" t="str">
        <f>IF(AA4&gt;89,"A+",IF(AA4&gt;84,"A",IF(AA4&gt;79,"A-", IF(AA4&gt;74, "B",IF(AA4&gt;69, "B-", IF(AA4&gt;60,"C","F"))))))</f>
        <v>C</v>
      </c>
      <c r="AD4" s="2" t="str">
        <f>LOOKUP(AA4,{0,40,45,50,55,60,65,70,75,80,100},{"F","C-","C","C+","B-","B","B+","A-","A","A+","Invalid Entry"})</f>
        <v>B+</v>
      </c>
      <c r="AF4" s="2">
        <v>140931001</v>
      </c>
      <c r="AG4" s="2">
        <v>31</v>
      </c>
      <c r="AH4" s="2">
        <f>AG4/33*10</f>
        <v>9.3939393939393945</v>
      </c>
      <c r="AI4" s="2">
        <v>13</v>
      </c>
      <c r="AJ4" s="2">
        <v>37</v>
      </c>
      <c r="AK4" s="2">
        <f>ROUND(SUM(AH4:AJ4),0)</f>
        <v>59</v>
      </c>
      <c r="AL4" s="2">
        <f>LOOKUP(AK4,{0,40,45,50,55,60,65,70,75,80,100},{0,2,2.25,2.5,2.75,3,3.25,3.5,3.75,4,"Invalid Entry"})</f>
        <v>2.75</v>
      </c>
      <c r="AM4" s="2" t="str">
        <f>IF(AK4&gt;89,"A+",IF(AK4&gt;84,"A",IF(AK4&gt;79,"A-", IF(AK4&gt;74, "B",IF(AK4&gt;69, "B-", IF(AK4&gt;60,"C","F"))))))</f>
        <v>F</v>
      </c>
      <c r="AN4" s="2" t="str">
        <f>LOOKUP(AK4,{0,40,45,50,55,60,65,70,75,80,100},{"F","C-","C","C+","B-","B","B+","A-","A","A+","Invalid Entry"})</f>
        <v>B-</v>
      </c>
    </row>
    <row r="5" spans="1:40" x14ac:dyDescent="0.25">
      <c r="A5" s="2">
        <v>2</v>
      </c>
      <c r="B5" s="2">
        <v>140931002</v>
      </c>
      <c r="C5">
        <v>32</v>
      </c>
      <c r="D5" s="2">
        <f t="shared" ref="D5:D23" si="0">C5/33*10</f>
        <v>9.6969696969696972</v>
      </c>
      <c r="E5" s="2">
        <v>17</v>
      </c>
      <c r="F5" s="2">
        <v>70</v>
      </c>
      <c r="G5" s="2">
        <f t="shared" ref="G5:G23" si="1">ROUND(SUM(D5:F5),0)</f>
        <v>97</v>
      </c>
      <c r="H5" s="2">
        <f>LOOKUP(G5,{0,40,45,50,55,60,65,70,75,80,100},{0,2,2.25,2.5,2.75,3,3.25,3.5,3.75,4,"Invalid Entry"})</f>
        <v>4</v>
      </c>
      <c r="I5" s="36" t="str">
        <f t="shared" ref="I5:I23" si="2">IF(G5&gt;89, "A+",IF(G5&gt;84, "A",IF(G5&gt;79,"A-", IF(G5&gt;74, "B",IF(G5&gt;69, "B-", IF(G5&gt;60, "C", "F"))))))</f>
        <v>A+</v>
      </c>
      <c r="J5" s="2" t="str">
        <f>LOOKUP(G5,{0,40,45,50,55,60,65,70,75,80,100},{"F","C-","C","C+","B-","B","B+","A-","A","A+","Invalid Entry"})</f>
        <v>A+</v>
      </c>
      <c r="L5" s="2">
        <v>140931002</v>
      </c>
      <c r="M5" s="2">
        <v>27</v>
      </c>
      <c r="N5" s="2">
        <f t="shared" ref="N5:N23" si="3">M5/33*10</f>
        <v>8.1818181818181817</v>
      </c>
      <c r="O5" s="2">
        <v>18</v>
      </c>
      <c r="P5" s="2">
        <v>56</v>
      </c>
      <c r="Q5" s="2">
        <f t="shared" ref="Q5:Q23" si="4">ROUND(SUM(N5:P5),0)</f>
        <v>82</v>
      </c>
      <c r="R5" s="2">
        <f>LOOKUP(Q5,{0,40,45,50,55,60,65,70,75,80,100},{0,2,2.25,2.5,2.75,3,3.25,3.5,3.75,4,"Invalid Entry"})</f>
        <v>4</v>
      </c>
      <c r="S5" s="2" t="str">
        <f>IF(Q5&gt;89,"A+",IF(Q5&gt;84,"A",IF(Q5&gt;79,"A-", IF(Q5&gt;74, "B",IF(Q5&gt;69, "B-", IF(Q5&gt;60,"C","F"))))))</f>
        <v>A-</v>
      </c>
      <c r="T5" s="2" t="str">
        <f>LOOKUP(Q5,{0,40,45,50,55,60,65,70,75,80,100},{"F","C-","C","C+","B-","B","B+","A-","A","A+","Invalid Entry"})</f>
        <v>A+</v>
      </c>
      <c r="U5" s="39"/>
      <c r="V5" s="2">
        <v>140931002</v>
      </c>
      <c r="W5" s="2">
        <v>30</v>
      </c>
      <c r="X5" s="2">
        <f t="shared" ref="X5:X23" si="5">W5/33*10</f>
        <v>9.0909090909090899</v>
      </c>
      <c r="Y5" s="2">
        <v>18</v>
      </c>
      <c r="Z5" s="2">
        <v>47</v>
      </c>
      <c r="AA5" s="2">
        <f t="shared" ref="AA5:AA23" si="6">ROUND(SUM(X5:Z5),0)</f>
        <v>74</v>
      </c>
      <c r="AB5" s="2">
        <f>LOOKUP(AA5,{0,40,45,50,55,60,65,70,75,80,100},{0,2,2.25,2.5,2.75,3,3.25,3.5,3.75,4,"Invalid Entry"})</f>
        <v>3.5</v>
      </c>
      <c r="AC5" s="2" t="str">
        <f t="shared" ref="AC5:AC23" si="7">IF(AA5&gt;89,"A+",IF(AA5&gt;84,"A",IF(AA5&gt;79,"A-", IF(AA5&gt;74, "B",IF(AA5&gt;69, "B-", IF(AA5&gt;60,"C","F"))))))</f>
        <v>B-</v>
      </c>
      <c r="AD5" s="2" t="str">
        <f>LOOKUP(AA5,{0,40,45,50,55,60,65,70,75,80,100},{"F","C-","C","C+","B-","B","B+","A-","A","A+","Invalid Entry"})</f>
        <v>A-</v>
      </c>
      <c r="AF5" s="2">
        <v>140931002</v>
      </c>
      <c r="AG5" s="2">
        <v>26</v>
      </c>
      <c r="AH5" s="2">
        <f t="shared" ref="AH5:AH23" si="8">AG5/33*10</f>
        <v>7.8787878787878789</v>
      </c>
      <c r="AI5" s="2">
        <v>16</v>
      </c>
      <c r="AJ5" s="2">
        <v>46</v>
      </c>
      <c r="AK5" s="2">
        <f t="shared" ref="AK5:AK23" si="9">ROUND(SUM(AH5:AJ5),0)</f>
        <v>70</v>
      </c>
      <c r="AL5" s="2">
        <f>LOOKUP(AK5,{0,40,45,50,55,60,65,70,75,80,100},{0,2,2.25,2.5,2.75,3,3.25,3.5,3.75,4,"Invalid Entry"})</f>
        <v>3.5</v>
      </c>
      <c r="AM5" s="2" t="str">
        <f t="shared" ref="AM5:AM23" si="10">IF(AK5&gt;89,"A+",IF(AK5&gt;84,"A",IF(AK5&gt;79,"A-", IF(AK5&gt;74, "B",IF(AK5&gt;69, "B-", IF(AK5&gt;60,"C","F"))))))</f>
        <v>B-</v>
      </c>
      <c r="AN5" s="2" t="str">
        <f>LOOKUP(AK5,{0,40,45,50,55,60,65,70,75,80,100},{"F","C-","C","C+","B-","B","B+","A-","A","A+","Invalid Entry"})</f>
        <v>A-</v>
      </c>
    </row>
    <row r="6" spans="1:40" x14ac:dyDescent="0.25">
      <c r="A6" s="2">
        <v>3</v>
      </c>
      <c r="B6" s="2">
        <v>140931003</v>
      </c>
      <c r="C6">
        <v>33</v>
      </c>
      <c r="D6" s="2">
        <f t="shared" si="0"/>
        <v>10</v>
      </c>
      <c r="E6" s="2">
        <v>19</v>
      </c>
      <c r="F6" s="2">
        <v>65</v>
      </c>
      <c r="G6" s="2">
        <f t="shared" si="1"/>
        <v>94</v>
      </c>
      <c r="H6" s="2">
        <f>LOOKUP(G6,{0,40,45,50,55,60,65,70,75,80,100},{0,2,2.25,2.5,2.75,3,3.25,3.5,3.75,4,"Invalid Entry"})</f>
        <v>4</v>
      </c>
      <c r="I6" s="36" t="str">
        <f t="shared" si="2"/>
        <v>A+</v>
      </c>
      <c r="J6" s="2" t="str">
        <f>LOOKUP(G6,{0,40,45,50,55,60,65,70,75,80,100},{"F","C-","C","C+","B-","B","B+","A-","A","A+","Invalid Entry"})</f>
        <v>A+</v>
      </c>
      <c r="L6" s="2">
        <v>140931003</v>
      </c>
      <c r="M6" s="2">
        <v>24</v>
      </c>
      <c r="N6" s="2">
        <f t="shared" si="3"/>
        <v>7.2727272727272734</v>
      </c>
      <c r="O6" s="2">
        <v>17</v>
      </c>
      <c r="P6" s="2">
        <v>54</v>
      </c>
      <c r="Q6" s="2">
        <f t="shared" si="4"/>
        <v>78</v>
      </c>
      <c r="R6" s="2">
        <f>LOOKUP(Q6,{0,40,45,50,55,60,65,70,75,80,100},{0,2,2.25,2.5,2.75,3,3.25,3.5,3.75,4,"Invalid Entry"})</f>
        <v>3.75</v>
      </c>
      <c r="S6" s="2" t="str">
        <f>IF(Q6&gt;89,"A+",IF(Q6&gt;84,"A",IF(Q6&gt;79,"A-", IF(Q6&gt;74, "B",IF(Q6&gt;69, "B-", IF(Q6&gt;60,"C","F"))))))</f>
        <v>B</v>
      </c>
      <c r="T6" s="2" t="str">
        <f>LOOKUP(Q6,{0,40,45,50,55,60,65,70,75,80,100},{"F","C-","C","C+","B-","B","B+","A-","A","A+","Invalid Entry"})</f>
        <v>A</v>
      </c>
      <c r="U6" s="39"/>
      <c r="V6" s="2">
        <v>140931003</v>
      </c>
      <c r="W6" s="2">
        <v>29</v>
      </c>
      <c r="X6" s="2">
        <f t="shared" si="5"/>
        <v>8.7878787878787872</v>
      </c>
      <c r="Y6" s="2">
        <v>15</v>
      </c>
      <c r="Z6" s="2">
        <v>54</v>
      </c>
      <c r="AA6" s="2">
        <f t="shared" si="6"/>
        <v>78</v>
      </c>
      <c r="AB6" s="2">
        <f>LOOKUP(AA6,{0,40,45,50,55,60,65,70,75,80,100},{0,2,2.25,2.5,2.75,3,3.25,3.5,3.75,4,"Invalid Entry"})</f>
        <v>3.75</v>
      </c>
      <c r="AC6" s="2" t="str">
        <f t="shared" si="7"/>
        <v>B</v>
      </c>
      <c r="AD6" s="2" t="str">
        <f>LOOKUP(AA6,{0,40,45,50,55,60,65,70,75,80,100},{"F","C-","C","C+","B-","B","B+","A-","A","A+","Invalid Entry"})</f>
        <v>A</v>
      </c>
      <c r="AF6" s="2">
        <v>140931003</v>
      </c>
      <c r="AG6" s="2">
        <v>27</v>
      </c>
      <c r="AH6" s="2">
        <f t="shared" si="8"/>
        <v>8.1818181818181817</v>
      </c>
      <c r="AI6" s="2">
        <v>18</v>
      </c>
      <c r="AJ6" s="2">
        <v>50</v>
      </c>
      <c r="AK6" s="2">
        <f t="shared" si="9"/>
        <v>76</v>
      </c>
      <c r="AL6" s="2">
        <f>LOOKUP(AK6,{0,40,45,50,55,60,65,70,75,80,100},{0,2,2.25,2.5,2.75,3,3.25,3.5,3.75,4,"Invalid Entry"})</f>
        <v>3.75</v>
      </c>
      <c r="AM6" s="2" t="str">
        <f t="shared" si="10"/>
        <v>B</v>
      </c>
      <c r="AN6" s="2" t="str">
        <f>LOOKUP(AK6,{0,40,45,50,55,60,65,70,75,80,100},{"F","C-","C","C+","B-","B","B+","A-","A","A+","Invalid Entry"})</f>
        <v>A</v>
      </c>
    </row>
    <row r="7" spans="1:40" x14ac:dyDescent="0.25">
      <c r="A7" s="2">
        <v>4</v>
      </c>
      <c r="B7" s="2">
        <v>140931004</v>
      </c>
      <c r="C7">
        <v>25</v>
      </c>
      <c r="D7" s="2">
        <f t="shared" si="0"/>
        <v>7.5757575757575761</v>
      </c>
      <c r="E7" s="2">
        <v>15</v>
      </c>
      <c r="F7" s="2">
        <v>68</v>
      </c>
      <c r="G7" s="2">
        <f t="shared" si="1"/>
        <v>91</v>
      </c>
      <c r="H7" s="2">
        <f>LOOKUP(G7,{0,40,45,50,55,60,65,70,75,80,100},{0,2,2.25,2.5,2.75,3,3.25,3.5,3.75,4,"Invalid Entry"})</f>
        <v>4</v>
      </c>
      <c r="I7" s="36" t="str">
        <f t="shared" si="2"/>
        <v>A+</v>
      </c>
      <c r="J7" s="2" t="str">
        <f>LOOKUP(G7,{0,40,45,50,55,60,65,70,75,80,100},{"F","C-","C","C+","B-","B","B+","A-","A","A+","Invalid Entry"})</f>
        <v>A+</v>
      </c>
      <c r="L7" s="2">
        <v>140931004</v>
      </c>
      <c r="M7" s="2">
        <v>30</v>
      </c>
      <c r="N7" s="2">
        <f t="shared" si="3"/>
        <v>9.0909090909090899</v>
      </c>
      <c r="O7" s="2">
        <v>19</v>
      </c>
      <c r="P7" s="2">
        <v>53</v>
      </c>
      <c r="Q7" s="2">
        <f t="shared" si="4"/>
        <v>81</v>
      </c>
      <c r="R7" s="2">
        <f>LOOKUP(Q7,{0,40,45,50,55,60,65,70,75,80,100},{0,2,2.25,2.5,2.75,3,3.25,3.5,3.75,4,"Invalid Entry"})</f>
        <v>4</v>
      </c>
      <c r="S7" s="2" t="str">
        <f t="shared" ref="S7:S23" si="11">IF(Q7&gt;89,"A+",IF(Q7&gt;84,"A",IF(Q7&gt;79,"A-", IF(Q7&gt;74, "B",IF(Q7&gt;69, "B-", IF(Q7&gt;60,"C","F"))))))</f>
        <v>A-</v>
      </c>
      <c r="T7" s="2" t="str">
        <f>LOOKUP(Q7,{0,40,45,50,55,60,65,70,75,80,100},{"F","C-","C","C+","B-","B","B+","A-","A","A+","Invalid Entry"})</f>
        <v>A+</v>
      </c>
      <c r="U7" s="39"/>
      <c r="V7" s="2">
        <v>140931004</v>
      </c>
      <c r="W7" s="2">
        <v>30</v>
      </c>
      <c r="X7" s="2">
        <f t="shared" si="5"/>
        <v>9.0909090909090899</v>
      </c>
      <c r="Y7" s="2">
        <v>19</v>
      </c>
      <c r="Z7" s="2">
        <v>50</v>
      </c>
      <c r="AA7" s="2">
        <f t="shared" si="6"/>
        <v>78</v>
      </c>
      <c r="AB7" s="2">
        <f>LOOKUP(AA7,{0,40,45,50,55,60,65,70,75,80,100},{0,2,2.25,2.5,2.75,3,3.25,3.5,3.75,4,"Invalid Entry"})</f>
        <v>3.75</v>
      </c>
      <c r="AC7" s="2" t="str">
        <f t="shared" si="7"/>
        <v>B</v>
      </c>
      <c r="AD7" s="2" t="str">
        <f>LOOKUP(AA7,{0,40,45,50,55,60,65,70,75,80,100},{"F","C-","C","C+","B-","B","B+","A-","A","A+","Invalid Entry"})</f>
        <v>A</v>
      </c>
      <c r="AF7" s="2">
        <v>140931004</v>
      </c>
      <c r="AG7" s="2">
        <v>28</v>
      </c>
      <c r="AH7" s="2">
        <f t="shared" si="8"/>
        <v>8.4848484848484844</v>
      </c>
      <c r="AI7" s="2">
        <v>20</v>
      </c>
      <c r="AJ7" s="2">
        <v>54</v>
      </c>
      <c r="AK7" s="2">
        <f t="shared" si="9"/>
        <v>82</v>
      </c>
      <c r="AL7" s="2">
        <f>LOOKUP(AK7,{0,40,45,50,55,60,65,70,75,80,100},{0,2,2.25,2.5,2.75,3,3.25,3.5,3.75,4,"Invalid Entry"})</f>
        <v>4</v>
      </c>
      <c r="AM7" s="2" t="str">
        <f t="shared" si="10"/>
        <v>A-</v>
      </c>
      <c r="AN7" s="2" t="str">
        <f>LOOKUP(AK7,{0,40,45,50,55,60,65,70,75,80,100},{"F","C-","C","C+","B-","B","B+","A-","A","A+","Invalid Entry"})</f>
        <v>A+</v>
      </c>
    </row>
    <row r="8" spans="1:40" x14ac:dyDescent="0.25">
      <c r="A8" s="2">
        <v>5</v>
      </c>
      <c r="B8" s="2">
        <v>140931005</v>
      </c>
      <c r="C8">
        <v>33</v>
      </c>
      <c r="D8" s="2">
        <f t="shared" si="0"/>
        <v>10</v>
      </c>
      <c r="E8" s="2">
        <v>17</v>
      </c>
      <c r="F8" s="2">
        <v>65</v>
      </c>
      <c r="G8" s="2">
        <f t="shared" si="1"/>
        <v>92</v>
      </c>
      <c r="H8" s="2">
        <f>LOOKUP(G8,{0,40,45,50,55,60,65,70,75,80,100},{0,2,2.25,2.5,2.75,3,3.25,3.5,3.75,4,"Invalid Entry"})</f>
        <v>4</v>
      </c>
      <c r="I8" s="36" t="str">
        <f t="shared" si="2"/>
        <v>A+</v>
      </c>
      <c r="J8" s="2" t="str">
        <f>LOOKUP(G8,{0,40,45,50,55,60,65,70,75,80,100},{"F","C-","C","C+","B-","B","B+","A-","A","A+","Invalid Entry"})</f>
        <v>A+</v>
      </c>
      <c r="L8" s="2">
        <v>140931005</v>
      </c>
      <c r="M8" s="2">
        <v>32</v>
      </c>
      <c r="N8" s="2">
        <f t="shared" si="3"/>
        <v>9.6969696969696972</v>
      </c>
      <c r="O8" s="2">
        <v>15</v>
      </c>
      <c r="P8" s="2">
        <v>44</v>
      </c>
      <c r="Q8" s="2">
        <f t="shared" si="4"/>
        <v>69</v>
      </c>
      <c r="R8" s="2">
        <f>LOOKUP(Q8,{0,40,45,50,55,60,65,70,75,80,100},{0,2,2.25,2.5,2.75,3,3.25,3.5,3.75,4,"Invalid Entry"})</f>
        <v>3.25</v>
      </c>
      <c r="S8" s="2" t="str">
        <f t="shared" si="11"/>
        <v>C</v>
      </c>
      <c r="T8" s="2" t="str">
        <f>LOOKUP(Q8,{0,40,45,50,55,60,65,70,75,80,100},{"F","C-","C","C+","B-","B","B+","A-","A","A+","Invalid Entry"})</f>
        <v>B+</v>
      </c>
      <c r="U8" s="39"/>
      <c r="V8" s="2">
        <v>140931005</v>
      </c>
      <c r="W8" s="2">
        <v>33</v>
      </c>
      <c r="X8" s="2">
        <f t="shared" si="5"/>
        <v>10</v>
      </c>
      <c r="Y8" s="2">
        <v>20</v>
      </c>
      <c r="Z8" s="2">
        <v>48</v>
      </c>
      <c r="AA8" s="2">
        <f t="shared" si="6"/>
        <v>78</v>
      </c>
      <c r="AB8" s="2">
        <f>LOOKUP(AA8,{0,40,45,50,55,60,65,70,75,80,100},{0,2,2.25,2.5,2.75,3,3.25,3.5,3.75,4,"Invalid Entry"})</f>
        <v>3.75</v>
      </c>
      <c r="AC8" s="2" t="str">
        <f t="shared" si="7"/>
        <v>B</v>
      </c>
      <c r="AD8" s="2" t="str">
        <f>LOOKUP(AA8,{0,40,45,50,55,60,65,70,75,80,100},{"F","C-","C","C+","B-","B","B+","A-","A","A+","Invalid Entry"})</f>
        <v>A</v>
      </c>
      <c r="AF8" s="2">
        <v>140931005</v>
      </c>
      <c r="AG8" s="2">
        <v>32</v>
      </c>
      <c r="AH8" s="2">
        <f t="shared" si="8"/>
        <v>9.6969696969696972</v>
      </c>
      <c r="AI8" s="2">
        <v>20</v>
      </c>
      <c r="AJ8" s="2">
        <v>51</v>
      </c>
      <c r="AK8" s="2">
        <f t="shared" si="9"/>
        <v>81</v>
      </c>
      <c r="AL8" s="2">
        <f>LOOKUP(AK8,{0,40,45,50,55,60,65,70,75,80,100},{0,2,2.25,2.5,2.75,3,3.25,3.5,3.75,4,"Invalid Entry"})</f>
        <v>4</v>
      </c>
      <c r="AM8" s="2" t="str">
        <f t="shared" si="10"/>
        <v>A-</v>
      </c>
      <c r="AN8" s="2" t="str">
        <f>LOOKUP(AK8,{0,40,45,50,55,60,65,70,75,80,100},{"F","C-","C","C+","B-","B","B+","A-","A","A+","Invalid Entry"})</f>
        <v>A+</v>
      </c>
    </row>
    <row r="9" spans="1:40" x14ac:dyDescent="0.25">
      <c r="A9" s="2">
        <v>6</v>
      </c>
      <c r="B9" s="2">
        <v>140931006</v>
      </c>
      <c r="C9">
        <v>23</v>
      </c>
      <c r="D9" s="2">
        <f t="shared" si="0"/>
        <v>6.9696969696969706</v>
      </c>
      <c r="E9" s="2">
        <v>14</v>
      </c>
      <c r="F9" s="2">
        <v>64</v>
      </c>
      <c r="G9" s="2">
        <f t="shared" si="1"/>
        <v>85</v>
      </c>
      <c r="H9" s="2">
        <f>LOOKUP(G9,{0,40,45,50,55,60,65,70,75,80,100},{0,2,2.25,2.5,2.75,3,3.25,3.5,3.75,4,"Invalid Entry"})</f>
        <v>4</v>
      </c>
      <c r="I9" s="36" t="str">
        <f t="shared" si="2"/>
        <v>A</v>
      </c>
      <c r="J9" s="2" t="str">
        <f>LOOKUP(G9,{0,40,45,50,55,60,65,70,75,80,100},{"F","C-","C","C+","B-","B","B+","A-","A","A+","Invalid Entry"})</f>
        <v>A+</v>
      </c>
      <c r="L9" s="2">
        <v>140931006</v>
      </c>
      <c r="M9" s="2">
        <v>31</v>
      </c>
      <c r="N9" s="2">
        <f t="shared" si="3"/>
        <v>9.3939393939393945</v>
      </c>
      <c r="O9" s="2">
        <v>17</v>
      </c>
      <c r="P9" s="2">
        <v>43</v>
      </c>
      <c r="Q9" s="2">
        <f t="shared" si="4"/>
        <v>69</v>
      </c>
      <c r="R9" s="2">
        <f>LOOKUP(Q9,{0,40,45,50,55,60,65,70,75,80,100},{0,2,2.25,2.5,2.75,3,3.25,3.5,3.75,4,"Invalid Entry"})</f>
        <v>3.25</v>
      </c>
      <c r="S9" s="2" t="str">
        <f t="shared" si="11"/>
        <v>C</v>
      </c>
      <c r="T9" s="2" t="str">
        <f>LOOKUP(Q9,{0,40,45,50,55,60,65,70,75,80,100},{"F","C-","C","C+","B-","B","B+","A-","A","A+","Invalid Entry"})</f>
        <v>B+</v>
      </c>
      <c r="U9" s="39"/>
      <c r="V9" s="2">
        <v>140931006</v>
      </c>
      <c r="W9" s="2">
        <v>30</v>
      </c>
      <c r="X9" s="2">
        <f t="shared" si="5"/>
        <v>9.0909090909090899</v>
      </c>
      <c r="Y9" s="2">
        <v>17</v>
      </c>
      <c r="Z9" s="2">
        <v>55</v>
      </c>
      <c r="AA9" s="2">
        <f t="shared" si="6"/>
        <v>81</v>
      </c>
      <c r="AB9" s="2">
        <f>LOOKUP(AA9,{0,40,45,50,55,60,65,70,75,80,100},{0,2,2.25,2.5,2.75,3,3.25,3.5,3.75,4,"Invalid Entry"})</f>
        <v>4</v>
      </c>
      <c r="AC9" s="2" t="str">
        <f t="shared" si="7"/>
        <v>A-</v>
      </c>
      <c r="AD9" s="2" t="str">
        <f>LOOKUP(AA9,{0,40,45,50,55,60,65,70,75,80,100},{"F","C-","C","C+","B-","B","B+","A-","A","A+","Invalid Entry"})</f>
        <v>A+</v>
      </c>
      <c r="AF9" s="2">
        <v>140931006</v>
      </c>
      <c r="AG9" s="2">
        <v>33</v>
      </c>
      <c r="AH9" s="2">
        <f t="shared" si="8"/>
        <v>10</v>
      </c>
      <c r="AI9" s="2">
        <v>17</v>
      </c>
      <c r="AJ9" s="2">
        <v>52</v>
      </c>
      <c r="AK9" s="2">
        <f t="shared" si="9"/>
        <v>79</v>
      </c>
      <c r="AL9" s="2">
        <f>LOOKUP(AK9,{0,40,45,50,55,60,65,70,75,80,100},{0,2,2.25,2.5,2.75,3,3.25,3.5,3.75,4,"Invalid Entry"})</f>
        <v>3.75</v>
      </c>
      <c r="AM9" s="2" t="str">
        <f t="shared" si="10"/>
        <v>B</v>
      </c>
      <c r="AN9" s="2" t="str">
        <f>LOOKUP(AK9,{0,40,45,50,55,60,65,70,75,80,100},{"F","C-","C","C+","B-","B","B+","A-","A","A+","Invalid Entry"})</f>
        <v>A</v>
      </c>
    </row>
    <row r="10" spans="1:40" x14ac:dyDescent="0.25">
      <c r="A10" s="2">
        <v>7</v>
      </c>
      <c r="B10" s="2">
        <v>140931007</v>
      </c>
      <c r="C10">
        <v>33</v>
      </c>
      <c r="D10" s="2">
        <f t="shared" si="0"/>
        <v>10</v>
      </c>
      <c r="E10" s="2">
        <v>17</v>
      </c>
      <c r="F10" s="2">
        <v>63</v>
      </c>
      <c r="G10" s="2">
        <f t="shared" si="1"/>
        <v>90</v>
      </c>
      <c r="H10" s="2">
        <f>LOOKUP(G10,{0,40,45,50,55,60,65,70,75,80,100},{0,2,2.25,2.5,2.75,3,3.25,3.5,3.75,4,"Invalid Entry"})</f>
        <v>4</v>
      </c>
      <c r="I10" s="36" t="str">
        <f t="shared" si="2"/>
        <v>A+</v>
      </c>
      <c r="J10" s="2" t="str">
        <f>LOOKUP(G10,{0,40,45,50,55,60,65,70,75,80,100},{"F","C-","C","C+","B-","B","B+","A-","A","A+","Invalid Entry"})</f>
        <v>A+</v>
      </c>
      <c r="L10" s="2">
        <v>140931007</v>
      </c>
      <c r="M10" s="2">
        <v>29</v>
      </c>
      <c r="N10" s="2">
        <f t="shared" si="3"/>
        <v>8.7878787878787872</v>
      </c>
      <c r="O10" s="2">
        <v>14</v>
      </c>
      <c r="P10" s="2">
        <v>45</v>
      </c>
      <c r="Q10" s="2">
        <f t="shared" si="4"/>
        <v>68</v>
      </c>
      <c r="R10" s="2">
        <f>LOOKUP(Q10,{0,40,45,50,55,60,65,70,75,80,100},{0,2,2.25,2.5,2.75,3,3.25,3.5,3.75,4,"Invalid Entry"})</f>
        <v>3.25</v>
      </c>
      <c r="S10" s="2" t="str">
        <f t="shared" si="11"/>
        <v>C</v>
      </c>
      <c r="T10" s="2" t="str">
        <f>LOOKUP(Q10,{0,40,45,50,55,60,65,70,75,80,100},{"F","C-","C","C+","B-","B","B+","A-","A","A+","Invalid Entry"})</f>
        <v>B+</v>
      </c>
      <c r="U10" s="39"/>
      <c r="V10" s="2">
        <v>140931007</v>
      </c>
      <c r="W10" s="2">
        <v>29</v>
      </c>
      <c r="X10" s="2">
        <f t="shared" si="5"/>
        <v>8.7878787878787872</v>
      </c>
      <c r="Y10" s="2">
        <v>16</v>
      </c>
      <c r="Z10" s="2">
        <v>60</v>
      </c>
      <c r="AA10" s="2">
        <f t="shared" si="6"/>
        <v>85</v>
      </c>
      <c r="AB10" s="2">
        <f>LOOKUP(AA10,{0,40,45,50,55,60,65,70,75,80,100},{0,2,2.25,2.5,2.75,3,3.25,3.5,3.75,4,"Invalid Entry"})</f>
        <v>4</v>
      </c>
      <c r="AC10" s="2" t="str">
        <f t="shared" si="7"/>
        <v>A</v>
      </c>
      <c r="AD10" s="2" t="str">
        <f>LOOKUP(AA10,{0,40,45,50,55,60,65,70,75,80,100},{"F","C-","C","C+","B-","B","B+","A-","A","A+","Invalid Entry"})</f>
        <v>A+</v>
      </c>
      <c r="AF10" s="2">
        <v>140931007</v>
      </c>
      <c r="AG10" s="2">
        <v>29</v>
      </c>
      <c r="AH10" s="2">
        <f t="shared" si="8"/>
        <v>8.7878787878787872</v>
      </c>
      <c r="AI10" s="2">
        <v>15</v>
      </c>
      <c r="AJ10" s="2">
        <v>57</v>
      </c>
      <c r="AK10" s="2">
        <f t="shared" si="9"/>
        <v>81</v>
      </c>
      <c r="AL10" s="2">
        <f>LOOKUP(AK10,{0,40,45,50,55,60,65,70,75,80,100},{0,2,2.25,2.5,2.75,3,3.25,3.5,3.75,4,"Invalid Entry"})</f>
        <v>4</v>
      </c>
      <c r="AM10" s="2" t="str">
        <f t="shared" si="10"/>
        <v>A-</v>
      </c>
      <c r="AN10" s="2" t="str">
        <f>LOOKUP(AK10,{0,40,45,50,55,60,65,70,75,80,100},{"F","C-","C","C+","B-","B","B+","A-","A","A+","Invalid Entry"})</f>
        <v>A+</v>
      </c>
    </row>
    <row r="11" spans="1:40" x14ac:dyDescent="0.25">
      <c r="A11" s="2">
        <v>8</v>
      </c>
      <c r="B11" s="2">
        <v>140931008</v>
      </c>
      <c r="C11">
        <v>20</v>
      </c>
      <c r="D11" s="2">
        <f t="shared" si="0"/>
        <v>6.0606060606060606</v>
      </c>
      <c r="E11" s="2">
        <v>14</v>
      </c>
      <c r="F11" s="2">
        <v>65</v>
      </c>
      <c r="G11" s="2">
        <f t="shared" si="1"/>
        <v>85</v>
      </c>
      <c r="H11" s="2">
        <f>LOOKUP(G11,{0,40,45,50,55,60,65,70,75,80,100},{0,2,2.25,2.5,2.75,3,3.25,3.5,3.75,4,"Invalid Entry"})</f>
        <v>4</v>
      </c>
      <c r="I11" s="36" t="str">
        <f t="shared" si="2"/>
        <v>A</v>
      </c>
      <c r="J11" s="2" t="str">
        <f>LOOKUP(G11,{0,40,45,50,55,60,65,70,75,80,100},{"F","C-","C","C+","B-","B","B+","A-","A","A+","Invalid Entry"})</f>
        <v>A+</v>
      </c>
      <c r="L11" s="2">
        <v>140931008</v>
      </c>
      <c r="M11" s="2">
        <v>28</v>
      </c>
      <c r="N11" s="2">
        <f t="shared" si="3"/>
        <v>8.4848484848484844</v>
      </c>
      <c r="O11" s="2">
        <v>17</v>
      </c>
      <c r="P11" s="2">
        <v>39</v>
      </c>
      <c r="Q11" s="2">
        <f t="shared" si="4"/>
        <v>64</v>
      </c>
      <c r="R11" s="2">
        <f>LOOKUP(Q11,{0,40,45,50,55,60,65,70,75,80,100},{0,2,2.25,2.5,2.75,3,3.25,3.5,3.75,4,"Invalid Entry"})</f>
        <v>3</v>
      </c>
      <c r="S11" s="2" t="str">
        <f t="shared" si="11"/>
        <v>C</v>
      </c>
      <c r="T11" s="2" t="str">
        <f>LOOKUP(Q11,{0,40,45,50,55,60,65,70,75,80,100},{"F","C-","C","C+","B-","B","B+","A-","A","A+","Invalid Entry"})</f>
        <v>B</v>
      </c>
      <c r="U11" s="39"/>
      <c r="V11" s="2">
        <v>140931008</v>
      </c>
      <c r="W11" s="2">
        <v>28</v>
      </c>
      <c r="X11" s="2">
        <f t="shared" si="5"/>
        <v>8.4848484848484844</v>
      </c>
      <c r="Y11" s="2">
        <v>13</v>
      </c>
      <c r="Z11" s="2">
        <v>33</v>
      </c>
      <c r="AA11" s="2">
        <f t="shared" si="6"/>
        <v>54</v>
      </c>
      <c r="AB11" s="2">
        <f>LOOKUP(AA11,{0,40,45,50,55,60,65,70,75,80,100},{0,2,2.25,2.5,2.75,3,3.25,3.5,3.75,4,"Invalid Entry"})</f>
        <v>2.5</v>
      </c>
      <c r="AC11" s="2" t="str">
        <f t="shared" si="7"/>
        <v>F</v>
      </c>
      <c r="AD11" s="2" t="str">
        <f>LOOKUP(AA11,{0,40,45,50,55,60,65,70,75,80,100},{"F","C-","C","C+","B-","B","B+","A-","A","A+","Invalid Entry"})</f>
        <v>C+</v>
      </c>
      <c r="AF11" s="2">
        <v>140931008</v>
      </c>
      <c r="AG11" s="2">
        <v>27</v>
      </c>
      <c r="AH11" s="2">
        <f t="shared" si="8"/>
        <v>8.1818181818181817</v>
      </c>
      <c r="AI11" s="2">
        <v>13</v>
      </c>
      <c r="AJ11" s="2">
        <v>37</v>
      </c>
      <c r="AK11" s="2">
        <f t="shared" si="9"/>
        <v>58</v>
      </c>
      <c r="AL11" s="2">
        <f>LOOKUP(AK11,{0,40,45,50,55,60,65,70,75,80,100},{0,2,2.25,2.5,2.75,3,3.25,3.5,3.75,4,"Invalid Entry"})</f>
        <v>2.75</v>
      </c>
      <c r="AM11" s="2" t="str">
        <f t="shared" si="10"/>
        <v>F</v>
      </c>
      <c r="AN11" s="2" t="str">
        <f>LOOKUP(AK11,{0,40,45,50,55,60,65,70,75,80,100},{"F","C-","C","C+","B-","B","B+","A-","A","A+","Invalid Entry"})</f>
        <v>B-</v>
      </c>
    </row>
    <row r="12" spans="1:40" x14ac:dyDescent="0.25">
      <c r="A12" s="2">
        <v>9</v>
      </c>
      <c r="B12" s="2">
        <v>140931009</v>
      </c>
      <c r="C12">
        <v>33</v>
      </c>
      <c r="D12" s="2">
        <f t="shared" si="0"/>
        <v>10</v>
      </c>
      <c r="E12" s="2">
        <v>18</v>
      </c>
      <c r="F12" s="2">
        <v>69</v>
      </c>
      <c r="G12" s="2">
        <f t="shared" si="1"/>
        <v>97</v>
      </c>
      <c r="H12" s="2">
        <f>LOOKUP(G12,{0,40,45,50,55,60,65,70,75,80,100},{0,2,2.25,2.5,2.75,3,3.25,3.5,3.75,4,"Invalid Entry"})</f>
        <v>4</v>
      </c>
      <c r="I12" s="36" t="str">
        <f t="shared" si="2"/>
        <v>A+</v>
      </c>
      <c r="J12" s="2" t="str">
        <f>LOOKUP(G12,{0,40,45,50,55,60,65,70,75,80,100},{"F","C-","C","C+","B-","B","B+","A-","A","A+","Invalid Entry"})</f>
        <v>A+</v>
      </c>
      <c r="L12" s="2">
        <v>140931009</v>
      </c>
      <c r="M12" s="2">
        <v>29</v>
      </c>
      <c r="N12" s="2">
        <f t="shared" si="3"/>
        <v>8.7878787878787872</v>
      </c>
      <c r="O12" s="2">
        <v>14</v>
      </c>
      <c r="P12" s="2">
        <v>30</v>
      </c>
      <c r="Q12" s="2">
        <f t="shared" si="4"/>
        <v>53</v>
      </c>
      <c r="R12" s="2">
        <f>LOOKUP(Q12,{0,40,45,50,55,60,65,70,75,80,100},{0,2,2.25,2.5,2.75,3,3.25,3.5,3.75,4,"Invalid Entry"})</f>
        <v>2.5</v>
      </c>
      <c r="S12" s="2" t="str">
        <f t="shared" si="11"/>
        <v>F</v>
      </c>
      <c r="T12" s="2" t="str">
        <f>LOOKUP(Q12,{0,40,45,50,55,60,65,70,75,80,100},{"F","C-","C","C+","B-","B","B+","A-","A","A+","Invalid Entry"})</f>
        <v>C+</v>
      </c>
      <c r="U12" s="39"/>
      <c r="V12" s="2">
        <v>140931009</v>
      </c>
      <c r="W12" s="2">
        <v>27</v>
      </c>
      <c r="X12" s="2">
        <f t="shared" si="5"/>
        <v>8.1818181818181817</v>
      </c>
      <c r="Y12" s="2">
        <v>19</v>
      </c>
      <c r="Z12" s="2">
        <v>30</v>
      </c>
      <c r="AA12" s="2">
        <f t="shared" si="6"/>
        <v>57</v>
      </c>
      <c r="AB12" s="2">
        <f>LOOKUP(AA12,{0,40,45,50,55,60,65,70,75,80,100},{0,2,2.25,2.5,2.75,3,3.25,3.5,3.75,4,"Invalid Entry"})</f>
        <v>2.75</v>
      </c>
      <c r="AC12" s="2" t="str">
        <f t="shared" si="7"/>
        <v>F</v>
      </c>
      <c r="AD12" s="2" t="str">
        <f>LOOKUP(AA12,{0,40,45,50,55,60,65,70,75,80,100},{"F","C-","C","C+","B-","B","B+","A-","A","A+","Invalid Entry"})</f>
        <v>B-</v>
      </c>
      <c r="AF12" s="2">
        <v>140931009</v>
      </c>
      <c r="AG12" s="2">
        <v>32</v>
      </c>
      <c r="AH12" s="2">
        <f t="shared" si="8"/>
        <v>9.6969696969696972</v>
      </c>
      <c r="AI12" s="2">
        <v>18</v>
      </c>
      <c r="AJ12" s="2">
        <v>33</v>
      </c>
      <c r="AK12" s="2">
        <f t="shared" si="9"/>
        <v>61</v>
      </c>
      <c r="AL12" s="2">
        <f>LOOKUP(AK12,{0,40,45,50,55,60,65,70,75,80,100},{0,2,2.25,2.5,2.75,3,3.25,3.5,3.75,4,"Invalid Entry"})</f>
        <v>3</v>
      </c>
      <c r="AM12" s="2" t="str">
        <f t="shared" si="10"/>
        <v>C</v>
      </c>
      <c r="AN12" s="2" t="str">
        <f>LOOKUP(AK12,{0,40,45,50,55,60,65,70,75,80,100},{"F","C-","C","C+","B-","B","B+","A-","A","A+","Invalid Entry"})</f>
        <v>B</v>
      </c>
    </row>
    <row r="13" spans="1:40" x14ac:dyDescent="0.25">
      <c r="A13" s="2">
        <v>10</v>
      </c>
      <c r="B13" s="2">
        <v>140931010</v>
      </c>
      <c r="C13">
        <v>33</v>
      </c>
      <c r="D13" s="2">
        <f t="shared" si="0"/>
        <v>10</v>
      </c>
      <c r="E13" s="2">
        <v>15</v>
      </c>
      <c r="F13" s="2">
        <v>57</v>
      </c>
      <c r="G13" s="2">
        <f t="shared" si="1"/>
        <v>82</v>
      </c>
      <c r="H13" s="2">
        <f>LOOKUP(G13,{0,40,45,50,55,60,65,70,75,80,100},{0,2,2.25,2.5,2.75,3,3.25,3.5,3.75,4,"Invalid Entry"})</f>
        <v>4</v>
      </c>
      <c r="I13" s="36" t="str">
        <f t="shared" si="2"/>
        <v>A-</v>
      </c>
      <c r="J13" s="2" t="str">
        <f>LOOKUP(G13,{0,40,45,50,55,60,65,70,75,80,100},{"F","C-","C","C+","B-","B","B+","A-","A","A+","Invalid Entry"})</f>
        <v>A+</v>
      </c>
      <c r="L13" s="2">
        <v>140931010</v>
      </c>
      <c r="M13" s="2">
        <v>28</v>
      </c>
      <c r="N13" s="2">
        <f t="shared" si="3"/>
        <v>8.4848484848484844</v>
      </c>
      <c r="O13" s="2">
        <v>18</v>
      </c>
      <c r="P13" s="2">
        <v>34</v>
      </c>
      <c r="Q13" s="2">
        <f t="shared" si="4"/>
        <v>60</v>
      </c>
      <c r="R13" s="2">
        <f>LOOKUP(Q13,{0,40,45,50,55,60,65,70,75,80,100},{0,2,2.25,2.5,2.75,3,3.25,3.5,3.75,4,"Invalid Entry"})</f>
        <v>3</v>
      </c>
      <c r="S13" s="2" t="str">
        <f t="shared" si="11"/>
        <v>F</v>
      </c>
      <c r="T13" s="2" t="str">
        <f>LOOKUP(Q13,{0,40,45,50,55,60,65,70,75,80,100},{"F","C-","C","C+","B-","B","B+","A-","A","A+","Invalid Entry"})</f>
        <v>B</v>
      </c>
      <c r="V13" s="2">
        <v>140931010</v>
      </c>
      <c r="W13" s="2">
        <v>28</v>
      </c>
      <c r="X13" s="2">
        <f t="shared" si="5"/>
        <v>8.4848484848484844</v>
      </c>
      <c r="Y13" s="2">
        <v>18</v>
      </c>
      <c r="Z13" s="2">
        <v>45</v>
      </c>
      <c r="AA13" s="2">
        <f t="shared" si="6"/>
        <v>71</v>
      </c>
      <c r="AB13" s="2">
        <f>LOOKUP(AA13,{0,40,45,50,55,60,65,70,75,80,100},{0,2,2.25,2.5,2.75,3,3.25,3.5,3.75,4,"Invalid Entry"})</f>
        <v>3.5</v>
      </c>
      <c r="AC13" s="2" t="str">
        <f t="shared" si="7"/>
        <v>B-</v>
      </c>
      <c r="AD13" s="2" t="str">
        <f>LOOKUP(AA13,{0,40,45,50,55,60,65,70,75,80,100},{"F","C-","C","C+","B-","B","B+","A-","A","A+","Invalid Entry"})</f>
        <v>A-</v>
      </c>
      <c r="AF13" s="2">
        <v>140931010</v>
      </c>
      <c r="AG13" s="2">
        <v>30</v>
      </c>
      <c r="AH13" s="2">
        <f t="shared" si="8"/>
        <v>9.0909090909090899</v>
      </c>
      <c r="AI13" s="2">
        <v>17</v>
      </c>
      <c r="AJ13" s="2">
        <v>42</v>
      </c>
      <c r="AK13" s="2">
        <f t="shared" si="9"/>
        <v>68</v>
      </c>
      <c r="AL13" s="2">
        <f>LOOKUP(AK13,{0,40,45,50,55,60,65,70,75,80,100},{0,2,2.25,2.5,2.75,3,3.25,3.5,3.75,4,"Invalid Entry"})</f>
        <v>3.25</v>
      </c>
      <c r="AM13" s="2" t="str">
        <f t="shared" si="10"/>
        <v>C</v>
      </c>
      <c r="AN13" s="2" t="str">
        <f>LOOKUP(AK13,{0,40,45,50,55,60,65,70,75,80,100},{"F","C-","C","C+","B-","B","B+","A-","A","A+","Invalid Entry"})</f>
        <v>B+</v>
      </c>
    </row>
    <row r="14" spans="1:40" x14ac:dyDescent="0.25">
      <c r="A14" s="2">
        <v>11</v>
      </c>
      <c r="B14" s="2">
        <v>140931011</v>
      </c>
      <c r="C14">
        <v>33</v>
      </c>
      <c r="D14" s="2">
        <f t="shared" si="0"/>
        <v>10</v>
      </c>
      <c r="E14" s="2">
        <v>17</v>
      </c>
      <c r="F14" s="2">
        <v>59</v>
      </c>
      <c r="G14" s="2">
        <f t="shared" si="1"/>
        <v>86</v>
      </c>
      <c r="H14" s="2">
        <f>LOOKUP(G14,{0,40,45,50,55,60,65,70,75,80,100},{0,2,2.25,2.5,2.75,3,3.25,3.5,3.75,4,"Invalid Entry"})</f>
        <v>4</v>
      </c>
      <c r="I14" s="36" t="str">
        <f t="shared" si="2"/>
        <v>A</v>
      </c>
      <c r="J14" s="2" t="str">
        <f>LOOKUP(G14,{0,40,45,50,55,60,65,70,75,80,100},{"F","C-","C","C+","B-","B","B+","A-","A","A+","Invalid Entry"})</f>
        <v>A+</v>
      </c>
      <c r="L14" s="2">
        <v>140931011</v>
      </c>
      <c r="M14" s="2">
        <v>30</v>
      </c>
      <c r="N14" s="2">
        <f t="shared" si="3"/>
        <v>9.0909090909090899</v>
      </c>
      <c r="O14" s="2">
        <v>15</v>
      </c>
      <c r="P14" s="2">
        <v>54</v>
      </c>
      <c r="Q14" s="2">
        <f t="shared" si="4"/>
        <v>78</v>
      </c>
      <c r="R14" s="2">
        <f>LOOKUP(Q14,{0,40,45,50,55,60,65,70,75,80,100},{0,2,2.25,2.5,2.75,3,3.25,3.5,3.75,4,"Invalid Entry"})</f>
        <v>3.75</v>
      </c>
      <c r="S14" s="2" t="str">
        <f t="shared" si="11"/>
        <v>B</v>
      </c>
      <c r="T14" s="2" t="str">
        <f>LOOKUP(Q14,{0,40,45,50,55,60,65,70,75,80,100},{"F","C-","C","C+","B-","B","B+","A-","A","A+","Invalid Entry"})</f>
        <v>A</v>
      </c>
      <c r="V14" s="2">
        <v>140931011</v>
      </c>
      <c r="W14" s="2">
        <v>31</v>
      </c>
      <c r="X14" s="2">
        <f t="shared" si="5"/>
        <v>9.3939393939393945</v>
      </c>
      <c r="Y14" s="2">
        <v>16</v>
      </c>
      <c r="Z14" s="2">
        <v>54</v>
      </c>
      <c r="AA14" s="2">
        <f t="shared" si="6"/>
        <v>79</v>
      </c>
      <c r="AB14" s="2">
        <f>LOOKUP(AA14,{0,40,45,50,55,60,65,70,75,80,100},{0,2,2.25,2.5,2.75,3,3.25,3.5,3.75,4,"Invalid Entry"})</f>
        <v>3.75</v>
      </c>
      <c r="AC14" s="2" t="str">
        <f t="shared" si="7"/>
        <v>B</v>
      </c>
      <c r="AD14" s="2" t="str">
        <f>LOOKUP(AA14,{0,40,45,50,55,60,65,70,75,80,100},{"F","C-","C","C+","B-","B","B+","A-","A","A+","Invalid Entry"})</f>
        <v>A</v>
      </c>
      <c r="AF14" s="2">
        <v>140931011</v>
      </c>
      <c r="AG14" s="2">
        <v>28</v>
      </c>
      <c r="AH14" s="2">
        <f t="shared" si="8"/>
        <v>8.4848484848484844</v>
      </c>
      <c r="AI14" s="2">
        <v>19</v>
      </c>
      <c r="AJ14" s="2">
        <v>52</v>
      </c>
      <c r="AK14" s="2">
        <f t="shared" si="9"/>
        <v>79</v>
      </c>
      <c r="AL14" s="2">
        <f>LOOKUP(AK14,{0,40,45,50,55,60,65,70,75,80,100},{0,2,2.25,2.5,2.75,3,3.25,3.5,3.75,4,"Invalid Entry"})</f>
        <v>3.75</v>
      </c>
      <c r="AM14" s="2" t="str">
        <f t="shared" si="10"/>
        <v>B</v>
      </c>
      <c r="AN14" s="2" t="str">
        <f>LOOKUP(AK14,{0,40,45,50,55,60,65,70,75,80,100},{"F","C-","C","C+","B-","B","B+","A-","A","A+","Invalid Entry"})</f>
        <v>A</v>
      </c>
    </row>
    <row r="15" spans="1:40" x14ac:dyDescent="0.25">
      <c r="A15" s="2">
        <v>12</v>
      </c>
      <c r="B15" s="2">
        <v>140931012</v>
      </c>
      <c r="C15">
        <v>33</v>
      </c>
      <c r="D15" s="2">
        <f t="shared" si="0"/>
        <v>10</v>
      </c>
      <c r="E15" s="2">
        <v>12</v>
      </c>
      <c r="F15" s="2">
        <v>54</v>
      </c>
      <c r="G15" s="2">
        <f t="shared" si="1"/>
        <v>76</v>
      </c>
      <c r="H15" s="2">
        <f>LOOKUP(G15,{0,40,45,50,55,60,65,70,75,80,100},{0,2,2.25,2.5,2.75,3,3.25,3.5,3.75,4,"Invalid Entry"})</f>
        <v>3.75</v>
      </c>
      <c r="I15" s="36" t="str">
        <f t="shared" si="2"/>
        <v>B</v>
      </c>
      <c r="J15" s="2" t="str">
        <f>LOOKUP(G15,{0,40,45,50,55,60,65,70,75,80,100},{"F","C-","C","C+","B-","B","B+","A-","A","A+","Invalid Entry"})</f>
        <v>A</v>
      </c>
      <c r="L15" s="2">
        <v>140931012</v>
      </c>
      <c r="M15" s="2">
        <v>33</v>
      </c>
      <c r="N15" s="2">
        <f t="shared" si="3"/>
        <v>10</v>
      </c>
      <c r="O15" s="2">
        <v>17</v>
      </c>
      <c r="P15" s="2">
        <v>44</v>
      </c>
      <c r="Q15" s="2">
        <f t="shared" si="4"/>
        <v>71</v>
      </c>
      <c r="R15" s="2">
        <f>LOOKUP(Q15,{0,40,45,50,55,60,65,70,75,80,100},{0,2.25,2.5,2.75,3,3.25,3.5,3.75,4,"Invalid Entry"})</f>
        <v>3.75</v>
      </c>
      <c r="S15" s="2" t="str">
        <f t="shared" si="11"/>
        <v>B-</v>
      </c>
      <c r="T15" s="2" t="str">
        <f>LOOKUP(Q15,{0,40,45,50,55,60,65,70,75,80,100},{"F","C-","C","C+","B-","B","B+","A-","A","A+","Invalid Entry"})</f>
        <v>A-</v>
      </c>
      <c r="V15" s="2">
        <v>140931012</v>
      </c>
      <c r="W15" s="2">
        <v>28</v>
      </c>
      <c r="X15" s="2">
        <f t="shared" si="5"/>
        <v>8.4848484848484844</v>
      </c>
      <c r="Y15" s="2">
        <v>16</v>
      </c>
      <c r="Z15" s="2">
        <v>47</v>
      </c>
      <c r="AA15" s="2">
        <f t="shared" si="6"/>
        <v>71</v>
      </c>
      <c r="AB15" s="2">
        <f>LOOKUP(AA15,{0,40,45,50,55,60,65,70,75,80,100},{0,2,2.25,2.5,2.75,3,3.25,3.5,3.75,4,"Invalid Entry"})</f>
        <v>3.5</v>
      </c>
      <c r="AC15" s="2" t="str">
        <f t="shared" si="7"/>
        <v>B-</v>
      </c>
      <c r="AD15" s="2" t="str">
        <f>LOOKUP(AA15,{0,40,45,50,55,60,65,70,75,80,100},{"F","C-","C","C+","B-","B","B+","A-","A","A+","Invalid Entry"})</f>
        <v>A-</v>
      </c>
      <c r="AF15" s="2">
        <v>140931012</v>
      </c>
      <c r="AG15" s="2">
        <v>29</v>
      </c>
      <c r="AH15" s="2">
        <f t="shared" si="8"/>
        <v>8.7878787878787872</v>
      </c>
      <c r="AI15" s="2">
        <v>20</v>
      </c>
      <c r="AJ15" s="2">
        <v>44</v>
      </c>
      <c r="AK15" s="2">
        <f t="shared" si="9"/>
        <v>73</v>
      </c>
      <c r="AL15" s="2">
        <f>LOOKUP(AK15,{0,40,45,50,55,60,65,70,75,80,100},{0,2,2.25,2.5,2.75,3,3.25,3.5,3.75,4,"Invalid Entry"})</f>
        <v>3.5</v>
      </c>
      <c r="AM15" s="2" t="str">
        <f t="shared" si="10"/>
        <v>B-</v>
      </c>
      <c r="AN15" s="2" t="str">
        <f>LOOKUP(AK15,{0,40,45,50,55,60,65,70,75,80,100},{"F","C-","C","C+","B-","B","B+","A-","A","A+","Invalid Entry"})</f>
        <v>A-</v>
      </c>
    </row>
    <row r="16" spans="1:40" x14ac:dyDescent="0.25">
      <c r="A16" s="2">
        <v>13</v>
      </c>
      <c r="B16" s="2">
        <v>140931013</v>
      </c>
      <c r="C16">
        <v>30</v>
      </c>
      <c r="D16" s="2">
        <f t="shared" si="0"/>
        <v>9.0909090909090899</v>
      </c>
      <c r="E16" s="2">
        <v>13</v>
      </c>
      <c r="F16" s="2">
        <v>50</v>
      </c>
      <c r="G16" s="2">
        <f t="shared" si="1"/>
        <v>72</v>
      </c>
      <c r="H16" s="2">
        <f>LOOKUP(G16,{0,40,45,50,55,60,65,70,75,80,100},{0,2,2.25,2.5,2.75,3,3.25,3.5,3.75,4,"Invalid Entry"})</f>
        <v>3.5</v>
      </c>
      <c r="I16" s="36" t="str">
        <f t="shared" si="2"/>
        <v>B-</v>
      </c>
      <c r="J16" s="2" t="str">
        <f>LOOKUP(G16,{0,40,45,50,55,60,65,70,75,80,100},{"F","C-","C","C+","B-","B","B+","A-","A","A+","Invalid Entry"})</f>
        <v>A-</v>
      </c>
      <c r="L16" s="2">
        <v>140931013</v>
      </c>
      <c r="M16" s="2">
        <v>33</v>
      </c>
      <c r="N16" s="2">
        <f t="shared" si="3"/>
        <v>10</v>
      </c>
      <c r="O16" s="2">
        <v>12</v>
      </c>
      <c r="P16" s="2">
        <v>50</v>
      </c>
      <c r="Q16" s="2">
        <f t="shared" si="4"/>
        <v>72</v>
      </c>
      <c r="R16" s="2">
        <f>LOOKUP(Q16,{0,40,45,50,55,60,65,70,75,80,100},{0,2,2.25,2.5,2.75,3,3.25,3.5,3.75,4,"Invalid Entry"})</f>
        <v>3.5</v>
      </c>
      <c r="S16" s="2" t="str">
        <f t="shared" si="11"/>
        <v>B-</v>
      </c>
      <c r="T16" s="2" t="str">
        <f>LOOKUP(Q16,{0,40,45,50,55,60,65,70,75,80,100},{"F","C-","C","C+","B-","B","B+","A-","A","A+","Invalid Entry"})</f>
        <v>A-</v>
      </c>
      <c r="V16" s="2">
        <v>140931013</v>
      </c>
      <c r="W16" s="2">
        <v>29</v>
      </c>
      <c r="X16" s="2">
        <f t="shared" si="5"/>
        <v>8.7878787878787872</v>
      </c>
      <c r="Y16" s="2">
        <v>14</v>
      </c>
      <c r="Z16" s="2">
        <v>45</v>
      </c>
      <c r="AA16" s="2">
        <f t="shared" si="6"/>
        <v>68</v>
      </c>
      <c r="AB16" s="2">
        <f>LOOKUP(AA16,{0,40,45,50,55,60,65,70,75,80,100},{0,2,2.25,2.5,2.75,3,3.25,3.5,3.75,4,"Invalid Entry"})</f>
        <v>3.25</v>
      </c>
      <c r="AC16" s="2" t="str">
        <f t="shared" si="7"/>
        <v>C</v>
      </c>
      <c r="AD16" s="2" t="str">
        <f>LOOKUP(AA16,{0,40,45,50,55,60,65,70,75,80,100},{"F","C-","C","C+","B-","B","B+","A-","A","A+","Invalid Entry"})</f>
        <v>B+</v>
      </c>
      <c r="AF16" s="2">
        <v>140931013</v>
      </c>
      <c r="AG16" s="2">
        <v>33</v>
      </c>
      <c r="AH16" s="2">
        <f t="shared" si="8"/>
        <v>10</v>
      </c>
      <c r="AI16" s="2">
        <v>13</v>
      </c>
      <c r="AJ16" s="2">
        <v>48</v>
      </c>
      <c r="AK16" s="2">
        <f t="shared" si="9"/>
        <v>71</v>
      </c>
      <c r="AL16" s="2">
        <f>LOOKUP(AK16,{0,40,45,50,55,60,65,70,75,80,100},{0,2,2.25,2.5,2.75,3,3.25,3.5,3.75,4,"Invalid Entry"})</f>
        <v>3.5</v>
      </c>
      <c r="AM16" s="2" t="str">
        <f t="shared" si="10"/>
        <v>B-</v>
      </c>
      <c r="AN16" s="2" t="str">
        <f>LOOKUP(AK16,{0,40,45,50,55,60,65,70,75,80,100},{"F","C-","C","C+","B-","B","B+","A-","A","A+","Invalid Entry"})</f>
        <v>A-</v>
      </c>
    </row>
    <row r="17" spans="1:40" x14ac:dyDescent="0.25">
      <c r="A17" s="2">
        <v>14</v>
      </c>
      <c r="B17" s="2">
        <v>140931014</v>
      </c>
      <c r="C17">
        <v>33</v>
      </c>
      <c r="D17" s="2">
        <f t="shared" si="0"/>
        <v>10</v>
      </c>
      <c r="E17" s="2">
        <v>15</v>
      </c>
      <c r="F17" s="2">
        <v>55</v>
      </c>
      <c r="G17" s="2">
        <f t="shared" si="1"/>
        <v>80</v>
      </c>
      <c r="H17" s="2">
        <f>LOOKUP(G17,{0,40,45,50,55,60,65,70,75,80,100},{0,2,2.25,2.5,2.75,3,3.25,3.5,3.75,4,"Invalid Entry"})</f>
        <v>4</v>
      </c>
      <c r="I17" s="36" t="str">
        <f t="shared" si="2"/>
        <v>A-</v>
      </c>
      <c r="J17" s="2" t="str">
        <f>LOOKUP(G17,{0,40,45,50,55,60,65,70,75,80,100},{"F","C-","C","C+","B-","B","B+","A-","A","A+","Invalid Entry"})</f>
        <v>A+</v>
      </c>
      <c r="L17" s="2">
        <v>140931014</v>
      </c>
      <c r="M17" s="2">
        <v>33</v>
      </c>
      <c r="N17" s="2">
        <f t="shared" si="3"/>
        <v>10</v>
      </c>
      <c r="O17" s="2">
        <v>13</v>
      </c>
      <c r="P17" s="2">
        <v>55</v>
      </c>
      <c r="Q17" s="2">
        <f t="shared" si="4"/>
        <v>78</v>
      </c>
      <c r="R17" s="2">
        <f>LOOKUP(Q17,{0,40,45,50,55,60,65,70,75,80,100},{0,2,2.25,2.5,2.75,3,3.25,3.5,3.75,4,"Invalid Entry"})</f>
        <v>3.75</v>
      </c>
      <c r="S17" s="2" t="str">
        <f t="shared" si="11"/>
        <v>B</v>
      </c>
      <c r="T17" s="2" t="str">
        <f>LOOKUP(Q17,{0,40,45,50,55,60,65,70,75,80,100},{"F","C-","C","C+","B-","B","B+","A-","A","A+","Invalid Entry"})</f>
        <v>A</v>
      </c>
      <c r="V17" s="2">
        <v>140931014</v>
      </c>
      <c r="W17" s="2">
        <v>30</v>
      </c>
      <c r="X17" s="2">
        <f t="shared" si="5"/>
        <v>9.0909090909090899</v>
      </c>
      <c r="Y17" s="2">
        <v>19</v>
      </c>
      <c r="Z17" s="2">
        <v>55</v>
      </c>
      <c r="AA17" s="2">
        <f t="shared" si="6"/>
        <v>83</v>
      </c>
      <c r="AB17" s="2">
        <f>LOOKUP(AA17,{0,40,45,50,55,60,65,70,75,80,100},{0,2,2.25,2.5,2.75,3,3.25,3.5,3.75,4,"Invalid Entry"})</f>
        <v>4</v>
      </c>
      <c r="AC17" s="2" t="str">
        <f t="shared" si="7"/>
        <v>A-</v>
      </c>
      <c r="AD17" s="2" t="str">
        <f>LOOKUP(AA17,{0,40,45,50,55,60,65,70,75,80,100},{"F","C-","C","C+","B-","B","B+","A-","A","A+","Invalid Entry"})</f>
        <v>A+</v>
      </c>
      <c r="AF17" s="2">
        <v>140931014</v>
      </c>
      <c r="AG17" s="2">
        <v>28</v>
      </c>
      <c r="AH17" s="2">
        <f t="shared" si="8"/>
        <v>8.4848484848484844</v>
      </c>
      <c r="AI17" s="2">
        <v>16</v>
      </c>
      <c r="AJ17" s="2">
        <v>52</v>
      </c>
      <c r="AK17" s="2">
        <f t="shared" si="9"/>
        <v>76</v>
      </c>
      <c r="AL17" s="2">
        <f>LOOKUP(AK17,{0,40,45,50,55,60,65,70,75,80,100},{0,2,2.25,2.5,2.75,3,3.25,3.5,3.75,4,"Invalid Entry"})</f>
        <v>3.75</v>
      </c>
      <c r="AM17" s="2" t="str">
        <f t="shared" si="10"/>
        <v>B</v>
      </c>
      <c r="AN17" s="2" t="str">
        <f>LOOKUP(AK17,{0,40,45,50,55,60,65,70,75,80,100},{"F","C-","C","C+","B-","B","B+","A-","A","A+","Invalid Entry"})</f>
        <v>A</v>
      </c>
    </row>
    <row r="18" spans="1:40" x14ac:dyDescent="0.25">
      <c r="A18" s="2">
        <v>15</v>
      </c>
      <c r="B18" s="2">
        <v>140931015</v>
      </c>
      <c r="C18">
        <v>33</v>
      </c>
      <c r="D18" s="2">
        <f t="shared" si="0"/>
        <v>10</v>
      </c>
      <c r="E18" s="2">
        <v>14</v>
      </c>
      <c r="F18" s="2">
        <v>68</v>
      </c>
      <c r="G18" s="2">
        <f t="shared" si="1"/>
        <v>92</v>
      </c>
      <c r="H18" s="2">
        <f>LOOKUP(G18,{0,40,45,50,55,60,65,70,75,80,100},{0,2,2.25,2.5,2.75,3,3.25,3.5,3.75,4,"Invalid Entry"})</f>
        <v>4</v>
      </c>
      <c r="I18" s="36" t="str">
        <f t="shared" si="2"/>
        <v>A+</v>
      </c>
      <c r="J18" s="2" t="str">
        <f>LOOKUP(G18,{0,40,45,50,55,60,65,70,75,80,100},{"F","C-","C","C+","B-","B","B+","A-","A","A+","Invalid Entry"})</f>
        <v>A+</v>
      </c>
      <c r="L18" s="2">
        <v>140931015</v>
      </c>
      <c r="M18" s="2">
        <v>28</v>
      </c>
      <c r="N18" s="2">
        <f t="shared" si="3"/>
        <v>8.4848484848484844</v>
      </c>
      <c r="O18" s="2">
        <v>15</v>
      </c>
      <c r="P18" s="2">
        <v>48</v>
      </c>
      <c r="Q18" s="2">
        <f t="shared" si="4"/>
        <v>71</v>
      </c>
      <c r="R18" s="2">
        <f>LOOKUP(Q18,{0,40,45,50,55,60,65,70,75,80,100},{0,2,2.25,2.5,2.75,3,3.25,3.5,3.75,4,"Invalid Entry"})</f>
        <v>3.5</v>
      </c>
      <c r="S18" s="2" t="str">
        <f t="shared" si="11"/>
        <v>B-</v>
      </c>
      <c r="T18" s="2" t="str">
        <f>LOOKUP(Q18,{0,40,45,50,55,60,65,70,75,80,100},{"F","C-","C","C+","B-","B","B+","A-","A","A+","Invalid Entry"})</f>
        <v>A-</v>
      </c>
      <c r="V18" s="2">
        <v>140931015</v>
      </c>
      <c r="W18" s="2">
        <v>28</v>
      </c>
      <c r="X18" s="2">
        <f t="shared" si="5"/>
        <v>8.4848484848484844</v>
      </c>
      <c r="Y18" s="2">
        <v>18</v>
      </c>
      <c r="Z18" s="2">
        <v>44</v>
      </c>
      <c r="AA18" s="2">
        <f t="shared" si="6"/>
        <v>70</v>
      </c>
      <c r="AB18" s="2">
        <f>LOOKUP(AA18,{0,40,45,50,55,60,65,70,75,80,100},{0,2,2.25,2.5,2.75,3,3.25,3.5,3.75,4,"Invalid Entry"})</f>
        <v>3.5</v>
      </c>
      <c r="AC18" s="2" t="str">
        <f t="shared" si="7"/>
        <v>B-</v>
      </c>
      <c r="AD18" s="2" t="str">
        <f>LOOKUP(AA18,{0,40,45,50,55,60,65,70,75,80,100},{"F","C-","C","C+","B-","B","B+","A-","A","A+","Invalid Entry"})</f>
        <v>A-</v>
      </c>
      <c r="AF18" s="2">
        <v>140931015</v>
      </c>
      <c r="AG18" s="2">
        <v>32</v>
      </c>
      <c r="AH18" s="2">
        <f t="shared" si="8"/>
        <v>9.6969696969696972</v>
      </c>
      <c r="AI18" s="2">
        <v>15</v>
      </c>
      <c r="AJ18" s="2">
        <v>41</v>
      </c>
      <c r="AK18" s="2">
        <f t="shared" si="9"/>
        <v>66</v>
      </c>
      <c r="AL18" s="2">
        <f>LOOKUP(AK18,{0,40,45,50,55,60,65,70,75,80,100},{0,2,2.25,2.5,2.75,3,3.25,3.5,3.75,4,"Invalid Entry"})</f>
        <v>3.25</v>
      </c>
      <c r="AM18" s="2" t="str">
        <f t="shared" si="10"/>
        <v>C</v>
      </c>
      <c r="AN18" s="2" t="str">
        <f>LOOKUP(AK18,{0,40,45,50,55,60,65,70,75,80,100},{"F","C-","C","C+","B-","B","B+","A-","A","A+","Invalid Entry"})</f>
        <v>B+</v>
      </c>
    </row>
    <row r="19" spans="1:40" x14ac:dyDescent="0.25">
      <c r="A19" s="2">
        <v>16</v>
      </c>
      <c r="B19" s="2">
        <v>140931016</v>
      </c>
      <c r="C19">
        <v>32</v>
      </c>
      <c r="D19" s="2">
        <f t="shared" si="0"/>
        <v>9.6969696969696972</v>
      </c>
      <c r="E19" s="2">
        <v>16</v>
      </c>
      <c r="F19" s="2">
        <v>63</v>
      </c>
      <c r="G19" s="2">
        <f t="shared" si="1"/>
        <v>89</v>
      </c>
      <c r="H19" s="2">
        <f>LOOKUP(G19,{0,40,45,50,55,60,65,70,75,80,100},{0,2,2.25,2.5,2.75,3,3.25,3.5,3.75,4,"Invalid Entry"})</f>
        <v>4</v>
      </c>
      <c r="I19" s="36" t="str">
        <f t="shared" si="2"/>
        <v>A</v>
      </c>
      <c r="J19" s="2" t="str">
        <f>LOOKUP(G19,{0,40,45,50,55,60,65,70,75,80,100},{"F","C-","C","C+","B-","B","B+","A-","A","A+","Invalid Entry"})</f>
        <v>A+</v>
      </c>
      <c r="L19" s="2">
        <v>140931016</v>
      </c>
      <c r="M19" s="2">
        <v>27</v>
      </c>
      <c r="N19" s="2">
        <f t="shared" si="3"/>
        <v>8.1818181818181817</v>
      </c>
      <c r="O19" s="2">
        <v>14</v>
      </c>
      <c r="P19" s="2">
        <v>53</v>
      </c>
      <c r="Q19" s="2">
        <f t="shared" si="4"/>
        <v>75</v>
      </c>
      <c r="R19" s="2">
        <f>LOOKUP(Q19,{0,40,45,50,55,60,65,70,75,80,100},{0,2,2.25,2.5,2.75,3,3.25,3.5,3.75,4,"Invalid Entry"})</f>
        <v>3.75</v>
      </c>
      <c r="S19" s="2" t="str">
        <f t="shared" si="11"/>
        <v>B</v>
      </c>
      <c r="T19" s="2" t="str">
        <f>LOOKUP(Q19,{0,40,45,50,55,60,65,70,75,80,100},{"F","C-","C","C+","B-","B","B+","A-","A","A+","Invalid Entry"})</f>
        <v>A</v>
      </c>
      <c r="V19" s="2">
        <v>140931016</v>
      </c>
      <c r="W19" s="2">
        <v>29</v>
      </c>
      <c r="X19" s="2">
        <f t="shared" si="5"/>
        <v>8.7878787878787872</v>
      </c>
      <c r="Y19" s="2">
        <v>17</v>
      </c>
      <c r="Z19" s="2">
        <v>43</v>
      </c>
      <c r="AA19" s="2">
        <f t="shared" si="6"/>
        <v>69</v>
      </c>
      <c r="AB19" s="2">
        <f>LOOKUP(AA19,{0,40,45,50,55,60,65,70,75,80,100},{0,2,2.25,2.5,2.75,3,3.25,3.5,3.75,4,"Invalid Entry"})</f>
        <v>3.25</v>
      </c>
      <c r="AC19" s="2" t="str">
        <f t="shared" si="7"/>
        <v>C</v>
      </c>
      <c r="AD19" s="2" t="str">
        <f>LOOKUP(AA19,{0,40,45,50,55,60,65,70,75,80,100},{"F","C-","C","C+","B-","B","B+","A-","A","A+","Invalid Entry"})</f>
        <v>B+</v>
      </c>
      <c r="AF19" s="2">
        <v>140931016</v>
      </c>
      <c r="AG19" s="2">
        <v>33</v>
      </c>
      <c r="AH19" s="2">
        <f t="shared" si="8"/>
        <v>10</v>
      </c>
      <c r="AI19" s="2">
        <v>16</v>
      </c>
      <c r="AJ19" s="2">
        <v>40</v>
      </c>
      <c r="AK19" s="2">
        <f t="shared" si="9"/>
        <v>66</v>
      </c>
      <c r="AL19" s="2">
        <f>LOOKUP(AK19,{0,40,45,50,55,60,65,70,75,80,100},{0,2,2.25,2.5,2.75,3,3.25,3.5,3.75,4,"Invalid Entry"})</f>
        <v>3.25</v>
      </c>
      <c r="AM19" s="2" t="str">
        <f t="shared" si="10"/>
        <v>C</v>
      </c>
      <c r="AN19" s="2" t="str">
        <f>LOOKUP(AK19,{0,40,45,50,55,60,65,70,75,80,100},{"F","C-","C","C+","B-","B","B+","A-","A","A+","Invalid Entry"})</f>
        <v>B+</v>
      </c>
    </row>
    <row r="20" spans="1:40" x14ac:dyDescent="0.25">
      <c r="A20" s="2">
        <v>17</v>
      </c>
      <c r="B20" s="2">
        <v>140931017</v>
      </c>
      <c r="C20">
        <v>33</v>
      </c>
      <c r="D20" s="2">
        <f t="shared" si="0"/>
        <v>10</v>
      </c>
      <c r="E20" s="2">
        <v>19</v>
      </c>
      <c r="F20" s="2">
        <v>62</v>
      </c>
      <c r="G20" s="2">
        <f t="shared" si="1"/>
        <v>91</v>
      </c>
      <c r="H20" s="2">
        <f>LOOKUP(G20,{0,40,45,50,55,60,65,70,75,80,100},{0,2,2.25,2.5,2.75,3,3.25,3.5,3.75,4,"Invalid Entry"})</f>
        <v>4</v>
      </c>
      <c r="I20" s="36" t="str">
        <f t="shared" si="2"/>
        <v>A+</v>
      </c>
      <c r="J20" s="2" t="str">
        <f>LOOKUP(G20,{0,40,45,50,55,60,65,70,75,80,100},{"F","C-","C","C+","B-","B","B+","A-","A","A+","Invalid Entry"})</f>
        <v>A+</v>
      </c>
      <c r="L20" s="2">
        <v>140931017</v>
      </c>
      <c r="M20" s="2">
        <v>28</v>
      </c>
      <c r="N20" s="2">
        <f t="shared" si="3"/>
        <v>8.4848484848484844</v>
      </c>
      <c r="O20" s="2">
        <v>16</v>
      </c>
      <c r="P20" s="2">
        <v>54</v>
      </c>
      <c r="Q20" s="2">
        <f t="shared" si="4"/>
        <v>78</v>
      </c>
      <c r="R20" s="2">
        <f>LOOKUP(Q20,{0,40,45,50,55,60,65,70,75,80,100},{0,2,2.25,2.5,2.75,3,3.25,3.5,3.75,4,"Invalid Entry"})</f>
        <v>3.75</v>
      </c>
      <c r="S20" s="2" t="str">
        <f t="shared" si="11"/>
        <v>B</v>
      </c>
      <c r="T20" s="2" t="str">
        <f>LOOKUP(Q20,{0,40,45,50,55,60,65,70,75,80,100},{"F","C-","C","C+","B-","B","B+","A-","A","A+","Invalid Entry"})</f>
        <v>A</v>
      </c>
      <c r="V20" s="2">
        <v>140931017</v>
      </c>
      <c r="W20" s="2">
        <v>27</v>
      </c>
      <c r="X20" s="2">
        <f t="shared" si="5"/>
        <v>8.1818181818181817</v>
      </c>
      <c r="Y20" s="2">
        <v>17</v>
      </c>
      <c r="Z20" s="2">
        <v>45</v>
      </c>
      <c r="AA20" s="2">
        <f t="shared" si="6"/>
        <v>70</v>
      </c>
      <c r="AB20" s="2">
        <f>LOOKUP(AA20,{0,40,45,50,55,60,65,70,75,80,100},{0,2,2.25,2.5,2.75,3,3.25,3.5,3.75,4,"Invalid Entry"})</f>
        <v>3.5</v>
      </c>
      <c r="AC20" s="2" t="str">
        <f t="shared" si="7"/>
        <v>B-</v>
      </c>
      <c r="AD20" s="2" t="str">
        <f>LOOKUP(AA20,{0,40,45,50,55,60,65,70,75,80,100},{"F","C-","C","C+","B-","B","B+","A-","A","A+","Invalid Entry"})</f>
        <v>A-</v>
      </c>
      <c r="AF20" s="2">
        <v>140931017</v>
      </c>
      <c r="AG20" s="2">
        <v>33</v>
      </c>
      <c r="AH20" s="2">
        <f t="shared" si="8"/>
        <v>10</v>
      </c>
      <c r="AI20" s="2">
        <v>18</v>
      </c>
      <c r="AJ20" s="2">
        <v>47</v>
      </c>
      <c r="AK20" s="2">
        <f t="shared" si="9"/>
        <v>75</v>
      </c>
      <c r="AL20" s="2">
        <f>LOOKUP(AK20,{0,40,45,50,55,60,65,70,75,80,100},{0,2,2.25,2.5,2.75,3,3.25,3.5,3.75,4,"Invalid Entry"})</f>
        <v>3.75</v>
      </c>
      <c r="AM20" s="2" t="str">
        <f t="shared" si="10"/>
        <v>B</v>
      </c>
      <c r="AN20" s="2" t="str">
        <f>LOOKUP(AK20,{0,40,45,50,55,60,65,70,75,80,100},{"F","C-","C","C+","B-","B","B+","A-","A","A+","Invalid Entry"})</f>
        <v>A</v>
      </c>
    </row>
    <row r="21" spans="1:40" x14ac:dyDescent="0.25">
      <c r="A21" s="2">
        <v>18</v>
      </c>
      <c r="B21" s="2">
        <v>140931018</v>
      </c>
      <c r="C21">
        <v>30</v>
      </c>
      <c r="D21" s="2">
        <f t="shared" si="0"/>
        <v>9.0909090909090899</v>
      </c>
      <c r="E21" s="2">
        <v>15</v>
      </c>
      <c r="F21" s="2">
        <v>12</v>
      </c>
      <c r="G21" s="2">
        <f t="shared" si="1"/>
        <v>36</v>
      </c>
      <c r="H21" s="2">
        <f>LOOKUP(G21,{0,40,45,50,55,60,65,70,75,80,100},{0,2,2.25,2.5,2.75,3,3.25,3.5,3.75,4,"Invalid Entry"})</f>
        <v>0</v>
      </c>
      <c r="I21" s="36" t="str">
        <f t="shared" si="2"/>
        <v>F</v>
      </c>
      <c r="J21" s="2" t="str">
        <f>LOOKUP(G21,{0,40,45,50,55,60,65,70,75,80,100},{"F","C-","C","C+","B-","B","B+","A-","A","A+","Invalid Entry"})</f>
        <v>F</v>
      </c>
      <c r="L21" s="2">
        <v>140931018</v>
      </c>
      <c r="M21" s="2">
        <v>33</v>
      </c>
      <c r="N21" s="2">
        <f t="shared" si="3"/>
        <v>10</v>
      </c>
      <c r="O21" s="2">
        <v>19</v>
      </c>
      <c r="P21" s="2">
        <v>12</v>
      </c>
      <c r="Q21" s="2">
        <f t="shared" si="4"/>
        <v>41</v>
      </c>
      <c r="R21" s="2">
        <f>LOOKUP(Q21,{0,40,45,50,55,60,65,70,75,80,100},{0,2,2.25,2.5,2.75,3,3.25,3.5,3.75,4,"Invalid Entry"})</f>
        <v>2</v>
      </c>
      <c r="S21" s="2" t="str">
        <f t="shared" si="11"/>
        <v>F</v>
      </c>
      <c r="T21" s="2" t="str">
        <f>LOOKUP(Q21,{0,40,45,50,55,60,65,70,75,80,100},{"F","C-","C","C+","B-","B","B+","A-","A","A+","Invalid Entry"})</f>
        <v>C-</v>
      </c>
      <c r="V21" s="2">
        <v>140931018</v>
      </c>
      <c r="W21" s="2">
        <v>33</v>
      </c>
      <c r="X21" s="2">
        <f t="shared" si="5"/>
        <v>10</v>
      </c>
      <c r="Y21" s="2">
        <v>17</v>
      </c>
      <c r="Z21" s="2">
        <v>44</v>
      </c>
      <c r="AA21" s="2">
        <f t="shared" si="6"/>
        <v>71</v>
      </c>
      <c r="AB21" s="2">
        <f>LOOKUP(AA21,{0,40,45,50,55,60,65,70,75,80,100},{0,2,2.25,2.5,2.75,3,3.25,3.5,3.75,4,"Invalid Entry"})</f>
        <v>3.5</v>
      </c>
      <c r="AC21" s="2" t="str">
        <f t="shared" si="7"/>
        <v>B-</v>
      </c>
      <c r="AD21" s="2" t="str">
        <f>LOOKUP(AA21,{0,40,45,50,55,60,65,70,75,80,100},{"F","C-","C","C+","B-","B","B+","A-","A","A+","Invalid Entry"})</f>
        <v>A-</v>
      </c>
      <c r="AF21" s="2">
        <v>140931018</v>
      </c>
      <c r="AG21" s="2">
        <v>27</v>
      </c>
      <c r="AH21" s="2">
        <f t="shared" si="8"/>
        <v>8.1818181818181817</v>
      </c>
      <c r="AI21" s="2">
        <v>19</v>
      </c>
      <c r="AJ21" s="2">
        <v>46</v>
      </c>
      <c r="AK21" s="2">
        <f t="shared" si="9"/>
        <v>73</v>
      </c>
      <c r="AL21" s="2">
        <f>LOOKUP(AK21,{0,40,45,50,55,60,65,70,75,80,100},{0,2,2.25,2.5,2.75,3,3.25,3.5,3.75,4,"Invalid Entry"})</f>
        <v>3.5</v>
      </c>
      <c r="AM21" s="2" t="str">
        <f t="shared" si="10"/>
        <v>B-</v>
      </c>
      <c r="AN21" s="2" t="str">
        <f>LOOKUP(AK21,{0,40,45,50,55,60,65,70,75,80,100},{"F","C-","C","C+","B-","B","B+","A-","A","A+","Invalid Entry"})</f>
        <v>A-</v>
      </c>
    </row>
    <row r="22" spans="1:40" x14ac:dyDescent="0.25">
      <c r="A22" s="2">
        <v>19</v>
      </c>
      <c r="B22" s="2">
        <v>140931019</v>
      </c>
      <c r="C22">
        <v>33</v>
      </c>
      <c r="D22" s="2">
        <f t="shared" si="0"/>
        <v>10</v>
      </c>
      <c r="E22" s="2">
        <v>12</v>
      </c>
      <c r="F22" s="2">
        <v>65</v>
      </c>
      <c r="G22" s="2">
        <f>ROUND(SUM(D22:F22),0)</f>
        <v>87</v>
      </c>
      <c r="H22" s="2">
        <f>LOOKUP(G22,{0,40,45,50,55,60,65,70,75,80,100},{0,2,2.25,2.5,2.75,3,3.25,3.5,3.75,4,"Invalid Entry"})</f>
        <v>4</v>
      </c>
      <c r="I22" s="36" t="str">
        <f t="shared" si="2"/>
        <v>A</v>
      </c>
      <c r="J22" s="2" t="str">
        <f>LOOKUP(G22,{0,40,45,50,55,60,65,70,75,80,100},{"F","C-","C","C+","B-","B","B+","A-","A","A+","Invalid Entry"})</f>
        <v>A+</v>
      </c>
      <c r="L22" s="2">
        <v>140931019</v>
      </c>
      <c r="M22" s="2">
        <v>27</v>
      </c>
      <c r="N22" s="2">
        <f t="shared" si="3"/>
        <v>8.1818181818181817</v>
      </c>
      <c r="O22" s="2">
        <v>15</v>
      </c>
      <c r="P22" s="2">
        <v>55</v>
      </c>
      <c r="Q22" s="2">
        <f>ROUND(SUM(N22:P22),0)</f>
        <v>78</v>
      </c>
      <c r="R22" s="2">
        <f>LOOKUP(Q22,{0,40,45,50,55,60,65,70,75,80,100},{0,2,2.25,2.5,2.75,3,3.25,3.5,3.75,4,"Invalid Entry"})</f>
        <v>3.75</v>
      </c>
      <c r="S22" s="2" t="str">
        <f t="shared" si="11"/>
        <v>B</v>
      </c>
      <c r="T22" s="2" t="str">
        <f>LOOKUP(Q22,{0,40,45,50,55,60,65,70,75,80,100},{"F","C-","C","C+","B-","B","B+","A-","A","A+","Invalid Entry"})</f>
        <v>A</v>
      </c>
      <c r="V22" s="2">
        <v>140931019</v>
      </c>
      <c r="W22" s="2">
        <v>33</v>
      </c>
      <c r="X22" s="2">
        <f t="shared" si="5"/>
        <v>10</v>
      </c>
      <c r="Y22" s="2">
        <v>18</v>
      </c>
      <c r="Z22" s="2">
        <v>55</v>
      </c>
      <c r="AA22" s="2">
        <f t="shared" si="6"/>
        <v>83</v>
      </c>
      <c r="AB22" s="2">
        <f>LOOKUP(AA22,{0,40,45,50,55,60,65,70,75,80,100},{0,2,2.25,2.5,2.75,3,3.25,3.5,3.75,4,"Invalid Entry"})</f>
        <v>4</v>
      </c>
      <c r="AC22" s="2" t="str">
        <f t="shared" si="7"/>
        <v>A-</v>
      </c>
      <c r="AD22" s="2" t="str">
        <f>LOOKUP(AA22,{0,40,45,50,55,60,65,70,75,80,100},{"F","C-","C","C+","B-","B","B+","A-","A","A+","Invalid Entry"})</f>
        <v>A+</v>
      </c>
      <c r="AF22" s="2">
        <v>140931019</v>
      </c>
      <c r="AG22" s="2">
        <v>33</v>
      </c>
      <c r="AH22" s="2">
        <f t="shared" si="8"/>
        <v>10</v>
      </c>
      <c r="AI22" s="2">
        <v>18</v>
      </c>
      <c r="AJ22" s="2">
        <v>52</v>
      </c>
      <c r="AK22" s="2">
        <f t="shared" si="9"/>
        <v>80</v>
      </c>
      <c r="AL22" s="2">
        <f>LOOKUP(AK22,{0,40,45,50,55,60,65,70,75,80,100},{0,2,2.25,2.5,2.75,3,3.25,3.5,3.75,4,"Invalid Entry"})</f>
        <v>4</v>
      </c>
      <c r="AM22" s="2" t="str">
        <f t="shared" si="10"/>
        <v>A-</v>
      </c>
      <c r="AN22" s="2" t="str">
        <f>LOOKUP(AK22,{0,40,45,50,55,60,65,70,75,80,100},{"F","C-","C","C+","B-","B","B+","A-","A","A+","Invalid Entry"})</f>
        <v>A+</v>
      </c>
    </row>
    <row r="23" spans="1:40" x14ac:dyDescent="0.25">
      <c r="A23" s="2">
        <v>20</v>
      </c>
      <c r="B23" s="2">
        <v>140931020</v>
      </c>
      <c r="C23">
        <v>27</v>
      </c>
      <c r="D23" s="2">
        <f t="shared" si="0"/>
        <v>8.1818181818181817</v>
      </c>
      <c r="E23" s="2">
        <v>16</v>
      </c>
      <c r="F23" s="2">
        <v>50</v>
      </c>
      <c r="G23" s="2">
        <f t="shared" si="1"/>
        <v>74</v>
      </c>
      <c r="H23" s="2">
        <f>LOOKUP(G23,{0,40,45,50,55,60,65,70,75,80,100},{0,2,2.25,2.5,2.75,3,3.25,3.5,3.75,4,"Invalid Entry"})</f>
        <v>3.5</v>
      </c>
      <c r="I23" s="36" t="str">
        <f t="shared" si="2"/>
        <v>B-</v>
      </c>
      <c r="J23" s="2" t="str">
        <f>LOOKUP(G23,{0,40,45,50,55,60,65,70,75,80,100},{"F","C-","C","C+","B-","B","B+","A-","A","A+","Invalid Entry"})</f>
        <v>A-</v>
      </c>
      <c r="L23" s="2">
        <v>140931020</v>
      </c>
      <c r="M23" s="2">
        <v>33</v>
      </c>
      <c r="N23" s="2">
        <f t="shared" si="3"/>
        <v>10</v>
      </c>
      <c r="O23" s="2">
        <v>12</v>
      </c>
      <c r="P23" s="2">
        <v>50</v>
      </c>
      <c r="Q23" s="2">
        <f t="shared" si="4"/>
        <v>72</v>
      </c>
      <c r="R23" s="2">
        <f>LOOKUP(Q23,{0,40,45,50,55,60,65,70,75,80,100},{0,2,2.25,2.5,2.75,3,3.25,3.5,3.75,4,"Invalid Entry"})</f>
        <v>3.5</v>
      </c>
      <c r="S23" s="2" t="str">
        <f t="shared" si="11"/>
        <v>B-</v>
      </c>
      <c r="T23" s="2" t="str">
        <f>LOOKUP(Q23,{0,40,45,50,55,60,65,70,75,80,100},{"F","C-","C","C+","B-","B","B+","A-","A","A+","Invalid Entry"})</f>
        <v>A-</v>
      </c>
      <c r="V23" s="2">
        <v>140931020</v>
      </c>
      <c r="W23" s="2">
        <v>25</v>
      </c>
      <c r="X23" s="2">
        <f t="shared" si="5"/>
        <v>7.5757575757575761</v>
      </c>
      <c r="Y23" s="2">
        <v>16</v>
      </c>
      <c r="Z23" s="2">
        <v>40</v>
      </c>
      <c r="AA23" s="2">
        <f t="shared" si="6"/>
        <v>64</v>
      </c>
      <c r="AB23" s="2">
        <f>LOOKUP(AA23,{0,40,45,50,55,60,65,70,75,80,100},{0,2,2.25,2.5,2.75,3,3.25,3.5,3.75,4,"Invalid Entry"})</f>
        <v>3</v>
      </c>
      <c r="AC23" s="2" t="str">
        <f t="shared" si="7"/>
        <v>C</v>
      </c>
      <c r="AD23" s="2" t="str">
        <f>LOOKUP(AA23,{0,40,45,50,55,60,65,70,75,80,100},{"F","C-","C","C+","B-","B","B+","A-","A","A+","Invalid Entry"})</f>
        <v>B</v>
      </c>
      <c r="AF23" s="2">
        <v>140931020</v>
      </c>
      <c r="AG23" s="2">
        <v>25</v>
      </c>
      <c r="AH23" s="2">
        <f t="shared" si="8"/>
        <v>7.5757575757575761</v>
      </c>
      <c r="AI23" s="2">
        <v>15</v>
      </c>
      <c r="AJ23" s="2">
        <v>40</v>
      </c>
      <c r="AK23" s="2">
        <f t="shared" si="9"/>
        <v>63</v>
      </c>
      <c r="AL23" s="2">
        <f>LOOKUP(AK23,{0,40,45,50,55,60,65,70,75,80,100},{0,2,2.25,2.5,2.75,3,3.25,3.5,3.75,4,"Invalid Entry"})</f>
        <v>3</v>
      </c>
      <c r="AM23" s="2" t="str">
        <f t="shared" si="10"/>
        <v>C</v>
      </c>
      <c r="AN23" s="2" t="str">
        <f>LOOKUP(AK23,{0,40,45,50,55,60,65,70,75,80,100},{"F","C-","C","C+","B-","B","B+","A-","A","A+","Invalid Entry"})</f>
        <v>B</v>
      </c>
    </row>
  </sheetData>
  <mergeCells count="4">
    <mergeCell ref="D1:J1"/>
    <mergeCell ref="L1:T1"/>
    <mergeCell ref="V1:AD1"/>
    <mergeCell ref="AF1:AN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3F70E-851A-44D1-8486-DAEBCD0A47F9}">
  <dimension ref="A2:M23"/>
  <sheetViews>
    <sheetView zoomScale="106" zoomScaleNormal="106" workbookViewId="0">
      <selection activeCell="B11" sqref="A2:M23"/>
    </sheetView>
  </sheetViews>
  <sheetFormatPr defaultRowHeight="15" x14ac:dyDescent="0.25"/>
  <cols>
    <col min="1" max="1" width="10.5703125" customWidth="1"/>
    <col min="2" max="2" width="25.5703125" customWidth="1"/>
    <col min="4" max="10" width="9.140625" style="2"/>
  </cols>
  <sheetData>
    <row r="2" spans="1:13" s="1" customFormat="1" x14ac:dyDescent="0.25">
      <c r="C2" s="51" t="s">
        <v>28</v>
      </c>
      <c r="D2" s="51"/>
      <c r="E2" s="51" t="s">
        <v>31</v>
      </c>
      <c r="F2" s="51"/>
      <c r="G2" s="51" t="s">
        <v>33</v>
      </c>
      <c r="H2" s="51"/>
      <c r="I2" s="51" t="s">
        <v>35</v>
      </c>
      <c r="J2" s="51"/>
      <c r="K2" s="1" t="s">
        <v>124</v>
      </c>
      <c r="L2" s="1" t="s">
        <v>124</v>
      </c>
      <c r="M2" s="1" t="s">
        <v>130</v>
      </c>
    </row>
    <row r="3" spans="1:13" s="1" customFormat="1" x14ac:dyDescent="0.25">
      <c r="A3" s="41" t="s">
        <v>56</v>
      </c>
      <c r="B3" s="42" t="s">
        <v>3</v>
      </c>
      <c r="C3" s="51">
        <v>3</v>
      </c>
      <c r="D3" s="51"/>
      <c r="E3" s="51">
        <v>4</v>
      </c>
      <c r="F3" s="51"/>
      <c r="G3" s="51">
        <v>3</v>
      </c>
      <c r="H3" s="51"/>
      <c r="I3" s="51">
        <v>2</v>
      </c>
      <c r="J3" s="51"/>
      <c r="K3" s="1" t="s">
        <v>141</v>
      </c>
      <c r="L3" s="1" t="s">
        <v>125</v>
      </c>
      <c r="M3" s="1" t="s">
        <v>126</v>
      </c>
    </row>
    <row r="4" spans="1:13" ht="15" customHeight="1" x14ac:dyDescent="0.25">
      <c r="A4" s="43">
        <v>140931001</v>
      </c>
      <c r="B4" s="44" t="s">
        <v>59</v>
      </c>
      <c r="C4" s="2">
        <v>4</v>
      </c>
      <c r="D4" s="2" t="s">
        <v>142</v>
      </c>
      <c r="E4" s="2">
        <v>4</v>
      </c>
      <c r="F4" s="2" t="s">
        <v>142</v>
      </c>
      <c r="G4" s="2">
        <v>3.25</v>
      </c>
      <c r="H4" s="2" t="s">
        <v>144</v>
      </c>
      <c r="I4" s="2">
        <v>2.75</v>
      </c>
      <c r="J4" s="2" t="s">
        <v>150</v>
      </c>
    </row>
    <row r="5" spans="1:13" ht="14.25" customHeight="1" x14ac:dyDescent="0.25">
      <c r="A5" s="43">
        <v>140931002</v>
      </c>
      <c r="B5" s="44" t="s">
        <v>62</v>
      </c>
      <c r="C5" s="2">
        <v>4</v>
      </c>
      <c r="D5" s="2" t="s">
        <v>142</v>
      </c>
      <c r="E5" s="2">
        <v>4</v>
      </c>
      <c r="F5" s="2" t="s">
        <v>142</v>
      </c>
      <c r="G5" s="2">
        <v>3.5</v>
      </c>
      <c r="H5" s="2" t="s">
        <v>146</v>
      </c>
      <c r="I5" s="2">
        <v>3.5</v>
      </c>
      <c r="J5" s="2" t="s">
        <v>146</v>
      </c>
    </row>
    <row r="6" spans="1:13" ht="15" customHeight="1" x14ac:dyDescent="0.25">
      <c r="A6" s="43">
        <v>140931003</v>
      </c>
      <c r="B6" s="44" t="s">
        <v>65</v>
      </c>
      <c r="C6" s="2">
        <v>4</v>
      </c>
      <c r="D6" s="2" t="s">
        <v>142</v>
      </c>
      <c r="E6" s="2">
        <v>3.75</v>
      </c>
      <c r="F6" s="2" t="s">
        <v>147</v>
      </c>
      <c r="G6" s="2">
        <v>4</v>
      </c>
      <c r="H6" s="2" t="s">
        <v>142</v>
      </c>
      <c r="I6" s="2">
        <v>3.75</v>
      </c>
      <c r="J6" s="2" t="s">
        <v>147</v>
      </c>
    </row>
    <row r="7" spans="1:13" ht="15" customHeight="1" x14ac:dyDescent="0.25">
      <c r="A7" s="43">
        <v>140931004</v>
      </c>
      <c r="B7" s="44" t="s">
        <v>68</v>
      </c>
      <c r="C7" s="2">
        <v>4</v>
      </c>
      <c r="D7" s="2" t="s">
        <v>142</v>
      </c>
      <c r="E7" s="2">
        <v>4</v>
      </c>
      <c r="F7" s="2" t="s">
        <v>142</v>
      </c>
      <c r="G7" s="2">
        <v>3.75</v>
      </c>
      <c r="H7" s="2" t="s">
        <v>147</v>
      </c>
      <c r="I7" s="2">
        <v>4</v>
      </c>
      <c r="J7" s="2" t="s">
        <v>142</v>
      </c>
    </row>
    <row r="8" spans="1:13" ht="14.25" customHeight="1" x14ac:dyDescent="0.25">
      <c r="A8" s="43">
        <v>140931005</v>
      </c>
      <c r="B8" s="44" t="s">
        <v>71</v>
      </c>
      <c r="C8" s="2">
        <v>4</v>
      </c>
      <c r="D8" s="2" t="s">
        <v>142</v>
      </c>
      <c r="E8" s="2">
        <v>3.25</v>
      </c>
      <c r="F8" s="2" t="s">
        <v>144</v>
      </c>
      <c r="G8" s="2">
        <v>3.75</v>
      </c>
      <c r="H8" s="2" t="s">
        <v>143</v>
      </c>
      <c r="I8" s="2">
        <v>4</v>
      </c>
      <c r="J8" s="2" t="s">
        <v>142</v>
      </c>
    </row>
    <row r="9" spans="1:13" ht="15" customHeight="1" x14ac:dyDescent="0.25">
      <c r="A9" s="43">
        <v>140931006</v>
      </c>
      <c r="B9" s="44" t="s">
        <v>74</v>
      </c>
      <c r="C9" s="2">
        <v>4</v>
      </c>
      <c r="D9" s="2" t="s">
        <v>142</v>
      </c>
      <c r="E9" s="2">
        <v>3.25</v>
      </c>
      <c r="F9" s="2" t="s">
        <v>144</v>
      </c>
      <c r="G9" s="2">
        <v>4</v>
      </c>
      <c r="H9" s="2" t="s">
        <v>142</v>
      </c>
      <c r="I9" s="2">
        <v>3.75</v>
      </c>
      <c r="J9" s="2" t="s">
        <v>143</v>
      </c>
    </row>
    <row r="10" spans="1:13" ht="15" customHeight="1" x14ac:dyDescent="0.25">
      <c r="A10" s="43">
        <v>140931007</v>
      </c>
      <c r="B10" s="44" t="s">
        <v>77</v>
      </c>
      <c r="C10" s="2">
        <v>4</v>
      </c>
      <c r="D10" s="2" t="s">
        <v>142</v>
      </c>
      <c r="E10" s="2">
        <v>3.25</v>
      </c>
      <c r="F10" s="2" t="s">
        <v>144</v>
      </c>
      <c r="G10" s="2">
        <v>4</v>
      </c>
      <c r="H10" s="2" t="s">
        <v>142</v>
      </c>
      <c r="I10" s="2">
        <v>4</v>
      </c>
      <c r="J10" s="2" t="s">
        <v>142</v>
      </c>
    </row>
    <row r="11" spans="1:13" ht="15" customHeight="1" x14ac:dyDescent="0.25">
      <c r="A11" s="43">
        <v>140931008</v>
      </c>
      <c r="B11" s="44" t="s">
        <v>80</v>
      </c>
      <c r="C11" s="2">
        <v>3.75</v>
      </c>
      <c r="D11" s="2" t="s">
        <v>143</v>
      </c>
      <c r="E11" s="2">
        <v>3</v>
      </c>
      <c r="F11" s="2" t="s">
        <v>148</v>
      </c>
      <c r="G11" s="2">
        <v>2.75</v>
      </c>
      <c r="H11" s="2" t="s">
        <v>150</v>
      </c>
      <c r="I11" s="2">
        <v>2.75</v>
      </c>
      <c r="J11" s="2" t="s">
        <v>150</v>
      </c>
    </row>
    <row r="12" spans="1:13" ht="15" customHeight="1" x14ac:dyDescent="0.25">
      <c r="A12" s="43">
        <v>140931009</v>
      </c>
      <c r="B12" s="44" t="s">
        <v>83</v>
      </c>
      <c r="C12" s="2">
        <v>4</v>
      </c>
      <c r="D12" s="2" t="s">
        <v>142</v>
      </c>
      <c r="E12" s="2">
        <v>2.5</v>
      </c>
      <c r="F12" s="2" t="s">
        <v>151</v>
      </c>
      <c r="G12" s="2">
        <v>2.75</v>
      </c>
      <c r="H12" s="2" t="s">
        <v>150</v>
      </c>
      <c r="I12" s="2">
        <v>3</v>
      </c>
      <c r="J12" s="2" t="s">
        <v>152</v>
      </c>
    </row>
    <row r="13" spans="1:13" ht="14.25" customHeight="1" x14ac:dyDescent="0.25">
      <c r="A13" s="43">
        <v>140931010</v>
      </c>
      <c r="B13" s="44" t="s">
        <v>86</v>
      </c>
      <c r="C13" s="2">
        <v>4</v>
      </c>
      <c r="D13" s="2" t="s">
        <v>142</v>
      </c>
      <c r="E13" s="2">
        <v>3</v>
      </c>
      <c r="F13" s="2" t="s">
        <v>148</v>
      </c>
      <c r="G13" s="2">
        <v>3.5</v>
      </c>
      <c r="H13" s="2" t="s">
        <v>146</v>
      </c>
      <c r="I13" s="2">
        <v>3.25</v>
      </c>
      <c r="J13" s="2" t="s">
        <v>144</v>
      </c>
    </row>
    <row r="14" spans="1:13" ht="15" customHeight="1" x14ac:dyDescent="0.25">
      <c r="A14" s="43">
        <v>140931011</v>
      </c>
      <c r="B14" s="44" t="s">
        <v>89</v>
      </c>
      <c r="C14" s="2">
        <v>3.25</v>
      </c>
      <c r="D14" s="2" t="s">
        <v>144</v>
      </c>
      <c r="E14" s="2">
        <v>3.75</v>
      </c>
      <c r="F14" s="2" t="s">
        <v>143</v>
      </c>
      <c r="G14" s="2">
        <v>4</v>
      </c>
      <c r="H14" s="2" t="s">
        <v>142</v>
      </c>
      <c r="I14" s="2">
        <v>3.75</v>
      </c>
      <c r="J14" s="2" t="s">
        <v>143</v>
      </c>
    </row>
    <row r="15" spans="1:13" ht="15" customHeight="1" x14ac:dyDescent="0.25">
      <c r="A15" s="43">
        <v>140931012</v>
      </c>
      <c r="B15" s="45" t="s">
        <v>92</v>
      </c>
      <c r="C15" s="2">
        <v>4</v>
      </c>
      <c r="D15" s="2" t="s">
        <v>142</v>
      </c>
      <c r="E15" s="2">
        <v>3.5</v>
      </c>
      <c r="F15" s="2" t="s">
        <v>146</v>
      </c>
      <c r="G15" s="2">
        <v>3.5</v>
      </c>
      <c r="H15" s="2" t="s">
        <v>146</v>
      </c>
      <c r="I15" s="2">
        <v>3.5</v>
      </c>
      <c r="J15" s="2" t="s">
        <v>146</v>
      </c>
    </row>
    <row r="16" spans="1:13" ht="15" customHeight="1" x14ac:dyDescent="0.25">
      <c r="A16" s="43">
        <v>140931013</v>
      </c>
      <c r="B16" s="44" t="s">
        <v>95</v>
      </c>
      <c r="C16" s="2">
        <v>3.25</v>
      </c>
      <c r="D16" s="2" t="s">
        <v>144</v>
      </c>
      <c r="E16" s="2">
        <v>3.5</v>
      </c>
      <c r="F16" s="2" t="s">
        <v>146</v>
      </c>
      <c r="G16" s="2">
        <v>3.25</v>
      </c>
      <c r="H16" s="2" t="s">
        <v>144</v>
      </c>
      <c r="I16" s="2">
        <v>3.5</v>
      </c>
      <c r="J16" s="2" t="s">
        <v>146</v>
      </c>
    </row>
    <row r="17" spans="1:10" ht="14.25" customHeight="1" x14ac:dyDescent="0.25">
      <c r="A17" s="43">
        <v>140931014</v>
      </c>
      <c r="B17" s="44" t="s">
        <v>98</v>
      </c>
      <c r="C17" s="2">
        <v>4</v>
      </c>
      <c r="D17" s="2" t="s">
        <v>142</v>
      </c>
      <c r="E17" s="2">
        <v>3.75</v>
      </c>
      <c r="F17" s="2" t="s">
        <v>143</v>
      </c>
      <c r="G17" s="2">
        <v>3.75</v>
      </c>
      <c r="H17" s="2" t="s">
        <v>146</v>
      </c>
      <c r="I17" s="2">
        <v>3.75</v>
      </c>
      <c r="J17" s="2" t="s">
        <v>143</v>
      </c>
    </row>
    <row r="18" spans="1:10" ht="15" customHeight="1" x14ac:dyDescent="0.25">
      <c r="A18" s="43">
        <v>140931015</v>
      </c>
      <c r="B18" s="44" t="s">
        <v>101</v>
      </c>
      <c r="C18" s="2">
        <v>4</v>
      </c>
      <c r="D18" s="2" t="s">
        <v>142</v>
      </c>
      <c r="E18" s="2">
        <v>3.5</v>
      </c>
      <c r="F18" s="2" t="s">
        <v>146</v>
      </c>
      <c r="G18" s="2">
        <v>3.25</v>
      </c>
      <c r="H18" s="2" t="s">
        <v>144</v>
      </c>
      <c r="I18" s="2">
        <v>3.25</v>
      </c>
      <c r="J18" s="2" t="s">
        <v>144</v>
      </c>
    </row>
    <row r="19" spans="1:10" ht="15" customHeight="1" x14ac:dyDescent="0.25">
      <c r="A19" s="43">
        <v>140931016</v>
      </c>
      <c r="B19" s="44" t="s">
        <v>104</v>
      </c>
      <c r="C19" s="2">
        <v>4</v>
      </c>
      <c r="D19" s="2" t="s">
        <v>142</v>
      </c>
      <c r="E19" s="2">
        <v>3.75</v>
      </c>
      <c r="F19" s="2" t="s">
        <v>143</v>
      </c>
      <c r="G19" s="2">
        <v>3.5</v>
      </c>
      <c r="H19" s="2" t="s">
        <v>146</v>
      </c>
      <c r="I19" s="2">
        <v>3.25</v>
      </c>
      <c r="J19" s="2" t="s">
        <v>144</v>
      </c>
    </row>
    <row r="20" spans="1:10" x14ac:dyDescent="0.25">
      <c r="A20" s="43">
        <v>140931017</v>
      </c>
      <c r="B20" s="44" t="s">
        <v>107</v>
      </c>
      <c r="C20" s="2">
        <v>4</v>
      </c>
      <c r="D20" s="2" t="s">
        <v>142</v>
      </c>
      <c r="E20" s="2">
        <v>3.75</v>
      </c>
      <c r="F20" s="2" t="s">
        <v>143</v>
      </c>
      <c r="G20" s="2">
        <v>3.25</v>
      </c>
      <c r="H20" s="2" t="s">
        <v>144</v>
      </c>
      <c r="I20" s="2">
        <v>3.75</v>
      </c>
      <c r="J20" s="2" t="s">
        <v>143</v>
      </c>
    </row>
    <row r="21" spans="1:10" ht="14.25" customHeight="1" x14ac:dyDescent="0.25">
      <c r="A21" s="43">
        <v>140931018</v>
      </c>
      <c r="B21" s="44" t="s">
        <v>110</v>
      </c>
      <c r="C21" s="2">
        <v>0</v>
      </c>
      <c r="D21" s="2" t="s">
        <v>145</v>
      </c>
      <c r="E21" s="2">
        <v>2</v>
      </c>
      <c r="F21" s="2" t="s">
        <v>145</v>
      </c>
      <c r="G21" s="2">
        <v>3.25</v>
      </c>
      <c r="H21" s="2" t="s">
        <v>144</v>
      </c>
      <c r="I21" s="2">
        <v>3.5</v>
      </c>
      <c r="J21" s="2" t="s">
        <v>146</v>
      </c>
    </row>
    <row r="22" spans="1:10" ht="15" customHeight="1" x14ac:dyDescent="0.25">
      <c r="A22" s="43">
        <v>140931019</v>
      </c>
      <c r="B22" s="44" t="s">
        <v>113</v>
      </c>
      <c r="C22" s="2">
        <v>4</v>
      </c>
      <c r="D22" s="2" t="s">
        <v>142</v>
      </c>
      <c r="E22" s="2">
        <v>3.75</v>
      </c>
      <c r="F22" s="2" t="s">
        <v>143</v>
      </c>
      <c r="G22" s="2">
        <v>4</v>
      </c>
      <c r="H22" s="2" t="s">
        <v>142</v>
      </c>
      <c r="I22" s="2">
        <v>4</v>
      </c>
      <c r="J22" s="2" t="s">
        <v>142</v>
      </c>
    </row>
    <row r="23" spans="1:10" ht="15" customHeight="1" x14ac:dyDescent="0.25">
      <c r="A23" s="43">
        <v>140931020</v>
      </c>
      <c r="B23" s="44" t="s">
        <v>116</v>
      </c>
      <c r="C23" s="2">
        <v>3.5</v>
      </c>
      <c r="D23" s="2" t="s">
        <v>146</v>
      </c>
      <c r="E23" s="2">
        <v>3.5</v>
      </c>
      <c r="F23" s="2" t="s">
        <v>146</v>
      </c>
      <c r="G23" s="2">
        <v>3.25</v>
      </c>
      <c r="H23" s="2" t="s">
        <v>148</v>
      </c>
      <c r="I23" s="2">
        <v>3</v>
      </c>
      <c r="J23" s="2" t="s">
        <v>148</v>
      </c>
    </row>
  </sheetData>
  <mergeCells count="8">
    <mergeCell ref="I2:J2"/>
    <mergeCell ref="I3:J3"/>
    <mergeCell ref="C2:D2"/>
    <mergeCell ref="C3:D3"/>
    <mergeCell ref="E2:F2"/>
    <mergeCell ref="E3:F3"/>
    <mergeCell ref="G3:H3"/>
    <mergeCell ref="G2:H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D3E44-1729-42AB-AB91-0DD0D8A7659C}">
  <dimension ref="A1:P23"/>
  <sheetViews>
    <sheetView workbookViewId="0">
      <selection sqref="A1:XFD1048576"/>
    </sheetView>
  </sheetViews>
  <sheetFormatPr defaultRowHeight="15" x14ac:dyDescent="0.25"/>
  <cols>
    <col min="2" max="2" width="22.42578125" customWidth="1"/>
  </cols>
  <sheetData>
    <row r="1" spans="1:16" x14ac:dyDescent="0.25">
      <c r="C1" s="51" t="s">
        <v>153</v>
      </c>
      <c r="D1" s="51"/>
      <c r="E1" s="51"/>
      <c r="F1" s="51"/>
      <c r="G1" s="51"/>
      <c r="H1" s="51"/>
      <c r="I1" s="51"/>
      <c r="J1" s="51"/>
      <c r="K1" s="51"/>
      <c r="L1" s="51"/>
      <c r="M1" s="51"/>
      <c r="N1" s="51" t="s">
        <v>154</v>
      </c>
      <c r="O1" s="51"/>
      <c r="P1" s="51"/>
    </row>
    <row r="2" spans="1:16" x14ac:dyDescent="0.25">
      <c r="A2" s="1"/>
      <c r="B2" s="1"/>
      <c r="C2" s="51" t="s">
        <v>37</v>
      </c>
      <c r="D2" s="51"/>
      <c r="E2" s="51" t="s">
        <v>40</v>
      </c>
      <c r="F2" s="51"/>
      <c r="G2" s="51" t="s">
        <v>42</v>
      </c>
      <c r="H2" s="51"/>
      <c r="I2" s="51" t="s">
        <v>44</v>
      </c>
      <c r="J2" s="51"/>
      <c r="K2" s="1" t="s">
        <v>124</v>
      </c>
      <c r="L2" s="1" t="s">
        <v>124</v>
      </c>
      <c r="M2" s="1" t="s">
        <v>130</v>
      </c>
      <c r="N2" s="1" t="s">
        <v>124</v>
      </c>
      <c r="O2" s="1" t="s">
        <v>124</v>
      </c>
      <c r="P2" s="1" t="s">
        <v>130</v>
      </c>
    </row>
    <row r="3" spans="1:16" x14ac:dyDescent="0.25">
      <c r="A3" s="41" t="s">
        <v>56</v>
      </c>
      <c r="B3" s="42" t="s">
        <v>3</v>
      </c>
      <c r="C3" s="51">
        <v>3</v>
      </c>
      <c r="D3" s="51"/>
      <c r="E3" s="51">
        <v>4</v>
      </c>
      <c r="F3" s="51"/>
      <c r="G3" s="51">
        <v>3</v>
      </c>
      <c r="H3" s="51"/>
      <c r="I3" s="51">
        <v>2</v>
      </c>
      <c r="J3" s="51"/>
      <c r="K3" s="1" t="s">
        <v>141</v>
      </c>
      <c r="L3" s="1" t="s">
        <v>125</v>
      </c>
      <c r="M3" s="1" t="s">
        <v>126</v>
      </c>
      <c r="N3" s="1" t="s">
        <v>141</v>
      </c>
      <c r="O3" s="1" t="s">
        <v>125</v>
      </c>
      <c r="P3" s="1" t="s">
        <v>126</v>
      </c>
    </row>
    <row r="4" spans="1:16" ht="15" customHeight="1" x14ac:dyDescent="0.25">
      <c r="A4" s="43">
        <v>140931001</v>
      </c>
      <c r="B4" s="44" t="s">
        <v>59</v>
      </c>
      <c r="C4" s="2">
        <v>3.25</v>
      </c>
      <c r="D4" s="2" t="s">
        <v>144</v>
      </c>
      <c r="E4" s="2">
        <v>3.5</v>
      </c>
      <c r="F4" s="2" t="s">
        <v>146</v>
      </c>
      <c r="G4" s="2">
        <v>3.25</v>
      </c>
      <c r="H4" s="2" t="s">
        <v>144</v>
      </c>
      <c r="I4" s="2">
        <v>2.75</v>
      </c>
      <c r="J4" s="2" t="s">
        <v>150</v>
      </c>
    </row>
    <row r="5" spans="1:16" ht="15" customHeight="1" x14ac:dyDescent="0.25">
      <c r="A5" s="43">
        <v>140931002</v>
      </c>
      <c r="B5" s="44" t="s">
        <v>62</v>
      </c>
      <c r="C5" s="2">
        <v>3.5</v>
      </c>
      <c r="D5" s="2" t="s">
        <v>146</v>
      </c>
      <c r="E5" s="2">
        <v>2.75</v>
      </c>
      <c r="F5" s="2" t="s">
        <v>150</v>
      </c>
      <c r="G5" s="2">
        <v>3.5</v>
      </c>
      <c r="H5" s="2" t="s">
        <v>146</v>
      </c>
      <c r="I5" s="2">
        <v>3.75</v>
      </c>
      <c r="J5" s="2" t="s">
        <v>146</v>
      </c>
    </row>
    <row r="6" spans="1:16" ht="15" customHeight="1" x14ac:dyDescent="0.25">
      <c r="A6" s="43">
        <v>140931003</v>
      </c>
      <c r="B6" s="44" t="s">
        <v>65</v>
      </c>
      <c r="C6" s="2">
        <v>4</v>
      </c>
      <c r="D6" s="2" t="s">
        <v>142</v>
      </c>
      <c r="E6" s="2">
        <v>4</v>
      </c>
      <c r="F6" s="2" t="s">
        <v>142</v>
      </c>
      <c r="G6" s="2">
        <v>4</v>
      </c>
      <c r="H6" s="2" t="s">
        <v>142</v>
      </c>
      <c r="I6" s="2">
        <v>4</v>
      </c>
      <c r="J6" s="2" t="s">
        <v>142</v>
      </c>
    </row>
    <row r="7" spans="1:16" ht="15" customHeight="1" x14ac:dyDescent="0.25">
      <c r="A7" s="43">
        <v>140931004</v>
      </c>
      <c r="B7" s="44" t="s">
        <v>68</v>
      </c>
      <c r="C7" s="2">
        <v>3.5</v>
      </c>
      <c r="D7" s="2" t="s">
        <v>146</v>
      </c>
      <c r="E7" s="2">
        <v>4</v>
      </c>
      <c r="F7" s="2" t="s">
        <v>142</v>
      </c>
      <c r="G7" s="2">
        <v>3.75</v>
      </c>
      <c r="H7" s="2" t="s">
        <v>147</v>
      </c>
      <c r="I7" s="2">
        <v>3</v>
      </c>
      <c r="J7" s="2" t="s">
        <v>148</v>
      </c>
    </row>
    <row r="8" spans="1:16" ht="15" customHeight="1" x14ac:dyDescent="0.25">
      <c r="A8" s="43">
        <v>140931005</v>
      </c>
      <c r="B8" s="44" t="s">
        <v>71</v>
      </c>
      <c r="C8" s="2">
        <v>4</v>
      </c>
      <c r="D8" s="2" t="s">
        <v>142</v>
      </c>
      <c r="E8" s="2">
        <v>4</v>
      </c>
      <c r="F8" s="2" t="s">
        <v>142</v>
      </c>
      <c r="G8" s="2">
        <v>3.75</v>
      </c>
      <c r="H8" s="2" t="s">
        <v>143</v>
      </c>
      <c r="I8" s="2">
        <v>3.5</v>
      </c>
      <c r="J8" s="2" t="s">
        <v>146</v>
      </c>
    </row>
    <row r="9" spans="1:16" ht="15" customHeight="1" x14ac:dyDescent="0.25">
      <c r="A9" s="43">
        <v>140931006</v>
      </c>
      <c r="B9" s="44" t="s">
        <v>74</v>
      </c>
      <c r="C9" s="2">
        <v>3.5</v>
      </c>
      <c r="D9" s="2" t="s">
        <v>146</v>
      </c>
      <c r="E9" s="2">
        <v>3.75</v>
      </c>
      <c r="F9" s="2" t="s">
        <v>143</v>
      </c>
      <c r="G9" s="2">
        <v>4</v>
      </c>
      <c r="H9" s="2" t="s">
        <v>142</v>
      </c>
      <c r="I9" s="2">
        <v>4</v>
      </c>
      <c r="J9" s="2" t="s">
        <v>142</v>
      </c>
    </row>
    <row r="10" spans="1:16" ht="15" customHeight="1" x14ac:dyDescent="0.25">
      <c r="A10" s="43">
        <v>140931007</v>
      </c>
      <c r="B10" s="44" t="s">
        <v>77</v>
      </c>
      <c r="C10" s="2">
        <v>4</v>
      </c>
      <c r="D10" s="2" t="s">
        <v>142</v>
      </c>
      <c r="E10" s="2">
        <v>3.5</v>
      </c>
      <c r="F10" s="2" t="s">
        <v>146</v>
      </c>
      <c r="G10" s="2">
        <v>4</v>
      </c>
      <c r="H10" s="2" t="s">
        <v>142</v>
      </c>
      <c r="I10" s="2">
        <v>4</v>
      </c>
      <c r="J10" s="2" t="s">
        <v>142</v>
      </c>
    </row>
    <row r="11" spans="1:16" ht="15" customHeight="1" x14ac:dyDescent="0.25">
      <c r="A11" s="43">
        <v>140931008</v>
      </c>
      <c r="B11" s="44" t="s">
        <v>80</v>
      </c>
      <c r="C11" s="2">
        <v>3.25</v>
      </c>
      <c r="D11" s="2" t="s">
        <v>144</v>
      </c>
      <c r="E11" s="2">
        <v>3.5</v>
      </c>
      <c r="F11" s="2" t="s">
        <v>146</v>
      </c>
      <c r="G11" s="2">
        <v>2.75</v>
      </c>
      <c r="H11" s="2" t="s">
        <v>150</v>
      </c>
      <c r="I11" s="2">
        <v>3</v>
      </c>
      <c r="J11" s="2" t="s">
        <v>148</v>
      </c>
    </row>
    <row r="12" spans="1:16" ht="14.25" customHeight="1" x14ac:dyDescent="0.25">
      <c r="A12" s="43">
        <v>140931009</v>
      </c>
      <c r="B12" s="44" t="s">
        <v>83</v>
      </c>
      <c r="C12" s="2">
        <v>3.75</v>
      </c>
      <c r="D12" s="2" t="s">
        <v>143</v>
      </c>
      <c r="E12" s="2">
        <v>3.75</v>
      </c>
      <c r="F12" s="2" t="s">
        <v>143</v>
      </c>
      <c r="G12" s="2">
        <v>2.75</v>
      </c>
      <c r="H12" s="2" t="s">
        <v>150</v>
      </c>
      <c r="I12" s="2">
        <v>3.5</v>
      </c>
      <c r="J12" s="2" t="s">
        <v>146</v>
      </c>
    </row>
    <row r="13" spans="1:16" ht="14.25" customHeight="1" x14ac:dyDescent="0.25">
      <c r="A13" s="43">
        <v>140931010</v>
      </c>
      <c r="B13" s="44" t="s">
        <v>86</v>
      </c>
      <c r="C13" s="2">
        <v>3.75</v>
      </c>
      <c r="D13" s="2" t="s">
        <v>143</v>
      </c>
      <c r="E13" s="2">
        <v>3.75</v>
      </c>
      <c r="F13" s="2" t="s">
        <v>143</v>
      </c>
      <c r="G13" s="2">
        <v>3.5</v>
      </c>
      <c r="H13" s="2" t="s">
        <v>146</v>
      </c>
      <c r="I13" s="2">
        <v>4</v>
      </c>
      <c r="J13" s="2" t="s">
        <v>142</v>
      </c>
    </row>
    <row r="14" spans="1:16" ht="14.25" customHeight="1" x14ac:dyDescent="0.25">
      <c r="A14" s="43">
        <v>140931011</v>
      </c>
      <c r="B14" s="44" t="s">
        <v>89</v>
      </c>
      <c r="C14" s="2">
        <v>3.25</v>
      </c>
      <c r="D14" s="2" t="s">
        <v>144</v>
      </c>
      <c r="E14" s="2">
        <v>3.25</v>
      </c>
      <c r="F14" s="2" t="s">
        <v>144</v>
      </c>
      <c r="G14" s="2">
        <v>4</v>
      </c>
      <c r="H14" s="2" t="s">
        <v>142</v>
      </c>
      <c r="I14" s="2">
        <v>3.25</v>
      </c>
      <c r="J14" s="2" t="s">
        <v>148</v>
      </c>
    </row>
    <row r="15" spans="1:16" ht="14.25" customHeight="1" x14ac:dyDescent="0.25">
      <c r="A15" s="43">
        <v>140931012</v>
      </c>
      <c r="B15" s="45" t="s">
        <v>92</v>
      </c>
      <c r="C15" s="2">
        <v>3.5</v>
      </c>
      <c r="D15" s="2" t="s">
        <v>146</v>
      </c>
      <c r="E15" s="2">
        <v>3.25</v>
      </c>
      <c r="F15" s="2" t="s">
        <v>144</v>
      </c>
      <c r="G15" s="2">
        <v>3.5</v>
      </c>
      <c r="H15" s="2" t="s">
        <v>146</v>
      </c>
      <c r="I15" s="2">
        <v>2.5</v>
      </c>
      <c r="J15" s="2" t="s">
        <v>151</v>
      </c>
    </row>
    <row r="16" spans="1:16" ht="14.25" customHeight="1" x14ac:dyDescent="0.25">
      <c r="A16" s="43">
        <v>140931013</v>
      </c>
      <c r="B16" s="44" t="s">
        <v>95</v>
      </c>
      <c r="C16" s="2">
        <v>3.5</v>
      </c>
      <c r="D16" s="2" t="s">
        <v>146</v>
      </c>
      <c r="E16" s="2">
        <v>3</v>
      </c>
      <c r="F16" s="2" t="s">
        <v>148</v>
      </c>
      <c r="G16" s="2">
        <v>3.25</v>
      </c>
      <c r="H16" s="2" t="s">
        <v>144</v>
      </c>
      <c r="I16" s="2">
        <v>3</v>
      </c>
      <c r="J16" s="2" t="s">
        <v>148</v>
      </c>
    </row>
    <row r="17" spans="1:10" ht="14.25" customHeight="1" x14ac:dyDescent="0.25">
      <c r="A17" s="43">
        <v>140931014</v>
      </c>
      <c r="B17" s="44" t="s">
        <v>98</v>
      </c>
      <c r="C17" s="2">
        <v>4</v>
      </c>
      <c r="D17" s="2" t="s">
        <v>142</v>
      </c>
      <c r="E17" s="2">
        <v>3.75</v>
      </c>
      <c r="F17" s="2" t="s">
        <v>143</v>
      </c>
      <c r="G17" s="2">
        <v>3.75</v>
      </c>
      <c r="H17" s="2" t="s">
        <v>146</v>
      </c>
      <c r="I17" s="2">
        <v>2.75</v>
      </c>
      <c r="J17" s="2" t="s">
        <v>150</v>
      </c>
    </row>
    <row r="18" spans="1:10" ht="14.25" customHeight="1" x14ac:dyDescent="0.25">
      <c r="A18" s="43">
        <v>140931015</v>
      </c>
      <c r="B18" s="44" t="s">
        <v>101</v>
      </c>
      <c r="C18" s="2">
        <v>4</v>
      </c>
      <c r="D18" s="2" t="s">
        <v>142</v>
      </c>
      <c r="E18" s="2">
        <v>4</v>
      </c>
      <c r="F18" s="2" t="s">
        <v>142</v>
      </c>
      <c r="G18" s="2">
        <v>3.25</v>
      </c>
      <c r="H18" s="2" t="s">
        <v>144</v>
      </c>
      <c r="I18" s="2">
        <v>4</v>
      </c>
      <c r="J18" s="2" t="s">
        <v>142</v>
      </c>
    </row>
    <row r="19" spans="1:10" ht="14.25" customHeight="1" x14ac:dyDescent="0.25">
      <c r="A19" s="43">
        <v>140931016</v>
      </c>
      <c r="B19" s="44" t="s">
        <v>104</v>
      </c>
      <c r="C19" s="2">
        <v>3.75</v>
      </c>
      <c r="D19" s="2" t="s">
        <v>143</v>
      </c>
      <c r="E19" s="2">
        <v>4</v>
      </c>
      <c r="F19" s="2" t="s">
        <v>142</v>
      </c>
      <c r="G19" s="2">
        <v>3.5</v>
      </c>
      <c r="H19" s="2" t="s">
        <v>146</v>
      </c>
      <c r="I19" s="2">
        <v>3.5</v>
      </c>
      <c r="J19" s="2" t="s">
        <v>146</v>
      </c>
    </row>
    <row r="20" spans="1:10" x14ac:dyDescent="0.25">
      <c r="A20" s="43">
        <v>140931017</v>
      </c>
      <c r="B20" s="44" t="s">
        <v>107</v>
      </c>
      <c r="C20" s="2">
        <v>0</v>
      </c>
      <c r="D20" s="2" t="s">
        <v>145</v>
      </c>
      <c r="E20" s="2">
        <v>4</v>
      </c>
      <c r="F20" s="2" t="s">
        <v>142</v>
      </c>
      <c r="G20" s="2">
        <v>3.25</v>
      </c>
      <c r="H20" s="2" t="s">
        <v>144</v>
      </c>
      <c r="I20" s="2">
        <v>4</v>
      </c>
      <c r="J20" s="2" t="s">
        <v>142</v>
      </c>
    </row>
    <row r="21" spans="1:10" ht="14.25" customHeight="1" x14ac:dyDescent="0.25">
      <c r="A21" s="43">
        <v>140931018</v>
      </c>
      <c r="B21" s="44" t="s">
        <v>110</v>
      </c>
      <c r="C21" s="2">
        <v>4</v>
      </c>
      <c r="D21" s="2" t="s">
        <v>142</v>
      </c>
      <c r="E21" s="2">
        <v>4</v>
      </c>
      <c r="F21" s="2" t="s">
        <v>142</v>
      </c>
      <c r="G21" s="2">
        <v>3.25</v>
      </c>
      <c r="H21" s="2" t="s">
        <v>144</v>
      </c>
      <c r="I21" s="2">
        <v>4</v>
      </c>
      <c r="J21" s="2" t="s">
        <v>142</v>
      </c>
    </row>
    <row r="22" spans="1:10" ht="14.25" customHeight="1" x14ac:dyDescent="0.25">
      <c r="A22" s="43">
        <v>140931019</v>
      </c>
      <c r="B22" s="44" t="s">
        <v>113</v>
      </c>
      <c r="C22" s="2">
        <v>3.75</v>
      </c>
      <c r="D22" s="2" t="s">
        <v>143</v>
      </c>
      <c r="E22" s="2">
        <v>4</v>
      </c>
      <c r="F22" s="2" t="s">
        <v>142</v>
      </c>
      <c r="G22" s="2">
        <v>4</v>
      </c>
      <c r="H22" s="2" t="s">
        <v>142</v>
      </c>
      <c r="I22" s="2">
        <v>2.75</v>
      </c>
      <c r="J22" s="2" t="s">
        <v>150</v>
      </c>
    </row>
    <row r="23" spans="1:10" ht="14.25" customHeight="1" x14ac:dyDescent="0.25">
      <c r="A23" s="43">
        <v>140931020</v>
      </c>
      <c r="B23" s="44" t="s">
        <v>116</v>
      </c>
      <c r="C23" s="2">
        <v>3.5</v>
      </c>
      <c r="D23" s="2" t="s">
        <v>146</v>
      </c>
      <c r="E23" s="2">
        <v>3.25</v>
      </c>
      <c r="F23" s="2" t="s">
        <v>144</v>
      </c>
      <c r="G23" s="2">
        <v>3.25</v>
      </c>
      <c r="H23" s="2" t="s">
        <v>148</v>
      </c>
      <c r="I23" s="2">
        <v>3</v>
      </c>
      <c r="J23" s="2" t="s">
        <v>148</v>
      </c>
    </row>
  </sheetData>
  <mergeCells count="10">
    <mergeCell ref="C3:D3"/>
    <mergeCell ref="E3:F3"/>
    <mergeCell ref="G3:H3"/>
    <mergeCell ref="I3:J3"/>
    <mergeCell ref="C1:M1"/>
    <mergeCell ref="N1:P1"/>
    <mergeCell ref="C2:D2"/>
    <mergeCell ref="E2:F2"/>
    <mergeCell ref="G2:H2"/>
    <mergeCell ref="I2:J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2B1F8-E036-42C3-840C-DB8BEB52245A}">
  <dimension ref="A1:R23"/>
  <sheetViews>
    <sheetView workbookViewId="0">
      <selection activeCell="L10" sqref="L10"/>
    </sheetView>
  </sheetViews>
  <sheetFormatPr defaultRowHeight="15" x14ac:dyDescent="0.25"/>
  <cols>
    <col min="2" max="2" width="22.42578125" customWidth="1"/>
  </cols>
  <sheetData>
    <row r="1" spans="1:18" x14ac:dyDescent="0.25">
      <c r="C1" s="51" t="s">
        <v>155</v>
      </c>
      <c r="D1" s="51"/>
      <c r="E1" s="51"/>
      <c r="F1" s="51"/>
      <c r="G1" s="51"/>
      <c r="H1" s="51"/>
      <c r="I1" s="51"/>
      <c r="J1" s="51"/>
      <c r="K1" s="51"/>
      <c r="L1" s="51"/>
      <c r="M1" s="51"/>
      <c r="N1" s="51" t="s">
        <v>156</v>
      </c>
      <c r="O1" s="51"/>
      <c r="P1" s="51"/>
    </row>
    <row r="2" spans="1:18" x14ac:dyDescent="0.25">
      <c r="A2" s="1"/>
      <c r="B2" s="1"/>
      <c r="C2" s="51" t="s">
        <v>46</v>
      </c>
      <c r="D2" s="51"/>
      <c r="E2" s="51" t="s">
        <v>50</v>
      </c>
      <c r="F2" s="51"/>
      <c r="G2" s="51" t="s">
        <v>48</v>
      </c>
      <c r="H2" s="51"/>
      <c r="I2" s="51" t="s">
        <v>158</v>
      </c>
      <c r="J2" s="51"/>
      <c r="K2" s="1" t="s">
        <v>124</v>
      </c>
      <c r="L2" s="1" t="s">
        <v>124</v>
      </c>
      <c r="M2" s="1" t="s">
        <v>130</v>
      </c>
      <c r="N2" s="1" t="s">
        <v>124</v>
      </c>
      <c r="O2" s="1" t="s">
        <v>124</v>
      </c>
      <c r="P2" s="1" t="s">
        <v>130</v>
      </c>
      <c r="Q2" s="52" t="s">
        <v>157</v>
      </c>
      <c r="R2" s="52"/>
    </row>
    <row r="3" spans="1:18" x14ac:dyDescent="0.25">
      <c r="A3" s="41" t="s">
        <v>56</v>
      </c>
      <c r="B3" s="42" t="s">
        <v>3</v>
      </c>
      <c r="C3" s="51">
        <v>3</v>
      </c>
      <c r="D3" s="51"/>
      <c r="E3" s="51">
        <v>4</v>
      </c>
      <c r="F3" s="51"/>
      <c r="G3" s="51">
        <v>3</v>
      </c>
      <c r="H3" s="51"/>
      <c r="I3" s="51">
        <v>2</v>
      </c>
      <c r="J3" s="51"/>
      <c r="K3" s="1" t="s">
        <v>141</v>
      </c>
      <c r="L3" s="1" t="s">
        <v>125</v>
      </c>
      <c r="M3" s="1" t="s">
        <v>126</v>
      </c>
      <c r="N3" s="1" t="s">
        <v>141</v>
      </c>
      <c r="O3" s="1" t="s">
        <v>125</v>
      </c>
      <c r="P3" s="1" t="s">
        <v>126</v>
      </c>
      <c r="Q3" s="52"/>
      <c r="R3" s="52"/>
    </row>
    <row r="4" spans="1:18" ht="15" customHeight="1" x14ac:dyDescent="0.25">
      <c r="A4" s="43">
        <v>140931001</v>
      </c>
      <c r="B4" s="44" t="s">
        <v>59</v>
      </c>
      <c r="C4" s="2">
        <v>4</v>
      </c>
      <c r="D4" s="2" t="s">
        <v>142</v>
      </c>
      <c r="E4" s="2">
        <v>3.25</v>
      </c>
      <c r="F4" s="2" t="s">
        <v>144</v>
      </c>
      <c r="G4" s="2">
        <v>4</v>
      </c>
      <c r="H4" s="2" t="s">
        <v>142</v>
      </c>
      <c r="I4" s="2">
        <v>2.75</v>
      </c>
      <c r="J4" s="2" t="s">
        <v>150</v>
      </c>
    </row>
    <row r="5" spans="1:18" ht="15" customHeight="1" x14ac:dyDescent="0.25">
      <c r="A5" s="43">
        <v>140931002</v>
      </c>
      <c r="B5" s="44" t="s">
        <v>62</v>
      </c>
      <c r="C5" s="2">
        <v>4</v>
      </c>
      <c r="D5" s="2" t="s">
        <v>142</v>
      </c>
      <c r="E5" s="2">
        <v>3.5</v>
      </c>
      <c r="F5" s="2" t="s">
        <v>146</v>
      </c>
      <c r="G5" s="2">
        <v>4</v>
      </c>
      <c r="H5" s="2" t="s">
        <v>142</v>
      </c>
      <c r="I5" s="2">
        <v>3.5</v>
      </c>
      <c r="J5" s="2" t="s">
        <v>146</v>
      </c>
    </row>
    <row r="6" spans="1:18" ht="15" customHeight="1" x14ac:dyDescent="0.25">
      <c r="A6" s="43">
        <v>140931003</v>
      </c>
      <c r="B6" s="44" t="s">
        <v>65</v>
      </c>
      <c r="C6" s="2">
        <v>4</v>
      </c>
      <c r="D6" s="2" t="s">
        <v>142</v>
      </c>
      <c r="E6" s="2">
        <v>3.75</v>
      </c>
      <c r="F6" s="2" t="s">
        <v>143</v>
      </c>
      <c r="G6" s="2">
        <v>4</v>
      </c>
      <c r="H6" s="2" t="s">
        <v>142</v>
      </c>
      <c r="I6" s="2">
        <v>3.75</v>
      </c>
      <c r="J6" s="2" t="s">
        <v>143</v>
      </c>
    </row>
    <row r="7" spans="1:18" ht="15" customHeight="1" x14ac:dyDescent="0.25">
      <c r="A7" s="43">
        <v>140931004</v>
      </c>
      <c r="B7" s="44" t="s">
        <v>68</v>
      </c>
      <c r="C7" s="2">
        <v>4</v>
      </c>
      <c r="D7" s="2" t="s">
        <v>142</v>
      </c>
      <c r="E7" s="2">
        <v>3.75</v>
      </c>
      <c r="F7" s="2" t="s">
        <v>143</v>
      </c>
      <c r="G7" s="2">
        <v>4</v>
      </c>
      <c r="H7" s="2" t="s">
        <v>142</v>
      </c>
      <c r="I7" s="2">
        <v>4</v>
      </c>
      <c r="J7" s="2" t="s">
        <v>142</v>
      </c>
    </row>
    <row r="8" spans="1:18" ht="15" customHeight="1" x14ac:dyDescent="0.25">
      <c r="A8" s="43">
        <v>140931005</v>
      </c>
      <c r="B8" s="44" t="s">
        <v>71</v>
      </c>
      <c r="C8" s="2">
        <v>4</v>
      </c>
      <c r="D8" s="2" t="s">
        <v>142</v>
      </c>
      <c r="E8" s="2">
        <v>3.75</v>
      </c>
      <c r="F8" s="2" t="s">
        <v>143</v>
      </c>
      <c r="G8" s="2">
        <v>3.25</v>
      </c>
      <c r="H8" s="2" t="s">
        <v>144</v>
      </c>
      <c r="I8" s="2">
        <v>4</v>
      </c>
      <c r="J8" s="2" t="s">
        <v>142</v>
      </c>
    </row>
    <row r="9" spans="1:18" ht="15" customHeight="1" x14ac:dyDescent="0.25">
      <c r="A9" s="43">
        <v>140931006</v>
      </c>
      <c r="B9" s="44" t="s">
        <v>74</v>
      </c>
      <c r="C9" s="2">
        <v>4</v>
      </c>
      <c r="D9" s="2" t="s">
        <v>142</v>
      </c>
      <c r="E9" s="2">
        <v>4</v>
      </c>
      <c r="F9" s="2" t="s">
        <v>142</v>
      </c>
      <c r="G9" s="2">
        <v>3.25</v>
      </c>
      <c r="H9" s="2" t="s">
        <v>144</v>
      </c>
      <c r="I9" s="2">
        <v>3.75</v>
      </c>
      <c r="J9" s="2" t="s">
        <v>143</v>
      </c>
    </row>
    <row r="10" spans="1:18" ht="15" customHeight="1" x14ac:dyDescent="0.25">
      <c r="A10" s="43">
        <v>140931007</v>
      </c>
      <c r="B10" s="44" t="s">
        <v>77</v>
      </c>
      <c r="C10" s="2">
        <v>4</v>
      </c>
      <c r="D10" s="2" t="s">
        <v>142</v>
      </c>
      <c r="E10" s="2">
        <v>4</v>
      </c>
      <c r="F10" s="2" t="s">
        <v>142</v>
      </c>
      <c r="G10" s="2">
        <v>3.25</v>
      </c>
      <c r="H10" s="2" t="s">
        <v>144</v>
      </c>
      <c r="I10" s="2">
        <v>4</v>
      </c>
      <c r="J10" s="2" t="s">
        <v>142</v>
      </c>
    </row>
    <row r="11" spans="1:18" ht="15" customHeight="1" x14ac:dyDescent="0.25">
      <c r="A11" s="43">
        <v>140931008</v>
      </c>
      <c r="B11" s="44" t="s">
        <v>80</v>
      </c>
      <c r="C11" s="2">
        <v>4</v>
      </c>
      <c r="D11" s="2" t="s">
        <v>142</v>
      </c>
      <c r="E11" s="2">
        <v>2.5</v>
      </c>
      <c r="F11" s="2" t="s">
        <v>151</v>
      </c>
      <c r="G11" s="2">
        <v>3</v>
      </c>
      <c r="H11" s="2" t="s">
        <v>148</v>
      </c>
      <c r="I11" s="2">
        <v>2.75</v>
      </c>
      <c r="J11" s="2" t="s">
        <v>150</v>
      </c>
    </row>
    <row r="12" spans="1:18" ht="14.25" customHeight="1" x14ac:dyDescent="0.25">
      <c r="A12" s="43">
        <v>140931009</v>
      </c>
      <c r="B12" s="44" t="s">
        <v>83</v>
      </c>
      <c r="C12" s="2">
        <v>4</v>
      </c>
      <c r="D12" s="2" t="s">
        <v>142</v>
      </c>
      <c r="E12" s="2">
        <v>2.75</v>
      </c>
      <c r="F12" s="2" t="s">
        <v>151</v>
      </c>
      <c r="G12" s="2">
        <v>2.5</v>
      </c>
      <c r="H12" s="2" t="s">
        <v>151</v>
      </c>
      <c r="I12" s="2">
        <v>3</v>
      </c>
      <c r="J12" s="2" t="s">
        <v>148</v>
      </c>
    </row>
    <row r="13" spans="1:18" ht="14.25" customHeight="1" x14ac:dyDescent="0.25">
      <c r="A13" s="43">
        <v>140931010</v>
      </c>
      <c r="B13" s="44" t="s">
        <v>86</v>
      </c>
      <c r="C13" s="2">
        <v>4</v>
      </c>
      <c r="D13" s="2" t="s">
        <v>142</v>
      </c>
      <c r="E13" s="2">
        <v>3.5</v>
      </c>
      <c r="F13" s="2" t="s">
        <v>146</v>
      </c>
      <c r="G13" s="2">
        <v>3</v>
      </c>
      <c r="H13" s="2" t="s">
        <v>148</v>
      </c>
      <c r="I13" s="2">
        <v>3.25</v>
      </c>
      <c r="J13" s="2" t="s">
        <v>144</v>
      </c>
    </row>
    <row r="14" spans="1:18" ht="14.25" customHeight="1" x14ac:dyDescent="0.25">
      <c r="A14" s="43">
        <v>140931011</v>
      </c>
      <c r="B14" s="44" t="s">
        <v>89</v>
      </c>
      <c r="C14" s="2">
        <v>4</v>
      </c>
      <c r="D14" s="2" t="s">
        <v>142</v>
      </c>
      <c r="E14" s="2">
        <v>3.75</v>
      </c>
      <c r="F14" s="2" t="s">
        <v>143</v>
      </c>
      <c r="G14" s="2">
        <v>3.75</v>
      </c>
      <c r="H14" s="2" t="s">
        <v>143</v>
      </c>
      <c r="I14" s="2">
        <v>3.75</v>
      </c>
      <c r="J14" s="2" t="s">
        <v>143</v>
      </c>
    </row>
    <row r="15" spans="1:18" ht="14.25" customHeight="1" x14ac:dyDescent="0.25">
      <c r="A15" s="43">
        <v>140931012</v>
      </c>
      <c r="B15" s="45" t="s">
        <v>92</v>
      </c>
      <c r="C15" s="2">
        <v>3.75</v>
      </c>
      <c r="D15" s="2" t="s">
        <v>143</v>
      </c>
      <c r="E15" s="2">
        <v>3.5</v>
      </c>
      <c r="F15" s="2" t="s">
        <v>146</v>
      </c>
      <c r="G15" s="2">
        <v>3.75</v>
      </c>
      <c r="H15" s="2" t="s">
        <v>143</v>
      </c>
      <c r="I15" s="2">
        <v>3.5</v>
      </c>
      <c r="J15" s="2" t="s">
        <v>146</v>
      </c>
    </row>
    <row r="16" spans="1:18" ht="14.25" customHeight="1" x14ac:dyDescent="0.25">
      <c r="A16" s="43">
        <v>140931013</v>
      </c>
      <c r="B16" s="44" t="s">
        <v>95</v>
      </c>
      <c r="C16" s="2">
        <v>3.5</v>
      </c>
      <c r="D16" s="2" t="s">
        <v>146</v>
      </c>
      <c r="E16" s="2">
        <v>3.25</v>
      </c>
      <c r="F16" s="2" t="s">
        <v>144</v>
      </c>
      <c r="G16" s="2">
        <v>3.5</v>
      </c>
      <c r="H16" s="2" t="s">
        <v>146</v>
      </c>
      <c r="I16" s="2">
        <v>3.5</v>
      </c>
      <c r="J16" s="2" t="s">
        <v>146</v>
      </c>
    </row>
    <row r="17" spans="1:10" ht="14.25" customHeight="1" x14ac:dyDescent="0.25">
      <c r="A17" s="43">
        <v>140931014</v>
      </c>
      <c r="B17" s="44" t="s">
        <v>98</v>
      </c>
      <c r="C17" s="2">
        <v>4</v>
      </c>
      <c r="D17" s="2" t="s">
        <v>142</v>
      </c>
      <c r="E17" s="2">
        <v>4</v>
      </c>
      <c r="F17" s="2" t="s">
        <v>142</v>
      </c>
      <c r="G17" s="2">
        <v>3.75</v>
      </c>
      <c r="H17" s="2" t="s">
        <v>143</v>
      </c>
      <c r="I17" s="2">
        <v>3.75</v>
      </c>
      <c r="J17" s="2" t="s">
        <v>143</v>
      </c>
    </row>
    <row r="18" spans="1:10" ht="14.25" customHeight="1" x14ac:dyDescent="0.25">
      <c r="A18" s="43">
        <v>140931015</v>
      </c>
      <c r="B18" s="44" t="s">
        <v>101</v>
      </c>
      <c r="C18" s="2">
        <v>4</v>
      </c>
      <c r="D18" s="2" t="s">
        <v>142</v>
      </c>
      <c r="E18" s="2">
        <v>3.5</v>
      </c>
      <c r="F18" s="2" t="s">
        <v>146</v>
      </c>
      <c r="G18" s="2">
        <v>3.5</v>
      </c>
      <c r="H18" s="2" t="s">
        <v>146</v>
      </c>
      <c r="I18" s="2">
        <v>3.25</v>
      </c>
      <c r="J18" s="2" t="s">
        <v>144</v>
      </c>
    </row>
    <row r="19" spans="1:10" ht="14.25" customHeight="1" x14ac:dyDescent="0.25">
      <c r="A19" s="43">
        <v>140931016</v>
      </c>
      <c r="B19" s="44" t="s">
        <v>104</v>
      </c>
      <c r="C19" s="2">
        <v>4</v>
      </c>
      <c r="D19" s="2" t="s">
        <v>142</v>
      </c>
      <c r="E19" s="2">
        <v>3.25</v>
      </c>
      <c r="F19" s="2" t="s">
        <v>144</v>
      </c>
      <c r="G19" s="2">
        <v>3.75</v>
      </c>
      <c r="H19" s="2" t="s">
        <v>143</v>
      </c>
      <c r="I19" s="2">
        <v>3.25</v>
      </c>
      <c r="J19" s="2" t="s">
        <v>144</v>
      </c>
    </row>
    <row r="20" spans="1:10" x14ac:dyDescent="0.25">
      <c r="A20" s="43">
        <v>140931017</v>
      </c>
      <c r="B20" s="44" t="s">
        <v>107</v>
      </c>
      <c r="C20" s="2">
        <v>4</v>
      </c>
      <c r="D20" s="2" t="s">
        <v>142</v>
      </c>
      <c r="E20" s="2">
        <v>3.5</v>
      </c>
      <c r="F20" s="2" t="s">
        <v>146</v>
      </c>
      <c r="G20" s="2">
        <v>3.75</v>
      </c>
      <c r="H20" s="2" t="s">
        <v>143</v>
      </c>
      <c r="I20" s="2">
        <v>3.5</v>
      </c>
      <c r="J20" s="2" t="s">
        <v>146</v>
      </c>
    </row>
    <row r="21" spans="1:10" ht="14.25" customHeight="1" x14ac:dyDescent="0.25">
      <c r="A21" s="43">
        <v>140931018</v>
      </c>
      <c r="B21" s="44" t="s">
        <v>110</v>
      </c>
      <c r="C21" s="2">
        <v>0</v>
      </c>
      <c r="D21" s="2" t="s">
        <v>145</v>
      </c>
      <c r="E21" s="2">
        <v>3.5</v>
      </c>
      <c r="F21" s="2" t="s">
        <v>146</v>
      </c>
      <c r="G21" s="2">
        <v>2</v>
      </c>
      <c r="H21" s="2" t="s">
        <v>149</v>
      </c>
      <c r="I21" s="2">
        <v>4</v>
      </c>
      <c r="J21" s="2" t="s">
        <v>142</v>
      </c>
    </row>
    <row r="22" spans="1:10" ht="14.25" customHeight="1" x14ac:dyDescent="0.25">
      <c r="A22" s="43">
        <v>140931019</v>
      </c>
      <c r="B22" s="44" t="s">
        <v>113</v>
      </c>
      <c r="C22" s="2">
        <v>4</v>
      </c>
      <c r="D22" s="2" t="s">
        <v>142</v>
      </c>
      <c r="E22" s="2">
        <v>4</v>
      </c>
      <c r="F22" s="2" t="s">
        <v>142</v>
      </c>
      <c r="G22" s="2">
        <v>3.75</v>
      </c>
      <c r="H22" s="2" t="s">
        <v>143</v>
      </c>
      <c r="I22" s="2">
        <v>2.75</v>
      </c>
      <c r="J22" s="2" t="s">
        <v>150</v>
      </c>
    </row>
    <row r="23" spans="1:10" ht="14.25" customHeight="1" x14ac:dyDescent="0.25">
      <c r="A23" s="43">
        <v>140931020</v>
      </c>
      <c r="B23" s="44" t="s">
        <v>116</v>
      </c>
      <c r="C23" s="2">
        <v>3.75</v>
      </c>
      <c r="D23" s="2" t="s">
        <v>143</v>
      </c>
      <c r="E23" s="2">
        <v>3</v>
      </c>
      <c r="F23" s="2" t="s">
        <v>152</v>
      </c>
      <c r="G23" s="2">
        <v>3.5</v>
      </c>
      <c r="H23" s="2" t="s">
        <v>146</v>
      </c>
      <c r="I23" s="2">
        <v>3</v>
      </c>
      <c r="J23" s="2" t="s">
        <v>148</v>
      </c>
    </row>
  </sheetData>
  <mergeCells count="11">
    <mergeCell ref="C1:M1"/>
    <mergeCell ref="N1:P1"/>
    <mergeCell ref="C2:D2"/>
    <mergeCell ref="E2:F2"/>
    <mergeCell ref="G2:H2"/>
    <mergeCell ref="I2:J2"/>
    <mergeCell ref="C3:D3"/>
    <mergeCell ref="E3:F3"/>
    <mergeCell ref="G3:H3"/>
    <mergeCell ref="I3:J3"/>
    <mergeCell ref="Q2:R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B7B3CD4467224C8B7702CC9FECF0EA" ma:contentTypeVersion="5" ma:contentTypeDescription="Create a new document." ma:contentTypeScope="" ma:versionID="2b70eca97c2c8f3bced0c20310de650d">
  <xsd:schema xmlns:xsd="http://www.w3.org/2001/XMLSchema" xmlns:xs="http://www.w3.org/2001/XMLSchema" xmlns:p="http://schemas.microsoft.com/office/2006/metadata/properties" xmlns:ns3="f3673152-e0fd-4e62-8beb-ef17c15490fe" targetNamespace="http://schemas.microsoft.com/office/2006/metadata/properties" ma:root="true" ma:fieldsID="70279d4553d6dff22c81a6198f9da939" ns3:_="">
    <xsd:import namespace="f3673152-e0fd-4e62-8beb-ef17c15490f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673152-e0fd-4e62-8beb-ef17c15490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AF8C5F-1BDB-4B65-9CBB-3C6A3A210849}">
  <ds:schemaRefs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f3673152-e0fd-4e62-8beb-ef17c15490f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8E005AB-CAEF-4DC0-98BE-BCFD6612EC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22666E-B7B3-4BB1-B361-E24B5416D7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673152-e0fd-4e62-8beb-ef17c15490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StudentList</vt:lpstr>
      <vt:lpstr>CourseList</vt:lpstr>
      <vt:lpstr>CourseTeacher</vt:lpstr>
      <vt:lpstr>Term-1</vt:lpstr>
      <vt:lpstr>Term-2</vt:lpstr>
      <vt:lpstr>Term-3</vt:lpstr>
      <vt:lpstr>tebulation-1</vt:lpstr>
      <vt:lpstr>tebulation-2</vt:lpstr>
      <vt:lpstr>tebulation-3</vt:lpstr>
      <vt:lpstr>CourseList!temp</vt:lpstr>
      <vt:lpstr>CourseTeacher!temp_1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AKIB</dc:creator>
  <cp:lastModifiedBy>Afsana Haque Nusrat</cp:lastModifiedBy>
  <dcterms:created xsi:type="dcterms:W3CDTF">2015-06-05T18:17:20Z</dcterms:created>
  <dcterms:modified xsi:type="dcterms:W3CDTF">2024-12-08T08:48:23Z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0x01010023B7B3CD4467224C8B7702CC9FECF0EA</vt:lpwstr>
  </property>
</Properties>
</file>